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64011"/>
  <mc:AlternateContent xmlns:mc="http://schemas.openxmlformats.org/markup-compatibility/2006">
    <mc:Choice Requires="x15">
      <x15ac:absPath xmlns:x15ac="http://schemas.microsoft.com/office/spreadsheetml/2010/11/ac" url="C:\Users\269\Documents\004_MPSV a KHK 2017\Vyúčtování KISSOS\Vyúčtování\"/>
    </mc:Choice>
  </mc:AlternateContent>
  <workbookProtection lockStructure="1"/>
  <bookViews>
    <workbookView xWindow="0" yWindow="0" windowWidth="19200" windowHeight="6370"/>
  </bookViews>
  <sheets>
    <sheet name="Žádost o změnu čerpání" sheetId="3" r:id="rId1"/>
    <sheet name="žádost" sheetId="2" state="hidden" r:id="rId2"/>
    <sheet name="příloha zast" sheetId="5" state="hidden" r:id="rId3"/>
    <sheet name="pracovní " sheetId="6" r:id="rId4"/>
  </sheets>
  <definedNames>
    <definedName name="_xlnm.Print_Area" localSheetId="0">'Žádost o změnu čerpání'!$B$2:$G$34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6" l="1"/>
  <c r="B31" i="6"/>
  <c r="B32" i="6"/>
  <c r="B33" i="6"/>
  <c r="B34" i="6"/>
  <c r="B35" i="6"/>
  <c r="B36" i="6"/>
  <c r="B37" i="6"/>
  <c r="B29" i="6"/>
  <c r="B28" i="6"/>
  <c r="B16" i="6"/>
  <c r="B4" i="6"/>
  <c r="B1" i="6"/>
  <c r="A6" i="6"/>
  <c r="A18" i="6" s="1"/>
  <c r="A7" i="6"/>
  <c r="A19" i="6" s="1"/>
  <c r="A8" i="6"/>
  <c r="A32" i="6" s="1"/>
  <c r="A9" i="6"/>
  <c r="A33" i="6" s="1"/>
  <c r="A10" i="6"/>
  <c r="A22" i="6" s="1"/>
  <c r="A11" i="6"/>
  <c r="A23" i="6" s="1"/>
  <c r="A12" i="6"/>
  <c r="A36" i="6" s="1"/>
  <c r="A13" i="6"/>
  <c r="A37" i="6" s="1"/>
  <c r="A14" i="6"/>
  <c r="A26" i="6" s="1"/>
  <c r="A5" i="6"/>
  <c r="A17" i="6" s="1"/>
  <c r="A20" i="6" l="1"/>
  <c r="A21" i="6"/>
  <c r="A25" i="6"/>
  <c r="A24" i="6"/>
  <c r="A29" i="6"/>
  <c r="A35" i="6"/>
  <c r="A31" i="6"/>
  <c r="A38" i="6"/>
  <c r="A34" i="6"/>
  <c r="A30" i="6"/>
  <c r="E30" i="3"/>
  <c r="B38" i="6" s="1"/>
  <c r="C30" i="3"/>
  <c r="B14" i="6" s="1"/>
  <c r="XH229" i="2"/>
  <c r="XG228" i="2"/>
  <c r="XD228" i="2"/>
  <c r="XC228" i="2"/>
  <c r="XB228" i="2"/>
  <c r="WY228" i="2"/>
  <c r="WX228" i="2"/>
  <c r="WW228" i="2"/>
  <c r="WV228" i="2"/>
  <c r="WU228" i="2"/>
  <c r="WR228" i="2"/>
  <c r="XE228" i="2" s="1"/>
  <c r="XH228" i="2" s="1"/>
  <c r="WN228" i="2"/>
  <c r="WL228" i="2"/>
  <c r="WJ228" i="2"/>
  <c r="WP228" i="2" s="1"/>
  <c r="WI228" i="2"/>
  <c r="WH228" i="2"/>
  <c r="WE228" i="2"/>
  <c r="WD228" i="2"/>
  <c r="WC228" i="2"/>
  <c r="WB228" i="2"/>
  <c r="WM228" i="2" s="1"/>
  <c r="WO228" i="2" s="1"/>
  <c r="WA228" i="2"/>
  <c r="VX228" i="2"/>
  <c r="XG227" i="2"/>
  <c r="XD227" i="2"/>
  <c r="XC227" i="2"/>
  <c r="XB227" i="2"/>
  <c r="WY227" i="2"/>
  <c r="WX227" i="2"/>
  <c r="WW227" i="2"/>
  <c r="WV227" i="2"/>
  <c r="WU227" i="2"/>
  <c r="WR227" i="2"/>
  <c r="XE227" i="2" s="1"/>
  <c r="XH227" i="2" s="1"/>
  <c r="WN227" i="2"/>
  <c r="WL227" i="2"/>
  <c r="WJ227" i="2"/>
  <c r="WP227" i="2" s="1"/>
  <c r="WI227" i="2"/>
  <c r="WH227" i="2"/>
  <c r="WE227" i="2"/>
  <c r="WD227" i="2"/>
  <c r="WC227" i="2"/>
  <c r="WB227" i="2"/>
  <c r="WA227" i="2"/>
  <c r="VX227" i="2"/>
  <c r="WM227" i="2" s="1"/>
  <c r="WO227" i="2" s="1"/>
  <c r="XG226" i="2"/>
  <c r="XD226" i="2"/>
  <c r="XC226" i="2"/>
  <c r="XB226" i="2"/>
  <c r="WY226" i="2"/>
  <c r="WX226" i="2"/>
  <c r="WW226" i="2"/>
  <c r="WV226" i="2"/>
  <c r="WU226" i="2"/>
  <c r="WR226" i="2"/>
  <c r="XE226" i="2" s="1"/>
  <c r="XH226" i="2" s="1"/>
  <c r="WN226" i="2"/>
  <c r="WL226" i="2"/>
  <c r="WJ226" i="2"/>
  <c r="WP226" i="2" s="1"/>
  <c r="WI226" i="2"/>
  <c r="WH226" i="2"/>
  <c r="WE226" i="2"/>
  <c r="WD226" i="2"/>
  <c r="WC226" i="2"/>
  <c r="WB226" i="2"/>
  <c r="WM226" i="2" s="1"/>
  <c r="WO226" i="2" s="1"/>
  <c r="WA226" i="2"/>
  <c r="VX226" i="2"/>
  <c r="XG225" i="2"/>
  <c r="XD225" i="2"/>
  <c r="XC225" i="2"/>
  <c r="XB225" i="2"/>
  <c r="WY225" i="2"/>
  <c r="WX225" i="2"/>
  <c r="WW225" i="2"/>
  <c r="WV225" i="2"/>
  <c r="WU225" i="2"/>
  <c r="WR225" i="2"/>
  <c r="XE225" i="2" s="1"/>
  <c r="XH225" i="2" s="1"/>
  <c r="WN225" i="2"/>
  <c r="WL225" i="2"/>
  <c r="WJ225" i="2"/>
  <c r="WP225" i="2" s="1"/>
  <c r="WI225" i="2"/>
  <c r="WH225" i="2"/>
  <c r="WE225" i="2"/>
  <c r="WD225" i="2"/>
  <c r="WC225" i="2"/>
  <c r="WB225" i="2"/>
  <c r="WA225" i="2"/>
  <c r="VX225" i="2"/>
  <c r="WM225" i="2" s="1"/>
  <c r="WO225" i="2" s="1"/>
  <c r="XG224" i="2"/>
  <c r="XD224" i="2"/>
  <c r="XC224" i="2"/>
  <c r="XB224" i="2"/>
  <c r="WY224" i="2"/>
  <c r="WX224" i="2"/>
  <c r="WW224" i="2"/>
  <c r="WV224" i="2"/>
  <c r="WU224" i="2"/>
  <c r="WR224" i="2"/>
  <c r="XE224" i="2" s="1"/>
  <c r="XH224" i="2" s="1"/>
  <c r="WN224" i="2"/>
  <c r="WL224" i="2"/>
  <c r="WJ224" i="2"/>
  <c r="WP224" i="2" s="1"/>
  <c r="WI224" i="2"/>
  <c r="WH224" i="2"/>
  <c r="WE224" i="2"/>
  <c r="WD224" i="2"/>
  <c r="WC224" i="2"/>
  <c r="WB224" i="2"/>
  <c r="WM224" i="2" s="1"/>
  <c r="WO224" i="2" s="1"/>
  <c r="WA224" i="2"/>
  <c r="VX224" i="2"/>
  <c r="XG223" i="2"/>
  <c r="XD223" i="2"/>
  <c r="XC223" i="2"/>
  <c r="XB223" i="2"/>
  <c r="WY223" i="2"/>
  <c r="WX223" i="2"/>
  <c r="WW223" i="2"/>
  <c r="WV223" i="2"/>
  <c r="WU223" i="2"/>
  <c r="WR223" i="2"/>
  <c r="XE223" i="2" s="1"/>
  <c r="XH223" i="2" s="1"/>
  <c r="WN223" i="2"/>
  <c r="WL223" i="2"/>
  <c r="WJ223" i="2"/>
  <c r="WP223" i="2" s="1"/>
  <c r="WI223" i="2"/>
  <c r="WH223" i="2"/>
  <c r="WE223" i="2"/>
  <c r="WD223" i="2"/>
  <c r="WC223" i="2"/>
  <c r="WB223" i="2"/>
  <c r="WA223" i="2"/>
  <c r="VX223" i="2"/>
  <c r="WM223" i="2" s="1"/>
  <c r="WO223" i="2" s="1"/>
  <c r="XG222" i="2"/>
  <c r="XD222" i="2"/>
  <c r="XC222" i="2"/>
  <c r="XB222" i="2"/>
  <c r="WY222" i="2"/>
  <c r="WX222" i="2"/>
  <c r="WW222" i="2"/>
  <c r="WV222" i="2"/>
  <c r="WU222" i="2"/>
  <c r="WR222" i="2"/>
  <c r="XE222" i="2" s="1"/>
  <c r="XH222" i="2" s="1"/>
  <c r="WN222" i="2"/>
  <c r="WL222" i="2"/>
  <c r="WJ222" i="2"/>
  <c r="WP222" i="2" s="1"/>
  <c r="WI222" i="2"/>
  <c r="WH222" i="2"/>
  <c r="WE222" i="2"/>
  <c r="WD222" i="2"/>
  <c r="WC222" i="2"/>
  <c r="WB222" i="2"/>
  <c r="WM222" i="2" s="1"/>
  <c r="WO222" i="2" s="1"/>
  <c r="WA222" i="2"/>
  <c r="VX222" i="2"/>
  <c r="XG221" i="2"/>
  <c r="XD221" i="2"/>
  <c r="XC221" i="2"/>
  <c r="XB221" i="2"/>
  <c r="WY221" i="2"/>
  <c r="WX221" i="2"/>
  <c r="WW221" i="2"/>
  <c r="WV221" i="2"/>
  <c r="WU221" i="2"/>
  <c r="WR221" i="2"/>
  <c r="XE221" i="2" s="1"/>
  <c r="XH221" i="2" s="1"/>
  <c r="WN221" i="2"/>
  <c r="WL221" i="2"/>
  <c r="WJ221" i="2"/>
  <c r="WP221" i="2" s="1"/>
  <c r="WI221" i="2"/>
  <c r="WH221" i="2"/>
  <c r="WE221" i="2"/>
  <c r="WD221" i="2"/>
  <c r="WC221" i="2"/>
  <c r="WB221" i="2"/>
  <c r="WA221" i="2"/>
  <c r="VX221" i="2"/>
  <c r="WM221" i="2" s="1"/>
  <c r="WO221" i="2" s="1"/>
  <c r="XG220" i="2"/>
  <c r="XD220" i="2"/>
  <c r="XC220" i="2"/>
  <c r="XB220" i="2"/>
  <c r="WY220" i="2"/>
  <c r="WX220" i="2"/>
  <c r="WW220" i="2"/>
  <c r="WV220" i="2"/>
  <c r="WU220" i="2"/>
  <c r="WR220" i="2"/>
  <c r="XE220" i="2" s="1"/>
  <c r="XH220" i="2" s="1"/>
  <c r="WN220" i="2"/>
  <c r="WL220" i="2"/>
  <c r="WJ220" i="2"/>
  <c r="WP220" i="2" s="1"/>
  <c r="WI220" i="2"/>
  <c r="WH220" i="2"/>
  <c r="WE220" i="2"/>
  <c r="WD220" i="2"/>
  <c r="WC220" i="2"/>
  <c r="WB220" i="2"/>
  <c r="WM220" i="2" s="1"/>
  <c r="WO220" i="2" s="1"/>
  <c r="WA220" i="2"/>
  <c r="VX220" i="2"/>
  <c r="XG219" i="2"/>
  <c r="XD219" i="2"/>
  <c r="XC219" i="2"/>
  <c r="XB219" i="2"/>
  <c r="WY219" i="2"/>
  <c r="WX219" i="2"/>
  <c r="WW219" i="2"/>
  <c r="WV219" i="2"/>
  <c r="WU219" i="2"/>
  <c r="WR219" i="2"/>
  <c r="XE219" i="2" s="1"/>
  <c r="XH219" i="2" s="1"/>
  <c r="WN219" i="2"/>
  <c r="WL219" i="2"/>
  <c r="WJ219" i="2"/>
  <c r="WP219" i="2" s="1"/>
  <c r="WI219" i="2"/>
  <c r="WH219" i="2"/>
  <c r="WE219" i="2"/>
  <c r="WD219" i="2"/>
  <c r="WC219" i="2"/>
  <c r="WB219" i="2"/>
  <c r="WA219" i="2"/>
  <c r="VX219" i="2"/>
  <c r="WM219" i="2" s="1"/>
  <c r="WO219" i="2" s="1"/>
  <c r="XG218" i="2"/>
  <c r="XD218" i="2"/>
  <c r="XC218" i="2"/>
  <c r="XB218" i="2"/>
  <c r="WY218" i="2"/>
  <c r="WX218" i="2"/>
  <c r="WW218" i="2"/>
  <c r="WV218" i="2"/>
  <c r="WU218" i="2"/>
  <c r="WR218" i="2"/>
  <c r="XE218" i="2" s="1"/>
  <c r="XH218" i="2" s="1"/>
  <c r="WN218" i="2"/>
  <c r="WL218" i="2"/>
  <c r="WJ218" i="2"/>
  <c r="WP218" i="2" s="1"/>
  <c r="WI218" i="2"/>
  <c r="WH218" i="2"/>
  <c r="WE218" i="2"/>
  <c r="WD218" i="2"/>
  <c r="WC218" i="2"/>
  <c r="WB218" i="2"/>
  <c r="WM218" i="2" s="1"/>
  <c r="WO218" i="2" s="1"/>
  <c r="WA218" i="2"/>
  <c r="VX218" i="2"/>
  <c r="XG217" i="2"/>
  <c r="XD217" i="2"/>
  <c r="XC217" i="2"/>
  <c r="XB217" i="2"/>
  <c r="WY217" i="2"/>
  <c r="WX217" i="2"/>
  <c r="WW217" i="2"/>
  <c r="WV217" i="2"/>
  <c r="WU217" i="2"/>
  <c r="WR217" i="2"/>
  <c r="XE217" i="2" s="1"/>
  <c r="XH217" i="2" s="1"/>
  <c r="WN217" i="2"/>
  <c r="WL217" i="2"/>
  <c r="WJ217" i="2"/>
  <c r="WP217" i="2" s="1"/>
  <c r="WI217" i="2"/>
  <c r="WH217" i="2"/>
  <c r="WE217" i="2"/>
  <c r="WD217" i="2"/>
  <c r="WC217" i="2"/>
  <c r="WB217" i="2"/>
  <c r="WA217" i="2"/>
  <c r="VX217" i="2"/>
  <c r="WM217" i="2" s="1"/>
  <c r="WO217" i="2" s="1"/>
  <c r="XG216" i="2"/>
  <c r="XD216" i="2"/>
  <c r="XC216" i="2"/>
  <c r="XB216" i="2"/>
  <c r="WY216" i="2"/>
  <c r="WX216" i="2"/>
  <c r="WW216" i="2"/>
  <c r="WV216" i="2"/>
  <c r="WU216" i="2"/>
  <c r="WR216" i="2"/>
  <c r="XE216" i="2" s="1"/>
  <c r="XH216" i="2" s="1"/>
  <c r="WN216" i="2"/>
  <c r="WL216" i="2"/>
  <c r="WJ216" i="2"/>
  <c r="WP216" i="2" s="1"/>
  <c r="WI216" i="2"/>
  <c r="WH216" i="2"/>
  <c r="WE216" i="2"/>
  <c r="WD216" i="2"/>
  <c r="WC216" i="2"/>
  <c r="WB216" i="2"/>
  <c r="WM216" i="2" s="1"/>
  <c r="WO216" i="2" s="1"/>
  <c r="WA216" i="2"/>
  <c r="VX216" i="2"/>
  <c r="XG215" i="2"/>
  <c r="XD215" i="2"/>
  <c r="XC215" i="2"/>
  <c r="XB215" i="2"/>
  <c r="WY215" i="2"/>
  <c r="WX215" i="2"/>
  <c r="WW215" i="2"/>
  <c r="WV215" i="2"/>
  <c r="WU215" i="2"/>
  <c r="WR215" i="2"/>
  <c r="XE215" i="2" s="1"/>
  <c r="XH215" i="2" s="1"/>
  <c r="WN215" i="2"/>
  <c r="WL215" i="2"/>
  <c r="WJ215" i="2"/>
  <c r="WP215" i="2" s="1"/>
  <c r="WI215" i="2"/>
  <c r="WH215" i="2"/>
  <c r="WE215" i="2"/>
  <c r="WD215" i="2"/>
  <c r="WC215" i="2"/>
  <c r="WB215" i="2"/>
  <c r="WA215" i="2"/>
  <c r="VX215" i="2"/>
  <c r="WM215" i="2" s="1"/>
  <c r="WO215" i="2" s="1"/>
  <c r="XG214" i="2"/>
  <c r="XD214" i="2"/>
  <c r="XC214" i="2"/>
  <c r="XB214" i="2"/>
  <c r="WY214" i="2"/>
  <c r="WX214" i="2"/>
  <c r="WW214" i="2"/>
  <c r="WV214" i="2"/>
  <c r="WU214" i="2"/>
  <c r="WR214" i="2"/>
  <c r="XE214" i="2" s="1"/>
  <c r="XH214" i="2" s="1"/>
  <c r="WN214" i="2"/>
  <c r="WL214" i="2"/>
  <c r="WJ214" i="2"/>
  <c r="WP214" i="2" s="1"/>
  <c r="WI214" i="2"/>
  <c r="WH214" i="2"/>
  <c r="WE214" i="2"/>
  <c r="WD214" i="2"/>
  <c r="WC214" i="2"/>
  <c r="WB214" i="2"/>
  <c r="WM214" i="2" s="1"/>
  <c r="WO214" i="2" s="1"/>
  <c r="WA214" i="2"/>
  <c r="VX214" i="2"/>
  <c r="XG213" i="2"/>
  <c r="XD213" i="2"/>
  <c r="XC213" i="2"/>
  <c r="XB213" i="2"/>
  <c r="WY213" i="2"/>
  <c r="WX213" i="2"/>
  <c r="WW213" i="2"/>
  <c r="WV213" i="2"/>
  <c r="WU213" i="2"/>
  <c r="WR213" i="2"/>
  <c r="XE213" i="2" s="1"/>
  <c r="XH213" i="2" s="1"/>
  <c r="WN213" i="2"/>
  <c r="WL213" i="2"/>
  <c r="WJ213" i="2"/>
  <c r="WP213" i="2" s="1"/>
  <c r="WI213" i="2"/>
  <c r="WH213" i="2"/>
  <c r="WE213" i="2"/>
  <c r="WD213" i="2"/>
  <c r="WC213" i="2"/>
  <c r="WB213" i="2"/>
  <c r="WA213" i="2"/>
  <c r="VX213" i="2"/>
  <c r="WM213" i="2" s="1"/>
  <c r="WO213" i="2" s="1"/>
  <c r="XG212" i="2"/>
  <c r="XD212" i="2"/>
  <c r="XC212" i="2"/>
  <c r="XB212" i="2"/>
  <c r="WY212" i="2"/>
  <c r="WX212" i="2"/>
  <c r="WW212" i="2"/>
  <c r="WV212" i="2"/>
  <c r="WU212" i="2"/>
  <c r="WR212" i="2"/>
  <c r="XE212" i="2" s="1"/>
  <c r="XH212" i="2" s="1"/>
  <c r="WN212" i="2"/>
  <c r="WL212" i="2"/>
  <c r="WJ212" i="2"/>
  <c r="WP212" i="2" s="1"/>
  <c r="WI212" i="2"/>
  <c r="WH212" i="2"/>
  <c r="WE212" i="2"/>
  <c r="WD212" i="2"/>
  <c r="WC212" i="2"/>
  <c r="WB212" i="2"/>
  <c r="WM212" i="2" s="1"/>
  <c r="WO212" i="2" s="1"/>
  <c r="WA212" i="2"/>
  <c r="VX212" i="2"/>
  <c r="XG211" i="2"/>
  <c r="XD211" i="2"/>
  <c r="XC211" i="2"/>
  <c r="XB211" i="2"/>
  <c r="WY211" i="2"/>
  <c r="WX211" i="2"/>
  <c r="WW211" i="2"/>
  <c r="WV211" i="2"/>
  <c r="WU211" i="2"/>
  <c r="WR211" i="2"/>
  <c r="XE211" i="2" s="1"/>
  <c r="XH211" i="2" s="1"/>
  <c r="WN211" i="2"/>
  <c r="WL211" i="2"/>
  <c r="WJ211" i="2"/>
  <c r="WP211" i="2" s="1"/>
  <c r="WI211" i="2"/>
  <c r="WH211" i="2"/>
  <c r="WE211" i="2"/>
  <c r="WD211" i="2"/>
  <c r="WC211" i="2"/>
  <c r="WB211" i="2"/>
  <c r="WA211" i="2"/>
  <c r="VX211" i="2"/>
  <c r="WM211" i="2" s="1"/>
  <c r="WO211" i="2" s="1"/>
  <c r="XG210" i="2"/>
  <c r="XD210" i="2"/>
  <c r="XC210" i="2"/>
  <c r="XB210" i="2"/>
  <c r="WY210" i="2"/>
  <c r="WX210" i="2"/>
  <c r="WW210" i="2"/>
  <c r="WV210" i="2"/>
  <c r="WU210" i="2"/>
  <c r="WR210" i="2"/>
  <c r="XE210" i="2" s="1"/>
  <c r="XH210" i="2" s="1"/>
  <c r="WN210" i="2"/>
  <c r="WL210" i="2"/>
  <c r="WJ210" i="2"/>
  <c r="WP210" i="2" s="1"/>
  <c r="WI210" i="2"/>
  <c r="WH210" i="2"/>
  <c r="WE210" i="2"/>
  <c r="WD210" i="2"/>
  <c r="WC210" i="2"/>
  <c r="WB210" i="2"/>
  <c r="WM210" i="2" s="1"/>
  <c r="WO210" i="2" s="1"/>
  <c r="WA210" i="2"/>
  <c r="VX210" i="2"/>
  <c r="XG209" i="2"/>
  <c r="XD209" i="2"/>
  <c r="XC209" i="2"/>
  <c r="XB209" i="2"/>
  <c r="WY209" i="2"/>
  <c r="WX209" i="2"/>
  <c r="WW209" i="2"/>
  <c r="WV209" i="2"/>
  <c r="WU209" i="2"/>
  <c r="WR209" i="2"/>
  <c r="XE209" i="2" s="1"/>
  <c r="XH209" i="2" s="1"/>
  <c r="WN209" i="2"/>
  <c r="WL209" i="2"/>
  <c r="WJ209" i="2"/>
  <c r="WP209" i="2" s="1"/>
  <c r="WI209" i="2"/>
  <c r="WH209" i="2"/>
  <c r="WE209" i="2"/>
  <c r="WD209" i="2"/>
  <c r="WC209" i="2"/>
  <c r="WB209" i="2"/>
  <c r="WA209" i="2"/>
  <c r="VX209" i="2"/>
  <c r="WM209" i="2" s="1"/>
  <c r="WO209" i="2" s="1"/>
  <c r="XG208" i="2"/>
  <c r="XD208" i="2"/>
  <c r="XC208" i="2"/>
  <c r="XB208" i="2"/>
  <c r="WY208" i="2"/>
  <c r="WX208" i="2"/>
  <c r="WW208" i="2"/>
  <c r="WV208" i="2"/>
  <c r="WU208" i="2"/>
  <c r="WR208" i="2"/>
  <c r="XE208" i="2" s="1"/>
  <c r="XH208" i="2" s="1"/>
  <c r="WN208" i="2"/>
  <c r="WL208" i="2"/>
  <c r="WJ208" i="2"/>
  <c r="WP208" i="2" s="1"/>
  <c r="WI208" i="2"/>
  <c r="WH208" i="2"/>
  <c r="WE208" i="2"/>
  <c r="WD208" i="2"/>
  <c r="WC208" i="2"/>
  <c r="WB208" i="2"/>
  <c r="WM208" i="2" s="1"/>
  <c r="WO208" i="2" s="1"/>
  <c r="WA208" i="2"/>
  <c r="VX208" i="2"/>
  <c r="XG207" i="2"/>
  <c r="XD207" i="2"/>
  <c r="XC207" i="2"/>
  <c r="XB207" i="2"/>
  <c r="WY207" i="2"/>
  <c r="WX207" i="2"/>
  <c r="WW207" i="2"/>
  <c r="WV207" i="2"/>
  <c r="WU207" i="2"/>
  <c r="WR207" i="2"/>
  <c r="XE207" i="2" s="1"/>
  <c r="XH207" i="2" s="1"/>
  <c r="WN207" i="2"/>
  <c r="WL207" i="2"/>
  <c r="WJ207" i="2"/>
  <c r="WP207" i="2" s="1"/>
  <c r="WI207" i="2"/>
  <c r="WH207" i="2"/>
  <c r="WE207" i="2"/>
  <c r="WD207" i="2"/>
  <c r="WC207" i="2"/>
  <c r="WB207" i="2"/>
  <c r="WA207" i="2"/>
  <c r="VX207" i="2"/>
  <c r="WM207" i="2" s="1"/>
  <c r="WO207" i="2" s="1"/>
  <c r="XG206" i="2"/>
  <c r="XD206" i="2"/>
  <c r="XC206" i="2"/>
  <c r="XB206" i="2"/>
  <c r="WY206" i="2"/>
  <c r="WX206" i="2"/>
  <c r="WW206" i="2"/>
  <c r="WV206" i="2"/>
  <c r="WU206" i="2"/>
  <c r="WR206" i="2"/>
  <c r="XE206" i="2" s="1"/>
  <c r="XH206" i="2" s="1"/>
  <c r="WN206" i="2"/>
  <c r="WL206" i="2"/>
  <c r="WJ206" i="2"/>
  <c r="WP206" i="2" s="1"/>
  <c r="WI206" i="2"/>
  <c r="WH206" i="2"/>
  <c r="WE206" i="2"/>
  <c r="WD206" i="2"/>
  <c r="WC206" i="2"/>
  <c r="WB206" i="2"/>
  <c r="WM206" i="2" s="1"/>
  <c r="WO206" i="2" s="1"/>
  <c r="WA206" i="2"/>
  <c r="VX206" i="2"/>
  <c r="XG205" i="2"/>
  <c r="XD205" i="2"/>
  <c r="XC205" i="2"/>
  <c r="XB205" i="2"/>
  <c r="WY205" i="2"/>
  <c r="WX205" i="2"/>
  <c r="WW205" i="2"/>
  <c r="WV205" i="2"/>
  <c r="WU205" i="2"/>
  <c r="WR205" i="2"/>
  <c r="XE205" i="2" s="1"/>
  <c r="XH205" i="2" s="1"/>
  <c r="WN205" i="2"/>
  <c r="WL205" i="2"/>
  <c r="WJ205" i="2"/>
  <c r="WP205" i="2" s="1"/>
  <c r="WI205" i="2"/>
  <c r="WH205" i="2"/>
  <c r="WE205" i="2"/>
  <c r="WD205" i="2"/>
  <c r="WC205" i="2"/>
  <c r="WB205" i="2"/>
  <c r="WA205" i="2"/>
  <c r="VX205" i="2"/>
  <c r="WM205" i="2" s="1"/>
  <c r="WO205" i="2" s="1"/>
  <c r="XG204" i="2"/>
  <c r="XD204" i="2"/>
  <c r="XC204" i="2"/>
  <c r="XB204" i="2"/>
  <c r="WY204" i="2"/>
  <c r="WX204" i="2"/>
  <c r="WW204" i="2"/>
  <c r="WV204" i="2"/>
  <c r="WU204" i="2"/>
  <c r="WR204" i="2"/>
  <c r="XE204" i="2" s="1"/>
  <c r="XH204" i="2" s="1"/>
  <c r="WN204" i="2"/>
  <c r="WL204" i="2"/>
  <c r="WJ204" i="2"/>
  <c r="WP204" i="2" s="1"/>
  <c r="WI204" i="2"/>
  <c r="WH204" i="2"/>
  <c r="WE204" i="2"/>
  <c r="WD204" i="2"/>
  <c r="WC204" i="2"/>
  <c r="WB204" i="2"/>
  <c r="WM204" i="2" s="1"/>
  <c r="WO204" i="2" s="1"/>
  <c r="WA204" i="2"/>
  <c r="VX204" i="2"/>
  <c r="XG203" i="2"/>
  <c r="XD203" i="2"/>
  <c r="XC203" i="2"/>
  <c r="XB203" i="2"/>
  <c r="WY203" i="2"/>
  <c r="WX203" i="2"/>
  <c r="WW203" i="2"/>
  <c r="WV203" i="2"/>
  <c r="WU203" i="2"/>
  <c r="WR203" i="2"/>
  <c r="XE203" i="2" s="1"/>
  <c r="XH203" i="2" s="1"/>
  <c r="WN203" i="2"/>
  <c r="WL203" i="2"/>
  <c r="WJ203" i="2"/>
  <c r="WP203" i="2" s="1"/>
  <c r="WI203" i="2"/>
  <c r="WH203" i="2"/>
  <c r="WE203" i="2"/>
  <c r="WD203" i="2"/>
  <c r="WC203" i="2"/>
  <c r="WB203" i="2"/>
  <c r="WA203" i="2"/>
  <c r="VX203" i="2"/>
  <c r="WM203" i="2" s="1"/>
  <c r="WO203" i="2" s="1"/>
  <c r="XG202" i="2"/>
  <c r="XD202" i="2"/>
  <c r="XC202" i="2"/>
  <c r="XB202" i="2"/>
  <c r="WY202" i="2"/>
  <c r="WX202" i="2"/>
  <c r="WW202" i="2"/>
  <c r="WV202" i="2"/>
  <c r="WU202" i="2"/>
  <c r="WR202" i="2"/>
  <c r="XE202" i="2" s="1"/>
  <c r="XH202" i="2" s="1"/>
  <c r="WN202" i="2"/>
  <c r="WL202" i="2"/>
  <c r="WJ202" i="2"/>
  <c r="WP202" i="2" s="1"/>
  <c r="WI202" i="2"/>
  <c r="WH202" i="2"/>
  <c r="WE202" i="2"/>
  <c r="WD202" i="2"/>
  <c r="WC202" i="2"/>
  <c r="WB202" i="2"/>
  <c r="WM202" i="2" s="1"/>
  <c r="WO202" i="2" s="1"/>
  <c r="WA202" i="2"/>
  <c r="VX202" i="2"/>
  <c r="XG201" i="2"/>
  <c r="XD201" i="2"/>
  <c r="XC201" i="2"/>
  <c r="XB201" i="2"/>
  <c r="WY201" i="2"/>
  <c r="WX201" i="2"/>
  <c r="WW201" i="2"/>
  <c r="WV201" i="2"/>
  <c r="WU201" i="2"/>
  <c r="WR201" i="2"/>
  <c r="XE201" i="2" s="1"/>
  <c r="XH201" i="2" s="1"/>
  <c r="WN201" i="2"/>
  <c r="WL201" i="2"/>
  <c r="WJ201" i="2"/>
  <c r="WP201" i="2" s="1"/>
  <c r="WI201" i="2"/>
  <c r="WH201" i="2"/>
  <c r="WE201" i="2"/>
  <c r="WD201" i="2"/>
  <c r="WC201" i="2"/>
  <c r="WB201" i="2"/>
  <c r="WA201" i="2"/>
  <c r="VX201" i="2"/>
  <c r="WM201" i="2" s="1"/>
  <c r="WO201" i="2" s="1"/>
  <c r="XG200" i="2"/>
  <c r="XD200" i="2"/>
  <c r="XC200" i="2"/>
  <c r="XB200" i="2"/>
  <c r="WY200" i="2"/>
  <c r="WX200" i="2"/>
  <c r="WW200" i="2"/>
  <c r="WV200" i="2"/>
  <c r="WU200" i="2"/>
  <c r="WR200" i="2"/>
  <c r="XE200" i="2" s="1"/>
  <c r="XH200" i="2" s="1"/>
  <c r="WN200" i="2"/>
  <c r="WL200" i="2"/>
  <c r="WJ200" i="2"/>
  <c r="WP200" i="2" s="1"/>
  <c r="WI200" i="2"/>
  <c r="WH200" i="2"/>
  <c r="WE200" i="2"/>
  <c r="WD200" i="2"/>
  <c r="WC200" i="2"/>
  <c r="WB200" i="2"/>
  <c r="WM200" i="2" s="1"/>
  <c r="WO200" i="2" s="1"/>
  <c r="WA200" i="2"/>
  <c r="VX200" i="2"/>
  <c r="XG199" i="2"/>
  <c r="XD199" i="2"/>
  <c r="XC199" i="2"/>
  <c r="XB199" i="2"/>
  <c r="WY199" i="2"/>
  <c r="WX199" i="2"/>
  <c r="WW199" i="2"/>
  <c r="WV199" i="2"/>
  <c r="WU199" i="2"/>
  <c r="WR199" i="2"/>
  <c r="XE199" i="2" s="1"/>
  <c r="XH199" i="2" s="1"/>
  <c r="WN199" i="2"/>
  <c r="WL199" i="2"/>
  <c r="WJ199" i="2"/>
  <c r="WP199" i="2" s="1"/>
  <c r="WI199" i="2"/>
  <c r="WH199" i="2"/>
  <c r="WE199" i="2"/>
  <c r="WD199" i="2"/>
  <c r="WC199" i="2"/>
  <c r="WB199" i="2"/>
  <c r="WA199" i="2"/>
  <c r="VX199" i="2"/>
  <c r="WM199" i="2" s="1"/>
  <c r="WO199" i="2" s="1"/>
  <c r="XG198" i="2"/>
  <c r="XD198" i="2"/>
  <c r="XC198" i="2"/>
  <c r="XB198" i="2"/>
  <c r="WY198" i="2"/>
  <c r="WX198" i="2"/>
  <c r="WW198" i="2"/>
  <c r="WV198" i="2"/>
  <c r="WU198" i="2"/>
  <c r="WR198" i="2"/>
  <c r="XE198" i="2" s="1"/>
  <c r="XH198" i="2" s="1"/>
  <c r="WN198" i="2"/>
  <c r="WL198" i="2"/>
  <c r="WJ198" i="2"/>
  <c r="WP198" i="2" s="1"/>
  <c r="WI198" i="2"/>
  <c r="WH198" i="2"/>
  <c r="WE198" i="2"/>
  <c r="WD198" i="2"/>
  <c r="WC198" i="2"/>
  <c r="WB198" i="2"/>
  <c r="WM198" i="2" s="1"/>
  <c r="WO198" i="2" s="1"/>
  <c r="WA198" i="2"/>
  <c r="VX198" i="2"/>
  <c r="XG197" i="2"/>
  <c r="XD197" i="2"/>
  <c r="XC197" i="2"/>
  <c r="XB197" i="2"/>
  <c r="WY197" i="2"/>
  <c r="WX197" i="2"/>
  <c r="WW197" i="2"/>
  <c r="WV197" i="2"/>
  <c r="WU197" i="2"/>
  <c r="WR197" i="2"/>
  <c r="XE197" i="2" s="1"/>
  <c r="XH197" i="2" s="1"/>
  <c r="WN197" i="2"/>
  <c r="WL197" i="2"/>
  <c r="WJ197" i="2"/>
  <c r="WP197" i="2" s="1"/>
  <c r="WI197" i="2"/>
  <c r="WH197" i="2"/>
  <c r="WE197" i="2"/>
  <c r="WD197" i="2"/>
  <c r="WC197" i="2"/>
  <c r="WB197" i="2"/>
  <c r="WA197" i="2"/>
  <c r="VX197" i="2"/>
  <c r="WM197" i="2" s="1"/>
  <c r="WO197" i="2" s="1"/>
  <c r="XG196" i="2"/>
  <c r="XD196" i="2"/>
  <c r="XC196" i="2"/>
  <c r="XB196" i="2"/>
  <c r="WY196" i="2"/>
  <c r="WX196" i="2"/>
  <c r="WW196" i="2"/>
  <c r="WV196" i="2"/>
  <c r="WU196" i="2"/>
  <c r="WR196" i="2"/>
  <c r="XE196" i="2" s="1"/>
  <c r="XH196" i="2" s="1"/>
  <c r="WN196" i="2"/>
  <c r="WL196" i="2"/>
  <c r="WJ196" i="2"/>
  <c r="WP196" i="2" s="1"/>
  <c r="WI196" i="2"/>
  <c r="WH196" i="2"/>
  <c r="WE196" i="2"/>
  <c r="WD196" i="2"/>
  <c r="WC196" i="2"/>
  <c r="WB196" i="2"/>
  <c r="WM196" i="2" s="1"/>
  <c r="WO196" i="2" s="1"/>
  <c r="WA196" i="2"/>
  <c r="VX196" i="2"/>
  <c r="XG195" i="2"/>
  <c r="XD195" i="2"/>
  <c r="XC195" i="2"/>
  <c r="XB195" i="2"/>
  <c r="WY195" i="2"/>
  <c r="WX195" i="2"/>
  <c r="WW195" i="2"/>
  <c r="WV195" i="2"/>
  <c r="WU195" i="2"/>
  <c r="WR195" i="2"/>
  <c r="XE195" i="2" s="1"/>
  <c r="XH195" i="2" s="1"/>
  <c r="WN195" i="2"/>
  <c r="WL195" i="2"/>
  <c r="WJ195" i="2"/>
  <c r="WP195" i="2" s="1"/>
  <c r="WI195" i="2"/>
  <c r="WH195" i="2"/>
  <c r="WE195" i="2"/>
  <c r="WD195" i="2"/>
  <c r="WC195" i="2"/>
  <c r="WB195" i="2"/>
  <c r="WA195" i="2"/>
  <c r="VX195" i="2"/>
  <c r="WM195" i="2" s="1"/>
  <c r="WO195" i="2" s="1"/>
  <c r="XG194" i="2"/>
  <c r="XD194" i="2"/>
  <c r="XC194" i="2"/>
  <c r="XB194" i="2"/>
  <c r="WY194" i="2"/>
  <c r="WX194" i="2"/>
  <c r="WW194" i="2"/>
  <c r="WV194" i="2"/>
  <c r="WU194" i="2"/>
  <c r="WR194" i="2"/>
  <c r="XE194" i="2" s="1"/>
  <c r="XH194" i="2" s="1"/>
  <c r="WN194" i="2"/>
  <c r="WL194" i="2"/>
  <c r="WJ194" i="2"/>
  <c r="WP194" i="2" s="1"/>
  <c r="WI194" i="2"/>
  <c r="WH194" i="2"/>
  <c r="WE194" i="2"/>
  <c r="WD194" i="2"/>
  <c r="WC194" i="2"/>
  <c r="WB194" i="2"/>
  <c r="WM194" i="2" s="1"/>
  <c r="WO194" i="2" s="1"/>
  <c r="WA194" i="2"/>
  <c r="VX194" i="2"/>
  <c r="XG193" i="2"/>
  <c r="XD193" i="2"/>
  <c r="XC193" i="2"/>
  <c r="XB193" i="2"/>
  <c r="WY193" i="2"/>
  <c r="WX193" i="2"/>
  <c r="WW193" i="2"/>
  <c r="WV193" i="2"/>
  <c r="WU193" i="2"/>
  <c r="WR193" i="2"/>
  <c r="XE193" i="2" s="1"/>
  <c r="XH193" i="2" s="1"/>
  <c r="WN193" i="2"/>
  <c r="WL193" i="2"/>
  <c r="WJ193" i="2"/>
  <c r="WP193" i="2" s="1"/>
  <c r="WI193" i="2"/>
  <c r="WH193" i="2"/>
  <c r="WE193" i="2"/>
  <c r="WD193" i="2"/>
  <c r="WC193" i="2"/>
  <c r="WB193" i="2"/>
  <c r="WA193" i="2"/>
  <c r="VX193" i="2"/>
  <c r="WM193" i="2" s="1"/>
  <c r="WO193" i="2" s="1"/>
  <c r="XG192" i="2"/>
  <c r="XD192" i="2"/>
  <c r="XC192" i="2"/>
  <c r="XB192" i="2"/>
  <c r="WY192" i="2"/>
  <c r="WX192" i="2"/>
  <c r="WW192" i="2"/>
  <c r="WV192" i="2"/>
  <c r="WU192" i="2"/>
  <c r="WR192" i="2"/>
  <c r="XE192" i="2" s="1"/>
  <c r="XH192" i="2" s="1"/>
  <c r="WN192" i="2"/>
  <c r="WL192" i="2"/>
  <c r="WJ192" i="2"/>
  <c r="WP192" i="2" s="1"/>
  <c r="WI192" i="2"/>
  <c r="WH192" i="2"/>
  <c r="WE192" i="2"/>
  <c r="WD192" i="2"/>
  <c r="WC192" i="2"/>
  <c r="WB192" i="2"/>
  <c r="WM192" i="2" s="1"/>
  <c r="WO192" i="2" s="1"/>
  <c r="WA192" i="2"/>
  <c r="VX192" i="2"/>
  <c r="XG191" i="2"/>
  <c r="XD191" i="2"/>
  <c r="XC191" i="2"/>
  <c r="XB191" i="2"/>
  <c r="WY191" i="2"/>
  <c r="WX191" i="2"/>
  <c r="WW191" i="2"/>
  <c r="WV191" i="2"/>
  <c r="WU191" i="2"/>
  <c r="WR191" i="2"/>
  <c r="XE191" i="2" s="1"/>
  <c r="XH191" i="2" s="1"/>
  <c r="WN191" i="2"/>
  <c r="WL191" i="2"/>
  <c r="WJ191" i="2"/>
  <c r="WP191" i="2" s="1"/>
  <c r="WI191" i="2"/>
  <c r="WH191" i="2"/>
  <c r="WE191" i="2"/>
  <c r="WD191" i="2"/>
  <c r="WC191" i="2"/>
  <c r="WB191" i="2"/>
  <c r="WA191" i="2"/>
  <c r="VX191" i="2"/>
  <c r="WM191" i="2" s="1"/>
  <c r="WO191" i="2" s="1"/>
  <c r="XG190" i="2"/>
  <c r="XD190" i="2"/>
  <c r="XC190" i="2"/>
  <c r="XB190" i="2"/>
  <c r="WY190" i="2"/>
  <c r="WX190" i="2"/>
  <c r="WW190" i="2"/>
  <c r="WV190" i="2"/>
  <c r="WU190" i="2"/>
  <c r="WR190" i="2"/>
  <c r="XE190" i="2" s="1"/>
  <c r="XH190" i="2" s="1"/>
  <c r="WN190" i="2"/>
  <c r="WL190" i="2"/>
  <c r="WJ190" i="2"/>
  <c r="WP190" i="2" s="1"/>
  <c r="WI190" i="2"/>
  <c r="WH190" i="2"/>
  <c r="WE190" i="2"/>
  <c r="WD190" i="2"/>
  <c r="WC190" i="2"/>
  <c r="WB190" i="2"/>
  <c r="WM190" i="2" s="1"/>
  <c r="WA190" i="2"/>
  <c r="VX190" i="2"/>
  <c r="XG189" i="2"/>
  <c r="XD189" i="2"/>
  <c r="XC189" i="2"/>
  <c r="XB189" i="2"/>
  <c r="WY189" i="2"/>
  <c r="WX189" i="2"/>
  <c r="WW189" i="2"/>
  <c r="WV189" i="2"/>
  <c r="WU189" i="2"/>
  <c r="WR189" i="2"/>
  <c r="XE189" i="2" s="1"/>
  <c r="XH189" i="2" s="1"/>
  <c r="WN189" i="2"/>
  <c r="WL189" i="2"/>
  <c r="WJ189" i="2"/>
  <c r="WP189" i="2" s="1"/>
  <c r="WI189" i="2"/>
  <c r="WH189" i="2"/>
  <c r="WE189" i="2"/>
  <c r="WD189" i="2"/>
  <c r="WC189" i="2"/>
  <c r="WB189" i="2"/>
  <c r="WA189" i="2"/>
  <c r="VX189" i="2"/>
  <c r="WM189" i="2" s="1"/>
  <c r="WO189" i="2" s="1"/>
  <c r="XG188" i="2"/>
  <c r="XD188" i="2"/>
  <c r="XC188" i="2"/>
  <c r="XB188" i="2"/>
  <c r="WY188" i="2"/>
  <c r="WX188" i="2"/>
  <c r="WW188" i="2"/>
  <c r="WV188" i="2"/>
  <c r="WU188" i="2"/>
  <c r="WR188" i="2"/>
  <c r="XE188" i="2" s="1"/>
  <c r="XH188" i="2" s="1"/>
  <c r="WN188" i="2"/>
  <c r="WL188" i="2"/>
  <c r="WJ188" i="2"/>
  <c r="WP188" i="2" s="1"/>
  <c r="WI188" i="2"/>
  <c r="WH188" i="2"/>
  <c r="WE188" i="2"/>
  <c r="WD188" i="2"/>
  <c r="WC188" i="2"/>
  <c r="WB188" i="2"/>
  <c r="WM188" i="2" s="1"/>
  <c r="WA188" i="2"/>
  <c r="VX188" i="2"/>
  <c r="XG187" i="2"/>
  <c r="XD187" i="2"/>
  <c r="XC187" i="2"/>
  <c r="XB187" i="2"/>
  <c r="WY187" i="2"/>
  <c r="WX187" i="2"/>
  <c r="WW187" i="2"/>
  <c r="WV187" i="2"/>
  <c r="WU187" i="2"/>
  <c r="WR187" i="2"/>
  <c r="XE187" i="2" s="1"/>
  <c r="XH187" i="2" s="1"/>
  <c r="WN187" i="2"/>
  <c r="WL187" i="2"/>
  <c r="WJ187" i="2"/>
  <c r="WP187" i="2" s="1"/>
  <c r="WI187" i="2"/>
  <c r="WH187" i="2"/>
  <c r="WE187" i="2"/>
  <c r="WD187" i="2"/>
  <c r="WC187" i="2"/>
  <c r="WB187" i="2"/>
  <c r="WA187" i="2"/>
  <c r="VX187" i="2"/>
  <c r="WM187" i="2" s="1"/>
  <c r="WO187" i="2" s="1"/>
  <c r="XG186" i="2"/>
  <c r="XD186" i="2"/>
  <c r="XC186" i="2"/>
  <c r="XB186" i="2"/>
  <c r="WY186" i="2"/>
  <c r="WX186" i="2"/>
  <c r="WW186" i="2"/>
  <c r="WV186" i="2"/>
  <c r="WU186" i="2"/>
  <c r="WR186" i="2"/>
  <c r="XE186" i="2" s="1"/>
  <c r="XH186" i="2" s="1"/>
  <c r="WN186" i="2"/>
  <c r="WL186" i="2"/>
  <c r="WJ186" i="2"/>
  <c r="WP186" i="2" s="1"/>
  <c r="WI186" i="2"/>
  <c r="WH186" i="2"/>
  <c r="WE186" i="2"/>
  <c r="WD186" i="2"/>
  <c r="WC186" i="2"/>
  <c r="WB186" i="2"/>
  <c r="WM186" i="2" s="1"/>
  <c r="WA186" i="2"/>
  <c r="VX186" i="2"/>
  <c r="XG185" i="2"/>
  <c r="XD185" i="2"/>
  <c r="XC185" i="2"/>
  <c r="XB185" i="2"/>
  <c r="WY185" i="2"/>
  <c r="WX185" i="2"/>
  <c r="WW185" i="2"/>
  <c r="WV185" i="2"/>
  <c r="WU185" i="2"/>
  <c r="WR185" i="2"/>
  <c r="XE185" i="2" s="1"/>
  <c r="XH185" i="2" s="1"/>
  <c r="WN185" i="2"/>
  <c r="WL185" i="2"/>
  <c r="WJ185" i="2"/>
  <c r="WP185" i="2" s="1"/>
  <c r="WI185" i="2"/>
  <c r="WH185" i="2"/>
  <c r="WE185" i="2"/>
  <c r="WD185" i="2"/>
  <c r="WC185" i="2"/>
  <c r="WB185" i="2"/>
  <c r="WA185" i="2"/>
  <c r="VX185" i="2"/>
  <c r="WM185" i="2" s="1"/>
  <c r="WO185" i="2" s="1"/>
  <c r="XG184" i="2"/>
  <c r="XD184" i="2"/>
  <c r="XC184" i="2"/>
  <c r="XB184" i="2"/>
  <c r="WY184" i="2"/>
  <c r="WX184" i="2"/>
  <c r="WW184" i="2"/>
  <c r="WV184" i="2"/>
  <c r="WU184" i="2"/>
  <c r="WR184" i="2"/>
  <c r="XE184" i="2" s="1"/>
  <c r="XH184" i="2" s="1"/>
  <c r="WN184" i="2"/>
  <c r="WL184" i="2"/>
  <c r="WJ184" i="2"/>
  <c r="WP184" i="2" s="1"/>
  <c r="WI184" i="2"/>
  <c r="WH184" i="2"/>
  <c r="WE184" i="2"/>
  <c r="WD184" i="2"/>
  <c r="WC184" i="2"/>
  <c r="WB184" i="2"/>
  <c r="WM184" i="2" s="1"/>
  <c r="WA184" i="2"/>
  <c r="VX184" i="2"/>
  <c r="XG183" i="2"/>
  <c r="XD183" i="2"/>
  <c r="XC183" i="2"/>
  <c r="XB183" i="2"/>
  <c r="WY183" i="2"/>
  <c r="WX183" i="2"/>
  <c r="WW183" i="2"/>
  <c r="WV183" i="2"/>
  <c r="WU183" i="2"/>
  <c r="WR183" i="2"/>
  <c r="XE183" i="2" s="1"/>
  <c r="XH183" i="2" s="1"/>
  <c r="WN183" i="2"/>
  <c r="WL183" i="2"/>
  <c r="WJ183" i="2"/>
  <c r="WP183" i="2" s="1"/>
  <c r="WI183" i="2"/>
  <c r="WH183" i="2"/>
  <c r="WE183" i="2"/>
  <c r="WD183" i="2"/>
  <c r="WC183" i="2"/>
  <c r="WB183" i="2"/>
  <c r="WA183" i="2"/>
  <c r="VX183" i="2"/>
  <c r="WM183" i="2" s="1"/>
  <c r="WO183" i="2" s="1"/>
  <c r="XG182" i="2"/>
  <c r="XD182" i="2"/>
  <c r="XC182" i="2"/>
  <c r="XB182" i="2"/>
  <c r="WY182" i="2"/>
  <c r="WX182" i="2"/>
  <c r="WW182" i="2"/>
  <c r="WV182" i="2"/>
  <c r="WU182" i="2"/>
  <c r="WR182" i="2"/>
  <c r="XE182" i="2" s="1"/>
  <c r="XH182" i="2" s="1"/>
  <c r="WN182" i="2"/>
  <c r="WL182" i="2"/>
  <c r="WJ182" i="2"/>
  <c r="WP182" i="2" s="1"/>
  <c r="WI182" i="2"/>
  <c r="WH182" i="2"/>
  <c r="WE182" i="2"/>
  <c r="WD182" i="2"/>
  <c r="WC182" i="2"/>
  <c r="WB182" i="2"/>
  <c r="WM182" i="2" s="1"/>
  <c r="WO182" i="2" s="1"/>
  <c r="WA182" i="2"/>
  <c r="VX182" i="2"/>
  <c r="XG181" i="2"/>
  <c r="XD181" i="2"/>
  <c r="XC181" i="2"/>
  <c r="XB181" i="2"/>
  <c r="WY181" i="2"/>
  <c r="WX181" i="2"/>
  <c r="WW181" i="2"/>
  <c r="WV181" i="2"/>
  <c r="WU181" i="2"/>
  <c r="WR181" i="2"/>
  <c r="XE181" i="2" s="1"/>
  <c r="XH181" i="2" s="1"/>
  <c r="WN181" i="2"/>
  <c r="WL181" i="2"/>
  <c r="WJ181" i="2"/>
  <c r="WP181" i="2" s="1"/>
  <c r="WI181" i="2"/>
  <c r="WH181" i="2"/>
  <c r="WE181" i="2"/>
  <c r="WD181" i="2"/>
  <c r="WC181" i="2"/>
  <c r="WB181" i="2"/>
  <c r="WA181" i="2"/>
  <c r="VX181" i="2"/>
  <c r="WM181" i="2" s="1"/>
  <c r="WO181" i="2" s="1"/>
  <c r="XG180" i="2"/>
  <c r="XD180" i="2"/>
  <c r="XC180" i="2"/>
  <c r="XB180" i="2"/>
  <c r="WY180" i="2"/>
  <c r="WX180" i="2"/>
  <c r="WW180" i="2"/>
  <c r="WV180" i="2"/>
  <c r="WU180" i="2"/>
  <c r="WR180" i="2"/>
  <c r="XE180" i="2" s="1"/>
  <c r="XH180" i="2" s="1"/>
  <c r="WN180" i="2"/>
  <c r="WL180" i="2"/>
  <c r="WJ180" i="2"/>
  <c r="WP180" i="2" s="1"/>
  <c r="WI180" i="2"/>
  <c r="WH180" i="2"/>
  <c r="WE180" i="2"/>
  <c r="WD180" i="2"/>
  <c r="WC180" i="2"/>
  <c r="WB180" i="2"/>
  <c r="WM180" i="2" s="1"/>
  <c r="WA180" i="2"/>
  <c r="VX180" i="2"/>
  <c r="XG179" i="2"/>
  <c r="XD179" i="2"/>
  <c r="XC179" i="2"/>
  <c r="XB179" i="2"/>
  <c r="WY179" i="2"/>
  <c r="WX179" i="2"/>
  <c r="WW179" i="2"/>
  <c r="WV179" i="2"/>
  <c r="WU179" i="2"/>
  <c r="WR179" i="2"/>
  <c r="XE179" i="2" s="1"/>
  <c r="XH179" i="2" s="1"/>
  <c r="WN179" i="2"/>
  <c r="WL179" i="2"/>
  <c r="WJ179" i="2"/>
  <c r="WP179" i="2" s="1"/>
  <c r="WI179" i="2"/>
  <c r="WH179" i="2"/>
  <c r="WE179" i="2"/>
  <c r="WD179" i="2"/>
  <c r="WC179" i="2"/>
  <c r="WB179" i="2"/>
  <c r="WA179" i="2"/>
  <c r="VX179" i="2"/>
  <c r="WM179" i="2" s="1"/>
  <c r="WO179" i="2" s="1"/>
  <c r="XG178" i="2"/>
  <c r="XD178" i="2"/>
  <c r="XC178" i="2"/>
  <c r="XB178" i="2"/>
  <c r="WY178" i="2"/>
  <c r="WX178" i="2"/>
  <c r="WW178" i="2"/>
  <c r="WV178" i="2"/>
  <c r="WU178" i="2"/>
  <c r="WR178" i="2"/>
  <c r="XE178" i="2" s="1"/>
  <c r="XH178" i="2" s="1"/>
  <c r="WN178" i="2"/>
  <c r="WL178" i="2"/>
  <c r="WJ178" i="2"/>
  <c r="WP178" i="2" s="1"/>
  <c r="WI178" i="2"/>
  <c r="WH178" i="2"/>
  <c r="WE178" i="2"/>
  <c r="WD178" i="2"/>
  <c r="WC178" i="2"/>
  <c r="WB178" i="2"/>
  <c r="WM178" i="2" s="1"/>
  <c r="WA178" i="2"/>
  <c r="VX178" i="2"/>
  <c r="XG177" i="2"/>
  <c r="XD177" i="2"/>
  <c r="XC177" i="2"/>
  <c r="XB177" i="2"/>
  <c r="WY177" i="2"/>
  <c r="WX177" i="2"/>
  <c r="WW177" i="2"/>
  <c r="WV177" i="2"/>
  <c r="WU177" i="2"/>
  <c r="WR177" i="2"/>
  <c r="WN177" i="2"/>
  <c r="WL177" i="2"/>
  <c r="WJ177" i="2"/>
  <c r="WP177" i="2" s="1"/>
  <c r="WI177" i="2"/>
  <c r="WH177" i="2"/>
  <c r="WE177" i="2"/>
  <c r="WD177" i="2"/>
  <c r="WC177" i="2"/>
  <c r="WB177" i="2"/>
  <c r="WA177" i="2"/>
  <c r="VX177" i="2"/>
  <c r="WM177" i="2" s="1"/>
  <c r="WO177" i="2" s="1"/>
  <c r="XG176" i="2"/>
  <c r="XD176" i="2"/>
  <c r="XC176" i="2"/>
  <c r="XB176" i="2"/>
  <c r="WY176" i="2"/>
  <c r="WX176" i="2"/>
  <c r="WW176" i="2"/>
  <c r="WV176" i="2"/>
  <c r="WU176" i="2"/>
  <c r="WR176" i="2"/>
  <c r="XE176" i="2" s="1"/>
  <c r="XH176" i="2" s="1"/>
  <c r="WN176" i="2"/>
  <c r="WL176" i="2"/>
  <c r="WJ176" i="2"/>
  <c r="WP176" i="2" s="1"/>
  <c r="WI176" i="2"/>
  <c r="WH176" i="2"/>
  <c r="WE176" i="2"/>
  <c r="WD176" i="2"/>
  <c r="WC176" i="2"/>
  <c r="WB176" i="2"/>
  <c r="WM176" i="2" s="1"/>
  <c r="WA176" i="2"/>
  <c r="VX176" i="2"/>
  <c r="XG175" i="2"/>
  <c r="XD175" i="2"/>
  <c r="XC175" i="2"/>
  <c r="XB175" i="2"/>
  <c r="WY175" i="2"/>
  <c r="WX175" i="2"/>
  <c r="WW175" i="2"/>
  <c r="WV175" i="2"/>
  <c r="WU175" i="2"/>
  <c r="WR175" i="2"/>
  <c r="WN175" i="2"/>
  <c r="WL175" i="2"/>
  <c r="WJ175" i="2"/>
  <c r="WP175" i="2" s="1"/>
  <c r="WI175" i="2"/>
  <c r="WH175" i="2"/>
  <c r="WE175" i="2"/>
  <c r="WD175" i="2"/>
  <c r="WC175" i="2"/>
  <c r="WB175" i="2"/>
  <c r="WA175" i="2"/>
  <c r="VX175" i="2"/>
  <c r="WM175" i="2" s="1"/>
  <c r="WO175" i="2" s="1"/>
  <c r="XG174" i="2"/>
  <c r="XD174" i="2"/>
  <c r="XC174" i="2"/>
  <c r="XB174" i="2"/>
  <c r="WY174" i="2"/>
  <c r="WX174" i="2"/>
  <c r="WW174" i="2"/>
  <c r="WV174" i="2"/>
  <c r="WU174" i="2"/>
  <c r="WR174" i="2"/>
  <c r="XE174" i="2" s="1"/>
  <c r="XH174" i="2" s="1"/>
  <c r="WN174" i="2"/>
  <c r="WL174" i="2"/>
  <c r="WJ174" i="2"/>
  <c r="WP174" i="2" s="1"/>
  <c r="WI174" i="2"/>
  <c r="WH174" i="2"/>
  <c r="WE174" i="2"/>
  <c r="WD174" i="2"/>
  <c r="WC174" i="2"/>
  <c r="WB174" i="2"/>
  <c r="WM174" i="2" s="1"/>
  <c r="WA174" i="2"/>
  <c r="VX174" i="2"/>
  <c r="XG173" i="2"/>
  <c r="XD173" i="2"/>
  <c r="XC173" i="2"/>
  <c r="XB173" i="2"/>
  <c r="WY173" i="2"/>
  <c r="WX173" i="2"/>
  <c r="WW173" i="2"/>
  <c r="WV173" i="2"/>
  <c r="WU173" i="2"/>
  <c r="WR173" i="2"/>
  <c r="XE173" i="2" s="1"/>
  <c r="XH173" i="2" s="1"/>
  <c r="WN173" i="2"/>
  <c r="WL173" i="2"/>
  <c r="WJ173" i="2"/>
  <c r="WP173" i="2" s="1"/>
  <c r="WI173" i="2"/>
  <c r="WH173" i="2"/>
  <c r="WE173" i="2"/>
  <c r="WD173" i="2"/>
  <c r="WC173" i="2"/>
  <c r="WB173" i="2"/>
  <c r="WA173" i="2"/>
  <c r="VX173" i="2"/>
  <c r="WM173" i="2" s="1"/>
  <c r="WO173" i="2" s="1"/>
  <c r="XG172" i="2"/>
  <c r="XD172" i="2"/>
  <c r="XC172" i="2"/>
  <c r="XB172" i="2"/>
  <c r="WY172" i="2"/>
  <c r="WX172" i="2"/>
  <c r="WW172" i="2"/>
  <c r="WV172" i="2"/>
  <c r="WU172" i="2"/>
  <c r="WR172" i="2"/>
  <c r="WN172" i="2"/>
  <c r="WL172" i="2"/>
  <c r="WJ172" i="2"/>
  <c r="WP172" i="2" s="1"/>
  <c r="WI172" i="2"/>
  <c r="WH172" i="2"/>
  <c r="WE172" i="2"/>
  <c r="WD172" i="2"/>
  <c r="WC172" i="2"/>
  <c r="WB172" i="2"/>
  <c r="WM172" i="2" s="1"/>
  <c r="WO172" i="2" s="1"/>
  <c r="WA172" i="2"/>
  <c r="VX172" i="2"/>
  <c r="XG171" i="2"/>
  <c r="XD171" i="2"/>
  <c r="XC171" i="2"/>
  <c r="XB171" i="2"/>
  <c r="WY171" i="2"/>
  <c r="WX171" i="2"/>
  <c r="WW171" i="2"/>
  <c r="WV171" i="2"/>
  <c r="WU171" i="2"/>
  <c r="WR171" i="2"/>
  <c r="XE171" i="2" s="1"/>
  <c r="WN171" i="2"/>
  <c r="WL171" i="2"/>
  <c r="WJ171" i="2"/>
  <c r="WP171" i="2" s="1"/>
  <c r="WI171" i="2"/>
  <c r="WH171" i="2"/>
  <c r="WE171" i="2"/>
  <c r="WD171" i="2"/>
  <c r="WC171" i="2"/>
  <c r="WB171" i="2"/>
  <c r="WM171" i="2" s="1"/>
  <c r="WO171" i="2" s="1"/>
  <c r="WA171" i="2"/>
  <c r="VX171" i="2"/>
  <c r="XG170" i="2"/>
  <c r="XD170" i="2"/>
  <c r="XC170" i="2"/>
  <c r="XB170" i="2"/>
  <c r="WY170" i="2"/>
  <c r="WX170" i="2"/>
  <c r="WW170" i="2"/>
  <c r="WV170" i="2"/>
  <c r="WU170" i="2"/>
  <c r="WR170" i="2"/>
  <c r="XE170" i="2" s="1"/>
  <c r="XH170" i="2" s="1"/>
  <c r="WN170" i="2"/>
  <c r="WL170" i="2"/>
  <c r="WJ170" i="2"/>
  <c r="WP170" i="2" s="1"/>
  <c r="WI170" i="2"/>
  <c r="WH170" i="2"/>
  <c r="WE170" i="2"/>
  <c r="WD170" i="2"/>
  <c r="WC170" i="2"/>
  <c r="WB170" i="2"/>
  <c r="WA170" i="2"/>
  <c r="VX170" i="2"/>
  <c r="WM170" i="2" s="1"/>
  <c r="WO170" i="2" s="1"/>
  <c r="XG169" i="2"/>
  <c r="XD169" i="2"/>
  <c r="XC169" i="2"/>
  <c r="XB169" i="2"/>
  <c r="WY169" i="2"/>
  <c r="WX169" i="2"/>
  <c r="WW169" i="2"/>
  <c r="WV169" i="2"/>
  <c r="WU169" i="2"/>
  <c r="WR169" i="2"/>
  <c r="WN169" i="2"/>
  <c r="WL169" i="2"/>
  <c r="WJ169" i="2"/>
  <c r="WP169" i="2" s="1"/>
  <c r="WI169" i="2"/>
  <c r="WH169" i="2"/>
  <c r="WE169" i="2"/>
  <c r="WD169" i="2"/>
  <c r="WC169" i="2"/>
  <c r="WB169" i="2"/>
  <c r="WA169" i="2"/>
  <c r="VX169" i="2"/>
  <c r="WM169" i="2" s="1"/>
  <c r="WO169" i="2" s="1"/>
  <c r="XG168" i="2"/>
  <c r="XD168" i="2"/>
  <c r="XC168" i="2"/>
  <c r="XB168" i="2"/>
  <c r="WY168" i="2"/>
  <c r="WX168" i="2"/>
  <c r="WW168" i="2"/>
  <c r="WV168" i="2"/>
  <c r="WU168" i="2"/>
  <c r="WR168" i="2"/>
  <c r="WN168" i="2"/>
  <c r="WL168" i="2"/>
  <c r="WJ168" i="2"/>
  <c r="WP168" i="2" s="1"/>
  <c r="WI168" i="2"/>
  <c r="WH168" i="2"/>
  <c r="WE168" i="2"/>
  <c r="WD168" i="2"/>
  <c r="WC168" i="2"/>
  <c r="WB168" i="2"/>
  <c r="WM168" i="2" s="1"/>
  <c r="WO168" i="2" s="1"/>
  <c r="WA168" i="2"/>
  <c r="VX168" i="2"/>
  <c r="XG167" i="2"/>
  <c r="XD167" i="2"/>
  <c r="XC167" i="2"/>
  <c r="XB167" i="2"/>
  <c r="WY167" i="2"/>
  <c r="WX167" i="2"/>
  <c r="WW167" i="2"/>
  <c r="WV167" i="2"/>
  <c r="WU167" i="2"/>
  <c r="WR167" i="2"/>
  <c r="XE167" i="2" s="1"/>
  <c r="WN167" i="2"/>
  <c r="WL167" i="2"/>
  <c r="WJ167" i="2"/>
  <c r="WP167" i="2" s="1"/>
  <c r="WI167" i="2"/>
  <c r="WH167" i="2"/>
  <c r="WE167" i="2"/>
  <c r="WD167" i="2"/>
  <c r="WC167" i="2"/>
  <c r="WB167" i="2"/>
  <c r="WM167" i="2" s="1"/>
  <c r="WO167" i="2" s="1"/>
  <c r="WA167" i="2"/>
  <c r="VX167" i="2"/>
  <c r="XG166" i="2"/>
  <c r="XD166" i="2"/>
  <c r="XC166" i="2"/>
  <c r="XB166" i="2"/>
  <c r="WY166" i="2"/>
  <c r="WX166" i="2"/>
  <c r="WW166" i="2"/>
  <c r="WV166" i="2"/>
  <c r="WU166" i="2"/>
  <c r="WR166" i="2"/>
  <c r="XE166" i="2" s="1"/>
  <c r="XH166" i="2" s="1"/>
  <c r="WN166" i="2"/>
  <c r="WL166" i="2"/>
  <c r="WJ166" i="2"/>
  <c r="WP166" i="2" s="1"/>
  <c r="WI166" i="2"/>
  <c r="WH166" i="2"/>
  <c r="WE166" i="2"/>
  <c r="WD166" i="2"/>
  <c r="WC166" i="2"/>
  <c r="WB166" i="2"/>
  <c r="WA166" i="2"/>
  <c r="VX166" i="2"/>
  <c r="WM166" i="2" s="1"/>
  <c r="WO166" i="2" s="1"/>
  <c r="XG165" i="2"/>
  <c r="XD165" i="2"/>
  <c r="XC165" i="2"/>
  <c r="XB165" i="2"/>
  <c r="WY165" i="2"/>
  <c r="WX165" i="2"/>
  <c r="WW165" i="2"/>
  <c r="WV165" i="2"/>
  <c r="WU165" i="2"/>
  <c r="WR165" i="2"/>
  <c r="WN165" i="2"/>
  <c r="WL165" i="2"/>
  <c r="WJ165" i="2"/>
  <c r="WP165" i="2" s="1"/>
  <c r="WI165" i="2"/>
  <c r="WH165" i="2"/>
  <c r="WE165" i="2"/>
  <c r="WD165" i="2"/>
  <c r="WC165" i="2"/>
  <c r="WB165" i="2"/>
  <c r="WA165" i="2"/>
  <c r="VX165" i="2"/>
  <c r="WM165" i="2" s="1"/>
  <c r="WO165" i="2" s="1"/>
  <c r="XG164" i="2"/>
  <c r="XD164" i="2"/>
  <c r="XC164" i="2"/>
  <c r="XB164" i="2"/>
  <c r="WY164" i="2"/>
  <c r="WX164" i="2"/>
  <c r="WW164" i="2"/>
  <c r="WV164" i="2"/>
  <c r="WU164" i="2"/>
  <c r="WR164" i="2"/>
  <c r="WN164" i="2"/>
  <c r="WL164" i="2"/>
  <c r="WJ164" i="2"/>
  <c r="WP164" i="2" s="1"/>
  <c r="WI164" i="2"/>
  <c r="WH164" i="2"/>
  <c r="WE164" i="2"/>
  <c r="WD164" i="2"/>
  <c r="WC164" i="2"/>
  <c r="WB164" i="2"/>
  <c r="WM164" i="2" s="1"/>
  <c r="WO164" i="2" s="1"/>
  <c r="WA164" i="2"/>
  <c r="VX164" i="2"/>
  <c r="XG163" i="2"/>
  <c r="XD163" i="2"/>
  <c r="XC163" i="2"/>
  <c r="XB163" i="2"/>
  <c r="WY163" i="2"/>
  <c r="WX163" i="2"/>
  <c r="WW163" i="2"/>
  <c r="WV163" i="2"/>
  <c r="WU163" i="2"/>
  <c r="WR163" i="2"/>
  <c r="XE163" i="2" s="1"/>
  <c r="WN163" i="2"/>
  <c r="WL163" i="2"/>
  <c r="WJ163" i="2"/>
  <c r="WP163" i="2" s="1"/>
  <c r="WI163" i="2"/>
  <c r="WH163" i="2"/>
  <c r="WE163" i="2"/>
  <c r="WD163" i="2"/>
  <c r="WC163" i="2"/>
  <c r="WB163" i="2"/>
  <c r="WM163" i="2" s="1"/>
  <c r="WO163" i="2" s="1"/>
  <c r="WA163" i="2"/>
  <c r="VX163" i="2"/>
  <c r="XG162" i="2"/>
  <c r="XD162" i="2"/>
  <c r="XC162" i="2"/>
  <c r="XB162" i="2"/>
  <c r="WY162" i="2"/>
  <c r="WX162" i="2"/>
  <c r="WW162" i="2"/>
  <c r="WV162" i="2"/>
  <c r="WU162" i="2"/>
  <c r="WR162" i="2"/>
  <c r="XE162" i="2" s="1"/>
  <c r="XH162" i="2" s="1"/>
  <c r="WN162" i="2"/>
  <c r="WL162" i="2"/>
  <c r="WJ162" i="2"/>
  <c r="WP162" i="2" s="1"/>
  <c r="WI162" i="2"/>
  <c r="WH162" i="2"/>
  <c r="WE162" i="2"/>
  <c r="WD162" i="2"/>
  <c r="WC162" i="2"/>
  <c r="WB162" i="2"/>
  <c r="WA162" i="2"/>
  <c r="VX162" i="2"/>
  <c r="WM162" i="2" s="1"/>
  <c r="WO162" i="2" s="1"/>
  <c r="XG161" i="2"/>
  <c r="XD161" i="2"/>
  <c r="XC161" i="2"/>
  <c r="XB161" i="2"/>
  <c r="WY161" i="2"/>
  <c r="WX161" i="2"/>
  <c r="WW161" i="2"/>
  <c r="WV161" i="2"/>
  <c r="WU161" i="2"/>
  <c r="WR161" i="2"/>
  <c r="WN161" i="2"/>
  <c r="WL161" i="2"/>
  <c r="WJ161" i="2"/>
  <c r="WP161" i="2" s="1"/>
  <c r="WI161" i="2"/>
  <c r="WH161" i="2"/>
  <c r="WE161" i="2"/>
  <c r="WD161" i="2"/>
  <c r="WC161" i="2"/>
  <c r="WB161" i="2"/>
  <c r="WA161" i="2"/>
  <c r="VX161" i="2"/>
  <c r="WM161" i="2" s="1"/>
  <c r="WO161" i="2" s="1"/>
  <c r="XG160" i="2"/>
  <c r="XD160" i="2"/>
  <c r="XC160" i="2"/>
  <c r="XB160" i="2"/>
  <c r="WY160" i="2"/>
  <c r="WX160" i="2"/>
  <c r="WW160" i="2"/>
  <c r="WV160" i="2"/>
  <c r="WU160" i="2"/>
  <c r="WR160" i="2"/>
  <c r="WN160" i="2"/>
  <c r="WL160" i="2"/>
  <c r="WJ160" i="2"/>
  <c r="WP160" i="2" s="1"/>
  <c r="WI160" i="2"/>
  <c r="WH160" i="2"/>
  <c r="WE160" i="2"/>
  <c r="WD160" i="2"/>
  <c r="WC160" i="2"/>
  <c r="WB160" i="2"/>
  <c r="WM160" i="2" s="1"/>
  <c r="WO160" i="2" s="1"/>
  <c r="WA160" i="2"/>
  <c r="VX160" i="2"/>
  <c r="XG159" i="2"/>
  <c r="XD159" i="2"/>
  <c r="XC159" i="2"/>
  <c r="XB159" i="2"/>
  <c r="WY159" i="2"/>
  <c r="WX159" i="2"/>
  <c r="WW159" i="2"/>
  <c r="WV159" i="2"/>
  <c r="WU159" i="2"/>
  <c r="WR159" i="2"/>
  <c r="XE159" i="2" s="1"/>
  <c r="WN159" i="2"/>
  <c r="WL159" i="2"/>
  <c r="WJ159" i="2"/>
  <c r="WP159" i="2" s="1"/>
  <c r="WI159" i="2"/>
  <c r="WH159" i="2"/>
  <c r="WE159" i="2"/>
  <c r="WD159" i="2"/>
  <c r="WC159" i="2"/>
  <c r="WB159" i="2"/>
  <c r="WM159" i="2" s="1"/>
  <c r="WO159" i="2" s="1"/>
  <c r="WA159" i="2"/>
  <c r="VX159" i="2"/>
  <c r="XG158" i="2"/>
  <c r="XD158" i="2"/>
  <c r="XC158" i="2"/>
  <c r="XB158" i="2"/>
  <c r="WY158" i="2"/>
  <c r="WX158" i="2"/>
  <c r="WW158" i="2"/>
  <c r="WV158" i="2"/>
  <c r="WU158" i="2"/>
  <c r="WR158" i="2"/>
  <c r="XE158" i="2" s="1"/>
  <c r="XH158" i="2" s="1"/>
  <c r="WN158" i="2"/>
  <c r="WL158" i="2"/>
  <c r="WJ158" i="2"/>
  <c r="WP158" i="2" s="1"/>
  <c r="WI158" i="2"/>
  <c r="WH158" i="2"/>
  <c r="WE158" i="2"/>
  <c r="WD158" i="2"/>
  <c r="WC158" i="2"/>
  <c r="WB158" i="2"/>
  <c r="WA158" i="2"/>
  <c r="VX158" i="2"/>
  <c r="WM158" i="2" s="1"/>
  <c r="WO158" i="2" s="1"/>
  <c r="XG157" i="2"/>
  <c r="XD157" i="2"/>
  <c r="XC157" i="2"/>
  <c r="XB157" i="2"/>
  <c r="WY157" i="2"/>
  <c r="WX157" i="2"/>
  <c r="WW157" i="2"/>
  <c r="WV157" i="2"/>
  <c r="WU157" i="2"/>
  <c r="WR157" i="2"/>
  <c r="WN157" i="2"/>
  <c r="WL157" i="2"/>
  <c r="WJ157" i="2"/>
  <c r="WP157" i="2" s="1"/>
  <c r="WI157" i="2"/>
  <c r="WH157" i="2"/>
  <c r="WE157" i="2"/>
  <c r="WD157" i="2"/>
  <c r="WC157" i="2"/>
  <c r="WB157" i="2"/>
  <c r="WA157" i="2"/>
  <c r="VX157" i="2"/>
  <c r="WM157" i="2" s="1"/>
  <c r="WO157" i="2" s="1"/>
  <c r="XG156" i="2"/>
  <c r="XD156" i="2"/>
  <c r="XC156" i="2"/>
  <c r="XB156" i="2"/>
  <c r="WY156" i="2"/>
  <c r="WX156" i="2"/>
  <c r="WW156" i="2"/>
  <c r="WV156" i="2"/>
  <c r="WU156" i="2"/>
  <c r="WR156" i="2"/>
  <c r="WN156" i="2"/>
  <c r="WL156" i="2"/>
  <c r="WJ156" i="2"/>
  <c r="WP156" i="2" s="1"/>
  <c r="WI156" i="2"/>
  <c r="WH156" i="2"/>
  <c r="WE156" i="2"/>
  <c r="WD156" i="2"/>
  <c r="WC156" i="2"/>
  <c r="WB156" i="2"/>
  <c r="WM156" i="2" s="1"/>
  <c r="WO156" i="2" s="1"/>
  <c r="WA156" i="2"/>
  <c r="VX156" i="2"/>
  <c r="XG155" i="2"/>
  <c r="XD155" i="2"/>
  <c r="XC155" i="2"/>
  <c r="XB155" i="2"/>
  <c r="WY155" i="2"/>
  <c r="WX155" i="2"/>
  <c r="WW155" i="2"/>
  <c r="WV155" i="2"/>
  <c r="WU155" i="2"/>
  <c r="WR155" i="2"/>
  <c r="XE155" i="2" s="1"/>
  <c r="WN155" i="2"/>
  <c r="WL155" i="2"/>
  <c r="WJ155" i="2"/>
  <c r="WP155" i="2" s="1"/>
  <c r="WI155" i="2"/>
  <c r="WH155" i="2"/>
  <c r="WE155" i="2"/>
  <c r="WD155" i="2"/>
  <c r="WC155" i="2"/>
  <c r="WB155" i="2"/>
  <c r="WM155" i="2" s="1"/>
  <c r="WO155" i="2" s="1"/>
  <c r="WA155" i="2"/>
  <c r="VX155" i="2"/>
  <c r="XG154" i="2"/>
  <c r="XD154" i="2"/>
  <c r="XC154" i="2"/>
  <c r="XB154" i="2"/>
  <c r="WY154" i="2"/>
  <c r="WX154" i="2"/>
  <c r="WW154" i="2"/>
  <c r="WV154" i="2"/>
  <c r="WU154" i="2"/>
  <c r="WR154" i="2"/>
  <c r="XE154" i="2" s="1"/>
  <c r="XH154" i="2" s="1"/>
  <c r="WN154" i="2"/>
  <c r="WL154" i="2"/>
  <c r="WJ154" i="2"/>
  <c r="WP154" i="2" s="1"/>
  <c r="WI154" i="2"/>
  <c r="WH154" i="2"/>
  <c r="WE154" i="2"/>
  <c r="WD154" i="2"/>
  <c r="WC154" i="2"/>
  <c r="WB154" i="2"/>
  <c r="WM154" i="2" s="1"/>
  <c r="WO154" i="2" s="1"/>
  <c r="WA154" i="2"/>
  <c r="VX154" i="2"/>
  <c r="XG153" i="2"/>
  <c r="XD153" i="2"/>
  <c r="XC153" i="2"/>
  <c r="XB153" i="2"/>
  <c r="WY153" i="2"/>
  <c r="WX153" i="2"/>
  <c r="WW153" i="2"/>
  <c r="WV153" i="2"/>
  <c r="WU153" i="2"/>
  <c r="XE153" i="2" s="1"/>
  <c r="XH153" i="2" s="1"/>
  <c r="WR153" i="2"/>
  <c r="WN153" i="2"/>
  <c r="WL153" i="2"/>
  <c r="WJ153" i="2"/>
  <c r="WP153" i="2" s="1"/>
  <c r="WI153" i="2"/>
  <c r="WH153" i="2"/>
  <c r="WE153" i="2"/>
  <c r="WD153" i="2"/>
  <c r="WC153" i="2"/>
  <c r="WB153" i="2"/>
  <c r="WM153" i="2" s="1"/>
  <c r="WO153" i="2" s="1"/>
  <c r="WA153" i="2"/>
  <c r="VX153" i="2"/>
  <c r="XG152" i="2"/>
  <c r="XD152" i="2"/>
  <c r="XC152" i="2"/>
  <c r="XB152" i="2"/>
  <c r="WY152" i="2"/>
  <c r="WX152" i="2"/>
  <c r="WW152" i="2"/>
  <c r="WV152" i="2"/>
  <c r="WU152" i="2"/>
  <c r="WR152" i="2"/>
  <c r="WN152" i="2"/>
  <c r="WL152" i="2"/>
  <c r="WP152" i="2" s="1"/>
  <c r="WJ152" i="2"/>
  <c r="WI152" i="2"/>
  <c r="WH152" i="2"/>
  <c r="WE152" i="2"/>
  <c r="WD152" i="2"/>
  <c r="WC152" i="2"/>
  <c r="WB152" i="2"/>
  <c r="WA152" i="2"/>
  <c r="WM152" i="2" s="1"/>
  <c r="WO152" i="2" s="1"/>
  <c r="VX152" i="2"/>
  <c r="XG151" i="2"/>
  <c r="XD151" i="2"/>
  <c r="XC151" i="2"/>
  <c r="XB151" i="2"/>
  <c r="WY151" i="2"/>
  <c r="WX151" i="2"/>
  <c r="WW151" i="2"/>
  <c r="WV151" i="2"/>
  <c r="WU151" i="2"/>
  <c r="WR151" i="2"/>
  <c r="XE151" i="2" s="1"/>
  <c r="XH151" i="2" s="1"/>
  <c r="WN151" i="2"/>
  <c r="WL151" i="2"/>
  <c r="WJ151" i="2"/>
  <c r="WP151" i="2" s="1"/>
  <c r="WI151" i="2"/>
  <c r="WH151" i="2"/>
  <c r="WE151" i="2"/>
  <c r="WD151" i="2"/>
  <c r="WC151" i="2"/>
  <c r="WB151" i="2"/>
  <c r="WM151" i="2" s="1"/>
  <c r="WA151" i="2"/>
  <c r="VX151" i="2"/>
  <c r="XG150" i="2"/>
  <c r="XD150" i="2"/>
  <c r="XC150" i="2"/>
  <c r="XB150" i="2"/>
  <c r="WY150" i="2"/>
  <c r="WX150" i="2"/>
  <c r="WW150" i="2"/>
  <c r="WV150" i="2"/>
  <c r="WU150" i="2"/>
  <c r="WR150" i="2"/>
  <c r="WN150" i="2"/>
  <c r="WL150" i="2"/>
  <c r="WJ150" i="2"/>
  <c r="WP150" i="2" s="1"/>
  <c r="WI150" i="2"/>
  <c r="WH150" i="2"/>
  <c r="WE150" i="2"/>
  <c r="WD150" i="2"/>
  <c r="WC150" i="2"/>
  <c r="WB150" i="2"/>
  <c r="WA150" i="2"/>
  <c r="VX150" i="2"/>
  <c r="WM150" i="2" s="1"/>
  <c r="WO150" i="2" s="1"/>
  <c r="XG149" i="2"/>
  <c r="XD149" i="2"/>
  <c r="XC149" i="2"/>
  <c r="XB149" i="2"/>
  <c r="WY149" i="2"/>
  <c r="WX149" i="2"/>
  <c r="WW149" i="2"/>
  <c r="WV149" i="2"/>
  <c r="WU149" i="2"/>
  <c r="XE149" i="2" s="1"/>
  <c r="XH149" i="2" s="1"/>
  <c r="WR149" i="2"/>
  <c r="WN149" i="2"/>
  <c r="WL149" i="2"/>
  <c r="WJ149" i="2"/>
  <c r="WP149" i="2" s="1"/>
  <c r="WI149" i="2"/>
  <c r="WH149" i="2"/>
  <c r="WE149" i="2"/>
  <c r="WD149" i="2"/>
  <c r="WC149" i="2"/>
  <c r="WB149" i="2"/>
  <c r="WA149" i="2"/>
  <c r="VX149" i="2"/>
  <c r="WM149" i="2" s="1"/>
  <c r="WO149" i="2" s="1"/>
  <c r="XG148" i="2"/>
  <c r="XD148" i="2"/>
  <c r="XC148" i="2"/>
  <c r="XB148" i="2"/>
  <c r="WY148" i="2"/>
  <c r="WX148" i="2"/>
  <c r="WW148" i="2"/>
  <c r="WV148" i="2"/>
  <c r="WU148" i="2"/>
  <c r="WR148" i="2"/>
  <c r="WN148" i="2"/>
  <c r="WL148" i="2"/>
  <c r="WP148" i="2" s="1"/>
  <c r="WJ148" i="2"/>
  <c r="WI148" i="2"/>
  <c r="WH148" i="2"/>
  <c r="WE148" i="2"/>
  <c r="WD148" i="2"/>
  <c r="WC148" i="2"/>
  <c r="WB148" i="2"/>
  <c r="WA148" i="2"/>
  <c r="VX148" i="2"/>
  <c r="WM148" i="2" s="1"/>
  <c r="WO148" i="2" s="1"/>
  <c r="XG147" i="2"/>
  <c r="XD147" i="2"/>
  <c r="XC147" i="2"/>
  <c r="XB147" i="2"/>
  <c r="WY147" i="2"/>
  <c r="WX147" i="2"/>
  <c r="WW147" i="2"/>
  <c r="WV147" i="2"/>
  <c r="WU147" i="2"/>
  <c r="WR147" i="2"/>
  <c r="XE147" i="2" s="1"/>
  <c r="XH147" i="2" s="1"/>
  <c r="WN147" i="2"/>
  <c r="WL147" i="2"/>
  <c r="WJ147" i="2"/>
  <c r="WP147" i="2" s="1"/>
  <c r="WI147" i="2"/>
  <c r="WH147" i="2"/>
  <c r="WE147" i="2"/>
  <c r="WD147" i="2"/>
  <c r="WC147" i="2"/>
  <c r="WB147" i="2"/>
  <c r="WA147" i="2"/>
  <c r="VX147" i="2"/>
  <c r="WM147" i="2" s="1"/>
  <c r="XG146" i="2"/>
  <c r="XD146" i="2"/>
  <c r="XC146" i="2"/>
  <c r="XB146" i="2"/>
  <c r="WY146" i="2"/>
  <c r="WX146" i="2"/>
  <c r="WW146" i="2"/>
  <c r="WV146" i="2"/>
  <c r="WU146" i="2"/>
  <c r="WR146" i="2"/>
  <c r="XE146" i="2" s="1"/>
  <c r="XH146" i="2" s="1"/>
  <c r="WN146" i="2"/>
  <c r="WL146" i="2"/>
  <c r="WJ146" i="2"/>
  <c r="WP146" i="2" s="1"/>
  <c r="WI146" i="2"/>
  <c r="WH146" i="2"/>
  <c r="WE146" i="2"/>
  <c r="WD146" i="2"/>
  <c r="WC146" i="2"/>
  <c r="WB146" i="2"/>
  <c r="WM146" i="2" s="1"/>
  <c r="WO146" i="2" s="1"/>
  <c r="WA146" i="2"/>
  <c r="VX146" i="2"/>
  <c r="XG145" i="2"/>
  <c r="XD145" i="2"/>
  <c r="XC145" i="2"/>
  <c r="XB145" i="2"/>
  <c r="WY145" i="2"/>
  <c r="WX145" i="2"/>
  <c r="WW145" i="2"/>
  <c r="WV145" i="2"/>
  <c r="WU145" i="2"/>
  <c r="XE145" i="2" s="1"/>
  <c r="XH145" i="2" s="1"/>
  <c r="WR145" i="2"/>
  <c r="WN145" i="2"/>
  <c r="WL145" i="2"/>
  <c r="WJ145" i="2"/>
  <c r="WP145" i="2" s="1"/>
  <c r="WI145" i="2"/>
  <c r="WH145" i="2"/>
  <c r="WE145" i="2"/>
  <c r="WD145" i="2"/>
  <c r="WC145" i="2"/>
  <c r="WB145" i="2"/>
  <c r="WM145" i="2" s="1"/>
  <c r="WO145" i="2" s="1"/>
  <c r="WA145" i="2"/>
  <c r="VX145" i="2"/>
  <c r="XG144" i="2"/>
  <c r="XD144" i="2"/>
  <c r="XC144" i="2"/>
  <c r="XB144" i="2"/>
  <c r="WY144" i="2"/>
  <c r="WX144" i="2"/>
  <c r="WW144" i="2"/>
  <c r="WV144" i="2"/>
  <c r="WU144" i="2"/>
  <c r="WR144" i="2"/>
  <c r="WN144" i="2"/>
  <c r="WL144" i="2"/>
  <c r="WP144" i="2" s="1"/>
  <c r="WJ144" i="2"/>
  <c r="WI144" i="2"/>
  <c r="WH144" i="2"/>
  <c r="WE144" i="2"/>
  <c r="WD144" i="2"/>
  <c r="WC144" i="2"/>
  <c r="WB144" i="2"/>
  <c r="WA144" i="2"/>
  <c r="WM144" i="2" s="1"/>
  <c r="WO144" i="2" s="1"/>
  <c r="VX144" i="2"/>
  <c r="XG143" i="2"/>
  <c r="XD143" i="2"/>
  <c r="XC143" i="2"/>
  <c r="XB143" i="2"/>
  <c r="WY143" i="2"/>
  <c r="WX143" i="2"/>
  <c r="WW143" i="2"/>
  <c r="WV143" i="2"/>
  <c r="WU143" i="2"/>
  <c r="WR143" i="2"/>
  <c r="XE143" i="2" s="1"/>
  <c r="XH143" i="2" s="1"/>
  <c r="WN143" i="2"/>
  <c r="WL143" i="2"/>
  <c r="WJ143" i="2"/>
  <c r="WP143" i="2" s="1"/>
  <c r="WI143" i="2"/>
  <c r="WH143" i="2"/>
  <c r="WE143" i="2"/>
  <c r="WD143" i="2"/>
  <c r="WC143" i="2"/>
  <c r="WB143" i="2"/>
  <c r="WM143" i="2" s="1"/>
  <c r="WA143" i="2"/>
  <c r="VX143" i="2"/>
  <c r="XG142" i="2"/>
  <c r="XD142" i="2"/>
  <c r="XC142" i="2"/>
  <c r="XB142" i="2"/>
  <c r="WY142" i="2"/>
  <c r="WX142" i="2"/>
  <c r="WW142" i="2"/>
  <c r="WV142" i="2"/>
  <c r="WU142" i="2"/>
  <c r="WR142" i="2"/>
  <c r="WN142" i="2"/>
  <c r="WL142" i="2"/>
  <c r="WJ142" i="2"/>
  <c r="WP142" i="2" s="1"/>
  <c r="WI142" i="2"/>
  <c r="WH142" i="2"/>
  <c r="WE142" i="2"/>
  <c r="WD142" i="2"/>
  <c r="WC142" i="2"/>
  <c r="WB142" i="2"/>
  <c r="WA142" i="2"/>
  <c r="VX142" i="2"/>
  <c r="WM142" i="2" s="1"/>
  <c r="WO142" i="2" s="1"/>
  <c r="XG141" i="2"/>
  <c r="XD141" i="2"/>
  <c r="XC141" i="2"/>
  <c r="XB141" i="2"/>
  <c r="WY141" i="2"/>
  <c r="WX141" i="2"/>
  <c r="WW141" i="2"/>
  <c r="WV141" i="2"/>
  <c r="WU141" i="2"/>
  <c r="XE141" i="2" s="1"/>
  <c r="XH141" i="2" s="1"/>
  <c r="WR141" i="2"/>
  <c r="WN141" i="2"/>
  <c r="WL141" i="2"/>
  <c r="WJ141" i="2"/>
  <c r="WP141" i="2" s="1"/>
  <c r="WI141" i="2"/>
  <c r="WH141" i="2"/>
  <c r="WE141" i="2"/>
  <c r="WD141" i="2"/>
  <c r="WC141" i="2"/>
  <c r="WB141" i="2"/>
  <c r="WA141" i="2"/>
  <c r="VX141" i="2"/>
  <c r="WM141" i="2" s="1"/>
  <c r="WO141" i="2" s="1"/>
  <c r="XG140" i="2"/>
  <c r="XD140" i="2"/>
  <c r="XC140" i="2"/>
  <c r="XB140" i="2"/>
  <c r="WY140" i="2"/>
  <c r="WX140" i="2"/>
  <c r="WW140" i="2"/>
  <c r="WV140" i="2"/>
  <c r="WU140" i="2"/>
  <c r="WR140" i="2"/>
  <c r="WN140" i="2"/>
  <c r="WL140" i="2"/>
  <c r="WP140" i="2" s="1"/>
  <c r="WJ140" i="2"/>
  <c r="WI140" i="2"/>
  <c r="WH140" i="2"/>
  <c r="WE140" i="2"/>
  <c r="WD140" i="2"/>
  <c r="WC140" i="2"/>
  <c r="WB140" i="2"/>
  <c r="WA140" i="2"/>
  <c r="VX140" i="2"/>
  <c r="WM140" i="2" s="1"/>
  <c r="WO140" i="2" s="1"/>
  <c r="XG139" i="2"/>
  <c r="XD139" i="2"/>
  <c r="XC139" i="2"/>
  <c r="XB139" i="2"/>
  <c r="WY139" i="2"/>
  <c r="WX139" i="2"/>
  <c r="WW139" i="2"/>
  <c r="WV139" i="2"/>
  <c r="WU139" i="2"/>
  <c r="WR139" i="2"/>
  <c r="XE139" i="2" s="1"/>
  <c r="XH139" i="2" s="1"/>
  <c r="WN139" i="2"/>
  <c r="WL139" i="2"/>
  <c r="WJ139" i="2"/>
  <c r="WP139" i="2" s="1"/>
  <c r="WI139" i="2"/>
  <c r="WH139" i="2"/>
  <c r="WE139" i="2"/>
  <c r="WD139" i="2"/>
  <c r="WC139" i="2"/>
  <c r="WB139" i="2"/>
  <c r="WA139" i="2"/>
  <c r="VX139" i="2"/>
  <c r="WM139" i="2" s="1"/>
  <c r="XG138" i="2"/>
  <c r="XD138" i="2"/>
  <c r="XC138" i="2"/>
  <c r="XB138" i="2"/>
  <c r="WY138" i="2"/>
  <c r="WX138" i="2"/>
  <c r="WW138" i="2"/>
  <c r="WV138" i="2"/>
  <c r="WU138" i="2"/>
  <c r="WR138" i="2"/>
  <c r="XE138" i="2" s="1"/>
  <c r="XH138" i="2" s="1"/>
  <c r="WN138" i="2"/>
  <c r="WL138" i="2"/>
  <c r="WJ138" i="2"/>
  <c r="WP138" i="2" s="1"/>
  <c r="WI138" i="2"/>
  <c r="WH138" i="2"/>
  <c r="WE138" i="2"/>
  <c r="WD138" i="2"/>
  <c r="WC138" i="2"/>
  <c r="WB138" i="2"/>
  <c r="WM138" i="2" s="1"/>
  <c r="WO138" i="2" s="1"/>
  <c r="WA138" i="2"/>
  <c r="VX138" i="2"/>
  <c r="XG137" i="2"/>
  <c r="XD137" i="2"/>
  <c r="XC137" i="2"/>
  <c r="XB137" i="2"/>
  <c r="WY137" i="2"/>
  <c r="WX137" i="2"/>
  <c r="WW137" i="2"/>
  <c r="WV137" i="2"/>
  <c r="WU137" i="2"/>
  <c r="XE137" i="2" s="1"/>
  <c r="XH137" i="2" s="1"/>
  <c r="WR137" i="2"/>
  <c r="WN137" i="2"/>
  <c r="WL137" i="2"/>
  <c r="WJ137" i="2"/>
  <c r="WP137" i="2" s="1"/>
  <c r="WI137" i="2"/>
  <c r="WH137" i="2"/>
  <c r="WE137" i="2"/>
  <c r="WD137" i="2"/>
  <c r="WC137" i="2"/>
  <c r="WB137" i="2"/>
  <c r="WM137" i="2" s="1"/>
  <c r="WO137" i="2" s="1"/>
  <c r="WA137" i="2"/>
  <c r="VX137" i="2"/>
  <c r="XG136" i="2"/>
  <c r="XD136" i="2"/>
  <c r="XC136" i="2"/>
  <c r="XB136" i="2"/>
  <c r="WY136" i="2"/>
  <c r="WX136" i="2"/>
  <c r="WW136" i="2"/>
  <c r="WV136" i="2"/>
  <c r="WU136" i="2"/>
  <c r="WR136" i="2"/>
  <c r="WN136" i="2"/>
  <c r="WL136" i="2"/>
  <c r="WP136" i="2" s="1"/>
  <c r="WJ136" i="2"/>
  <c r="WI136" i="2"/>
  <c r="WH136" i="2"/>
  <c r="WE136" i="2"/>
  <c r="WD136" i="2"/>
  <c r="WC136" i="2"/>
  <c r="WB136" i="2"/>
  <c r="WA136" i="2"/>
  <c r="WM136" i="2" s="1"/>
  <c r="WO136" i="2" s="1"/>
  <c r="VX136" i="2"/>
  <c r="XG135" i="2"/>
  <c r="XD135" i="2"/>
  <c r="XC135" i="2"/>
  <c r="XB135" i="2"/>
  <c r="WY135" i="2"/>
  <c r="WX135" i="2"/>
  <c r="WW135" i="2"/>
  <c r="WV135" i="2"/>
  <c r="WU135" i="2"/>
  <c r="WR135" i="2"/>
  <c r="XE135" i="2" s="1"/>
  <c r="WN135" i="2"/>
  <c r="WL135" i="2"/>
  <c r="WJ135" i="2"/>
  <c r="WP135" i="2" s="1"/>
  <c r="WI135" i="2"/>
  <c r="WH135" i="2"/>
  <c r="WE135" i="2"/>
  <c r="WD135" i="2"/>
  <c r="WC135" i="2"/>
  <c r="WB135" i="2"/>
  <c r="WM135" i="2" s="1"/>
  <c r="WA135" i="2"/>
  <c r="VX135" i="2"/>
  <c r="XG134" i="2"/>
  <c r="XD134" i="2"/>
  <c r="XC134" i="2"/>
  <c r="XB134" i="2"/>
  <c r="WY134" i="2"/>
  <c r="WX134" i="2"/>
  <c r="WW134" i="2"/>
  <c r="WV134" i="2"/>
  <c r="WU134" i="2"/>
  <c r="WR134" i="2"/>
  <c r="WO134" i="2"/>
  <c r="WN134" i="2"/>
  <c r="WL134" i="2"/>
  <c r="WJ134" i="2"/>
  <c r="WP134" i="2" s="1"/>
  <c r="WI134" i="2"/>
  <c r="WH134" i="2"/>
  <c r="WE134" i="2"/>
  <c r="WD134" i="2"/>
  <c r="WC134" i="2"/>
  <c r="WB134" i="2"/>
  <c r="WA134" i="2"/>
  <c r="VX134" i="2"/>
  <c r="WM134" i="2" s="1"/>
  <c r="XG133" i="2"/>
  <c r="XD133" i="2"/>
  <c r="XC133" i="2"/>
  <c r="XB133" i="2"/>
  <c r="WY133" i="2"/>
  <c r="WX133" i="2"/>
  <c r="WW133" i="2"/>
  <c r="WV133" i="2"/>
  <c r="WU133" i="2"/>
  <c r="XE133" i="2" s="1"/>
  <c r="XH133" i="2" s="1"/>
  <c r="WR133" i="2"/>
  <c r="WO133" i="2"/>
  <c r="WN133" i="2"/>
  <c r="WL133" i="2"/>
  <c r="WJ133" i="2"/>
  <c r="WP133" i="2" s="1"/>
  <c r="WI133" i="2"/>
  <c r="WH133" i="2"/>
  <c r="WE133" i="2"/>
  <c r="WD133" i="2"/>
  <c r="WC133" i="2"/>
  <c r="WB133" i="2"/>
  <c r="WA133" i="2"/>
  <c r="VX133" i="2"/>
  <c r="WM133" i="2" s="1"/>
  <c r="XG132" i="2"/>
  <c r="XD132" i="2"/>
  <c r="XC132" i="2"/>
  <c r="XB132" i="2"/>
  <c r="WY132" i="2"/>
  <c r="WX132" i="2"/>
  <c r="WW132" i="2"/>
  <c r="WV132" i="2"/>
  <c r="WU132" i="2"/>
  <c r="WR132" i="2"/>
  <c r="WN132" i="2"/>
  <c r="WL132" i="2"/>
  <c r="WP132" i="2" s="1"/>
  <c r="WJ132" i="2"/>
  <c r="WI132" i="2"/>
  <c r="WH132" i="2"/>
  <c r="WE132" i="2"/>
  <c r="WD132" i="2"/>
  <c r="WC132" i="2"/>
  <c r="WB132" i="2"/>
  <c r="WA132" i="2"/>
  <c r="VX132" i="2"/>
  <c r="XG131" i="2"/>
  <c r="XD131" i="2"/>
  <c r="XC131" i="2"/>
  <c r="XB131" i="2"/>
  <c r="WY131" i="2"/>
  <c r="WX131" i="2"/>
  <c r="WW131" i="2"/>
  <c r="WV131" i="2"/>
  <c r="WU131" i="2"/>
  <c r="WR131" i="2"/>
  <c r="XE131" i="2" s="1"/>
  <c r="XH131" i="2" s="1"/>
  <c r="WN131" i="2"/>
  <c r="WO131" i="2" s="1"/>
  <c r="WL131" i="2"/>
  <c r="WJ131" i="2"/>
  <c r="WP131" i="2" s="1"/>
  <c r="WI131" i="2"/>
  <c r="WH131" i="2"/>
  <c r="WE131" i="2"/>
  <c r="WD131" i="2"/>
  <c r="WC131" i="2"/>
  <c r="WB131" i="2"/>
  <c r="WA131" i="2"/>
  <c r="VX131" i="2"/>
  <c r="WM131" i="2" s="1"/>
  <c r="XG130" i="2"/>
  <c r="XD130" i="2"/>
  <c r="XC130" i="2"/>
  <c r="XB130" i="2"/>
  <c r="WY130" i="2"/>
  <c r="WX130" i="2"/>
  <c r="WW130" i="2"/>
  <c r="WV130" i="2"/>
  <c r="WU130" i="2"/>
  <c r="WR130" i="2"/>
  <c r="XE130" i="2" s="1"/>
  <c r="XH130" i="2" s="1"/>
  <c r="WN130" i="2"/>
  <c r="WL130" i="2"/>
  <c r="WJ130" i="2"/>
  <c r="WP130" i="2" s="1"/>
  <c r="WI130" i="2"/>
  <c r="WH130" i="2"/>
  <c r="WE130" i="2"/>
  <c r="WD130" i="2"/>
  <c r="WC130" i="2"/>
  <c r="WB130" i="2"/>
  <c r="WM130" i="2" s="1"/>
  <c r="WO130" i="2" s="1"/>
  <c r="WA130" i="2"/>
  <c r="VX130" i="2"/>
  <c r="XG129" i="2"/>
  <c r="XD129" i="2"/>
  <c r="XC129" i="2"/>
  <c r="XB129" i="2"/>
  <c r="WY129" i="2"/>
  <c r="WX129" i="2"/>
  <c r="WW129" i="2"/>
  <c r="WV129" i="2"/>
  <c r="WU129" i="2"/>
  <c r="XE129" i="2" s="1"/>
  <c r="XH129" i="2" s="1"/>
  <c r="WR129" i="2"/>
  <c r="WN129" i="2"/>
  <c r="WL129" i="2"/>
  <c r="WJ129" i="2"/>
  <c r="WP129" i="2" s="1"/>
  <c r="WI129" i="2"/>
  <c r="WH129" i="2"/>
  <c r="WE129" i="2"/>
  <c r="WD129" i="2"/>
  <c r="WC129" i="2"/>
  <c r="WB129" i="2"/>
  <c r="WM129" i="2" s="1"/>
  <c r="WO129" i="2" s="1"/>
  <c r="WA129" i="2"/>
  <c r="VX129" i="2"/>
  <c r="XG128" i="2"/>
  <c r="XD128" i="2"/>
  <c r="XC128" i="2"/>
  <c r="XB128" i="2"/>
  <c r="WY128" i="2"/>
  <c r="WX128" i="2"/>
  <c r="WW128" i="2"/>
  <c r="WV128" i="2"/>
  <c r="WU128" i="2"/>
  <c r="WR128" i="2"/>
  <c r="WN128" i="2"/>
  <c r="WL128" i="2"/>
  <c r="WP128" i="2" s="1"/>
  <c r="WJ128" i="2"/>
  <c r="WI128" i="2"/>
  <c r="WH128" i="2"/>
  <c r="WE128" i="2"/>
  <c r="WD128" i="2"/>
  <c r="WC128" i="2"/>
  <c r="WB128" i="2"/>
  <c r="WA128" i="2"/>
  <c r="WM128" i="2" s="1"/>
  <c r="WO128" i="2" s="1"/>
  <c r="VX128" i="2"/>
  <c r="XG127" i="2"/>
  <c r="XD127" i="2"/>
  <c r="XC127" i="2"/>
  <c r="XB127" i="2"/>
  <c r="WY127" i="2"/>
  <c r="WX127" i="2"/>
  <c r="WW127" i="2"/>
  <c r="WV127" i="2"/>
  <c r="WU127" i="2"/>
  <c r="WR127" i="2"/>
  <c r="WN127" i="2"/>
  <c r="WL127" i="2"/>
  <c r="WJ127" i="2"/>
  <c r="WP127" i="2" s="1"/>
  <c r="WI127" i="2"/>
  <c r="WH127" i="2"/>
  <c r="WE127" i="2"/>
  <c r="WD127" i="2"/>
  <c r="WC127" i="2"/>
  <c r="WB127" i="2"/>
  <c r="WM127" i="2" s="1"/>
  <c r="WA127" i="2"/>
  <c r="VX127" i="2"/>
  <c r="XG126" i="2"/>
  <c r="XD126" i="2"/>
  <c r="XC126" i="2"/>
  <c r="XB126" i="2"/>
  <c r="WY126" i="2"/>
  <c r="WX126" i="2"/>
  <c r="WW126" i="2"/>
  <c r="WV126" i="2"/>
  <c r="WU126" i="2"/>
  <c r="WR126" i="2"/>
  <c r="WN126" i="2"/>
  <c r="WL126" i="2"/>
  <c r="WJ126" i="2"/>
  <c r="WP126" i="2" s="1"/>
  <c r="WI126" i="2"/>
  <c r="WH126" i="2"/>
  <c r="WE126" i="2"/>
  <c r="WD126" i="2"/>
  <c r="WC126" i="2"/>
  <c r="WB126" i="2"/>
  <c r="WA126" i="2"/>
  <c r="VX126" i="2"/>
  <c r="WM126" i="2" s="1"/>
  <c r="WO126" i="2" s="1"/>
  <c r="XG125" i="2"/>
  <c r="XD125" i="2"/>
  <c r="XC125" i="2"/>
  <c r="XB125" i="2"/>
  <c r="WY125" i="2"/>
  <c r="WX125" i="2"/>
  <c r="WW125" i="2"/>
  <c r="WV125" i="2"/>
  <c r="WU125" i="2"/>
  <c r="XE125" i="2" s="1"/>
  <c r="XH125" i="2" s="1"/>
  <c r="WR125" i="2"/>
  <c r="WN125" i="2"/>
  <c r="WL125" i="2"/>
  <c r="WJ125" i="2"/>
  <c r="WP125" i="2" s="1"/>
  <c r="WI125" i="2"/>
  <c r="WH125" i="2"/>
  <c r="WE125" i="2"/>
  <c r="WD125" i="2"/>
  <c r="WC125" i="2"/>
  <c r="WB125" i="2"/>
  <c r="WA125" i="2"/>
  <c r="VX125" i="2"/>
  <c r="WM125" i="2" s="1"/>
  <c r="WO125" i="2" s="1"/>
  <c r="XG124" i="2"/>
  <c r="XD124" i="2"/>
  <c r="XC124" i="2"/>
  <c r="XB124" i="2"/>
  <c r="WY124" i="2"/>
  <c r="WX124" i="2"/>
  <c r="WW124" i="2"/>
  <c r="WV124" i="2"/>
  <c r="WU124" i="2"/>
  <c r="WR124" i="2"/>
  <c r="WN124" i="2"/>
  <c r="WL124" i="2"/>
  <c r="WP124" i="2" s="1"/>
  <c r="WJ124" i="2"/>
  <c r="WI124" i="2"/>
  <c r="WH124" i="2"/>
  <c r="WE124" i="2"/>
  <c r="WD124" i="2"/>
  <c r="WC124" i="2"/>
  <c r="WB124" i="2"/>
  <c r="WA124" i="2"/>
  <c r="VX124" i="2"/>
  <c r="WM124" i="2" s="1"/>
  <c r="WO124" i="2" s="1"/>
  <c r="XG123" i="2"/>
  <c r="XD123" i="2"/>
  <c r="XC123" i="2"/>
  <c r="XB123" i="2"/>
  <c r="WY123" i="2"/>
  <c r="WX123" i="2"/>
  <c r="WW123" i="2"/>
  <c r="WV123" i="2"/>
  <c r="WU123" i="2"/>
  <c r="WR123" i="2"/>
  <c r="XE123" i="2" s="1"/>
  <c r="XH123" i="2" s="1"/>
  <c r="WN123" i="2"/>
  <c r="WO123" i="2" s="1"/>
  <c r="WL123" i="2"/>
  <c r="WJ123" i="2"/>
  <c r="WP123" i="2" s="1"/>
  <c r="WI123" i="2"/>
  <c r="WH123" i="2"/>
  <c r="WE123" i="2"/>
  <c r="WD123" i="2"/>
  <c r="WC123" i="2"/>
  <c r="WB123" i="2"/>
  <c r="WA123" i="2"/>
  <c r="VX123" i="2"/>
  <c r="WM123" i="2" s="1"/>
  <c r="XG122" i="2"/>
  <c r="XD122" i="2"/>
  <c r="XC122" i="2"/>
  <c r="XB122" i="2"/>
  <c r="WY122" i="2"/>
  <c r="WX122" i="2"/>
  <c r="WW122" i="2"/>
  <c r="WV122" i="2"/>
  <c r="WU122" i="2"/>
  <c r="WR122" i="2"/>
  <c r="XE122" i="2" s="1"/>
  <c r="XH122" i="2" s="1"/>
  <c r="WN122" i="2"/>
  <c r="WL122" i="2"/>
  <c r="WJ122" i="2"/>
  <c r="WP122" i="2" s="1"/>
  <c r="WI122" i="2"/>
  <c r="WH122" i="2"/>
  <c r="WE122" i="2"/>
  <c r="WD122" i="2"/>
  <c r="WC122" i="2"/>
  <c r="WB122" i="2"/>
  <c r="WM122" i="2" s="1"/>
  <c r="WO122" i="2" s="1"/>
  <c r="WA122" i="2"/>
  <c r="VX122" i="2"/>
  <c r="XG121" i="2"/>
  <c r="XD121" i="2"/>
  <c r="XC121" i="2"/>
  <c r="XB121" i="2"/>
  <c r="WY121" i="2"/>
  <c r="WX121" i="2"/>
  <c r="WW121" i="2"/>
  <c r="WV121" i="2"/>
  <c r="WU121" i="2"/>
  <c r="WR121" i="2"/>
  <c r="WO121" i="2"/>
  <c r="WN121" i="2"/>
  <c r="WL121" i="2"/>
  <c r="WJ121" i="2"/>
  <c r="WP121" i="2" s="1"/>
  <c r="WI121" i="2"/>
  <c r="WH121" i="2"/>
  <c r="WE121" i="2"/>
  <c r="WD121" i="2"/>
  <c r="WC121" i="2"/>
  <c r="WB121" i="2"/>
  <c r="WA121" i="2"/>
  <c r="VX121" i="2"/>
  <c r="WM121" i="2" s="1"/>
  <c r="XG120" i="2"/>
  <c r="XD120" i="2"/>
  <c r="XC120" i="2"/>
  <c r="XB120" i="2"/>
  <c r="WY120" i="2"/>
  <c r="WX120" i="2"/>
  <c r="WW120" i="2"/>
  <c r="WV120" i="2"/>
  <c r="WU120" i="2"/>
  <c r="WR120" i="2"/>
  <c r="XE120" i="2" s="1"/>
  <c r="XH120" i="2" s="1"/>
  <c r="WN120" i="2"/>
  <c r="WL120" i="2"/>
  <c r="WJ120" i="2"/>
  <c r="WP120" i="2" s="1"/>
  <c r="WI120" i="2"/>
  <c r="WH120" i="2"/>
  <c r="WE120" i="2"/>
  <c r="WD120" i="2"/>
  <c r="WC120" i="2"/>
  <c r="WB120" i="2"/>
  <c r="WM120" i="2" s="1"/>
  <c r="WO120" i="2" s="1"/>
  <c r="WA120" i="2"/>
  <c r="VX120" i="2"/>
  <c r="XG119" i="2"/>
  <c r="XD119" i="2"/>
  <c r="XC119" i="2"/>
  <c r="XB119" i="2"/>
  <c r="WY119" i="2"/>
  <c r="WX119" i="2"/>
  <c r="WW119" i="2"/>
  <c r="WV119" i="2"/>
  <c r="WU119" i="2"/>
  <c r="WR119" i="2"/>
  <c r="WO119" i="2"/>
  <c r="WN119" i="2"/>
  <c r="WL119" i="2"/>
  <c r="WJ119" i="2"/>
  <c r="WP119" i="2" s="1"/>
  <c r="WI119" i="2"/>
  <c r="WH119" i="2"/>
  <c r="WE119" i="2"/>
  <c r="WD119" i="2"/>
  <c r="WC119" i="2"/>
  <c r="WB119" i="2"/>
  <c r="WA119" i="2"/>
  <c r="VX119" i="2"/>
  <c r="WM119" i="2" s="1"/>
  <c r="XG118" i="2"/>
  <c r="XD118" i="2"/>
  <c r="XC118" i="2"/>
  <c r="XB118" i="2"/>
  <c r="WY118" i="2"/>
  <c r="WX118" i="2"/>
  <c r="WW118" i="2"/>
  <c r="WV118" i="2"/>
  <c r="WU118" i="2"/>
  <c r="WR118" i="2"/>
  <c r="XE118" i="2" s="1"/>
  <c r="XH118" i="2" s="1"/>
  <c r="WN118" i="2"/>
  <c r="WL118" i="2"/>
  <c r="WJ118" i="2"/>
  <c r="WP118" i="2" s="1"/>
  <c r="WI118" i="2"/>
  <c r="WH118" i="2"/>
  <c r="WE118" i="2"/>
  <c r="WD118" i="2"/>
  <c r="WC118" i="2"/>
  <c r="WB118" i="2"/>
  <c r="WM118" i="2" s="1"/>
  <c r="WO118" i="2" s="1"/>
  <c r="WA118" i="2"/>
  <c r="VX118" i="2"/>
  <c r="XG117" i="2"/>
  <c r="XD117" i="2"/>
  <c r="XC117" i="2"/>
  <c r="XB117" i="2"/>
  <c r="WY117" i="2"/>
  <c r="WX117" i="2"/>
  <c r="WW117" i="2"/>
  <c r="WV117" i="2"/>
  <c r="WU117" i="2"/>
  <c r="WR117" i="2"/>
  <c r="WO117" i="2"/>
  <c r="WN117" i="2"/>
  <c r="WL117" i="2"/>
  <c r="WJ117" i="2"/>
  <c r="WP117" i="2" s="1"/>
  <c r="WI117" i="2"/>
  <c r="WH117" i="2"/>
  <c r="WE117" i="2"/>
  <c r="WD117" i="2"/>
  <c r="WC117" i="2"/>
  <c r="WB117" i="2"/>
  <c r="WA117" i="2"/>
  <c r="VX117" i="2"/>
  <c r="WM117" i="2" s="1"/>
  <c r="XG116" i="2"/>
  <c r="XD116" i="2"/>
  <c r="XC116" i="2"/>
  <c r="XB116" i="2"/>
  <c r="WY116" i="2"/>
  <c r="WX116" i="2"/>
  <c r="WW116" i="2"/>
  <c r="WV116" i="2"/>
  <c r="WU116" i="2"/>
  <c r="WR116" i="2"/>
  <c r="XE116" i="2" s="1"/>
  <c r="XH116" i="2" s="1"/>
  <c r="WN116" i="2"/>
  <c r="WL116" i="2"/>
  <c r="WJ116" i="2"/>
  <c r="WP116" i="2" s="1"/>
  <c r="WI116" i="2"/>
  <c r="WH116" i="2"/>
  <c r="WE116" i="2"/>
  <c r="WD116" i="2"/>
  <c r="WC116" i="2"/>
  <c r="WB116" i="2"/>
  <c r="WM116" i="2" s="1"/>
  <c r="WO116" i="2" s="1"/>
  <c r="WA116" i="2"/>
  <c r="VX116" i="2"/>
  <c r="XG115" i="2"/>
  <c r="XD115" i="2"/>
  <c r="XC115" i="2"/>
  <c r="XB115" i="2"/>
  <c r="WY115" i="2"/>
  <c r="WX115" i="2"/>
  <c r="WW115" i="2"/>
  <c r="WV115" i="2"/>
  <c r="WU115" i="2"/>
  <c r="WR115" i="2"/>
  <c r="WO115" i="2"/>
  <c r="WN115" i="2"/>
  <c r="WL115" i="2"/>
  <c r="WJ115" i="2"/>
  <c r="WP115" i="2" s="1"/>
  <c r="WI115" i="2"/>
  <c r="WH115" i="2"/>
  <c r="WE115" i="2"/>
  <c r="WD115" i="2"/>
  <c r="WC115" i="2"/>
  <c r="WB115" i="2"/>
  <c r="WA115" i="2"/>
  <c r="VX115" i="2"/>
  <c r="WM115" i="2" s="1"/>
  <c r="XG114" i="2"/>
  <c r="XD114" i="2"/>
  <c r="XC114" i="2"/>
  <c r="XB114" i="2"/>
  <c r="WY114" i="2"/>
  <c r="WX114" i="2"/>
  <c r="WW114" i="2"/>
  <c r="WV114" i="2"/>
  <c r="WU114" i="2"/>
  <c r="WR114" i="2"/>
  <c r="XE114" i="2" s="1"/>
  <c r="XH114" i="2" s="1"/>
  <c r="WN114" i="2"/>
  <c r="WL114" i="2"/>
  <c r="WJ114" i="2"/>
  <c r="WP114" i="2" s="1"/>
  <c r="WI114" i="2"/>
  <c r="WH114" i="2"/>
  <c r="WE114" i="2"/>
  <c r="WD114" i="2"/>
  <c r="WC114" i="2"/>
  <c r="WB114" i="2"/>
  <c r="WM114" i="2" s="1"/>
  <c r="WO114" i="2" s="1"/>
  <c r="WA114" i="2"/>
  <c r="VX114" i="2"/>
  <c r="XG113" i="2"/>
  <c r="XD113" i="2"/>
  <c r="XC113" i="2"/>
  <c r="XB113" i="2"/>
  <c r="WY113" i="2"/>
  <c r="WX113" i="2"/>
  <c r="WW113" i="2"/>
  <c r="WV113" i="2"/>
  <c r="WU113" i="2"/>
  <c r="WR113" i="2"/>
  <c r="WO113" i="2"/>
  <c r="WN113" i="2"/>
  <c r="WL113" i="2"/>
  <c r="WJ113" i="2"/>
  <c r="WP113" i="2" s="1"/>
  <c r="WI113" i="2"/>
  <c r="WH113" i="2"/>
  <c r="WE113" i="2"/>
  <c r="WD113" i="2"/>
  <c r="WC113" i="2"/>
  <c r="WB113" i="2"/>
  <c r="WA113" i="2"/>
  <c r="VX113" i="2"/>
  <c r="WM113" i="2" s="1"/>
  <c r="XG112" i="2"/>
  <c r="XD112" i="2"/>
  <c r="XC112" i="2"/>
  <c r="XB112" i="2"/>
  <c r="WY112" i="2"/>
  <c r="WX112" i="2"/>
  <c r="WW112" i="2"/>
  <c r="WV112" i="2"/>
  <c r="WU112" i="2"/>
  <c r="WR112" i="2"/>
  <c r="XE112" i="2" s="1"/>
  <c r="XH112" i="2" s="1"/>
  <c r="WN112" i="2"/>
  <c r="WL112" i="2"/>
  <c r="WJ112" i="2"/>
  <c r="WP112" i="2" s="1"/>
  <c r="WI112" i="2"/>
  <c r="WH112" i="2"/>
  <c r="WE112" i="2"/>
  <c r="WD112" i="2"/>
  <c r="WC112" i="2"/>
  <c r="WB112" i="2"/>
  <c r="WM112" i="2" s="1"/>
  <c r="WO112" i="2" s="1"/>
  <c r="WA112" i="2"/>
  <c r="VX112" i="2"/>
  <c r="XG111" i="2"/>
  <c r="XD111" i="2"/>
  <c r="XC111" i="2"/>
  <c r="XB111" i="2"/>
  <c r="WY111" i="2"/>
  <c r="WX111" i="2"/>
  <c r="WW111" i="2"/>
  <c r="WV111" i="2"/>
  <c r="WU111" i="2"/>
  <c r="WR111" i="2"/>
  <c r="WO111" i="2"/>
  <c r="WN111" i="2"/>
  <c r="WL111" i="2"/>
  <c r="WJ111" i="2"/>
  <c r="WP111" i="2" s="1"/>
  <c r="WI111" i="2"/>
  <c r="WH111" i="2"/>
  <c r="WE111" i="2"/>
  <c r="WD111" i="2"/>
  <c r="WC111" i="2"/>
  <c r="WB111" i="2"/>
  <c r="WA111" i="2"/>
  <c r="VX111" i="2"/>
  <c r="WM111" i="2" s="1"/>
  <c r="XG110" i="2"/>
  <c r="XD110" i="2"/>
  <c r="XC110" i="2"/>
  <c r="XB110" i="2"/>
  <c r="WY110" i="2"/>
  <c r="WX110" i="2"/>
  <c r="WW110" i="2"/>
  <c r="WV110" i="2"/>
  <c r="WU110" i="2"/>
  <c r="WR110" i="2"/>
  <c r="XE110" i="2" s="1"/>
  <c r="XH110" i="2" s="1"/>
  <c r="WN110" i="2"/>
  <c r="WL110" i="2"/>
  <c r="WJ110" i="2"/>
  <c r="WP110" i="2" s="1"/>
  <c r="WI110" i="2"/>
  <c r="WH110" i="2"/>
  <c r="WE110" i="2"/>
  <c r="WD110" i="2"/>
  <c r="WC110" i="2"/>
  <c r="WB110" i="2"/>
  <c r="WM110" i="2" s="1"/>
  <c r="WO110" i="2" s="1"/>
  <c r="WA110" i="2"/>
  <c r="VX110" i="2"/>
  <c r="XG109" i="2"/>
  <c r="XD109" i="2"/>
  <c r="XC109" i="2"/>
  <c r="XB109" i="2"/>
  <c r="WY109" i="2"/>
  <c r="WX109" i="2"/>
  <c r="WW109" i="2"/>
  <c r="WV109" i="2"/>
  <c r="WU109" i="2"/>
  <c r="WR109" i="2"/>
  <c r="WO109" i="2"/>
  <c r="WN109" i="2"/>
  <c r="WL109" i="2"/>
  <c r="WJ109" i="2"/>
  <c r="WP109" i="2" s="1"/>
  <c r="WI109" i="2"/>
  <c r="WH109" i="2"/>
  <c r="WE109" i="2"/>
  <c r="WD109" i="2"/>
  <c r="WC109" i="2"/>
  <c r="WB109" i="2"/>
  <c r="WA109" i="2"/>
  <c r="VX109" i="2"/>
  <c r="WM109" i="2" s="1"/>
  <c r="XG108" i="2"/>
  <c r="XD108" i="2"/>
  <c r="XC108" i="2"/>
  <c r="XB108" i="2"/>
  <c r="WY108" i="2"/>
  <c r="WX108" i="2"/>
  <c r="WW108" i="2"/>
  <c r="WV108" i="2"/>
  <c r="WU108" i="2"/>
  <c r="WR108" i="2"/>
  <c r="XE108" i="2" s="1"/>
  <c r="XH108" i="2" s="1"/>
  <c r="WN108" i="2"/>
  <c r="WL108" i="2"/>
  <c r="WJ108" i="2"/>
  <c r="WP108" i="2" s="1"/>
  <c r="WI108" i="2"/>
  <c r="WH108" i="2"/>
  <c r="WE108" i="2"/>
  <c r="WD108" i="2"/>
  <c r="WC108" i="2"/>
  <c r="WB108" i="2"/>
  <c r="WM108" i="2" s="1"/>
  <c r="WO108" i="2" s="1"/>
  <c r="WA108" i="2"/>
  <c r="VX108" i="2"/>
  <c r="XG107" i="2"/>
  <c r="XD107" i="2"/>
  <c r="XC107" i="2"/>
  <c r="XB107" i="2"/>
  <c r="WY107" i="2"/>
  <c r="WX107" i="2"/>
  <c r="WW107" i="2"/>
  <c r="WV107" i="2"/>
  <c r="WU107" i="2"/>
  <c r="WR107" i="2"/>
  <c r="WO107" i="2"/>
  <c r="WN107" i="2"/>
  <c r="WL107" i="2"/>
  <c r="WJ107" i="2"/>
  <c r="WP107" i="2" s="1"/>
  <c r="WI107" i="2"/>
  <c r="WH107" i="2"/>
  <c r="WE107" i="2"/>
  <c r="WD107" i="2"/>
  <c r="WC107" i="2"/>
  <c r="WB107" i="2"/>
  <c r="WA107" i="2"/>
  <c r="VX107" i="2"/>
  <c r="WM107" i="2" s="1"/>
  <c r="XG106" i="2"/>
  <c r="XD106" i="2"/>
  <c r="XC106" i="2"/>
  <c r="XB106" i="2"/>
  <c r="WY106" i="2"/>
  <c r="WX106" i="2"/>
  <c r="WW106" i="2"/>
  <c r="WV106" i="2"/>
  <c r="WU106" i="2"/>
  <c r="WR106" i="2"/>
  <c r="XE106" i="2" s="1"/>
  <c r="XH106" i="2" s="1"/>
  <c r="WN106" i="2"/>
  <c r="WL106" i="2"/>
  <c r="WJ106" i="2"/>
  <c r="WP106" i="2" s="1"/>
  <c r="WI106" i="2"/>
  <c r="WH106" i="2"/>
  <c r="WE106" i="2"/>
  <c r="WD106" i="2"/>
  <c r="WC106" i="2"/>
  <c r="WB106" i="2"/>
  <c r="WM106" i="2" s="1"/>
  <c r="WO106" i="2" s="1"/>
  <c r="WA106" i="2"/>
  <c r="VX106" i="2"/>
  <c r="XG105" i="2"/>
  <c r="XD105" i="2"/>
  <c r="XC105" i="2"/>
  <c r="XB105" i="2"/>
  <c r="WY105" i="2"/>
  <c r="WX105" i="2"/>
  <c r="WW105" i="2"/>
  <c r="WV105" i="2"/>
  <c r="WU105" i="2"/>
  <c r="WR105" i="2"/>
  <c r="WO105" i="2"/>
  <c r="WN105" i="2"/>
  <c r="WL105" i="2"/>
  <c r="WJ105" i="2"/>
  <c r="WP105" i="2" s="1"/>
  <c r="WI105" i="2"/>
  <c r="WH105" i="2"/>
  <c r="WE105" i="2"/>
  <c r="WD105" i="2"/>
  <c r="WC105" i="2"/>
  <c r="WB105" i="2"/>
  <c r="WA105" i="2"/>
  <c r="VX105" i="2"/>
  <c r="WM105" i="2" s="1"/>
  <c r="XG104" i="2"/>
  <c r="XD104" i="2"/>
  <c r="XC104" i="2"/>
  <c r="XB104" i="2"/>
  <c r="WY104" i="2"/>
  <c r="WX104" i="2"/>
  <c r="WW104" i="2"/>
  <c r="WV104" i="2"/>
  <c r="WU104" i="2"/>
  <c r="WR104" i="2"/>
  <c r="XE104" i="2" s="1"/>
  <c r="XH104" i="2" s="1"/>
  <c r="WN104" i="2"/>
  <c r="WL104" i="2"/>
  <c r="WJ104" i="2"/>
  <c r="WP104" i="2" s="1"/>
  <c r="WI104" i="2"/>
  <c r="WH104" i="2"/>
  <c r="WE104" i="2"/>
  <c r="WD104" i="2"/>
  <c r="WC104" i="2"/>
  <c r="WB104" i="2"/>
  <c r="WM104" i="2" s="1"/>
  <c r="WO104" i="2" s="1"/>
  <c r="WA104" i="2"/>
  <c r="VX104" i="2"/>
  <c r="XG103" i="2"/>
  <c r="XD103" i="2"/>
  <c r="XC103" i="2"/>
  <c r="XB103" i="2"/>
  <c r="WY103" i="2"/>
  <c r="WX103" i="2"/>
  <c r="WW103" i="2"/>
  <c r="WV103" i="2"/>
  <c r="WU103" i="2"/>
  <c r="WR103" i="2"/>
  <c r="WO103" i="2"/>
  <c r="WN103" i="2"/>
  <c r="WL103" i="2"/>
  <c r="WJ103" i="2"/>
  <c r="WP103" i="2" s="1"/>
  <c r="WI103" i="2"/>
  <c r="WH103" i="2"/>
  <c r="WE103" i="2"/>
  <c r="WD103" i="2"/>
  <c r="WC103" i="2"/>
  <c r="WB103" i="2"/>
  <c r="WA103" i="2"/>
  <c r="VX103" i="2"/>
  <c r="WM103" i="2" s="1"/>
  <c r="XG102" i="2"/>
  <c r="XD102" i="2"/>
  <c r="XC102" i="2"/>
  <c r="XB102" i="2"/>
  <c r="WY102" i="2"/>
  <c r="WX102" i="2"/>
  <c r="WW102" i="2"/>
  <c r="WV102" i="2"/>
  <c r="WU102" i="2"/>
  <c r="WR102" i="2"/>
  <c r="XE102" i="2" s="1"/>
  <c r="XH102" i="2" s="1"/>
  <c r="WN102" i="2"/>
  <c r="WL102" i="2"/>
  <c r="WJ102" i="2"/>
  <c r="WP102" i="2" s="1"/>
  <c r="WI102" i="2"/>
  <c r="WH102" i="2"/>
  <c r="WE102" i="2"/>
  <c r="WD102" i="2"/>
  <c r="WC102" i="2"/>
  <c r="WB102" i="2"/>
  <c r="WM102" i="2" s="1"/>
  <c r="WO102" i="2" s="1"/>
  <c r="WA102" i="2"/>
  <c r="VX102" i="2"/>
  <c r="XG101" i="2"/>
  <c r="XD101" i="2"/>
  <c r="XC101" i="2"/>
  <c r="XB101" i="2"/>
  <c r="WY101" i="2"/>
  <c r="WX101" i="2"/>
  <c r="WW101" i="2"/>
  <c r="WV101" i="2"/>
  <c r="WU101" i="2"/>
  <c r="WR101" i="2"/>
  <c r="WO101" i="2"/>
  <c r="WN101" i="2"/>
  <c r="WL101" i="2"/>
  <c r="WJ101" i="2"/>
  <c r="WP101" i="2" s="1"/>
  <c r="WI101" i="2"/>
  <c r="WH101" i="2"/>
  <c r="WE101" i="2"/>
  <c r="WD101" i="2"/>
  <c r="WC101" i="2"/>
  <c r="WB101" i="2"/>
  <c r="WA101" i="2"/>
  <c r="VX101" i="2"/>
  <c r="WM101" i="2" s="1"/>
  <c r="XG100" i="2"/>
  <c r="XD100" i="2"/>
  <c r="XC100" i="2"/>
  <c r="XB100" i="2"/>
  <c r="WY100" i="2"/>
  <c r="WX100" i="2"/>
  <c r="WW100" i="2"/>
  <c r="WV100" i="2"/>
  <c r="WU100" i="2"/>
  <c r="WR100" i="2"/>
  <c r="XE100" i="2" s="1"/>
  <c r="XH100" i="2" s="1"/>
  <c r="WN100" i="2"/>
  <c r="WL100" i="2"/>
  <c r="WJ100" i="2"/>
  <c r="WP100" i="2" s="1"/>
  <c r="WI100" i="2"/>
  <c r="WH100" i="2"/>
  <c r="WE100" i="2"/>
  <c r="WD100" i="2"/>
  <c r="WC100" i="2"/>
  <c r="WB100" i="2"/>
  <c r="WM100" i="2" s="1"/>
  <c r="WO100" i="2" s="1"/>
  <c r="WA100" i="2"/>
  <c r="VX100" i="2"/>
  <c r="XG99" i="2"/>
  <c r="XD99" i="2"/>
  <c r="XC99" i="2"/>
  <c r="XB99" i="2"/>
  <c r="WY99" i="2"/>
  <c r="WX99" i="2"/>
  <c r="WW99" i="2"/>
  <c r="WV99" i="2"/>
  <c r="WU99" i="2"/>
  <c r="WR99" i="2"/>
  <c r="WO99" i="2"/>
  <c r="WN99" i="2"/>
  <c r="WL99" i="2"/>
  <c r="WJ99" i="2"/>
  <c r="WP99" i="2" s="1"/>
  <c r="WI99" i="2"/>
  <c r="WH99" i="2"/>
  <c r="WE99" i="2"/>
  <c r="WD99" i="2"/>
  <c r="WC99" i="2"/>
  <c r="WB99" i="2"/>
  <c r="WA99" i="2"/>
  <c r="VX99" i="2"/>
  <c r="WM99" i="2" s="1"/>
  <c r="XG98" i="2"/>
  <c r="XD98" i="2"/>
  <c r="XC98" i="2"/>
  <c r="XB98" i="2"/>
  <c r="WY98" i="2"/>
  <c r="WX98" i="2"/>
  <c r="WW98" i="2"/>
  <c r="WV98" i="2"/>
  <c r="WU98" i="2"/>
  <c r="WR98" i="2"/>
  <c r="XE98" i="2" s="1"/>
  <c r="XH98" i="2" s="1"/>
  <c r="WN98" i="2"/>
  <c r="WL98" i="2"/>
  <c r="WJ98" i="2"/>
  <c r="WP98" i="2" s="1"/>
  <c r="WI98" i="2"/>
  <c r="WH98" i="2"/>
  <c r="WE98" i="2"/>
  <c r="WD98" i="2"/>
  <c r="WC98" i="2"/>
  <c r="WB98" i="2"/>
  <c r="WM98" i="2" s="1"/>
  <c r="WO98" i="2" s="1"/>
  <c r="WA98" i="2"/>
  <c r="VX98" i="2"/>
  <c r="XG97" i="2"/>
  <c r="XD97" i="2"/>
  <c r="XC97" i="2"/>
  <c r="XB97" i="2"/>
  <c r="WY97" i="2"/>
  <c r="WX97" i="2"/>
  <c r="WW97" i="2"/>
  <c r="WV97" i="2"/>
  <c r="WU97" i="2"/>
  <c r="WR97" i="2"/>
  <c r="WO97" i="2"/>
  <c r="WN97" i="2"/>
  <c r="WL97" i="2"/>
  <c r="WJ97" i="2"/>
  <c r="WP97" i="2" s="1"/>
  <c r="WI97" i="2"/>
  <c r="WH97" i="2"/>
  <c r="WE97" i="2"/>
  <c r="WD97" i="2"/>
  <c r="WC97" i="2"/>
  <c r="WB97" i="2"/>
  <c r="WA97" i="2"/>
  <c r="VX97" i="2"/>
  <c r="WM97" i="2" s="1"/>
  <c r="XG96" i="2"/>
  <c r="XD96" i="2"/>
  <c r="XC96" i="2"/>
  <c r="XB96" i="2"/>
  <c r="WY96" i="2"/>
  <c r="WX96" i="2"/>
  <c r="WW96" i="2"/>
  <c r="WV96" i="2"/>
  <c r="WU96" i="2"/>
  <c r="WR96" i="2"/>
  <c r="XE96" i="2" s="1"/>
  <c r="XH96" i="2" s="1"/>
  <c r="WN96" i="2"/>
  <c r="WL96" i="2"/>
  <c r="WJ96" i="2"/>
  <c r="WP96" i="2" s="1"/>
  <c r="WI96" i="2"/>
  <c r="WH96" i="2"/>
  <c r="WE96" i="2"/>
  <c r="WD96" i="2"/>
  <c r="WC96" i="2"/>
  <c r="WB96" i="2"/>
  <c r="WM96" i="2" s="1"/>
  <c r="WO96" i="2" s="1"/>
  <c r="WA96" i="2"/>
  <c r="VX96" i="2"/>
  <c r="XG95" i="2"/>
  <c r="XD95" i="2"/>
  <c r="XC95" i="2"/>
  <c r="XB95" i="2"/>
  <c r="WY95" i="2"/>
  <c r="WX95" i="2"/>
  <c r="WW95" i="2"/>
  <c r="WV95" i="2"/>
  <c r="WU95" i="2"/>
  <c r="WR95" i="2"/>
  <c r="WO95" i="2"/>
  <c r="WN95" i="2"/>
  <c r="WL95" i="2"/>
  <c r="WJ95" i="2"/>
  <c r="WP95" i="2" s="1"/>
  <c r="WI95" i="2"/>
  <c r="WH95" i="2"/>
  <c r="WE95" i="2"/>
  <c r="WD95" i="2"/>
  <c r="WC95" i="2"/>
  <c r="WB95" i="2"/>
  <c r="WA95" i="2"/>
  <c r="VX95" i="2"/>
  <c r="WM95" i="2" s="1"/>
  <c r="XG94" i="2"/>
  <c r="XD94" i="2"/>
  <c r="XC94" i="2"/>
  <c r="XB94" i="2"/>
  <c r="WY94" i="2"/>
  <c r="WX94" i="2"/>
  <c r="WW94" i="2"/>
  <c r="WV94" i="2"/>
  <c r="WU94" i="2"/>
  <c r="WR94" i="2"/>
  <c r="XE94" i="2" s="1"/>
  <c r="XH94" i="2" s="1"/>
  <c r="WN94" i="2"/>
  <c r="WL94" i="2"/>
  <c r="WJ94" i="2"/>
  <c r="WP94" i="2" s="1"/>
  <c r="WI94" i="2"/>
  <c r="WH94" i="2"/>
  <c r="WE94" i="2"/>
  <c r="WD94" i="2"/>
  <c r="WC94" i="2"/>
  <c r="WB94" i="2"/>
  <c r="WM94" i="2" s="1"/>
  <c r="WO94" i="2" s="1"/>
  <c r="WA94" i="2"/>
  <c r="VX94" i="2"/>
  <c r="XG93" i="2"/>
  <c r="XD93" i="2"/>
  <c r="XC93" i="2"/>
  <c r="XB93" i="2"/>
  <c r="WY93" i="2"/>
  <c r="WX93" i="2"/>
  <c r="WW93" i="2"/>
  <c r="WV93" i="2"/>
  <c r="WU93" i="2"/>
  <c r="WR93" i="2"/>
  <c r="WO93" i="2"/>
  <c r="WN93" i="2"/>
  <c r="WL93" i="2"/>
  <c r="WJ93" i="2"/>
  <c r="WP93" i="2" s="1"/>
  <c r="WI93" i="2"/>
  <c r="WH93" i="2"/>
  <c r="WE93" i="2"/>
  <c r="WD93" i="2"/>
  <c r="WC93" i="2"/>
  <c r="WB93" i="2"/>
  <c r="WA93" i="2"/>
  <c r="VX93" i="2"/>
  <c r="WM93" i="2" s="1"/>
  <c r="XG92" i="2"/>
  <c r="XD92" i="2"/>
  <c r="XC92" i="2"/>
  <c r="XB92" i="2"/>
  <c r="WY92" i="2"/>
  <c r="WX92" i="2"/>
  <c r="WW92" i="2"/>
  <c r="WV92" i="2"/>
  <c r="WU92" i="2"/>
  <c r="WR92" i="2"/>
  <c r="XE92" i="2" s="1"/>
  <c r="XH92" i="2" s="1"/>
  <c r="WN92" i="2"/>
  <c r="WL92" i="2"/>
  <c r="WJ92" i="2"/>
  <c r="WP92" i="2" s="1"/>
  <c r="WI92" i="2"/>
  <c r="WH92" i="2"/>
  <c r="WE92" i="2"/>
  <c r="WD92" i="2"/>
  <c r="WC92" i="2"/>
  <c r="WB92" i="2"/>
  <c r="WA92" i="2"/>
  <c r="VX92" i="2"/>
  <c r="WM92" i="2" s="1"/>
  <c r="WO92" i="2" s="1"/>
  <c r="XG91" i="2"/>
  <c r="XD91" i="2"/>
  <c r="XC91" i="2"/>
  <c r="XB91" i="2"/>
  <c r="WY91" i="2"/>
  <c r="WX91" i="2"/>
  <c r="WW91" i="2"/>
  <c r="WV91" i="2"/>
  <c r="WU91" i="2"/>
  <c r="WR91" i="2"/>
  <c r="WN91" i="2"/>
  <c r="WL91" i="2"/>
  <c r="WJ91" i="2"/>
  <c r="WP91" i="2" s="1"/>
  <c r="WI91" i="2"/>
  <c r="WH91" i="2"/>
  <c r="WE91" i="2"/>
  <c r="WD91" i="2"/>
  <c r="WC91" i="2"/>
  <c r="WB91" i="2"/>
  <c r="WM91" i="2" s="1"/>
  <c r="WO91" i="2" s="1"/>
  <c r="WA91" i="2"/>
  <c r="VX91" i="2"/>
  <c r="XG90" i="2"/>
  <c r="XD90" i="2"/>
  <c r="XC90" i="2"/>
  <c r="XB90" i="2"/>
  <c r="WY90" i="2"/>
  <c r="WX90" i="2"/>
  <c r="WW90" i="2"/>
  <c r="WV90" i="2"/>
  <c r="WU90" i="2"/>
  <c r="WR90" i="2"/>
  <c r="XE90" i="2" s="1"/>
  <c r="WN90" i="2"/>
  <c r="WL90" i="2"/>
  <c r="WJ90" i="2"/>
  <c r="WP90" i="2" s="1"/>
  <c r="WI90" i="2"/>
  <c r="WH90" i="2"/>
  <c r="WE90" i="2"/>
  <c r="WD90" i="2"/>
  <c r="WC90" i="2"/>
  <c r="WB90" i="2"/>
  <c r="WM90" i="2" s="1"/>
  <c r="WO90" i="2" s="1"/>
  <c r="WA90" i="2"/>
  <c r="VX90" i="2"/>
  <c r="XG89" i="2"/>
  <c r="XD89" i="2"/>
  <c r="XC89" i="2"/>
  <c r="XB89" i="2"/>
  <c r="WY89" i="2"/>
  <c r="WX89" i="2"/>
  <c r="WW89" i="2"/>
  <c r="WV89" i="2"/>
  <c r="WU89" i="2"/>
  <c r="WR89" i="2"/>
  <c r="XE89" i="2" s="1"/>
  <c r="XH89" i="2" s="1"/>
  <c r="WN89" i="2"/>
  <c r="WL89" i="2"/>
  <c r="WJ89" i="2"/>
  <c r="WP89" i="2" s="1"/>
  <c r="WI89" i="2"/>
  <c r="WH89" i="2"/>
  <c r="WE89" i="2"/>
  <c r="WD89" i="2"/>
  <c r="WC89" i="2"/>
  <c r="WB89" i="2"/>
  <c r="WA89" i="2"/>
  <c r="VX89" i="2"/>
  <c r="WM89" i="2" s="1"/>
  <c r="WO89" i="2" s="1"/>
  <c r="XG88" i="2"/>
  <c r="XD88" i="2"/>
  <c r="XC88" i="2"/>
  <c r="XB88" i="2"/>
  <c r="WY88" i="2"/>
  <c r="WX88" i="2"/>
  <c r="WW88" i="2"/>
  <c r="WV88" i="2"/>
  <c r="WU88" i="2"/>
  <c r="WR88" i="2"/>
  <c r="WN88" i="2"/>
  <c r="WL88" i="2"/>
  <c r="WJ88" i="2"/>
  <c r="WP88" i="2" s="1"/>
  <c r="WI88" i="2"/>
  <c r="WH88" i="2"/>
  <c r="WE88" i="2"/>
  <c r="WD88" i="2"/>
  <c r="WC88" i="2"/>
  <c r="WB88" i="2"/>
  <c r="WA88" i="2"/>
  <c r="VX88" i="2"/>
  <c r="WM88" i="2" s="1"/>
  <c r="WO88" i="2" s="1"/>
  <c r="XG87" i="2"/>
  <c r="XD87" i="2"/>
  <c r="XC87" i="2"/>
  <c r="XB87" i="2"/>
  <c r="WY87" i="2"/>
  <c r="WX87" i="2"/>
  <c r="WW87" i="2"/>
  <c r="WV87" i="2"/>
  <c r="WU87" i="2"/>
  <c r="WR87" i="2"/>
  <c r="WN87" i="2"/>
  <c r="WL87" i="2"/>
  <c r="WJ87" i="2"/>
  <c r="WP87" i="2" s="1"/>
  <c r="WI87" i="2"/>
  <c r="WH87" i="2"/>
  <c r="WE87" i="2"/>
  <c r="WD87" i="2"/>
  <c r="WC87" i="2"/>
  <c r="WB87" i="2"/>
  <c r="WM87" i="2" s="1"/>
  <c r="WO87" i="2" s="1"/>
  <c r="WA87" i="2"/>
  <c r="VX87" i="2"/>
  <c r="XG86" i="2"/>
  <c r="XD86" i="2"/>
  <c r="XC86" i="2"/>
  <c r="XB86" i="2"/>
  <c r="WY86" i="2"/>
  <c r="WX86" i="2"/>
  <c r="WW86" i="2"/>
  <c r="WV86" i="2"/>
  <c r="WU86" i="2"/>
  <c r="WR86" i="2"/>
  <c r="XE86" i="2" s="1"/>
  <c r="WN86" i="2"/>
  <c r="WL86" i="2"/>
  <c r="WJ86" i="2"/>
  <c r="WP86" i="2" s="1"/>
  <c r="WI86" i="2"/>
  <c r="WH86" i="2"/>
  <c r="WE86" i="2"/>
  <c r="WD86" i="2"/>
  <c r="WC86" i="2"/>
  <c r="WB86" i="2"/>
  <c r="WM86" i="2" s="1"/>
  <c r="WO86" i="2" s="1"/>
  <c r="WA86" i="2"/>
  <c r="VX86" i="2"/>
  <c r="XG85" i="2"/>
  <c r="XD85" i="2"/>
  <c r="XC85" i="2"/>
  <c r="XB85" i="2"/>
  <c r="WY85" i="2"/>
  <c r="WX85" i="2"/>
  <c r="WW85" i="2"/>
  <c r="WV85" i="2"/>
  <c r="WU85" i="2"/>
  <c r="WR85" i="2"/>
  <c r="XE85" i="2" s="1"/>
  <c r="XH85" i="2" s="1"/>
  <c r="WN85" i="2"/>
  <c r="WL85" i="2"/>
  <c r="WJ85" i="2"/>
  <c r="WP85" i="2" s="1"/>
  <c r="WI85" i="2"/>
  <c r="WH85" i="2"/>
  <c r="WE85" i="2"/>
  <c r="WD85" i="2"/>
  <c r="WC85" i="2"/>
  <c r="WB85" i="2"/>
  <c r="WA85" i="2"/>
  <c r="VX85" i="2"/>
  <c r="WM85" i="2" s="1"/>
  <c r="WO85" i="2" s="1"/>
  <c r="XG84" i="2"/>
  <c r="XD84" i="2"/>
  <c r="XC84" i="2"/>
  <c r="XB84" i="2"/>
  <c r="WY84" i="2"/>
  <c r="WX84" i="2"/>
  <c r="WW84" i="2"/>
  <c r="WV84" i="2"/>
  <c r="WU84" i="2"/>
  <c r="WR84" i="2"/>
  <c r="WN84" i="2"/>
  <c r="WL84" i="2"/>
  <c r="WJ84" i="2"/>
  <c r="WP84" i="2" s="1"/>
  <c r="WI84" i="2"/>
  <c r="WH84" i="2"/>
  <c r="WE84" i="2"/>
  <c r="WD84" i="2"/>
  <c r="WC84" i="2"/>
  <c r="WB84" i="2"/>
  <c r="WA84" i="2"/>
  <c r="VX84" i="2"/>
  <c r="WM84" i="2" s="1"/>
  <c r="WO84" i="2" s="1"/>
  <c r="XG83" i="2"/>
  <c r="XD83" i="2"/>
  <c r="XC83" i="2"/>
  <c r="XB83" i="2"/>
  <c r="WY83" i="2"/>
  <c r="WX83" i="2"/>
  <c r="WW83" i="2"/>
  <c r="WV83" i="2"/>
  <c r="WU83" i="2"/>
  <c r="WR83" i="2"/>
  <c r="WN83" i="2"/>
  <c r="WL83" i="2"/>
  <c r="WJ83" i="2"/>
  <c r="WP83" i="2" s="1"/>
  <c r="WI83" i="2"/>
  <c r="WH83" i="2"/>
  <c r="WE83" i="2"/>
  <c r="WD83" i="2"/>
  <c r="WC83" i="2"/>
  <c r="WB83" i="2"/>
  <c r="WM83" i="2" s="1"/>
  <c r="WO83" i="2" s="1"/>
  <c r="WA83" i="2"/>
  <c r="VX83" i="2"/>
  <c r="XG82" i="2"/>
  <c r="XD82" i="2"/>
  <c r="XC82" i="2"/>
  <c r="XB82" i="2"/>
  <c r="WY82" i="2"/>
  <c r="WX82" i="2"/>
  <c r="WW82" i="2"/>
  <c r="WV82" i="2"/>
  <c r="WU82" i="2"/>
  <c r="WR82" i="2"/>
  <c r="XE82" i="2" s="1"/>
  <c r="WN82" i="2"/>
  <c r="WL82" i="2"/>
  <c r="WJ82" i="2"/>
  <c r="WI82" i="2"/>
  <c r="WH82" i="2"/>
  <c r="WE82" i="2"/>
  <c r="WD82" i="2"/>
  <c r="WC82" i="2"/>
  <c r="WB82" i="2"/>
  <c r="WM82" i="2" s="1"/>
  <c r="WO82" i="2" s="1"/>
  <c r="WA82" i="2"/>
  <c r="VX82" i="2"/>
  <c r="XG81" i="2"/>
  <c r="XD81" i="2"/>
  <c r="XC81" i="2"/>
  <c r="XB81" i="2"/>
  <c r="WY81" i="2"/>
  <c r="WX81" i="2"/>
  <c r="WW81" i="2"/>
  <c r="WV81" i="2"/>
  <c r="WU81" i="2"/>
  <c r="XE81" i="2" s="1"/>
  <c r="XH81" i="2" s="1"/>
  <c r="WR81" i="2"/>
  <c r="WN81" i="2"/>
  <c r="WL81" i="2"/>
  <c r="WJ81" i="2"/>
  <c r="WP81" i="2" s="1"/>
  <c r="WI81" i="2"/>
  <c r="WH81" i="2"/>
  <c r="WE81" i="2"/>
  <c r="WD81" i="2"/>
  <c r="WC81" i="2"/>
  <c r="WB81" i="2"/>
  <c r="WM81" i="2" s="1"/>
  <c r="WA81" i="2"/>
  <c r="VX81" i="2"/>
  <c r="XG80" i="2"/>
  <c r="XD80" i="2"/>
  <c r="XC80" i="2"/>
  <c r="XB80" i="2"/>
  <c r="WY80" i="2"/>
  <c r="WX80" i="2"/>
  <c r="WW80" i="2"/>
  <c r="WV80" i="2"/>
  <c r="WU80" i="2"/>
  <c r="WR80" i="2"/>
  <c r="XE80" i="2" s="1"/>
  <c r="XH80" i="2" s="1"/>
  <c r="WN80" i="2"/>
  <c r="WL80" i="2"/>
  <c r="WJ80" i="2"/>
  <c r="WP80" i="2" s="1"/>
  <c r="WI80" i="2"/>
  <c r="WH80" i="2"/>
  <c r="WE80" i="2"/>
  <c r="WD80" i="2"/>
  <c r="WC80" i="2"/>
  <c r="WB80" i="2"/>
  <c r="WM80" i="2" s="1"/>
  <c r="WO80" i="2" s="1"/>
  <c r="WA80" i="2"/>
  <c r="VX80" i="2"/>
  <c r="XG79" i="2"/>
  <c r="XD79" i="2"/>
  <c r="XC79" i="2"/>
  <c r="XB79" i="2"/>
  <c r="WY79" i="2"/>
  <c r="WX79" i="2"/>
  <c r="WW79" i="2"/>
  <c r="WV79" i="2"/>
  <c r="WU79" i="2"/>
  <c r="XE79" i="2" s="1"/>
  <c r="XH79" i="2" s="1"/>
  <c r="WR79" i="2"/>
  <c r="WN79" i="2"/>
  <c r="WL79" i="2"/>
  <c r="WJ79" i="2"/>
  <c r="WP79" i="2" s="1"/>
  <c r="WI79" i="2"/>
  <c r="WH79" i="2"/>
  <c r="WE79" i="2"/>
  <c r="WD79" i="2"/>
  <c r="WC79" i="2"/>
  <c r="WB79" i="2"/>
  <c r="WM79" i="2" s="1"/>
  <c r="WA79" i="2"/>
  <c r="VX79" i="2"/>
  <c r="XG78" i="2"/>
  <c r="XD78" i="2"/>
  <c r="XC78" i="2"/>
  <c r="XB78" i="2"/>
  <c r="WY78" i="2"/>
  <c r="WX78" i="2"/>
  <c r="WW78" i="2"/>
  <c r="WV78" i="2"/>
  <c r="WU78" i="2"/>
  <c r="WR78" i="2"/>
  <c r="WN78" i="2"/>
  <c r="WL78" i="2"/>
  <c r="WJ78" i="2"/>
  <c r="WP78" i="2" s="1"/>
  <c r="WI78" i="2"/>
  <c r="WH78" i="2"/>
  <c r="WE78" i="2"/>
  <c r="WD78" i="2"/>
  <c r="WC78" i="2"/>
  <c r="WB78" i="2"/>
  <c r="WA78" i="2"/>
  <c r="VX78" i="2"/>
  <c r="WM78" i="2" s="1"/>
  <c r="WO78" i="2" s="1"/>
  <c r="XG77" i="2"/>
  <c r="XD77" i="2"/>
  <c r="XC77" i="2"/>
  <c r="XB77" i="2"/>
  <c r="WY77" i="2"/>
  <c r="WX77" i="2"/>
  <c r="WW77" i="2"/>
  <c r="WV77" i="2"/>
  <c r="WU77" i="2"/>
  <c r="WR77" i="2"/>
  <c r="XE77" i="2" s="1"/>
  <c r="XH77" i="2" s="1"/>
  <c r="WN77" i="2"/>
  <c r="WL77" i="2"/>
  <c r="WJ77" i="2"/>
  <c r="WP77" i="2" s="1"/>
  <c r="WI77" i="2"/>
  <c r="WH77" i="2"/>
  <c r="WE77" i="2"/>
  <c r="WD77" i="2"/>
  <c r="WC77" i="2"/>
  <c r="WB77" i="2"/>
  <c r="WA77" i="2"/>
  <c r="VX77" i="2"/>
  <c r="WM77" i="2" s="1"/>
  <c r="WO77" i="2" s="1"/>
  <c r="XG76" i="2"/>
  <c r="XD76" i="2"/>
  <c r="XC76" i="2"/>
  <c r="XB76" i="2"/>
  <c r="WY76" i="2"/>
  <c r="WX76" i="2"/>
  <c r="WW76" i="2"/>
  <c r="WV76" i="2"/>
  <c r="WU76" i="2"/>
  <c r="WR76" i="2"/>
  <c r="WN76" i="2"/>
  <c r="WL76" i="2"/>
  <c r="WP76" i="2" s="1"/>
  <c r="WJ76" i="2"/>
  <c r="WI76" i="2"/>
  <c r="WH76" i="2"/>
  <c r="WE76" i="2"/>
  <c r="WD76" i="2"/>
  <c r="WC76" i="2"/>
  <c r="WB76" i="2"/>
  <c r="WA76" i="2"/>
  <c r="VX76" i="2"/>
  <c r="WM76" i="2" s="1"/>
  <c r="WO76" i="2" s="1"/>
  <c r="XG75" i="2"/>
  <c r="XD75" i="2"/>
  <c r="XC75" i="2"/>
  <c r="XB75" i="2"/>
  <c r="WY75" i="2"/>
  <c r="WX75" i="2"/>
  <c r="WW75" i="2"/>
  <c r="WV75" i="2"/>
  <c r="WU75" i="2"/>
  <c r="WR75" i="2"/>
  <c r="XE75" i="2" s="1"/>
  <c r="XH75" i="2" s="1"/>
  <c r="WN75" i="2"/>
  <c r="WL75" i="2"/>
  <c r="WJ75" i="2"/>
  <c r="WP75" i="2" s="1"/>
  <c r="WI75" i="2"/>
  <c r="WH75" i="2"/>
  <c r="WE75" i="2"/>
  <c r="WD75" i="2"/>
  <c r="WC75" i="2"/>
  <c r="WB75" i="2"/>
  <c r="WA75" i="2"/>
  <c r="VX75" i="2"/>
  <c r="WM75" i="2" s="1"/>
  <c r="WO75" i="2" s="1"/>
  <c r="XG74" i="2"/>
  <c r="XD74" i="2"/>
  <c r="XC74" i="2"/>
  <c r="XB74" i="2"/>
  <c r="WY74" i="2"/>
  <c r="WX74" i="2"/>
  <c r="WW74" i="2"/>
  <c r="WV74" i="2"/>
  <c r="WU74" i="2"/>
  <c r="WR74" i="2"/>
  <c r="XE74" i="2" s="1"/>
  <c r="XH74" i="2" s="1"/>
  <c r="WN74" i="2"/>
  <c r="WL74" i="2"/>
  <c r="WP74" i="2" s="1"/>
  <c r="WJ74" i="2"/>
  <c r="WI74" i="2"/>
  <c r="WH74" i="2"/>
  <c r="WE74" i="2"/>
  <c r="WD74" i="2"/>
  <c r="WC74" i="2"/>
  <c r="WB74" i="2"/>
  <c r="WM74" i="2" s="1"/>
  <c r="WO74" i="2" s="1"/>
  <c r="WA74" i="2"/>
  <c r="VX74" i="2"/>
  <c r="XG73" i="2"/>
  <c r="XD73" i="2"/>
  <c r="XC73" i="2"/>
  <c r="XB73" i="2"/>
  <c r="WY73" i="2"/>
  <c r="WX73" i="2"/>
  <c r="WW73" i="2"/>
  <c r="WV73" i="2"/>
  <c r="WU73" i="2"/>
  <c r="XE73" i="2" s="1"/>
  <c r="XH73" i="2" s="1"/>
  <c r="WR73" i="2"/>
  <c r="WN73" i="2"/>
  <c r="WL73" i="2"/>
  <c r="WJ73" i="2"/>
  <c r="WP73" i="2" s="1"/>
  <c r="WI73" i="2"/>
  <c r="WH73" i="2"/>
  <c r="WE73" i="2"/>
  <c r="WD73" i="2"/>
  <c r="WC73" i="2"/>
  <c r="WB73" i="2"/>
  <c r="WM73" i="2" s="1"/>
  <c r="WA73" i="2"/>
  <c r="VX73" i="2"/>
  <c r="XG72" i="2"/>
  <c r="XD72" i="2"/>
  <c r="XC72" i="2"/>
  <c r="XB72" i="2"/>
  <c r="WY72" i="2"/>
  <c r="WX72" i="2"/>
  <c r="WW72" i="2"/>
  <c r="WV72" i="2"/>
  <c r="WU72" i="2"/>
  <c r="WR72" i="2"/>
  <c r="XE72" i="2" s="1"/>
  <c r="XH72" i="2" s="1"/>
  <c r="WN72" i="2"/>
  <c r="WL72" i="2"/>
  <c r="WJ72" i="2"/>
  <c r="WP72" i="2" s="1"/>
  <c r="WI72" i="2"/>
  <c r="WH72" i="2"/>
  <c r="WE72" i="2"/>
  <c r="WD72" i="2"/>
  <c r="WC72" i="2"/>
  <c r="WB72" i="2"/>
  <c r="WM72" i="2" s="1"/>
  <c r="WO72" i="2" s="1"/>
  <c r="WA72" i="2"/>
  <c r="VX72" i="2"/>
  <c r="XG71" i="2"/>
  <c r="XD71" i="2"/>
  <c r="XC71" i="2"/>
  <c r="XB71" i="2"/>
  <c r="WY71" i="2"/>
  <c r="WX71" i="2"/>
  <c r="WW71" i="2"/>
  <c r="WV71" i="2"/>
  <c r="WU71" i="2"/>
  <c r="XE71" i="2" s="1"/>
  <c r="XH71" i="2" s="1"/>
  <c r="WR71" i="2"/>
  <c r="WN71" i="2"/>
  <c r="WL71" i="2"/>
  <c r="WJ71" i="2"/>
  <c r="WP71" i="2" s="1"/>
  <c r="WI71" i="2"/>
  <c r="WH71" i="2"/>
  <c r="WE71" i="2"/>
  <c r="WD71" i="2"/>
  <c r="WC71" i="2"/>
  <c r="WB71" i="2"/>
  <c r="WA71" i="2"/>
  <c r="VX71" i="2"/>
  <c r="XG70" i="2"/>
  <c r="XD70" i="2"/>
  <c r="XC70" i="2"/>
  <c r="XB70" i="2"/>
  <c r="WY70" i="2"/>
  <c r="WX70" i="2"/>
  <c r="WW70" i="2"/>
  <c r="WV70" i="2"/>
  <c r="WU70" i="2"/>
  <c r="WR70" i="2"/>
  <c r="WO70" i="2"/>
  <c r="WN70" i="2"/>
  <c r="WL70" i="2"/>
  <c r="WJ70" i="2"/>
  <c r="WP70" i="2" s="1"/>
  <c r="WI70" i="2"/>
  <c r="WH70" i="2"/>
  <c r="WE70" i="2"/>
  <c r="WD70" i="2"/>
  <c r="WC70" i="2"/>
  <c r="WB70" i="2"/>
  <c r="WA70" i="2"/>
  <c r="VX70" i="2"/>
  <c r="WM70" i="2" s="1"/>
  <c r="XG69" i="2"/>
  <c r="XD69" i="2"/>
  <c r="XC69" i="2"/>
  <c r="XB69" i="2"/>
  <c r="WY69" i="2"/>
  <c r="WX69" i="2"/>
  <c r="WW69" i="2"/>
  <c r="WV69" i="2"/>
  <c r="WU69" i="2"/>
  <c r="WR69" i="2"/>
  <c r="XE69" i="2" s="1"/>
  <c r="XH69" i="2" s="1"/>
  <c r="WN69" i="2"/>
  <c r="WL69" i="2"/>
  <c r="WJ69" i="2"/>
  <c r="WP69" i="2" s="1"/>
  <c r="WI69" i="2"/>
  <c r="WH69" i="2"/>
  <c r="WE69" i="2"/>
  <c r="WD69" i="2"/>
  <c r="WC69" i="2"/>
  <c r="WB69" i="2"/>
  <c r="WA69" i="2"/>
  <c r="VX69" i="2"/>
  <c r="WM69" i="2" s="1"/>
  <c r="WO69" i="2" s="1"/>
  <c r="XG68" i="2"/>
  <c r="XD68" i="2"/>
  <c r="XC68" i="2"/>
  <c r="XB68" i="2"/>
  <c r="WY68" i="2"/>
  <c r="WX68" i="2"/>
  <c r="WW68" i="2"/>
  <c r="WV68" i="2"/>
  <c r="WU68" i="2"/>
  <c r="WR68" i="2"/>
  <c r="WP68" i="2"/>
  <c r="WN68" i="2"/>
  <c r="WL68" i="2"/>
  <c r="WJ68" i="2"/>
  <c r="WI68" i="2"/>
  <c r="WH68" i="2"/>
  <c r="WE68" i="2"/>
  <c r="WD68" i="2"/>
  <c r="WC68" i="2"/>
  <c r="WB68" i="2"/>
  <c r="WA68" i="2"/>
  <c r="VX68" i="2"/>
  <c r="WM68" i="2" s="1"/>
  <c r="WO68" i="2" s="1"/>
  <c r="XG67" i="2"/>
  <c r="XD67" i="2"/>
  <c r="XC67" i="2"/>
  <c r="XB67" i="2"/>
  <c r="WY67" i="2"/>
  <c r="WX67" i="2"/>
  <c r="WW67" i="2"/>
  <c r="WV67" i="2"/>
  <c r="WU67" i="2"/>
  <c r="WR67" i="2"/>
  <c r="XE67" i="2" s="1"/>
  <c r="XH67" i="2" s="1"/>
  <c r="WN67" i="2"/>
  <c r="WL67" i="2"/>
  <c r="WJ67" i="2"/>
  <c r="WP67" i="2" s="1"/>
  <c r="WI67" i="2"/>
  <c r="WH67" i="2"/>
  <c r="WE67" i="2"/>
  <c r="WD67" i="2"/>
  <c r="WC67" i="2"/>
  <c r="WB67" i="2"/>
  <c r="WA67" i="2"/>
  <c r="VX67" i="2"/>
  <c r="WM67" i="2" s="1"/>
  <c r="WO67" i="2" s="1"/>
  <c r="XG66" i="2"/>
  <c r="XD66" i="2"/>
  <c r="XC66" i="2"/>
  <c r="XB66" i="2"/>
  <c r="WY66" i="2"/>
  <c r="WX66" i="2"/>
  <c r="WW66" i="2"/>
  <c r="WV66" i="2"/>
  <c r="WU66" i="2"/>
  <c r="WR66" i="2"/>
  <c r="XE66" i="2" s="1"/>
  <c r="XH66" i="2" s="1"/>
  <c r="WN66" i="2"/>
  <c r="WL66" i="2"/>
  <c r="WP66" i="2" s="1"/>
  <c r="WJ66" i="2"/>
  <c r="WI66" i="2"/>
  <c r="WH66" i="2"/>
  <c r="WE66" i="2"/>
  <c r="WD66" i="2"/>
  <c r="WC66" i="2"/>
  <c r="WB66" i="2"/>
  <c r="WM66" i="2" s="1"/>
  <c r="WO66" i="2" s="1"/>
  <c r="WA66" i="2"/>
  <c r="VX66" i="2"/>
  <c r="XG65" i="2"/>
  <c r="XD65" i="2"/>
  <c r="XC65" i="2"/>
  <c r="XB65" i="2"/>
  <c r="WY65" i="2"/>
  <c r="WX65" i="2"/>
  <c r="WW65" i="2"/>
  <c r="WV65" i="2"/>
  <c r="WU65" i="2"/>
  <c r="XE65" i="2" s="1"/>
  <c r="XH65" i="2" s="1"/>
  <c r="WR65" i="2"/>
  <c r="WN65" i="2"/>
  <c r="WL65" i="2"/>
  <c r="WJ65" i="2"/>
  <c r="WP65" i="2" s="1"/>
  <c r="WI65" i="2"/>
  <c r="WH65" i="2"/>
  <c r="WE65" i="2"/>
  <c r="WD65" i="2"/>
  <c r="WC65" i="2"/>
  <c r="WB65" i="2"/>
  <c r="WM65" i="2" s="1"/>
  <c r="WA65" i="2"/>
  <c r="VX65" i="2"/>
  <c r="XG64" i="2"/>
  <c r="XD64" i="2"/>
  <c r="XC64" i="2"/>
  <c r="XB64" i="2"/>
  <c r="WY64" i="2"/>
  <c r="WX64" i="2"/>
  <c r="WW64" i="2"/>
  <c r="WV64" i="2"/>
  <c r="WU64" i="2"/>
  <c r="WR64" i="2"/>
  <c r="XE64" i="2" s="1"/>
  <c r="XH64" i="2" s="1"/>
  <c r="WN64" i="2"/>
  <c r="WL64" i="2"/>
  <c r="WJ64" i="2"/>
  <c r="WP64" i="2" s="1"/>
  <c r="WI64" i="2"/>
  <c r="WH64" i="2"/>
  <c r="WE64" i="2"/>
  <c r="WD64" i="2"/>
  <c r="WC64" i="2"/>
  <c r="WB64" i="2"/>
  <c r="WM64" i="2" s="1"/>
  <c r="WO64" i="2" s="1"/>
  <c r="WA64" i="2"/>
  <c r="VX64" i="2"/>
  <c r="XG63" i="2"/>
  <c r="XD63" i="2"/>
  <c r="XC63" i="2"/>
  <c r="XB63" i="2"/>
  <c r="WY63" i="2"/>
  <c r="WX63" i="2"/>
  <c r="WW63" i="2"/>
  <c r="WV63" i="2"/>
  <c r="WU63" i="2"/>
  <c r="XE63" i="2" s="1"/>
  <c r="XH63" i="2" s="1"/>
  <c r="WR63" i="2"/>
  <c r="WN63" i="2"/>
  <c r="WL63" i="2"/>
  <c r="WJ63" i="2"/>
  <c r="WP63" i="2" s="1"/>
  <c r="WI63" i="2"/>
  <c r="WH63" i="2"/>
  <c r="WE63" i="2"/>
  <c r="WD63" i="2"/>
  <c r="WC63" i="2"/>
  <c r="WB63" i="2"/>
  <c r="WA63" i="2"/>
  <c r="VX63" i="2"/>
  <c r="XG62" i="2"/>
  <c r="XD62" i="2"/>
  <c r="XC62" i="2"/>
  <c r="XB62" i="2"/>
  <c r="WY62" i="2"/>
  <c r="WX62" i="2"/>
  <c r="WW62" i="2"/>
  <c r="WV62" i="2"/>
  <c r="WU62" i="2"/>
  <c r="WR62" i="2"/>
  <c r="WO62" i="2"/>
  <c r="WN62" i="2"/>
  <c r="WL62" i="2"/>
  <c r="WJ62" i="2"/>
  <c r="WP62" i="2" s="1"/>
  <c r="WI62" i="2"/>
  <c r="WH62" i="2"/>
  <c r="WE62" i="2"/>
  <c r="WD62" i="2"/>
  <c r="WC62" i="2"/>
  <c r="WB62" i="2"/>
  <c r="WA62" i="2"/>
  <c r="VX62" i="2"/>
  <c r="WM62" i="2" s="1"/>
  <c r="XG61" i="2"/>
  <c r="XD61" i="2"/>
  <c r="XC61" i="2"/>
  <c r="XB61" i="2"/>
  <c r="WY61" i="2"/>
  <c r="WX61" i="2"/>
  <c r="WW61" i="2"/>
  <c r="WV61" i="2"/>
  <c r="WU61" i="2"/>
  <c r="WR61" i="2"/>
  <c r="XE61" i="2" s="1"/>
  <c r="XH61" i="2" s="1"/>
  <c r="WN61" i="2"/>
  <c r="WL61" i="2"/>
  <c r="WJ61" i="2"/>
  <c r="WP61" i="2" s="1"/>
  <c r="WI61" i="2"/>
  <c r="WH61" i="2"/>
  <c r="WE61" i="2"/>
  <c r="WD61" i="2"/>
  <c r="WC61" i="2"/>
  <c r="WB61" i="2"/>
  <c r="WA61" i="2"/>
  <c r="VX61" i="2"/>
  <c r="WM61" i="2" s="1"/>
  <c r="WO61" i="2" s="1"/>
  <c r="XG60" i="2"/>
  <c r="XD60" i="2"/>
  <c r="XC60" i="2"/>
  <c r="XB60" i="2"/>
  <c r="WY60" i="2"/>
  <c r="WX60" i="2"/>
  <c r="WW60" i="2"/>
  <c r="WV60" i="2"/>
  <c r="WU60" i="2"/>
  <c r="WR60" i="2"/>
  <c r="WN60" i="2"/>
  <c r="WL60" i="2"/>
  <c r="WJ60" i="2"/>
  <c r="WP60" i="2" s="1"/>
  <c r="WI60" i="2"/>
  <c r="WH60" i="2"/>
  <c r="WE60" i="2"/>
  <c r="WD60" i="2"/>
  <c r="WC60" i="2"/>
  <c r="WB60" i="2"/>
  <c r="WA60" i="2"/>
  <c r="VX60" i="2"/>
  <c r="WM60" i="2" s="1"/>
  <c r="WO60" i="2" s="1"/>
  <c r="XG59" i="2"/>
  <c r="XD59" i="2"/>
  <c r="XC59" i="2"/>
  <c r="XB59" i="2"/>
  <c r="WY59" i="2"/>
  <c r="WX59" i="2"/>
  <c r="WW59" i="2"/>
  <c r="WV59" i="2"/>
  <c r="WU59" i="2"/>
  <c r="WR59" i="2"/>
  <c r="XE59" i="2" s="1"/>
  <c r="XH59" i="2" s="1"/>
  <c r="WN59" i="2"/>
  <c r="WL59" i="2"/>
  <c r="WJ59" i="2"/>
  <c r="WP59" i="2" s="1"/>
  <c r="WI59" i="2"/>
  <c r="WH59" i="2"/>
  <c r="WE59" i="2"/>
  <c r="WD59" i="2"/>
  <c r="WC59" i="2"/>
  <c r="WB59" i="2"/>
  <c r="WA59" i="2"/>
  <c r="VX59" i="2"/>
  <c r="WM59" i="2" s="1"/>
  <c r="WO59" i="2" s="1"/>
  <c r="XG58" i="2"/>
  <c r="XD58" i="2"/>
  <c r="XC58" i="2"/>
  <c r="XB58" i="2"/>
  <c r="WY58" i="2"/>
  <c r="WX58" i="2"/>
  <c r="WW58" i="2"/>
  <c r="WV58" i="2"/>
  <c r="WU58" i="2"/>
  <c r="WR58" i="2"/>
  <c r="WP58" i="2"/>
  <c r="WN58" i="2"/>
  <c r="WL58" i="2"/>
  <c r="WJ58" i="2"/>
  <c r="WI58" i="2"/>
  <c r="WH58" i="2"/>
  <c r="WE58" i="2"/>
  <c r="WD58" i="2"/>
  <c r="WC58" i="2"/>
  <c r="WB58" i="2"/>
  <c r="WM58" i="2" s="1"/>
  <c r="WO58" i="2" s="1"/>
  <c r="WA58" i="2"/>
  <c r="VX58" i="2"/>
  <c r="XG57" i="2"/>
  <c r="XD57" i="2"/>
  <c r="XC57" i="2"/>
  <c r="XB57" i="2"/>
  <c r="WY57" i="2"/>
  <c r="WX57" i="2"/>
  <c r="WW57" i="2"/>
  <c r="WV57" i="2"/>
  <c r="WU57" i="2"/>
  <c r="XE57" i="2" s="1"/>
  <c r="XH57" i="2" s="1"/>
  <c r="WR57" i="2"/>
  <c r="WN57" i="2"/>
  <c r="WL57" i="2"/>
  <c r="WJ57" i="2"/>
  <c r="WP57" i="2" s="1"/>
  <c r="WI57" i="2"/>
  <c r="WH57" i="2"/>
  <c r="WE57" i="2"/>
  <c r="WD57" i="2"/>
  <c r="WC57" i="2"/>
  <c r="WB57" i="2"/>
  <c r="WA57" i="2"/>
  <c r="VX57" i="2"/>
  <c r="WM57" i="2" s="1"/>
  <c r="WO57" i="2" s="1"/>
  <c r="XG56" i="2"/>
  <c r="XD56" i="2"/>
  <c r="XC56" i="2"/>
  <c r="XB56" i="2"/>
  <c r="WY56" i="2"/>
  <c r="WX56" i="2"/>
  <c r="WW56" i="2"/>
  <c r="WV56" i="2"/>
  <c r="WU56" i="2"/>
  <c r="WR56" i="2"/>
  <c r="XE56" i="2" s="1"/>
  <c r="XH56" i="2" s="1"/>
  <c r="WN56" i="2"/>
  <c r="WL56" i="2"/>
  <c r="WP56" i="2" s="1"/>
  <c r="WJ56" i="2"/>
  <c r="WI56" i="2"/>
  <c r="WH56" i="2"/>
  <c r="WE56" i="2"/>
  <c r="WD56" i="2"/>
  <c r="WC56" i="2"/>
  <c r="WB56" i="2"/>
  <c r="WA56" i="2"/>
  <c r="WM56" i="2" s="1"/>
  <c r="VX56" i="2"/>
  <c r="XG55" i="2"/>
  <c r="XD55" i="2"/>
  <c r="XC55" i="2"/>
  <c r="XB55" i="2"/>
  <c r="WY55" i="2"/>
  <c r="WX55" i="2"/>
  <c r="WW55" i="2"/>
  <c r="WV55" i="2"/>
  <c r="WU55" i="2"/>
  <c r="XE55" i="2" s="1"/>
  <c r="XH55" i="2" s="1"/>
  <c r="WR55" i="2"/>
  <c r="WN55" i="2"/>
  <c r="WL55" i="2"/>
  <c r="WJ55" i="2"/>
  <c r="WP55" i="2" s="1"/>
  <c r="WI55" i="2"/>
  <c r="WH55" i="2"/>
  <c r="WE55" i="2"/>
  <c r="WD55" i="2"/>
  <c r="WC55" i="2"/>
  <c r="WB55" i="2"/>
  <c r="WA55" i="2"/>
  <c r="VX55" i="2"/>
  <c r="XG54" i="2"/>
  <c r="XD54" i="2"/>
  <c r="XC54" i="2"/>
  <c r="XB54" i="2"/>
  <c r="WY54" i="2"/>
  <c r="WX54" i="2"/>
  <c r="WW54" i="2"/>
  <c r="WV54" i="2"/>
  <c r="WU54" i="2"/>
  <c r="XE54" i="2" s="1"/>
  <c r="XH54" i="2" s="1"/>
  <c r="WR54" i="2"/>
  <c r="WP54" i="2"/>
  <c r="WN54" i="2"/>
  <c r="WL54" i="2"/>
  <c r="WJ54" i="2"/>
  <c r="WI54" i="2"/>
  <c r="WH54" i="2"/>
  <c r="WE54" i="2"/>
  <c r="WD54" i="2"/>
  <c r="WC54" i="2"/>
  <c r="WB54" i="2"/>
  <c r="WM54" i="2" s="1"/>
  <c r="WA54" i="2"/>
  <c r="VX54" i="2"/>
  <c r="XG53" i="2"/>
  <c r="XD53" i="2"/>
  <c r="XC53" i="2"/>
  <c r="XB53" i="2"/>
  <c r="WY53" i="2"/>
  <c r="WX53" i="2"/>
  <c r="WW53" i="2"/>
  <c r="WV53" i="2"/>
  <c r="WU53" i="2"/>
  <c r="XE53" i="2" s="1"/>
  <c r="XH53" i="2" s="1"/>
  <c r="WR53" i="2"/>
  <c r="WN53" i="2"/>
  <c r="WL53" i="2"/>
  <c r="WJ53" i="2"/>
  <c r="WP53" i="2" s="1"/>
  <c r="WI53" i="2"/>
  <c r="WH53" i="2"/>
  <c r="WE53" i="2"/>
  <c r="WD53" i="2"/>
  <c r="WC53" i="2"/>
  <c r="WB53" i="2"/>
  <c r="WA53" i="2"/>
  <c r="VX53" i="2"/>
  <c r="WM53" i="2" s="1"/>
  <c r="WO53" i="2" s="1"/>
  <c r="XG52" i="2"/>
  <c r="XD52" i="2"/>
  <c r="XC52" i="2"/>
  <c r="XB52" i="2"/>
  <c r="WY52" i="2"/>
  <c r="WX52" i="2"/>
  <c r="WW52" i="2"/>
  <c r="WV52" i="2"/>
  <c r="WU52" i="2"/>
  <c r="WR52" i="2"/>
  <c r="XE52" i="2" s="1"/>
  <c r="XH52" i="2" s="1"/>
  <c r="WN52" i="2"/>
  <c r="WL52" i="2"/>
  <c r="WP52" i="2" s="1"/>
  <c r="WJ52" i="2"/>
  <c r="WI52" i="2"/>
  <c r="WH52" i="2"/>
  <c r="WE52" i="2"/>
  <c r="WD52" i="2"/>
  <c r="WC52" i="2"/>
  <c r="WB52" i="2"/>
  <c r="WA52" i="2"/>
  <c r="WM52" i="2" s="1"/>
  <c r="VX52" i="2"/>
  <c r="XG51" i="2"/>
  <c r="XD51" i="2"/>
  <c r="XC51" i="2"/>
  <c r="XB51" i="2"/>
  <c r="WY51" i="2"/>
  <c r="WX51" i="2"/>
  <c r="WW51" i="2"/>
  <c r="WV51" i="2"/>
  <c r="WU51" i="2"/>
  <c r="XE51" i="2" s="1"/>
  <c r="XH51" i="2" s="1"/>
  <c r="WR51" i="2"/>
  <c r="WN51" i="2"/>
  <c r="WL51" i="2"/>
  <c r="WJ51" i="2"/>
  <c r="WP51" i="2" s="1"/>
  <c r="WI51" i="2"/>
  <c r="WH51" i="2"/>
  <c r="WE51" i="2"/>
  <c r="WD51" i="2"/>
  <c r="WC51" i="2"/>
  <c r="WB51" i="2"/>
  <c r="WA51" i="2"/>
  <c r="VX51" i="2"/>
  <c r="XG50" i="2"/>
  <c r="XD50" i="2"/>
  <c r="XC50" i="2"/>
  <c r="XB50" i="2"/>
  <c r="WY50" i="2"/>
  <c r="WX50" i="2"/>
  <c r="WW50" i="2"/>
  <c r="WV50" i="2"/>
  <c r="WU50" i="2"/>
  <c r="XE50" i="2" s="1"/>
  <c r="XH50" i="2" s="1"/>
  <c r="WR50" i="2"/>
  <c r="WP50" i="2"/>
  <c r="WN50" i="2"/>
  <c r="WL50" i="2"/>
  <c r="WJ50" i="2"/>
  <c r="WI50" i="2"/>
  <c r="WH50" i="2"/>
  <c r="WE50" i="2"/>
  <c r="WD50" i="2"/>
  <c r="WC50" i="2"/>
  <c r="WB50" i="2"/>
  <c r="WM50" i="2" s="1"/>
  <c r="WA50" i="2"/>
  <c r="VX50" i="2"/>
  <c r="XG49" i="2"/>
  <c r="XD49" i="2"/>
  <c r="XC49" i="2"/>
  <c r="XB49" i="2"/>
  <c r="WY49" i="2"/>
  <c r="WX49" i="2"/>
  <c r="WW49" i="2"/>
  <c r="WV49" i="2"/>
  <c r="WU49" i="2"/>
  <c r="XE49" i="2" s="1"/>
  <c r="XH49" i="2" s="1"/>
  <c r="WR49" i="2"/>
  <c r="WN49" i="2"/>
  <c r="WL49" i="2"/>
  <c r="WJ49" i="2"/>
  <c r="WP49" i="2" s="1"/>
  <c r="WI49" i="2"/>
  <c r="WH49" i="2"/>
  <c r="WE49" i="2"/>
  <c r="WD49" i="2"/>
  <c r="WC49" i="2"/>
  <c r="WB49" i="2"/>
  <c r="WA49" i="2"/>
  <c r="VX49" i="2"/>
  <c r="WM49" i="2" s="1"/>
  <c r="WO49" i="2" s="1"/>
  <c r="XG48" i="2"/>
  <c r="XD48" i="2"/>
  <c r="XC48" i="2"/>
  <c r="XB48" i="2"/>
  <c r="WY48" i="2"/>
  <c r="WX48" i="2"/>
  <c r="WW48" i="2"/>
  <c r="WV48" i="2"/>
  <c r="WU48" i="2"/>
  <c r="WR48" i="2"/>
  <c r="XE48" i="2" s="1"/>
  <c r="XH48" i="2" s="1"/>
  <c r="WN48" i="2"/>
  <c r="WL48" i="2"/>
  <c r="WP48" i="2" s="1"/>
  <c r="WJ48" i="2"/>
  <c r="WI48" i="2"/>
  <c r="WH48" i="2"/>
  <c r="WE48" i="2"/>
  <c r="WD48" i="2"/>
  <c r="WC48" i="2"/>
  <c r="WB48" i="2"/>
  <c r="WA48" i="2"/>
  <c r="WM48" i="2" s="1"/>
  <c r="VX48" i="2"/>
  <c r="XG47" i="2"/>
  <c r="XD47" i="2"/>
  <c r="XC47" i="2"/>
  <c r="XB47" i="2"/>
  <c r="WY47" i="2"/>
  <c r="WX47" i="2"/>
  <c r="WW47" i="2"/>
  <c r="WV47" i="2"/>
  <c r="WU47" i="2"/>
  <c r="XE47" i="2" s="1"/>
  <c r="XH47" i="2" s="1"/>
  <c r="WR47" i="2"/>
  <c r="WN47" i="2"/>
  <c r="WL47" i="2"/>
  <c r="WJ47" i="2"/>
  <c r="WP47" i="2" s="1"/>
  <c r="WI47" i="2"/>
  <c r="WH47" i="2"/>
  <c r="WE47" i="2"/>
  <c r="WD47" i="2"/>
  <c r="WC47" i="2"/>
  <c r="WB47" i="2"/>
  <c r="WA47" i="2"/>
  <c r="VX47" i="2"/>
  <c r="XG46" i="2"/>
  <c r="XD46" i="2"/>
  <c r="XC46" i="2"/>
  <c r="XB46" i="2"/>
  <c r="WY46" i="2"/>
  <c r="WX46" i="2"/>
  <c r="WW46" i="2"/>
  <c r="WV46" i="2"/>
  <c r="WU46" i="2"/>
  <c r="XE46" i="2" s="1"/>
  <c r="XH46" i="2" s="1"/>
  <c r="WR46" i="2"/>
  <c r="WP46" i="2"/>
  <c r="WN46" i="2"/>
  <c r="WL46" i="2"/>
  <c r="WJ46" i="2"/>
  <c r="WI46" i="2"/>
  <c r="WH46" i="2"/>
  <c r="WE46" i="2"/>
  <c r="WD46" i="2"/>
  <c r="WC46" i="2"/>
  <c r="WB46" i="2"/>
  <c r="WM46" i="2" s="1"/>
  <c r="WA46" i="2"/>
  <c r="VX46" i="2"/>
  <c r="XG45" i="2"/>
  <c r="XD45" i="2"/>
  <c r="XC45" i="2"/>
  <c r="XB45" i="2"/>
  <c r="WY45" i="2"/>
  <c r="WX45" i="2"/>
  <c r="WW45" i="2"/>
  <c r="WV45" i="2"/>
  <c r="WU45" i="2"/>
  <c r="XE45" i="2" s="1"/>
  <c r="XH45" i="2" s="1"/>
  <c r="WR45" i="2"/>
  <c r="WN45" i="2"/>
  <c r="WL45" i="2"/>
  <c r="WJ45" i="2"/>
  <c r="WP45" i="2" s="1"/>
  <c r="WI45" i="2"/>
  <c r="WH45" i="2"/>
  <c r="WE45" i="2"/>
  <c r="WD45" i="2"/>
  <c r="WC45" i="2"/>
  <c r="WB45" i="2"/>
  <c r="WA45" i="2"/>
  <c r="VX45" i="2"/>
  <c r="WM45" i="2" s="1"/>
  <c r="WO45" i="2" s="1"/>
  <c r="XG44" i="2"/>
  <c r="XD44" i="2"/>
  <c r="XC44" i="2"/>
  <c r="XB44" i="2"/>
  <c r="WY44" i="2"/>
  <c r="WX44" i="2"/>
  <c r="WW44" i="2"/>
  <c r="WV44" i="2"/>
  <c r="WU44" i="2"/>
  <c r="WR44" i="2"/>
  <c r="XE44" i="2" s="1"/>
  <c r="XH44" i="2" s="1"/>
  <c r="WN44" i="2"/>
  <c r="WL44" i="2"/>
  <c r="WP44" i="2" s="1"/>
  <c r="WJ44" i="2"/>
  <c r="WI44" i="2"/>
  <c r="WH44" i="2"/>
  <c r="WE44" i="2"/>
  <c r="WD44" i="2"/>
  <c r="WC44" i="2"/>
  <c r="WB44" i="2"/>
  <c r="WM44" i="2" s="1"/>
  <c r="WA44" i="2"/>
  <c r="VX44" i="2"/>
  <c r="XG43" i="2"/>
  <c r="XD43" i="2"/>
  <c r="XC43" i="2"/>
  <c r="XB43" i="2"/>
  <c r="WY43" i="2"/>
  <c r="WX43" i="2"/>
  <c r="WW43" i="2"/>
  <c r="WV43" i="2"/>
  <c r="WU43" i="2"/>
  <c r="XE43" i="2" s="1"/>
  <c r="XH43" i="2" s="1"/>
  <c r="WR43" i="2"/>
  <c r="WN43" i="2"/>
  <c r="WL43" i="2"/>
  <c r="WJ43" i="2"/>
  <c r="WP43" i="2" s="1"/>
  <c r="WI43" i="2"/>
  <c r="WH43" i="2"/>
  <c r="WE43" i="2"/>
  <c r="WD43" i="2"/>
  <c r="WC43" i="2"/>
  <c r="WB43" i="2"/>
  <c r="WA43" i="2"/>
  <c r="VX43" i="2"/>
  <c r="WM43" i="2" s="1"/>
  <c r="WO43" i="2" s="1"/>
  <c r="XG42" i="2"/>
  <c r="XD42" i="2"/>
  <c r="XC42" i="2"/>
  <c r="XB42" i="2"/>
  <c r="WY42" i="2"/>
  <c r="WX42" i="2"/>
  <c r="WW42" i="2"/>
  <c r="WV42" i="2"/>
  <c r="WU42" i="2"/>
  <c r="WR42" i="2"/>
  <c r="XE42" i="2" s="1"/>
  <c r="XH42" i="2" s="1"/>
  <c r="WN42" i="2"/>
  <c r="WL42" i="2"/>
  <c r="WP42" i="2" s="1"/>
  <c r="WJ42" i="2"/>
  <c r="WI42" i="2"/>
  <c r="WH42" i="2"/>
  <c r="WE42" i="2"/>
  <c r="WD42" i="2"/>
  <c r="WC42" i="2"/>
  <c r="WB42" i="2"/>
  <c r="WM42" i="2" s="1"/>
  <c r="WA42" i="2"/>
  <c r="VX42" i="2"/>
  <c r="XG41" i="2"/>
  <c r="XD41" i="2"/>
  <c r="XC41" i="2"/>
  <c r="XB41" i="2"/>
  <c r="WY41" i="2"/>
  <c r="WX41" i="2"/>
  <c r="WW41" i="2"/>
  <c r="WV41" i="2"/>
  <c r="WU41" i="2"/>
  <c r="XE41" i="2" s="1"/>
  <c r="XH41" i="2" s="1"/>
  <c r="WR41" i="2"/>
  <c r="WN41" i="2"/>
  <c r="WL41" i="2"/>
  <c r="WJ41" i="2"/>
  <c r="WP41" i="2" s="1"/>
  <c r="WI41" i="2"/>
  <c r="WH41" i="2"/>
  <c r="WE41" i="2"/>
  <c r="WD41" i="2"/>
  <c r="WC41" i="2"/>
  <c r="WB41" i="2"/>
  <c r="WA41" i="2"/>
  <c r="VX41" i="2"/>
  <c r="WM41" i="2" s="1"/>
  <c r="WO41" i="2" s="1"/>
  <c r="XG40" i="2"/>
  <c r="XD40" i="2"/>
  <c r="XC40" i="2"/>
  <c r="XB40" i="2"/>
  <c r="WY40" i="2"/>
  <c r="WX40" i="2"/>
  <c r="WW40" i="2"/>
  <c r="WV40" i="2"/>
  <c r="WU40" i="2"/>
  <c r="WR40" i="2"/>
  <c r="XE40" i="2" s="1"/>
  <c r="XH40" i="2" s="1"/>
  <c r="WN40" i="2"/>
  <c r="WL40" i="2"/>
  <c r="WP40" i="2" s="1"/>
  <c r="WJ40" i="2"/>
  <c r="WI40" i="2"/>
  <c r="WH40" i="2"/>
  <c r="WE40" i="2"/>
  <c r="WD40" i="2"/>
  <c r="WC40" i="2"/>
  <c r="WB40" i="2"/>
  <c r="WM40" i="2" s="1"/>
  <c r="WA40" i="2"/>
  <c r="VX40" i="2"/>
  <c r="XG39" i="2"/>
  <c r="XD39" i="2"/>
  <c r="XC39" i="2"/>
  <c r="XB39" i="2"/>
  <c r="WY39" i="2"/>
  <c r="WX39" i="2"/>
  <c r="WW39" i="2"/>
  <c r="WV39" i="2"/>
  <c r="WU39" i="2"/>
  <c r="XE39" i="2" s="1"/>
  <c r="XH39" i="2" s="1"/>
  <c r="WR39" i="2"/>
  <c r="WN39" i="2"/>
  <c r="WL39" i="2"/>
  <c r="WJ39" i="2"/>
  <c r="WP39" i="2" s="1"/>
  <c r="WI39" i="2"/>
  <c r="WH39" i="2"/>
  <c r="WE39" i="2"/>
  <c r="WD39" i="2"/>
  <c r="WC39" i="2"/>
  <c r="WB39" i="2"/>
  <c r="WA39" i="2"/>
  <c r="VX39" i="2"/>
  <c r="WM39" i="2" s="1"/>
  <c r="WO39" i="2" s="1"/>
  <c r="XG38" i="2"/>
  <c r="XD38" i="2"/>
  <c r="XC38" i="2"/>
  <c r="XB38" i="2"/>
  <c r="WY38" i="2"/>
  <c r="WX38" i="2"/>
  <c r="WW38" i="2"/>
  <c r="WV38" i="2"/>
  <c r="WU38" i="2"/>
  <c r="WR38" i="2"/>
  <c r="XE38" i="2" s="1"/>
  <c r="XH38" i="2" s="1"/>
  <c r="WN38" i="2"/>
  <c r="WL38" i="2"/>
  <c r="WP38" i="2" s="1"/>
  <c r="WJ38" i="2"/>
  <c r="WI38" i="2"/>
  <c r="WH38" i="2"/>
  <c r="WE38" i="2"/>
  <c r="WD38" i="2"/>
  <c r="WC38" i="2"/>
  <c r="WB38" i="2"/>
  <c r="WM38" i="2" s="1"/>
  <c r="WA38" i="2"/>
  <c r="VX38" i="2"/>
  <c r="XG37" i="2"/>
  <c r="XD37" i="2"/>
  <c r="XC37" i="2"/>
  <c r="XB37" i="2"/>
  <c r="WY37" i="2"/>
  <c r="WX37" i="2"/>
  <c r="WW37" i="2"/>
  <c r="WV37" i="2"/>
  <c r="WU37" i="2"/>
  <c r="XE37" i="2" s="1"/>
  <c r="XH37" i="2" s="1"/>
  <c r="WR37" i="2"/>
  <c r="WN37" i="2"/>
  <c r="WL37" i="2"/>
  <c r="WJ37" i="2"/>
  <c r="WP37" i="2" s="1"/>
  <c r="WI37" i="2"/>
  <c r="WH37" i="2"/>
  <c r="WE37" i="2"/>
  <c r="WD37" i="2"/>
  <c r="WC37" i="2"/>
  <c r="WB37" i="2"/>
  <c r="WA37" i="2"/>
  <c r="VX37" i="2"/>
  <c r="WM37" i="2" s="1"/>
  <c r="WO37" i="2" s="1"/>
  <c r="XG36" i="2"/>
  <c r="XD36" i="2"/>
  <c r="XC36" i="2"/>
  <c r="XB36" i="2"/>
  <c r="WY36" i="2"/>
  <c r="WX36" i="2"/>
  <c r="WW36" i="2"/>
  <c r="WV36" i="2"/>
  <c r="WU36" i="2"/>
  <c r="WR36" i="2"/>
  <c r="XE36" i="2" s="1"/>
  <c r="XH36" i="2" s="1"/>
  <c r="WN36" i="2"/>
  <c r="WL36" i="2"/>
  <c r="WP36" i="2" s="1"/>
  <c r="WJ36" i="2"/>
  <c r="WI36" i="2"/>
  <c r="WH36" i="2"/>
  <c r="WE36" i="2"/>
  <c r="WD36" i="2"/>
  <c r="WC36" i="2"/>
  <c r="WB36" i="2"/>
  <c r="WM36" i="2" s="1"/>
  <c r="WA36" i="2"/>
  <c r="VX36" i="2"/>
  <c r="XG35" i="2"/>
  <c r="XD35" i="2"/>
  <c r="XC35" i="2"/>
  <c r="XB35" i="2"/>
  <c r="WY35" i="2"/>
  <c r="WX35" i="2"/>
  <c r="WW35" i="2"/>
  <c r="WV35" i="2"/>
  <c r="WU35" i="2"/>
  <c r="XE35" i="2" s="1"/>
  <c r="XH35" i="2" s="1"/>
  <c r="WR35" i="2"/>
  <c r="WN35" i="2"/>
  <c r="WL35" i="2"/>
  <c r="WJ35" i="2"/>
  <c r="WP35" i="2" s="1"/>
  <c r="WI35" i="2"/>
  <c r="WH35" i="2"/>
  <c r="WE35" i="2"/>
  <c r="WD35" i="2"/>
  <c r="WC35" i="2"/>
  <c r="WB35" i="2"/>
  <c r="WA35" i="2"/>
  <c r="VX35" i="2"/>
  <c r="WM35" i="2" s="1"/>
  <c r="WO35" i="2" s="1"/>
  <c r="XG34" i="2"/>
  <c r="XD34" i="2"/>
  <c r="XC34" i="2"/>
  <c r="XB34" i="2"/>
  <c r="WY34" i="2"/>
  <c r="WX34" i="2"/>
  <c r="WW34" i="2"/>
  <c r="WV34" i="2"/>
  <c r="WU34" i="2"/>
  <c r="WR34" i="2"/>
  <c r="XE34" i="2" s="1"/>
  <c r="XH34" i="2" s="1"/>
  <c r="WN34" i="2"/>
  <c r="WL34" i="2"/>
  <c r="WP34" i="2" s="1"/>
  <c r="WJ34" i="2"/>
  <c r="WI34" i="2"/>
  <c r="WH34" i="2"/>
  <c r="WE34" i="2"/>
  <c r="WD34" i="2"/>
  <c r="WC34" i="2"/>
  <c r="WB34" i="2"/>
  <c r="WM34" i="2" s="1"/>
  <c r="WA34" i="2"/>
  <c r="VX34" i="2"/>
  <c r="XG33" i="2"/>
  <c r="XD33" i="2"/>
  <c r="XC33" i="2"/>
  <c r="XB33" i="2"/>
  <c r="WY33" i="2"/>
  <c r="WX33" i="2"/>
  <c r="WW33" i="2"/>
  <c r="WV33" i="2"/>
  <c r="WU33" i="2"/>
  <c r="XE33" i="2" s="1"/>
  <c r="XH33" i="2" s="1"/>
  <c r="WR33" i="2"/>
  <c r="WN33" i="2"/>
  <c r="WL33" i="2"/>
  <c r="WJ33" i="2"/>
  <c r="WP33" i="2" s="1"/>
  <c r="WI33" i="2"/>
  <c r="WH33" i="2"/>
  <c r="WE33" i="2"/>
  <c r="WD33" i="2"/>
  <c r="WC33" i="2"/>
  <c r="WB33" i="2"/>
  <c r="WA33" i="2"/>
  <c r="VX33" i="2"/>
  <c r="WM33" i="2" s="1"/>
  <c r="WO33" i="2" s="1"/>
  <c r="XG32" i="2"/>
  <c r="XD32" i="2"/>
  <c r="XC32" i="2"/>
  <c r="XB32" i="2"/>
  <c r="WY32" i="2"/>
  <c r="WX32" i="2"/>
  <c r="WW32" i="2"/>
  <c r="WV32" i="2"/>
  <c r="WU32" i="2"/>
  <c r="WR32" i="2"/>
  <c r="XE32" i="2" s="1"/>
  <c r="XH32" i="2" s="1"/>
  <c r="WN32" i="2"/>
  <c r="WL32" i="2"/>
  <c r="WP32" i="2" s="1"/>
  <c r="WJ32" i="2"/>
  <c r="WI32" i="2"/>
  <c r="WH32" i="2"/>
  <c r="WE32" i="2"/>
  <c r="WD32" i="2"/>
  <c r="WC32" i="2"/>
  <c r="WB32" i="2"/>
  <c r="WM32" i="2" s="1"/>
  <c r="WA32" i="2"/>
  <c r="VX32" i="2"/>
  <c r="XG31" i="2"/>
  <c r="XD31" i="2"/>
  <c r="XC31" i="2"/>
  <c r="XB31" i="2"/>
  <c r="WY31" i="2"/>
  <c r="WX31" i="2"/>
  <c r="WW31" i="2"/>
  <c r="WV31" i="2"/>
  <c r="WU31" i="2"/>
  <c r="XE31" i="2" s="1"/>
  <c r="XH31" i="2" s="1"/>
  <c r="WR31" i="2"/>
  <c r="WN31" i="2"/>
  <c r="WL31" i="2"/>
  <c r="WJ31" i="2"/>
  <c r="WP31" i="2" s="1"/>
  <c r="WI31" i="2"/>
  <c r="WH31" i="2"/>
  <c r="WE31" i="2"/>
  <c r="WD31" i="2"/>
  <c r="WC31" i="2"/>
  <c r="WB31" i="2"/>
  <c r="WA31" i="2"/>
  <c r="VX31" i="2"/>
  <c r="WM31" i="2" s="1"/>
  <c r="WO31" i="2" s="1"/>
  <c r="XG30" i="2"/>
  <c r="XD30" i="2"/>
  <c r="XC30" i="2"/>
  <c r="XB30" i="2"/>
  <c r="WY30" i="2"/>
  <c r="WX30" i="2"/>
  <c r="WW30" i="2"/>
  <c r="WV30" i="2"/>
  <c r="WU30" i="2"/>
  <c r="WR30" i="2"/>
  <c r="XE30" i="2" s="1"/>
  <c r="XH30" i="2" s="1"/>
  <c r="WN30" i="2"/>
  <c r="WL30" i="2"/>
  <c r="WP30" i="2" s="1"/>
  <c r="WJ30" i="2"/>
  <c r="WI30" i="2"/>
  <c r="WH30" i="2"/>
  <c r="WE30" i="2"/>
  <c r="WD30" i="2"/>
  <c r="WC30" i="2"/>
  <c r="WB30" i="2"/>
  <c r="WM30" i="2" s="1"/>
  <c r="WA30" i="2"/>
  <c r="VX30" i="2"/>
  <c r="XG29" i="2"/>
  <c r="XD29" i="2"/>
  <c r="XC29" i="2"/>
  <c r="XB29" i="2"/>
  <c r="WY29" i="2"/>
  <c r="WX29" i="2"/>
  <c r="WW29" i="2"/>
  <c r="WV29" i="2"/>
  <c r="WU29" i="2"/>
  <c r="XE29" i="2" s="1"/>
  <c r="XH29" i="2" s="1"/>
  <c r="WR29" i="2"/>
  <c r="WN29" i="2"/>
  <c r="WL29" i="2"/>
  <c r="WJ29" i="2"/>
  <c r="WP29" i="2" s="1"/>
  <c r="WI29" i="2"/>
  <c r="WH29" i="2"/>
  <c r="WE29" i="2"/>
  <c r="WD29" i="2"/>
  <c r="WC29" i="2"/>
  <c r="WB29" i="2"/>
  <c r="WA29" i="2"/>
  <c r="VX29" i="2"/>
  <c r="WM29" i="2" s="1"/>
  <c r="WO29" i="2" s="1"/>
  <c r="XG28" i="2"/>
  <c r="XD28" i="2"/>
  <c r="XC28" i="2"/>
  <c r="XB28" i="2"/>
  <c r="WY28" i="2"/>
  <c r="WX28" i="2"/>
  <c r="WW28" i="2"/>
  <c r="WV28" i="2"/>
  <c r="WU28" i="2"/>
  <c r="WR28" i="2"/>
  <c r="XE28" i="2" s="1"/>
  <c r="XH28" i="2" s="1"/>
  <c r="WN28" i="2"/>
  <c r="WL28" i="2"/>
  <c r="WP28" i="2" s="1"/>
  <c r="WJ28" i="2"/>
  <c r="WI28" i="2"/>
  <c r="WH28" i="2"/>
  <c r="WE28" i="2"/>
  <c r="WD28" i="2"/>
  <c r="WC28" i="2"/>
  <c r="WB28" i="2"/>
  <c r="WM28" i="2" s="1"/>
  <c r="WA28" i="2"/>
  <c r="VX28" i="2"/>
  <c r="XG27" i="2"/>
  <c r="XD27" i="2"/>
  <c r="XC27" i="2"/>
  <c r="XB27" i="2"/>
  <c r="WY27" i="2"/>
  <c r="WX27" i="2"/>
  <c r="WW27" i="2"/>
  <c r="WV27" i="2"/>
  <c r="WU27" i="2"/>
  <c r="XE27" i="2" s="1"/>
  <c r="XH27" i="2" s="1"/>
  <c r="WR27" i="2"/>
  <c r="WN27" i="2"/>
  <c r="WL27" i="2"/>
  <c r="WJ27" i="2"/>
  <c r="WP27" i="2" s="1"/>
  <c r="WI27" i="2"/>
  <c r="WH27" i="2"/>
  <c r="WE27" i="2"/>
  <c r="WD27" i="2"/>
  <c r="WC27" i="2"/>
  <c r="WB27" i="2"/>
  <c r="WA27" i="2"/>
  <c r="VX27" i="2"/>
  <c r="WM27" i="2" s="1"/>
  <c r="WO27" i="2" s="1"/>
  <c r="XG26" i="2"/>
  <c r="XD26" i="2"/>
  <c r="XC26" i="2"/>
  <c r="XB26" i="2"/>
  <c r="WY26" i="2"/>
  <c r="WX26" i="2"/>
  <c r="WW26" i="2"/>
  <c r="WV26" i="2"/>
  <c r="WU26" i="2"/>
  <c r="WR26" i="2"/>
  <c r="XE26" i="2" s="1"/>
  <c r="XH26" i="2" s="1"/>
  <c r="WN26" i="2"/>
  <c r="WO26" i="2" s="1"/>
  <c r="WM26" i="2"/>
  <c r="WL26" i="2"/>
  <c r="WP26" i="2" s="1"/>
  <c r="WJ26" i="2"/>
  <c r="WI26" i="2"/>
  <c r="WH26" i="2"/>
  <c r="WE26" i="2"/>
  <c r="WD26" i="2"/>
  <c r="WC26" i="2"/>
  <c r="WB26" i="2"/>
  <c r="WA26" i="2"/>
  <c r="VX26" i="2"/>
  <c r="XG25" i="2"/>
  <c r="XD25" i="2"/>
  <c r="XC25" i="2"/>
  <c r="XB25" i="2"/>
  <c r="WY25" i="2"/>
  <c r="WX25" i="2"/>
  <c r="WW25" i="2"/>
  <c r="WV25" i="2"/>
  <c r="WU25" i="2"/>
  <c r="XE25" i="2" s="1"/>
  <c r="XH25" i="2" s="1"/>
  <c r="WR25" i="2"/>
  <c r="WN25" i="2"/>
  <c r="WL25" i="2"/>
  <c r="WJ25" i="2"/>
  <c r="WP25" i="2" s="1"/>
  <c r="WI25" i="2"/>
  <c r="WH25" i="2"/>
  <c r="WE25" i="2"/>
  <c r="WD25" i="2"/>
  <c r="WC25" i="2"/>
  <c r="WB25" i="2"/>
  <c r="WA25" i="2"/>
  <c r="VX25" i="2"/>
  <c r="WM25" i="2" s="1"/>
  <c r="WO25" i="2" s="1"/>
  <c r="XG24" i="2"/>
  <c r="XD24" i="2"/>
  <c r="XC24" i="2"/>
  <c r="XB24" i="2"/>
  <c r="WY24" i="2"/>
  <c r="WX24" i="2"/>
  <c r="WW24" i="2"/>
  <c r="WV24" i="2"/>
  <c r="WU24" i="2"/>
  <c r="WR24" i="2"/>
  <c r="XE24" i="2" s="1"/>
  <c r="XH24" i="2" s="1"/>
  <c r="WN24" i="2"/>
  <c r="WL24" i="2"/>
  <c r="WP24" i="2" s="1"/>
  <c r="WJ24" i="2"/>
  <c r="WI24" i="2"/>
  <c r="WH24" i="2"/>
  <c r="WE24" i="2"/>
  <c r="WD24" i="2"/>
  <c r="WC24" i="2"/>
  <c r="WB24" i="2"/>
  <c r="WM24" i="2" s="1"/>
  <c r="WA24" i="2"/>
  <c r="VX24" i="2"/>
  <c r="XG23" i="2"/>
  <c r="XD23" i="2"/>
  <c r="XC23" i="2"/>
  <c r="XB23" i="2"/>
  <c r="WY23" i="2"/>
  <c r="WX23" i="2"/>
  <c r="WW23" i="2"/>
  <c r="WV23" i="2"/>
  <c r="WU23" i="2"/>
  <c r="XE23" i="2" s="1"/>
  <c r="XH23" i="2" s="1"/>
  <c r="WR23" i="2"/>
  <c r="WN23" i="2"/>
  <c r="WL23" i="2"/>
  <c r="WJ23" i="2"/>
  <c r="WP23" i="2" s="1"/>
  <c r="WI23" i="2"/>
  <c r="WH23" i="2"/>
  <c r="WE23" i="2"/>
  <c r="WD23" i="2"/>
  <c r="WC23" i="2"/>
  <c r="WB23" i="2"/>
  <c r="WA23" i="2"/>
  <c r="VX23" i="2"/>
  <c r="WM23" i="2" s="1"/>
  <c r="WO23" i="2" s="1"/>
  <c r="XG22" i="2"/>
  <c r="XD22" i="2"/>
  <c r="XC22" i="2"/>
  <c r="XB22" i="2"/>
  <c r="WY22" i="2"/>
  <c r="WX22" i="2"/>
  <c r="WW22" i="2"/>
  <c r="WV22" i="2"/>
  <c r="WU22" i="2"/>
  <c r="WR22" i="2"/>
  <c r="XE22" i="2" s="1"/>
  <c r="XH22" i="2" s="1"/>
  <c r="WN22" i="2"/>
  <c r="WL22" i="2"/>
  <c r="WP22" i="2" s="1"/>
  <c r="WJ22" i="2"/>
  <c r="WI22" i="2"/>
  <c r="WH22" i="2"/>
  <c r="WE22" i="2"/>
  <c r="WD22" i="2"/>
  <c r="WC22" i="2"/>
  <c r="WB22" i="2"/>
  <c r="WM22" i="2" s="1"/>
  <c r="WA22" i="2"/>
  <c r="VX22" i="2"/>
  <c r="XG21" i="2"/>
  <c r="XD21" i="2"/>
  <c r="XC21" i="2"/>
  <c r="XB21" i="2"/>
  <c r="WY21" i="2"/>
  <c r="WX21" i="2"/>
  <c r="WW21" i="2"/>
  <c r="WV21" i="2"/>
  <c r="WU21" i="2"/>
  <c r="XE21" i="2" s="1"/>
  <c r="XH21" i="2" s="1"/>
  <c r="WR21" i="2"/>
  <c r="WN21" i="2"/>
  <c r="WL21" i="2"/>
  <c r="WJ21" i="2"/>
  <c r="WP21" i="2" s="1"/>
  <c r="WI21" i="2"/>
  <c r="WH21" i="2"/>
  <c r="WE21" i="2"/>
  <c r="WD21" i="2"/>
  <c r="WC21" i="2"/>
  <c r="WB21" i="2"/>
  <c r="WA21" i="2"/>
  <c r="VX21" i="2"/>
  <c r="WM21" i="2" s="1"/>
  <c r="WO21" i="2" s="1"/>
  <c r="XG20" i="2"/>
  <c r="XD20" i="2"/>
  <c r="XC20" i="2"/>
  <c r="XB20" i="2"/>
  <c r="WY20" i="2"/>
  <c r="WX20" i="2"/>
  <c r="WW20" i="2"/>
  <c r="WV20" i="2"/>
  <c r="WU20" i="2"/>
  <c r="WR20" i="2"/>
  <c r="XE20" i="2" s="1"/>
  <c r="XH20" i="2" s="1"/>
  <c r="WN20" i="2"/>
  <c r="WL20" i="2"/>
  <c r="WP20" i="2" s="1"/>
  <c r="WJ20" i="2"/>
  <c r="WI20" i="2"/>
  <c r="WH20" i="2"/>
  <c r="WE20" i="2"/>
  <c r="WD20" i="2"/>
  <c r="WC20" i="2"/>
  <c r="WB20" i="2"/>
  <c r="WM20" i="2" s="1"/>
  <c r="WA20" i="2"/>
  <c r="VX20" i="2"/>
  <c r="XG19" i="2"/>
  <c r="XD19" i="2"/>
  <c r="XC19" i="2"/>
  <c r="XB19" i="2"/>
  <c r="WY19" i="2"/>
  <c r="WX19" i="2"/>
  <c r="WW19" i="2"/>
  <c r="WV19" i="2"/>
  <c r="WU19" i="2"/>
  <c r="XE19" i="2" s="1"/>
  <c r="XH19" i="2" s="1"/>
  <c r="WR19" i="2"/>
  <c r="WN19" i="2"/>
  <c r="WL19" i="2"/>
  <c r="WJ19" i="2"/>
  <c r="WP19" i="2" s="1"/>
  <c r="WI19" i="2"/>
  <c r="WH19" i="2"/>
  <c r="WE19" i="2"/>
  <c r="WD19" i="2"/>
  <c r="WC19" i="2"/>
  <c r="WB19" i="2"/>
  <c r="WA19" i="2"/>
  <c r="VX19" i="2"/>
  <c r="WM19" i="2" s="1"/>
  <c r="WO19" i="2" s="1"/>
  <c r="XG18" i="2"/>
  <c r="XD18" i="2"/>
  <c r="XC18" i="2"/>
  <c r="XB18" i="2"/>
  <c r="WY18" i="2"/>
  <c r="WX18" i="2"/>
  <c r="WW18" i="2"/>
  <c r="WV18" i="2"/>
  <c r="WU18" i="2"/>
  <c r="WR18" i="2"/>
  <c r="XE18" i="2" s="1"/>
  <c r="XH18" i="2" s="1"/>
  <c r="WN18" i="2"/>
  <c r="WL18" i="2"/>
  <c r="WP18" i="2" s="1"/>
  <c r="WJ18" i="2"/>
  <c r="WI18" i="2"/>
  <c r="WH18" i="2"/>
  <c r="WE18" i="2"/>
  <c r="WD18" i="2"/>
  <c r="WC18" i="2"/>
  <c r="WB18" i="2"/>
  <c r="WM18" i="2" s="1"/>
  <c r="WA18" i="2"/>
  <c r="VX18" i="2"/>
  <c r="XG17" i="2"/>
  <c r="XD17" i="2"/>
  <c r="XC17" i="2"/>
  <c r="XB17" i="2"/>
  <c r="WY17" i="2"/>
  <c r="WX17" i="2"/>
  <c r="WW17" i="2"/>
  <c r="WV17" i="2"/>
  <c r="WU17" i="2"/>
  <c r="XE17" i="2" s="1"/>
  <c r="XH17" i="2" s="1"/>
  <c r="WR17" i="2"/>
  <c r="WN17" i="2"/>
  <c r="WL17" i="2"/>
  <c r="WJ17" i="2"/>
  <c r="WP17" i="2" s="1"/>
  <c r="WI17" i="2"/>
  <c r="WH17" i="2"/>
  <c r="WE17" i="2"/>
  <c r="WD17" i="2"/>
  <c r="WC17" i="2"/>
  <c r="WB17" i="2"/>
  <c r="WA17" i="2"/>
  <c r="VX17" i="2"/>
  <c r="WM17" i="2" s="1"/>
  <c r="WO17" i="2" s="1"/>
  <c r="XG16" i="2"/>
  <c r="XD16" i="2"/>
  <c r="XC16" i="2"/>
  <c r="XB16" i="2"/>
  <c r="WY16" i="2"/>
  <c r="WX16" i="2"/>
  <c r="WW16" i="2"/>
  <c r="WV16" i="2"/>
  <c r="WU16" i="2"/>
  <c r="WR16" i="2"/>
  <c r="XE16" i="2" s="1"/>
  <c r="XH16" i="2" s="1"/>
  <c r="WN16" i="2"/>
  <c r="WL16" i="2"/>
  <c r="WP16" i="2" s="1"/>
  <c r="WJ16" i="2"/>
  <c r="WI16" i="2"/>
  <c r="WH16" i="2"/>
  <c r="WE16" i="2"/>
  <c r="WD16" i="2"/>
  <c r="WC16" i="2"/>
  <c r="WB16" i="2"/>
  <c r="WM16" i="2" s="1"/>
  <c r="WA16" i="2"/>
  <c r="VX16" i="2"/>
  <c r="XG15" i="2"/>
  <c r="XD15" i="2"/>
  <c r="XC15" i="2"/>
  <c r="XB15" i="2"/>
  <c r="WY15" i="2"/>
  <c r="WX15" i="2"/>
  <c r="WW15" i="2"/>
  <c r="WV15" i="2"/>
  <c r="WU15" i="2"/>
  <c r="XE15" i="2" s="1"/>
  <c r="XH15" i="2" s="1"/>
  <c r="WR15" i="2"/>
  <c r="WN15" i="2"/>
  <c r="WL15" i="2"/>
  <c r="WJ15" i="2"/>
  <c r="WP15" i="2" s="1"/>
  <c r="WI15" i="2"/>
  <c r="WH15" i="2"/>
  <c r="WE15" i="2"/>
  <c r="WD15" i="2"/>
  <c r="WC15" i="2"/>
  <c r="WB15" i="2"/>
  <c r="WA15" i="2"/>
  <c r="VX15" i="2"/>
  <c r="WM15" i="2" s="1"/>
  <c r="WO15" i="2" s="1"/>
  <c r="XG14" i="2"/>
  <c r="XD14" i="2"/>
  <c r="XC14" i="2"/>
  <c r="XB14" i="2"/>
  <c r="WY14" i="2"/>
  <c r="WX14" i="2"/>
  <c r="WW14" i="2"/>
  <c r="WV14" i="2"/>
  <c r="WU14" i="2"/>
  <c r="WR14" i="2"/>
  <c r="XE14" i="2" s="1"/>
  <c r="XH14" i="2" s="1"/>
  <c r="WN14" i="2"/>
  <c r="WL14" i="2"/>
  <c r="WP14" i="2" s="1"/>
  <c r="WJ14" i="2"/>
  <c r="WI14" i="2"/>
  <c r="WH14" i="2"/>
  <c r="WE14" i="2"/>
  <c r="WD14" i="2"/>
  <c r="WC14" i="2"/>
  <c r="WB14" i="2"/>
  <c r="WM14" i="2" s="1"/>
  <c r="WA14" i="2"/>
  <c r="VX14" i="2"/>
  <c r="XG13" i="2"/>
  <c r="XD13" i="2"/>
  <c r="XC13" i="2"/>
  <c r="XB13" i="2"/>
  <c r="WY13" i="2"/>
  <c r="WX13" i="2"/>
  <c r="WW13" i="2"/>
  <c r="WV13" i="2"/>
  <c r="WU13" i="2"/>
  <c r="XE13" i="2" s="1"/>
  <c r="XH13" i="2" s="1"/>
  <c r="WR13" i="2"/>
  <c r="WN13" i="2"/>
  <c r="WL13" i="2"/>
  <c r="WJ13" i="2"/>
  <c r="WP13" i="2" s="1"/>
  <c r="WI13" i="2"/>
  <c r="WH13" i="2"/>
  <c r="WE13" i="2"/>
  <c r="WD13" i="2"/>
  <c r="WC13" i="2"/>
  <c r="WB13" i="2"/>
  <c r="WA13" i="2"/>
  <c r="VX13" i="2"/>
  <c r="WM13" i="2" s="1"/>
  <c r="WO13" i="2" s="1"/>
  <c r="XG12" i="2"/>
  <c r="XD12" i="2"/>
  <c r="XC12" i="2"/>
  <c r="XB12" i="2"/>
  <c r="WY12" i="2"/>
  <c r="WX12" i="2"/>
  <c r="WW12" i="2"/>
  <c r="WV12" i="2"/>
  <c r="WU12" i="2"/>
  <c r="WR12" i="2"/>
  <c r="XE12" i="2" s="1"/>
  <c r="XH12" i="2" s="1"/>
  <c r="WN12" i="2"/>
  <c r="WL12" i="2"/>
  <c r="WP12" i="2" s="1"/>
  <c r="WJ12" i="2"/>
  <c r="WI12" i="2"/>
  <c r="WH12" i="2"/>
  <c r="WE12" i="2"/>
  <c r="WD12" i="2"/>
  <c r="WC12" i="2"/>
  <c r="WB12" i="2"/>
  <c r="WM12" i="2" s="1"/>
  <c r="WA12" i="2"/>
  <c r="VX12" i="2"/>
  <c r="XG11" i="2"/>
  <c r="XD11" i="2"/>
  <c r="XC11" i="2"/>
  <c r="XB11" i="2"/>
  <c r="WY11" i="2"/>
  <c r="WX11" i="2"/>
  <c r="WW11" i="2"/>
  <c r="WV11" i="2"/>
  <c r="WU11" i="2"/>
  <c r="XE11" i="2" s="1"/>
  <c r="XH11" i="2" s="1"/>
  <c r="WR11" i="2"/>
  <c r="WN11" i="2"/>
  <c r="WL11" i="2"/>
  <c r="WJ11" i="2"/>
  <c r="WP11" i="2" s="1"/>
  <c r="WI11" i="2"/>
  <c r="WH11" i="2"/>
  <c r="WE11" i="2"/>
  <c r="WD11" i="2"/>
  <c r="WC11" i="2"/>
  <c r="WB11" i="2"/>
  <c r="WA11" i="2"/>
  <c r="VX11" i="2"/>
  <c r="WM11" i="2" s="1"/>
  <c r="WO11" i="2" s="1"/>
  <c r="XG10" i="2"/>
  <c r="XD10" i="2"/>
  <c r="XC10" i="2"/>
  <c r="XB10" i="2"/>
  <c r="WY10" i="2"/>
  <c r="WX10" i="2"/>
  <c r="WW10" i="2"/>
  <c r="WV10" i="2"/>
  <c r="WU10" i="2"/>
  <c r="WR10" i="2"/>
  <c r="XE10" i="2" s="1"/>
  <c r="XH10" i="2" s="1"/>
  <c r="WN10" i="2"/>
  <c r="WL10" i="2"/>
  <c r="WP10" i="2" s="1"/>
  <c r="WJ10" i="2"/>
  <c r="WI10" i="2"/>
  <c r="WH10" i="2"/>
  <c r="WE10" i="2"/>
  <c r="WD10" i="2"/>
  <c r="WC10" i="2"/>
  <c r="WB10" i="2"/>
  <c r="WM10" i="2" s="1"/>
  <c r="WA10" i="2"/>
  <c r="VX10" i="2"/>
  <c r="XG9" i="2"/>
  <c r="XD9" i="2"/>
  <c r="XC9" i="2"/>
  <c r="XB9" i="2"/>
  <c r="WY9" i="2"/>
  <c r="WX9" i="2"/>
  <c r="WW9" i="2"/>
  <c r="WV9" i="2"/>
  <c r="WU9" i="2"/>
  <c r="XE9" i="2" s="1"/>
  <c r="XH9" i="2" s="1"/>
  <c r="WR9" i="2"/>
  <c r="WN9" i="2"/>
  <c r="WL9" i="2"/>
  <c r="WJ9" i="2"/>
  <c r="WP9" i="2" s="1"/>
  <c r="WI9" i="2"/>
  <c r="WH9" i="2"/>
  <c r="WE9" i="2"/>
  <c r="WD9" i="2"/>
  <c r="WC9" i="2"/>
  <c r="WB9" i="2"/>
  <c r="WA9" i="2"/>
  <c r="VX9" i="2"/>
  <c r="WM9" i="2" s="1"/>
  <c r="WO9" i="2" s="1"/>
  <c r="WR8" i="2"/>
  <c r="WU8" i="2"/>
  <c r="WV8" i="2"/>
  <c r="WW8" i="2"/>
  <c r="WX8" i="2"/>
  <c r="WY8" i="2"/>
  <c r="XB8" i="2"/>
  <c r="XC8" i="2"/>
  <c r="XD8" i="2"/>
  <c r="XG8" i="2"/>
  <c r="SG175" i="2"/>
  <c r="SJ175" i="2"/>
  <c r="SI175" i="2" s="1"/>
  <c r="SK175" i="2"/>
  <c r="SL175" i="2"/>
  <c r="SM175" i="2"/>
  <c r="SP175" i="2"/>
  <c r="SO175" i="2" s="1"/>
  <c r="SN175" i="2" s="1"/>
  <c r="SQ175" i="2"/>
  <c r="SR175" i="2"/>
  <c r="SS175" i="2"/>
  <c r="ST175" i="2"/>
  <c r="SU175" i="2"/>
  <c r="SW175" i="2"/>
  <c r="SX175" i="2"/>
  <c r="SY175" i="2"/>
  <c r="SZ175" i="2"/>
  <c r="SV175" i="2" s="1"/>
  <c r="TA175" i="2"/>
  <c r="TB175" i="2"/>
  <c r="TC175" i="2"/>
  <c r="TD175" i="2"/>
  <c r="TE175" i="2"/>
  <c r="TF175" i="2"/>
  <c r="TG175" i="2"/>
  <c r="TH175" i="2"/>
  <c r="TJ175" i="2"/>
  <c r="TM175" i="2"/>
  <c r="TL175" i="2" s="1"/>
  <c r="TN175" i="2"/>
  <c r="TO175" i="2"/>
  <c r="TP175" i="2"/>
  <c r="TS175" i="2"/>
  <c r="TR175" i="2" s="1"/>
  <c r="TT175" i="2"/>
  <c r="TU175" i="2"/>
  <c r="TV175" i="2"/>
  <c r="TW175" i="2"/>
  <c r="TX175" i="2"/>
  <c r="TZ175" i="2"/>
  <c r="UA175" i="2"/>
  <c r="UB175" i="2"/>
  <c r="UC175" i="2"/>
  <c r="TY175" i="2" s="1"/>
  <c r="UD175" i="2"/>
  <c r="UE175" i="2"/>
  <c r="UF175" i="2"/>
  <c r="UG175" i="2"/>
  <c r="UH175" i="2"/>
  <c r="UI175" i="2"/>
  <c r="UJ175" i="2"/>
  <c r="UK175" i="2"/>
  <c r="UM175" i="2"/>
  <c r="UP175" i="2"/>
  <c r="UO175" i="2" s="1"/>
  <c r="UQ175" i="2"/>
  <c r="UR175" i="2"/>
  <c r="US175" i="2"/>
  <c r="UV175" i="2"/>
  <c r="UU175" i="2" s="1"/>
  <c r="UT175" i="2" s="1"/>
  <c r="UW175" i="2"/>
  <c r="UX175" i="2"/>
  <c r="UY175" i="2"/>
  <c r="UZ175" i="2"/>
  <c r="VA175" i="2"/>
  <c r="VC175" i="2"/>
  <c r="VD175" i="2"/>
  <c r="VE175" i="2"/>
  <c r="VF175" i="2"/>
  <c r="VB175" i="2" s="1"/>
  <c r="VG175" i="2"/>
  <c r="VH175" i="2"/>
  <c r="VI175" i="2"/>
  <c r="VJ175" i="2"/>
  <c r="VK175" i="2"/>
  <c r="VL175" i="2"/>
  <c r="VM175" i="2"/>
  <c r="VN175" i="2"/>
  <c r="VT175" i="2"/>
  <c r="VU175" i="2"/>
  <c r="VV175" i="2"/>
  <c r="VW175" i="2"/>
  <c r="WO18" i="2" l="1"/>
  <c r="WO22" i="2"/>
  <c r="WO30" i="2"/>
  <c r="WO34" i="2"/>
  <c r="WO42" i="2"/>
  <c r="WO55" i="2"/>
  <c r="WO12" i="2"/>
  <c r="WO16" i="2"/>
  <c r="WO20" i="2"/>
  <c r="WO24" i="2"/>
  <c r="WO28" i="2"/>
  <c r="WO32" i="2"/>
  <c r="WO36" i="2"/>
  <c r="WO40" i="2"/>
  <c r="WO44" i="2"/>
  <c r="WO10" i="2"/>
  <c r="WO14" i="2"/>
  <c r="WO38" i="2"/>
  <c r="WM47" i="2"/>
  <c r="WO47" i="2" s="1"/>
  <c r="WO48" i="2"/>
  <c r="WM51" i="2"/>
  <c r="WO51" i="2" s="1"/>
  <c r="WO52" i="2"/>
  <c r="WM55" i="2"/>
  <c r="WO56" i="2"/>
  <c r="XE58" i="2"/>
  <c r="XH58" i="2" s="1"/>
  <c r="WO65" i="2"/>
  <c r="WM71" i="2"/>
  <c r="WO71" i="2"/>
  <c r="WM63" i="2"/>
  <c r="WO63" i="2" s="1"/>
  <c r="WO81" i="2"/>
  <c r="WO46" i="2"/>
  <c r="WO50" i="2"/>
  <c r="WO54" i="2"/>
  <c r="WO73" i="2"/>
  <c r="WO79" i="2"/>
  <c r="XE62" i="2"/>
  <c r="XH62" i="2" s="1"/>
  <c r="XE70" i="2"/>
  <c r="XH70" i="2" s="1"/>
  <c r="XE78" i="2"/>
  <c r="XH78" i="2" s="1"/>
  <c r="WP82" i="2"/>
  <c r="XE83" i="2"/>
  <c r="XH83" i="2" s="1"/>
  <c r="XE87" i="2"/>
  <c r="XH87" i="2" s="1"/>
  <c r="XE91" i="2"/>
  <c r="XH91" i="2" s="1"/>
  <c r="XE93" i="2"/>
  <c r="XH93" i="2" s="1"/>
  <c r="XE95" i="2"/>
  <c r="XH95" i="2" s="1"/>
  <c r="XE97" i="2"/>
  <c r="XH97" i="2" s="1"/>
  <c r="XE99" i="2"/>
  <c r="XH99" i="2" s="1"/>
  <c r="XE101" i="2"/>
  <c r="XH101" i="2" s="1"/>
  <c r="XE103" i="2"/>
  <c r="XH103" i="2" s="1"/>
  <c r="XE105" i="2"/>
  <c r="XH105" i="2" s="1"/>
  <c r="XE107" i="2"/>
  <c r="XH107" i="2" s="1"/>
  <c r="XE109" i="2"/>
  <c r="XH109" i="2" s="1"/>
  <c r="XE111" i="2"/>
  <c r="XH111" i="2" s="1"/>
  <c r="XE113" i="2"/>
  <c r="XH113" i="2" s="1"/>
  <c r="XE115" i="2"/>
  <c r="XH115" i="2" s="1"/>
  <c r="XE117" i="2"/>
  <c r="XH117" i="2" s="1"/>
  <c r="XE119" i="2"/>
  <c r="XH119" i="2" s="1"/>
  <c r="XE121" i="2"/>
  <c r="XH121" i="2" s="1"/>
  <c r="WM132" i="2"/>
  <c r="WO132" i="2" s="1"/>
  <c r="WO139" i="2"/>
  <c r="WO143" i="2"/>
  <c r="WO147" i="2"/>
  <c r="WO151" i="2"/>
  <c r="XH82" i="2"/>
  <c r="XH86" i="2"/>
  <c r="XH90" i="2"/>
  <c r="WO135" i="2"/>
  <c r="WO127" i="2"/>
  <c r="XH135" i="2"/>
  <c r="XE60" i="2"/>
  <c r="XH60" i="2" s="1"/>
  <c r="XE68" i="2"/>
  <c r="XH68" i="2" s="1"/>
  <c r="XE76" i="2"/>
  <c r="XH76" i="2" s="1"/>
  <c r="XE84" i="2"/>
  <c r="XH84" i="2" s="1"/>
  <c r="XE88" i="2"/>
  <c r="XH88" i="2" s="1"/>
  <c r="XE127" i="2"/>
  <c r="XH127" i="2" s="1"/>
  <c r="XE124" i="2"/>
  <c r="XH124" i="2" s="1"/>
  <c r="XE132" i="2"/>
  <c r="XH132" i="2" s="1"/>
  <c r="XE140" i="2"/>
  <c r="XH140" i="2" s="1"/>
  <c r="XE148" i="2"/>
  <c r="XH148" i="2" s="1"/>
  <c r="XE157" i="2"/>
  <c r="XH157" i="2" s="1"/>
  <c r="XE161" i="2"/>
  <c r="XH161" i="2" s="1"/>
  <c r="XE165" i="2"/>
  <c r="XH165" i="2" s="1"/>
  <c r="XE169" i="2"/>
  <c r="XH169" i="2" s="1"/>
  <c r="XE177" i="2"/>
  <c r="XH177" i="2" s="1"/>
  <c r="XE126" i="2"/>
  <c r="XH126" i="2" s="1"/>
  <c r="XE134" i="2"/>
  <c r="XH134" i="2" s="1"/>
  <c r="XE142" i="2"/>
  <c r="XH142" i="2" s="1"/>
  <c r="XE150" i="2"/>
  <c r="XH150" i="2" s="1"/>
  <c r="XE156" i="2"/>
  <c r="XH156" i="2" s="1"/>
  <c r="XE160" i="2"/>
  <c r="XH160" i="2" s="1"/>
  <c r="XE164" i="2"/>
  <c r="XH164" i="2" s="1"/>
  <c r="XE168" i="2"/>
  <c r="XH168" i="2" s="1"/>
  <c r="XE172" i="2"/>
  <c r="XH172" i="2" s="1"/>
  <c r="XE175" i="2"/>
  <c r="XH175" i="2" s="1"/>
  <c r="XE128" i="2"/>
  <c r="XH128" i="2" s="1"/>
  <c r="XE136" i="2"/>
  <c r="XH136" i="2" s="1"/>
  <c r="XE144" i="2"/>
  <c r="XH144" i="2" s="1"/>
  <c r="XE152" i="2"/>
  <c r="XH152" i="2" s="1"/>
  <c r="XH155" i="2"/>
  <c r="XH159" i="2"/>
  <c r="XH163" i="2"/>
  <c r="XH167" i="2"/>
  <c r="XH171" i="2"/>
  <c r="WO174" i="2"/>
  <c r="WO176" i="2"/>
  <c r="WO178" i="2"/>
  <c r="WO180" i="2"/>
  <c r="WO184" i="2"/>
  <c r="WO186" i="2"/>
  <c r="WO188" i="2"/>
  <c r="WO190" i="2"/>
  <c r="XE8" i="2"/>
  <c r="XH8" i="2" s="1"/>
  <c r="UN175" i="2"/>
  <c r="SH175" i="2"/>
  <c r="TQ175" i="2"/>
  <c r="TK175" i="2"/>
  <c r="D16" i="3" l="1"/>
  <c r="D36" i="3"/>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 i="5"/>
  <c r="H221" i="5" s="1"/>
  <c r="VT9" i="2" l="1"/>
  <c r="VU9" i="2"/>
  <c r="VV9" i="2"/>
  <c r="VW9" i="2"/>
  <c r="VT10" i="2"/>
  <c r="VU10" i="2"/>
  <c r="VV10" i="2"/>
  <c r="VW10" i="2"/>
  <c r="VT11" i="2"/>
  <c r="VU11" i="2"/>
  <c r="VV11" i="2"/>
  <c r="VW11" i="2"/>
  <c r="VT12" i="2"/>
  <c r="VU12" i="2"/>
  <c r="VV12" i="2"/>
  <c r="VW12" i="2"/>
  <c r="VT13" i="2"/>
  <c r="VU13" i="2"/>
  <c r="VV13" i="2"/>
  <c r="VW13" i="2"/>
  <c r="VT14" i="2"/>
  <c r="VU14" i="2"/>
  <c r="VV14" i="2"/>
  <c r="VW14" i="2"/>
  <c r="VT15" i="2"/>
  <c r="VU15" i="2"/>
  <c r="VV15" i="2"/>
  <c r="VW15" i="2"/>
  <c r="VT16" i="2"/>
  <c r="VU16" i="2"/>
  <c r="VV16" i="2"/>
  <c r="VW16" i="2"/>
  <c r="VT17" i="2"/>
  <c r="VU17" i="2"/>
  <c r="VV17" i="2"/>
  <c r="VW17" i="2"/>
  <c r="VT18" i="2"/>
  <c r="VU18" i="2"/>
  <c r="VV18" i="2"/>
  <c r="VW18" i="2"/>
  <c r="VT19" i="2"/>
  <c r="VU19" i="2"/>
  <c r="VV19" i="2"/>
  <c r="VW19" i="2"/>
  <c r="VT20" i="2"/>
  <c r="VU20" i="2"/>
  <c r="VV20" i="2"/>
  <c r="VW20" i="2"/>
  <c r="VT21" i="2"/>
  <c r="VU21" i="2"/>
  <c r="VV21" i="2"/>
  <c r="VW21" i="2"/>
  <c r="VT22" i="2"/>
  <c r="VU22" i="2"/>
  <c r="VV22" i="2"/>
  <c r="VW22" i="2"/>
  <c r="VT23" i="2"/>
  <c r="VU23" i="2"/>
  <c r="VV23" i="2"/>
  <c r="VW23" i="2"/>
  <c r="VT24" i="2"/>
  <c r="VU24" i="2"/>
  <c r="VV24" i="2"/>
  <c r="VW24" i="2"/>
  <c r="VT25" i="2"/>
  <c r="VU25" i="2"/>
  <c r="VV25" i="2"/>
  <c r="VW25" i="2"/>
  <c r="VT26" i="2"/>
  <c r="VU26" i="2"/>
  <c r="VV26" i="2"/>
  <c r="VW26" i="2"/>
  <c r="VT27" i="2"/>
  <c r="VU27" i="2"/>
  <c r="VV27" i="2"/>
  <c r="VW27" i="2"/>
  <c r="VT28" i="2"/>
  <c r="VU28" i="2"/>
  <c r="VV28" i="2"/>
  <c r="VW28" i="2"/>
  <c r="VT29" i="2"/>
  <c r="VU29" i="2"/>
  <c r="VV29" i="2"/>
  <c r="VW29" i="2"/>
  <c r="VT30" i="2"/>
  <c r="VU30" i="2"/>
  <c r="VV30" i="2"/>
  <c r="VW30" i="2"/>
  <c r="VT31" i="2"/>
  <c r="VU31" i="2"/>
  <c r="VV31" i="2"/>
  <c r="VW31" i="2"/>
  <c r="VT32" i="2"/>
  <c r="VU32" i="2"/>
  <c r="VV32" i="2"/>
  <c r="VW32" i="2"/>
  <c r="VT33" i="2"/>
  <c r="VU33" i="2"/>
  <c r="VV33" i="2"/>
  <c r="VW33" i="2"/>
  <c r="VT34" i="2"/>
  <c r="VU34" i="2"/>
  <c r="VV34" i="2"/>
  <c r="VW34" i="2"/>
  <c r="VT35" i="2"/>
  <c r="VU35" i="2"/>
  <c r="VV35" i="2"/>
  <c r="VW35" i="2"/>
  <c r="VT36" i="2"/>
  <c r="VU36" i="2"/>
  <c r="VV36" i="2"/>
  <c r="VW36" i="2"/>
  <c r="VT37" i="2"/>
  <c r="VU37" i="2"/>
  <c r="VV37" i="2"/>
  <c r="VW37" i="2"/>
  <c r="VT38" i="2"/>
  <c r="VU38" i="2"/>
  <c r="VV38" i="2"/>
  <c r="VW38" i="2"/>
  <c r="VT39" i="2"/>
  <c r="VU39" i="2"/>
  <c r="VV39" i="2"/>
  <c r="VW39" i="2"/>
  <c r="VT40" i="2"/>
  <c r="VU40" i="2"/>
  <c r="VV40" i="2"/>
  <c r="VW40" i="2"/>
  <c r="VT41" i="2"/>
  <c r="VU41" i="2"/>
  <c r="VV41" i="2"/>
  <c r="VW41" i="2"/>
  <c r="VT42" i="2"/>
  <c r="VU42" i="2"/>
  <c r="VV42" i="2"/>
  <c r="VW42" i="2"/>
  <c r="VT43" i="2"/>
  <c r="VU43" i="2"/>
  <c r="VV43" i="2"/>
  <c r="VW43" i="2"/>
  <c r="VT44" i="2"/>
  <c r="VU44" i="2"/>
  <c r="VV44" i="2"/>
  <c r="VW44" i="2"/>
  <c r="VT45" i="2"/>
  <c r="VU45" i="2"/>
  <c r="VV45" i="2"/>
  <c r="VW45" i="2"/>
  <c r="VT46" i="2"/>
  <c r="VU46" i="2"/>
  <c r="VV46" i="2"/>
  <c r="VW46" i="2"/>
  <c r="VT47" i="2"/>
  <c r="VU47" i="2"/>
  <c r="VV47" i="2"/>
  <c r="VW47" i="2"/>
  <c r="VT48" i="2"/>
  <c r="VU48" i="2"/>
  <c r="VV48" i="2"/>
  <c r="VW48" i="2"/>
  <c r="VT49" i="2"/>
  <c r="VU49" i="2"/>
  <c r="VV49" i="2"/>
  <c r="VW49" i="2"/>
  <c r="VT50" i="2"/>
  <c r="VU50" i="2"/>
  <c r="VV50" i="2"/>
  <c r="VW50" i="2"/>
  <c r="VT51" i="2"/>
  <c r="VU51" i="2"/>
  <c r="VV51" i="2"/>
  <c r="VW51" i="2"/>
  <c r="VT52" i="2"/>
  <c r="VU52" i="2"/>
  <c r="VV52" i="2"/>
  <c r="VW52" i="2"/>
  <c r="VT53" i="2"/>
  <c r="VU53" i="2"/>
  <c r="VV53" i="2"/>
  <c r="VW53" i="2"/>
  <c r="VT54" i="2"/>
  <c r="VU54" i="2"/>
  <c r="VV54" i="2"/>
  <c r="VW54" i="2"/>
  <c r="VT55" i="2"/>
  <c r="VU55" i="2"/>
  <c r="VV55" i="2"/>
  <c r="VW55" i="2"/>
  <c r="VT56" i="2"/>
  <c r="VU56" i="2"/>
  <c r="VV56" i="2"/>
  <c r="VW56" i="2"/>
  <c r="VT57" i="2"/>
  <c r="VU57" i="2"/>
  <c r="VV57" i="2"/>
  <c r="VW57" i="2"/>
  <c r="VT58" i="2"/>
  <c r="VU58" i="2"/>
  <c r="VV58" i="2"/>
  <c r="VW58" i="2"/>
  <c r="VT59" i="2"/>
  <c r="VU59" i="2"/>
  <c r="VV59" i="2"/>
  <c r="VW59" i="2"/>
  <c r="VT60" i="2"/>
  <c r="VU60" i="2"/>
  <c r="VV60" i="2"/>
  <c r="VW60" i="2"/>
  <c r="VT61" i="2"/>
  <c r="VU61" i="2"/>
  <c r="VV61" i="2"/>
  <c r="VW61" i="2"/>
  <c r="VT62" i="2"/>
  <c r="VU62" i="2"/>
  <c r="VV62" i="2"/>
  <c r="VW62" i="2"/>
  <c r="VT63" i="2"/>
  <c r="VU63" i="2"/>
  <c r="VV63" i="2"/>
  <c r="VW63" i="2"/>
  <c r="VT64" i="2"/>
  <c r="VU64" i="2"/>
  <c r="VV64" i="2"/>
  <c r="VW64" i="2"/>
  <c r="VT65" i="2"/>
  <c r="VU65" i="2"/>
  <c r="VV65" i="2"/>
  <c r="VW65" i="2"/>
  <c r="VT66" i="2"/>
  <c r="VU66" i="2"/>
  <c r="VV66" i="2"/>
  <c r="VW66" i="2"/>
  <c r="VT67" i="2"/>
  <c r="VU67" i="2"/>
  <c r="VV67" i="2"/>
  <c r="VW67" i="2"/>
  <c r="VT68" i="2"/>
  <c r="VU68" i="2"/>
  <c r="VV68" i="2"/>
  <c r="VW68" i="2"/>
  <c r="VT69" i="2"/>
  <c r="VU69" i="2"/>
  <c r="VV69" i="2"/>
  <c r="VW69" i="2"/>
  <c r="VT70" i="2"/>
  <c r="VU70" i="2"/>
  <c r="VV70" i="2"/>
  <c r="VW70" i="2"/>
  <c r="VT71" i="2"/>
  <c r="VU71" i="2"/>
  <c r="VV71" i="2"/>
  <c r="VW71" i="2"/>
  <c r="VT72" i="2"/>
  <c r="VU72" i="2"/>
  <c r="VV72" i="2"/>
  <c r="VW72" i="2"/>
  <c r="VT73" i="2"/>
  <c r="VU73" i="2"/>
  <c r="VV73" i="2"/>
  <c r="VW73" i="2"/>
  <c r="VT74" i="2"/>
  <c r="VU74" i="2"/>
  <c r="VV74" i="2"/>
  <c r="VW74" i="2"/>
  <c r="VT75" i="2"/>
  <c r="VU75" i="2"/>
  <c r="VV75" i="2"/>
  <c r="VW75" i="2"/>
  <c r="VT76" i="2"/>
  <c r="VU76" i="2"/>
  <c r="VV76" i="2"/>
  <c r="VW76" i="2"/>
  <c r="VT77" i="2"/>
  <c r="VU77" i="2"/>
  <c r="VV77" i="2"/>
  <c r="VW77" i="2"/>
  <c r="VT78" i="2"/>
  <c r="VU78" i="2"/>
  <c r="VV78" i="2"/>
  <c r="VW78" i="2"/>
  <c r="VT79" i="2"/>
  <c r="VU79" i="2"/>
  <c r="VV79" i="2"/>
  <c r="VW79" i="2"/>
  <c r="VT80" i="2"/>
  <c r="VU80" i="2"/>
  <c r="VV80" i="2"/>
  <c r="VW80" i="2"/>
  <c r="VT81" i="2"/>
  <c r="VU81" i="2"/>
  <c r="VV81" i="2"/>
  <c r="VW81" i="2"/>
  <c r="VT82" i="2"/>
  <c r="VU82" i="2"/>
  <c r="VV82" i="2"/>
  <c r="VW82" i="2"/>
  <c r="VT83" i="2"/>
  <c r="VU83" i="2"/>
  <c r="VV83" i="2"/>
  <c r="VW83" i="2"/>
  <c r="VT84" i="2"/>
  <c r="VU84" i="2"/>
  <c r="VV84" i="2"/>
  <c r="VW84" i="2"/>
  <c r="VT85" i="2"/>
  <c r="VU85" i="2"/>
  <c r="VV85" i="2"/>
  <c r="VW85" i="2"/>
  <c r="VT86" i="2"/>
  <c r="VU86" i="2"/>
  <c r="VV86" i="2"/>
  <c r="VW86" i="2"/>
  <c r="VT87" i="2"/>
  <c r="VU87" i="2"/>
  <c r="VV87" i="2"/>
  <c r="VW87" i="2"/>
  <c r="VT88" i="2"/>
  <c r="VU88" i="2"/>
  <c r="VV88" i="2"/>
  <c r="VW88" i="2"/>
  <c r="VT89" i="2"/>
  <c r="VU89" i="2"/>
  <c r="VV89" i="2"/>
  <c r="VW89" i="2"/>
  <c r="VT90" i="2"/>
  <c r="VU90" i="2"/>
  <c r="VV90" i="2"/>
  <c r="VW90" i="2"/>
  <c r="VT91" i="2"/>
  <c r="VU91" i="2"/>
  <c r="VV91" i="2"/>
  <c r="VW91" i="2"/>
  <c r="VT92" i="2"/>
  <c r="VU92" i="2"/>
  <c r="VV92" i="2"/>
  <c r="VW92" i="2"/>
  <c r="VT93" i="2"/>
  <c r="VU93" i="2"/>
  <c r="VV93" i="2"/>
  <c r="VW93" i="2"/>
  <c r="VT94" i="2"/>
  <c r="VU94" i="2"/>
  <c r="VV94" i="2"/>
  <c r="VW94" i="2"/>
  <c r="VT95" i="2"/>
  <c r="VU95" i="2"/>
  <c r="VV95" i="2"/>
  <c r="VW95" i="2"/>
  <c r="VT96" i="2"/>
  <c r="VU96" i="2"/>
  <c r="VV96" i="2"/>
  <c r="VW96" i="2"/>
  <c r="VT97" i="2"/>
  <c r="VU97" i="2"/>
  <c r="VV97" i="2"/>
  <c r="VW97" i="2"/>
  <c r="VT98" i="2"/>
  <c r="VU98" i="2"/>
  <c r="VV98" i="2"/>
  <c r="VW98" i="2"/>
  <c r="VT99" i="2"/>
  <c r="VU99" i="2"/>
  <c r="VV99" i="2"/>
  <c r="VW99" i="2"/>
  <c r="VT100" i="2"/>
  <c r="VU100" i="2"/>
  <c r="VV100" i="2"/>
  <c r="VW100" i="2"/>
  <c r="VT101" i="2"/>
  <c r="VU101" i="2"/>
  <c r="VV101" i="2"/>
  <c r="VW101" i="2"/>
  <c r="VT102" i="2"/>
  <c r="VU102" i="2"/>
  <c r="VV102" i="2"/>
  <c r="VW102" i="2"/>
  <c r="VT103" i="2"/>
  <c r="VU103" i="2"/>
  <c r="VV103" i="2"/>
  <c r="VW103" i="2"/>
  <c r="VT104" i="2"/>
  <c r="VU104" i="2"/>
  <c r="VV104" i="2"/>
  <c r="VW104" i="2"/>
  <c r="VT105" i="2"/>
  <c r="VU105" i="2"/>
  <c r="VV105" i="2"/>
  <c r="VW105" i="2"/>
  <c r="VT106" i="2"/>
  <c r="VU106" i="2"/>
  <c r="VV106" i="2"/>
  <c r="VW106" i="2"/>
  <c r="VT107" i="2"/>
  <c r="VU107" i="2"/>
  <c r="VV107" i="2"/>
  <c r="VW107" i="2"/>
  <c r="VT108" i="2"/>
  <c r="VU108" i="2"/>
  <c r="VV108" i="2"/>
  <c r="VW108" i="2"/>
  <c r="VT109" i="2"/>
  <c r="VU109" i="2"/>
  <c r="VV109" i="2"/>
  <c r="VW109" i="2"/>
  <c r="VT110" i="2"/>
  <c r="VU110" i="2"/>
  <c r="VV110" i="2"/>
  <c r="VW110" i="2"/>
  <c r="VT111" i="2"/>
  <c r="VU111" i="2"/>
  <c r="VV111" i="2"/>
  <c r="VW111" i="2"/>
  <c r="VT112" i="2"/>
  <c r="VU112" i="2"/>
  <c r="VV112" i="2"/>
  <c r="VW112" i="2"/>
  <c r="VT113" i="2"/>
  <c r="VU113" i="2"/>
  <c r="VV113" i="2"/>
  <c r="VW113" i="2"/>
  <c r="VT114" i="2"/>
  <c r="VU114" i="2"/>
  <c r="VV114" i="2"/>
  <c r="VW114" i="2"/>
  <c r="VT115" i="2"/>
  <c r="VU115" i="2"/>
  <c r="VV115" i="2"/>
  <c r="VW115" i="2"/>
  <c r="VT116" i="2"/>
  <c r="VU116" i="2"/>
  <c r="VV116" i="2"/>
  <c r="VW116" i="2"/>
  <c r="VT117" i="2"/>
  <c r="VU117" i="2"/>
  <c r="VV117" i="2"/>
  <c r="VW117" i="2"/>
  <c r="VT118" i="2"/>
  <c r="VU118" i="2"/>
  <c r="VV118" i="2"/>
  <c r="VW118" i="2"/>
  <c r="VT119" i="2"/>
  <c r="VU119" i="2"/>
  <c r="VV119" i="2"/>
  <c r="VW119" i="2"/>
  <c r="VT120" i="2"/>
  <c r="VU120" i="2"/>
  <c r="VV120" i="2"/>
  <c r="VW120" i="2"/>
  <c r="VT121" i="2"/>
  <c r="VU121" i="2"/>
  <c r="VV121" i="2"/>
  <c r="VW121" i="2"/>
  <c r="VT122" i="2"/>
  <c r="VU122" i="2"/>
  <c r="VV122" i="2"/>
  <c r="VW122" i="2"/>
  <c r="VT123" i="2"/>
  <c r="VU123" i="2"/>
  <c r="VV123" i="2"/>
  <c r="VW123" i="2"/>
  <c r="VT124" i="2"/>
  <c r="VU124" i="2"/>
  <c r="VV124" i="2"/>
  <c r="VW124" i="2"/>
  <c r="VT125" i="2"/>
  <c r="VU125" i="2"/>
  <c r="VV125" i="2"/>
  <c r="VW125" i="2"/>
  <c r="VT126" i="2"/>
  <c r="VU126" i="2"/>
  <c r="VV126" i="2"/>
  <c r="VW126" i="2"/>
  <c r="VT127" i="2"/>
  <c r="VU127" i="2"/>
  <c r="VV127" i="2"/>
  <c r="VW127" i="2"/>
  <c r="VT128" i="2"/>
  <c r="VU128" i="2"/>
  <c r="VV128" i="2"/>
  <c r="VW128" i="2"/>
  <c r="VT129" i="2"/>
  <c r="VU129" i="2"/>
  <c r="VV129" i="2"/>
  <c r="VW129" i="2"/>
  <c r="VT130" i="2"/>
  <c r="VU130" i="2"/>
  <c r="VV130" i="2"/>
  <c r="VW130" i="2"/>
  <c r="VT131" i="2"/>
  <c r="VU131" i="2"/>
  <c r="VV131" i="2"/>
  <c r="VW131" i="2"/>
  <c r="VT132" i="2"/>
  <c r="VU132" i="2"/>
  <c r="VV132" i="2"/>
  <c r="VW132" i="2"/>
  <c r="VT133" i="2"/>
  <c r="VU133" i="2"/>
  <c r="VV133" i="2"/>
  <c r="VW133" i="2"/>
  <c r="VT134" i="2"/>
  <c r="VU134" i="2"/>
  <c r="VV134" i="2"/>
  <c r="VW134" i="2"/>
  <c r="VT135" i="2"/>
  <c r="VU135" i="2"/>
  <c r="VV135" i="2"/>
  <c r="VW135" i="2"/>
  <c r="VT136" i="2"/>
  <c r="VU136" i="2"/>
  <c r="VV136" i="2"/>
  <c r="VW136" i="2"/>
  <c r="VT137" i="2"/>
  <c r="VU137" i="2"/>
  <c r="VV137" i="2"/>
  <c r="VW137" i="2"/>
  <c r="VT138" i="2"/>
  <c r="VU138" i="2"/>
  <c r="VV138" i="2"/>
  <c r="VW138" i="2"/>
  <c r="VT139" i="2"/>
  <c r="VU139" i="2"/>
  <c r="VV139" i="2"/>
  <c r="VW139" i="2"/>
  <c r="VT140" i="2"/>
  <c r="VU140" i="2"/>
  <c r="VV140" i="2"/>
  <c r="VW140" i="2"/>
  <c r="VT141" i="2"/>
  <c r="VU141" i="2"/>
  <c r="VV141" i="2"/>
  <c r="VW141" i="2"/>
  <c r="VT142" i="2"/>
  <c r="VU142" i="2"/>
  <c r="VV142" i="2"/>
  <c r="VW142" i="2"/>
  <c r="VT143" i="2"/>
  <c r="VU143" i="2"/>
  <c r="VV143" i="2"/>
  <c r="VW143" i="2"/>
  <c r="VT144" i="2"/>
  <c r="VU144" i="2"/>
  <c r="VV144" i="2"/>
  <c r="VW144" i="2"/>
  <c r="VT145" i="2"/>
  <c r="VU145" i="2"/>
  <c r="VV145" i="2"/>
  <c r="VW145" i="2"/>
  <c r="VT146" i="2"/>
  <c r="VU146" i="2"/>
  <c r="VV146" i="2"/>
  <c r="VW146" i="2"/>
  <c r="VT147" i="2"/>
  <c r="VU147" i="2"/>
  <c r="VV147" i="2"/>
  <c r="VW147" i="2"/>
  <c r="VT148" i="2"/>
  <c r="VU148" i="2"/>
  <c r="VV148" i="2"/>
  <c r="VW148" i="2"/>
  <c r="VT149" i="2"/>
  <c r="VU149" i="2"/>
  <c r="VV149" i="2"/>
  <c r="VW149" i="2"/>
  <c r="VT150" i="2"/>
  <c r="VU150" i="2"/>
  <c r="VV150" i="2"/>
  <c r="VW150" i="2"/>
  <c r="VT151" i="2"/>
  <c r="VU151" i="2"/>
  <c r="VV151" i="2"/>
  <c r="VW151" i="2"/>
  <c r="VT152" i="2"/>
  <c r="VU152" i="2"/>
  <c r="VV152" i="2"/>
  <c r="VW152" i="2"/>
  <c r="VT153" i="2"/>
  <c r="VU153" i="2"/>
  <c r="VV153" i="2"/>
  <c r="VW153" i="2"/>
  <c r="VT154" i="2"/>
  <c r="VU154" i="2"/>
  <c r="VV154" i="2"/>
  <c r="VW154" i="2"/>
  <c r="VT155" i="2"/>
  <c r="VU155" i="2"/>
  <c r="VV155" i="2"/>
  <c r="VW155" i="2"/>
  <c r="VT156" i="2"/>
  <c r="VU156" i="2"/>
  <c r="VV156" i="2"/>
  <c r="VW156" i="2"/>
  <c r="VT157" i="2"/>
  <c r="VU157" i="2"/>
  <c r="VV157" i="2"/>
  <c r="VW157" i="2"/>
  <c r="VT158" i="2"/>
  <c r="VU158" i="2"/>
  <c r="VV158" i="2"/>
  <c r="VW158" i="2"/>
  <c r="VT159" i="2"/>
  <c r="VU159" i="2"/>
  <c r="VV159" i="2"/>
  <c r="VW159" i="2"/>
  <c r="VT160" i="2"/>
  <c r="VU160" i="2"/>
  <c r="VV160" i="2"/>
  <c r="VW160" i="2"/>
  <c r="VT161" i="2"/>
  <c r="VU161" i="2"/>
  <c r="VV161" i="2"/>
  <c r="VW161" i="2"/>
  <c r="VT162" i="2"/>
  <c r="VU162" i="2"/>
  <c r="VV162" i="2"/>
  <c r="VW162" i="2"/>
  <c r="VT163" i="2"/>
  <c r="VU163" i="2"/>
  <c r="VV163" i="2"/>
  <c r="VW163" i="2"/>
  <c r="VT164" i="2"/>
  <c r="VU164" i="2"/>
  <c r="VV164" i="2"/>
  <c r="VW164" i="2"/>
  <c r="VT165" i="2"/>
  <c r="VU165" i="2"/>
  <c r="VV165" i="2"/>
  <c r="VW165" i="2"/>
  <c r="VT166" i="2"/>
  <c r="VU166" i="2"/>
  <c r="VV166" i="2"/>
  <c r="VW166" i="2"/>
  <c r="VT167" i="2"/>
  <c r="VU167" i="2"/>
  <c r="VV167" i="2"/>
  <c r="VW167" i="2"/>
  <c r="VT168" i="2"/>
  <c r="VU168" i="2"/>
  <c r="VV168" i="2"/>
  <c r="VW168" i="2"/>
  <c r="VT169" i="2"/>
  <c r="VU169" i="2"/>
  <c r="VV169" i="2"/>
  <c r="VW169" i="2"/>
  <c r="VT170" i="2"/>
  <c r="VU170" i="2"/>
  <c r="VV170" i="2"/>
  <c r="VW170" i="2"/>
  <c r="VT171" i="2"/>
  <c r="VU171" i="2"/>
  <c r="VV171" i="2"/>
  <c r="VW171" i="2"/>
  <c r="VT172" i="2"/>
  <c r="VU172" i="2"/>
  <c r="VV172" i="2"/>
  <c r="VW172" i="2"/>
  <c r="VT173" i="2"/>
  <c r="VU173" i="2"/>
  <c r="VV173" i="2"/>
  <c r="VW173" i="2"/>
  <c r="VT174" i="2"/>
  <c r="VU174" i="2"/>
  <c r="VV174" i="2"/>
  <c r="VW174" i="2"/>
  <c r="VT176" i="2"/>
  <c r="VU176" i="2"/>
  <c r="VV176" i="2"/>
  <c r="VW176" i="2"/>
  <c r="VT177" i="2"/>
  <c r="VU177" i="2"/>
  <c r="VV177" i="2"/>
  <c r="VW177" i="2"/>
  <c r="VT178" i="2"/>
  <c r="VU178" i="2"/>
  <c r="VV178" i="2"/>
  <c r="VW178" i="2"/>
  <c r="VT179" i="2"/>
  <c r="VU179" i="2"/>
  <c r="VV179" i="2"/>
  <c r="VW179" i="2"/>
  <c r="VT180" i="2"/>
  <c r="VU180" i="2"/>
  <c r="VV180" i="2"/>
  <c r="VW180" i="2"/>
  <c r="VT181" i="2"/>
  <c r="VU181" i="2"/>
  <c r="VV181" i="2"/>
  <c r="VW181" i="2"/>
  <c r="VT182" i="2"/>
  <c r="VU182" i="2"/>
  <c r="VV182" i="2"/>
  <c r="VW182" i="2"/>
  <c r="VT183" i="2"/>
  <c r="VU183" i="2"/>
  <c r="VV183" i="2"/>
  <c r="VW183" i="2"/>
  <c r="VT184" i="2"/>
  <c r="VU184" i="2"/>
  <c r="VV184" i="2"/>
  <c r="VW184" i="2"/>
  <c r="VT185" i="2"/>
  <c r="VU185" i="2"/>
  <c r="VV185" i="2"/>
  <c r="VW185" i="2"/>
  <c r="VT186" i="2"/>
  <c r="VU186" i="2"/>
  <c r="VV186" i="2"/>
  <c r="VW186" i="2"/>
  <c r="VT187" i="2"/>
  <c r="VU187" i="2"/>
  <c r="VV187" i="2"/>
  <c r="VW187" i="2"/>
  <c r="VT188" i="2"/>
  <c r="VU188" i="2"/>
  <c r="VV188" i="2"/>
  <c r="VW188" i="2"/>
  <c r="VT189" i="2"/>
  <c r="VU189" i="2"/>
  <c r="VV189" i="2"/>
  <c r="VW189" i="2"/>
  <c r="VT190" i="2"/>
  <c r="VU190" i="2"/>
  <c r="VV190" i="2"/>
  <c r="VW190" i="2"/>
  <c r="VT191" i="2"/>
  <c r="VU191" i="2"/>
  <c r="VV191" i="2"/>
  <c r="VW191" i="2"/>
  <c r="VT192" i="2"/>
  <c r="VU192" i="2"/>
  <c r="VV192" i="2"/>
  <c r="VW192" i="2"/>
  <c r="VT193" i="2"/>
  <c r="VU193" i="2"/>
  <c r="VV193" i="2"/>
  <c r="VW193" i="2"/>
  <c r="VT194" i="2"/>
  <c r="VU194" i="2"/>
  <c r="VV194" i="2"/>
  <c r="VW194" i="2"/>
  <c r="VT195" i="2"/>
  <c r="VU195" i="2"/>
  <c r="VV195" i="2"/>
  <c r="VW195" i="2"/>
  <c r="VT196" i="2"/>
  <c r="VU196" i="2"/>
  <c r="VV196" i="2"/>
  <c r="VW196" i="2"/>
  <c r="VT197" i="2"/>
  <c r="VU197" i="2"/>
  <c r="VV197" i="2"/>
  <c r="VW197" i="2"/>
  <c r="VT198" i="2"/>
  <c r="VU198" i="2"/>
  <c r="VV198" i="2"/>
  <c r="VW198" i="2"/>
  <c r="VT199" i="2"/>
  <c r="VU199" i="2"/>
  <c r="VV199" i="2"/>
  <c r="VW199" i="2"/>
  <c r="VT200" i="2"/>
  <c r="VU200" i="2"/>
  <c r="VV200" i="2"/>
  <c r="VW200" i="2"/>
  <c r="VT201" i="2"/>
  <c r="VU201" i="2"/>
  <c r="VV201" i="2"/>
  <c r="VW201" i="2"/>
  <c r="VT202" i="2"/>
  <c r="VU202" i="2"/>
  <c r="VV202" i="2"/>
  <c r="VW202" i="2"/>
  <c r="VT203" i="2"/>
  <c r="VU203" i="2"/>
  <c r="VV203" i="2"/>
  <c r="VW203" i="2"/>
  <c r="VT204" i="2"/>
  <c r="VU204" i="2"/>
  <c r="VV204" i="2"/>
  <c r="VW204" i="2"/>
  <c r="VT205" i="2"/>
  <c r="VU205" i="2"/>
  <c r="VV205" i="2"/>
  <c r="VW205" i="2"/>
  <c r="VT206" i="2"/>
  <c r="VU206" i="2"/>
  <c r="VV206" i="2"/>
  <c r="VW206" i="2"/>
  <c r="VT207" i="2"/>
  <c r="VU207" i="2"/>
  <c r="VV207" i="2"/>
  <c r="VW207" i="2"/>
  <c r="VT208" i="2"/>
  <c r="VU208" i="2"/>
  <c r="VV208" i="2"/>
  <c r="VW208" i="2"/>
  <c r="VT209" i="2"/>
  <c r="VU209" i="2"/>
  <c r="VV209" i="2"/>
  <c r="VW209" i="2"/>
  <c r="VT210" i="2"/>
  <c r="VU210" i="2"/>
  <c r="VV210" i="2"/>
  <c r="VW210" i="2"/>
  <c r="VT211" i="2"/>
  <c r="VU211" i="2"/>
  <c r="VV211" i="2"/>
  <c r="VW211" i="2"/>
  <c r="VT212" i="2"/>
  <c r="VU212" i="2"/>
  <c r="VV212" i="2"/>
  <c r="VW212" i="2"/>
  <c r="VT213" i="2"/>
  <c r="VU213" i="2"/>
  <c r="VV213" i="2"/>
  <c r="VW213" i="2"/>
  <c r="VT214" i="2"/>
  <c r="VU214" i="2"/>
  <c r="VV214" i="2"/>
  <c r="VW214" i="2"/>
  <c r="VT215" i="2"/>
  <c r="VU215" i="2"/>
  <c r="VV215" i="2"/>
  <c r="VW215" i="2"/>
  <c r="VT216" i="2"/>
  <c r="VU216" i="2"/>
  <c r="VV216" i="2"/>
  <c r="VW216" i="2"/>
  <c r="VT217" i="2"/>
  <c r="VU217" i="2"/>
  <c r="VV217" i="2"/>
  <c r="VW217" i="2"/>
  <c r="VT218" i="2"/>
  <c r="VU218" i="2"/>
  <c r="VV218" i="2"/>
  <c r="VW218" i="2"/>
  <c r="VT219" i="2"/>
  <c r="VU219" i="2"/>
  <c r="VV219" i="2"/>
  <c r="VW219" i="2"/>
  <c r="VT220" i="2"/>
  <c r="VU220" i="2"/>
  <c r="VV220" i="2"/>
  <c r="VW220" i="2"/>
  <c r="VT221" i="2"/>
  <c r="VU221" i="2"/>
  <c r="VV221" i="2"/>
  <c r="VW221" i="2"/>
  <c r="VT222" i="2"/>
  <c r="VU222" i="2"/>
  <c r="VV222" i="2"/>
  <c r="VW222" i="2"/>
  <c r="VT223" i="2"/>
  <c r="VU223" i="2"/>
  <c r="VV223" i="2"/>
  <c r="VW223" i="2"/>
  <c r="VT224" i="2"/>
  <c r="VU224" i="2"/>
  <c r="VV224" i="2"/>
  <c r="VW224" i="2"/>
  <c r="VT225" i="2"/>
  <c r="VU225" i="2"/>
  <c r="VV225" i="2"/>
  <c r="VW225" i="2"/>
  <c r="VT226" i="2"/>
  <c r="VU226" i="2"/>
  <c r="VV226" i="2"/>
  <c r="VW226" i="2"/>
  <c r="VT227" i="2"/>
  <c r="VU227" i="2"/>
  <c r="VV227" i="2"/>
  <c r="VW227" i="2"/>
  <c r="VT228" i="2"/>
  <c r="VU228" i="2"/>
  <c r="VV228" i="2"/>
  <c r="VW228" i="2"/>
  <c r="VW3" i="2"/>
  <c r="VV3" i="2"/>
  <c r="VU3" i="2"/>
  <c r="VT3" i="2"/>
  <c r="VW7" i="2"/>
  <c r="VV7" i="2"/>
  <c r="VU7" i="2"/>
  <c r="VT7" i="2"/>
  <c r="VW6" i="2"/>
  <c r="VV6" i="2"/>
  <c r="VU6" i="2"/>
  <c r="VT6" i="2"/>
  <c r="VW8" i="2"/>
  <c r="VV8" i="2"/>
  <c r="VU8" i="2"/>
  <c r="VT8" i="2"/>
  <c r="WL8" i="2"/>
  <c r="WJ8" i="2"/>
  <c r="WP8" i="2" s="1"/>
  <c r="WI8" i="2"/>
  <c r="WH8" i="2"/>
  <c r="WE8" i="2"/>
  <c r="WD8" i="2"/>
  <c r="WC8" i="2"/>
  <c r="WB8" i="2"/>
  <c r="WA8" i="2"/>
  <c r="VX8" i="2"/>
  <c r="WM8" i="2" s="1"/>
  <c r="PQ1" i="2"/>
  <c r="VN228" i="2"/>
  <c r="VM228" i="2"/>
  <c r="VL228" i="2"/>
  <c r="VK228" i="2"/>
  <c r="VJ228" i="2"/>
  <c r="VI228" i="2"/>
  <c r="VH228" i="2"/>
  <c r="VG228" i="2"/>
  <c r="VF228" i="2"/>
  <c r="VE228" i="2"/>
  <c r="VD228" i="2"/>
  <c r="VC228" i="2"/>
  <c r="VA228" i="2"/>
  <c r="UZ228" i="2"/>
  <c r="UY228" i="2"/>
  <c r="UX228" i="2"/>
  <c r="UW228" i="2"/>
  <c r="UV228" i="2"/>
  <c r="UU228" i="2" s="1"/>
  <c r="US228" i="2"/>
  <c r="UR228" i="2"/>
  <c r="UQ228" i="2"/>
  <c r="UP228" i="2"/>
  <c r="UM228" i="2"/>
  <c r="UK228" i="2"/>
  <c r="UJ228" i="2"/>
  <c r="UI228" i="2"/>
  <c r="UH228" i="2"/>
  <c r="UG228" i="2"/>
  <c r="UF228" i="2"/>
  <c r="UE228" i="2"/>
  <c r="UD228" i="2"/>
  <c r="UC228" i="2"/>
  <c r="UB228" i="2"/>
  <c r="UA228" i="2"/>
  <c r="TZ228" i="2"/>
  <c r="TX228" i="2"/>
  <c r="TW228" i="2"/>
  <c r="TV228" i="2"/>
  <c r="TU228" i="2"/>
  <c r="TT228" i="2"/>
  <c r="TS228" i="2"/>
  <c r="TP228" i="2"/>
  <c r="TO228" i="2"/>
  <c r="TN228" i="2"/>
  <c r="TM228" i="2"/>
  <c r="TJ228" i="2"/>
  <c r="TH228" i="2"/>
  <c r="TG228" i="2"/>
  <c r="TF228" i="2"/>
  <c r="TE228" i="2"/>
  <c r="TD228" i="2"/>
  <c r="TC228" i="2"/>
  <c r="TB228" i="2"/>
  <c r="TA228" i="2"/>
  <c r="SZ228" i="2"/>
  <c r="SY228" i="2"/>
  <c r="SX228" i="2"/>
  <c r="SW228" i="2"/>
  <c r="SU228" i="2"/>
  <c r="ST228" i="2"/>
  <c r="SS228" i="2"/>
  <c r="SR228" i="2"/>
  <c r="SQ228" i="2"/>
  <c r="SO228" i="2" s="1"/>
  <c r="SP228" i="2"/>
  <c r="SM228" i="2"/>
  <c r="SL228" i="2"/>
  <c r="SK228" i="2"/>
  <c r="SJ228" i="2"/>
  <c r="SG228" i="2"/>
  <c r="VN227" i="2"/>
  <c r="VM227" i="2"/>
  <c r="VL227" i="2"/>
  <c r="VK227" i="2"/>
  <c r="VJ227" i="2"/>
  <c r="VI227" i="2"/>
  <c r="VH227" i="2"/>
  <c r="VG227" i="2"/>
  <c r="VF227" i="2"/>
  <c r="VE227" i="2"/>
  <c r="VB227" i="2" s="1"/>
  <c r="VD227" i="2"/>
  <c r="VC227" i="2"/>
  <c r="VA227" i="2"/>
  <c r="UZ227" i="2"/>
  <c r="UY227" i="2"/>
  <c r="UX227" i="2"/>
  <c r="UW227" i="2"/>
  <c r="UV227" i="2"/>
  <c r="US227" i="2"/>
  <c r="UR227" i="2"/>
  <c r="UQ227" i="2"/>
  <c r="UP227" i="2"/>
  <c r="UO227" i="2" s="1"/>
  <c r="UM227" i="2"/>
  <c r="UK227" i="2"/>
  <c r="UJ227" i="2"/>
  <c r="UI227" i="2"/>
  <c r="UH227" i="2"/>
  <c r="UG227" i="2"/>
  <c r="UF227" i="2"/>
  <c r="UE227" i="2"/>
  <c r="UD227" i="2"/>
  <c r="UC227" i="2"/>
  <c r="UB227" i="2"/>
  <c r="UA227" i="2"/>
  <c r="TZ227" i="2"/>
  <c r="TX227" i="2"/>
  <c r="TW227" i="2"/>
  <c r="TV227" i="2"/>
  <c r="TU227" i="2"/>
  <c r="TT227" i="2"/>
  <c r="TS227" i="2"/>
  <c r="TP227" i="2"/>
  <c r="TO227" i="2"/>
  <c r="TN227" i="2"/>
  <c r="TM227" i="2"/>
  <c r="TJ227" i="2"/>
  <c r="TH227" i="2"/>
  <c r="TG227" i="2"/>
  <c r="TF227" i="2"/>
  <c r="TE227" i="2"/>
  <c r="TD227" i="2"/>
  <c r="TC227" i="2"/>
  <c r="TB227" i="2"/>
  <c r="TA227" i="2"/>
  <c r="SZ227" i="2"/>
  <c r="SY227" i="2"/>
  <c r="SX227" i="2"/>
  <c r="SW227" i="2"/>
  <c r="SU227" i="2"/>
  <c r="ST227" i="2"/>
  <c r="SS227" i="2"/>
  <c r="SR227" i="2"/>
  <c r="SQ227" i="2"/>
  <c r="SP227" i="2"/>
  <c r="SM227" i="2"/>
  <c r="SL227" i="2"/>
  <c r="SK227" i="2"/>
  <c r="SJ227" i="2"/>
  <c r="SG227" i="2"/>
  <c r="VN226" i="2"/>
  <c r="VM226" i="2"/>
  <c r="VL226" i="2"/>
  <c r="VK226" i="2"/>
  <c r="VJ226" i="2"/>
  <c r="VI226" i="2"/>
  <c r="VH226" i="2"/>
  <c r="VG226" i="2"/>
  <c r="VF226" i="2"/>
  <c r="VE226" i="2"/>
  <c r="VD226" i="2"/>
  <c r="VC226" i="2"/>
  <c r="VA226" i="2"/>
  <c r="UZ226" i="2"/>
  <c r="UY226" i="2"/>
  <c r="UX226" i="2"/>
  <c r="UW226" i="2"/>
  <c r="UV226" i="2"/>
  <c r="US226" i="2"/>
  <c r="UR226" i="2"/>
  <c r="UQ226" i="2"/>
  <c r="UP226" i="2"/>
  <c r="UM226" i="2"/>
  <c r="UK226" i="2"/>
  <c r="UJ226" i="2"/>
  <c r="UI226" i="2"/>
  <c r="UH226" i="2"/>
  <c r="UG226" i="2"/>
  <c r="UF226" i="2"/>
  <c r="UE226" i="2"/>
  <c r="UD226" i="2"/>
  <c r="UC226" i="2"/>
  <c r="UB226" i="2"/>
  <c r="UA226" i="2"/>
  <c r="TZ226" i="2"/>
  <c r="TX226" i="2"/>
  <c r="TW226" i="2"/>
  <c r="TV226" i="2"/>
  <c r="TU226" i="2"/>
  <c r="TT226" i="2"/>
  <c r="TS226" i="2"/>
  <c r="TP226" i="2"/>
  <c r="TO226" i="2"/>
  <c r="TN226" i="2"/>
  <c r="TM226" i="2"/>
  <c r="TJ226" i="2"/>
  <c r="TH226" i="2"/>
  <c r="TG226" i="2"/>
  <c r="TF226" i="2"/>
  <c r="TE226" i="2"/>
  <c r="TD226" i="2"/>
  <c r="TC226" i="2"/>
  <c r="TB226" i="2"/>
  <c r="TA226" i="2"/>
  <c r="SZ226" i="2"/>
  <c r="SY226" i="2"/>
  <c r="SX226" i="2"/>
  <c r="SW226" i="2"/>
  <c r="SU226" i="2"/>
  <c r="ST226" i="2"/>
  <c r="SS226" i="2"/>
  <c r="SR226" i="2"/>
  <c r="SQ226" i="2"/>
  <c r="SP226" i="2"/>
  <c r="SO226" i="2" s="1"/>
  <c r="SM226" i="2"/>
  <c r="SL226" i="2"/>
  <c r="SK226" i="2"/>
  <c r="SJ226" i="2"/>
  <c r="SG226" i="2"/>
  <c r="VN225" i="2"/>
  <c r="VM225" i="2"/>
  <c r="VL225" i="2"/>
  <c r="VK225" i="2"/>
  <c r="VJ225" i="2"/>
  <c r="VI225" i="2"/>
  <c r="VH225" i="2"/>
  <c r="VG225" i="2"/>
  <c r="VF225" i="2"/>
  <c r="VE225" i="2"/>
  <c r="VD225" i="2"/>
  <c r="VC225" i="2"/>
  <c r="VA225" i="2"/>
  <c r="UZ225" i="2"/>
  <c r="UY225" i="2"/>
  <c r="UX225" i="2"/>
  <c r="UW225" i="2"/>
  <c r="UV225" i="2"/>
  <c r="US225" i="2"/>
  <c r="UR225" i="2"/>
  <c r="UQ225" i="2"/>
  <c r="UP225" i="2"/>
  <c r="UM225" i="2"/>
  <c r="UK225" i="2"/>
  <c r="UJ225" i="2"/>
  <c r="UI225" i="2"/>
  <c r="UH225" i="2"/>
  <c r="UG225" i="2"/>
  <c r="UF225" i="2"/>
  <c r="UE225" i="2"/>
  <c r="UD225" i="2"/>
  <c r="UC225" i="2"/>
  <c r="UB225" i="2"/>
  <c r="UA225" i="2"/>
  <c r="TZ225" i="2"/>
  <c r="TX225" i="2"/>
  <c r="TW225" i="2"/>
  <c r="TV225" i="2"/>
  <c r="TU225" i="2"/>
  <c r="TT225" i="2"/>
  <c r="TS225" i="2"/>
  <c r="TP225" i="2"/>
  <c r="TO225" i="2"/>
  <c r="TN225" i="2"/>
  <c r="TM225" i="2"/>
  <c r="TJ225" i="2"/>
  <c r="TH225" i="2"/>
  <c r="TG225" i="2"/>
  <c r="TF225" i="2"/>
  <c r="TE225" i="2"/>
  <c r="TD225" i="2"/>
  <c r="TC225" i="2"/>
  <c r="TB225" i="2"/>
  <c r="TA225" i="2"/>
  <c r="SZ225" i="2"/>
  <c r="SY225" i="2"/>
  <c r="SX225" i="2"/>
  <c r="SW225" i="2"/>
  <c r="SU225" i="2"/>
  <c r="ST225" i="2"/>
  <c r="SS225" i="2"/>
  <c r="SR225" i="2"/>
  <c r="SQ225" i="2"/>
  <c r="SP225" i="2"/>
  <c r="SO225" i="2" s="1"/>
  <c r="SM225" i="2"/>
  <c r="SL225" i="2"/>
  <c r="SK225" i="2"/>
  <c r="SJ225" i="2"/>
  <c r="SI225" i="2" s="1"/>
  <c r="SG225" i="2"/>
  <c r="VN224" i="2"/>
  <c r="VM224" i="2"/>
  <c r="VL224" i="2"/>
  <c r="VK224" i="2"/>
  <c r="VJ224" i="2"/>
  <c r="VI224" i="2"/>
  <c r="VH224" i="2"/>
  <c r="VG224" i="2"/>
  <c r="VF224" i="2"/>
  <c r="VE224" i="2"/>
  <c r="VD224" i="2"/>
  <c r="VC224" i="2"/>
  <c r="VA224" i="2"/>
  <c r="UZ224" i="2"/>
  <c r="UY224" i="2"/>
  <c r="UX224" i="2"/>
  <c r="UW224" i="2"/>
  <c r="UV224" i="2"/>
  <c r="UU224" i="2" s="1"/>
  <c r="US224" i="2"/>
  <c r="UR224" i="2"/>
  <c r="UQ224" i="2"/>
  <c r="UP224" i="2"/>
  <c r="UM224" i="2"/>
  <c r="UK224" i="2"/>
  <c r="UJ224" i="2"/>
  <c r="UI224" i="2"/>
  <c r="UH224" i="2"/>
  <c r="UG224" i="2"/>
  <c r="UF224" i="2"/>
  <c r="UE224" i="2"/>
  <c r="UD224" i="2"/>
  <c r="UC224" i="2"/>
  <c r="UB224" i="2"/>
  <c r="UA224" i="2"/>
  <c r="TZ224" i="2"/>
  <c r="TX224" i="2"/>
  <c r="TW224" i="2"/>
  <c r="TV224" i="2"/>
  <c r="TU224" i="2"/>
  <c r="TT224" i="2"/>
  <c r="TS224" i="2"/>
  <c r="TP224" i="2"/>
  <c r="TO224" i="2"/>
  <c r="TL224" i="2" s="1"/>
  <c r="TN224" i="2"/>
  <c r="TM224" i="2"/>
  <c r="TJ224" i="2"/>
  <c r="TH224" i="2"/>
  <c r="TG224" i="2"/>
  <c r="TF224" i="2"/>
  <c r="TE224" i="2"/>
  <c r="TD224" i="2"/>
  <c r="TC224" i="2"/>
  <c r="TB224" i="2"/>
  <c r="TA224" i="2"/>
  <c r="SZ224" i="2"/>
  <c r="SY224" i="2"/>
  <c r="SX224" i="2"/>
  <c r="SW224" i="2"/>
  <c r="SU224" i="2"/>
  <c r="ST224" i="2"/>
  <c r="SS224" i="2"/>
  <c r="SR224" i="2"/>
  <c r="SQ224" i="2"/>
  <c r="SP224" i="2"/>
  <c r="SM224" i="2"/>
  <c r="SL224" i="2"/>
  <c r="SK224" i="2"/>
  <c r="SJ224" i="2"/>
  <c r="SG224" i="2"/>
  <c r="VN223" i="2"/>
  <c r="VM223" i="2"/>
  <c r="VL223" i="2"/>
  <c r="VK223" i="2"/>
  <c r="VJ223" i="2"/>
  <c r="VI223" i="2"/>
  <c r="VH223" i="2"/>
  <c r="VG223" i="2"/>
  <c r="VF223" i="2"/>
  <c r="VE223" i="2"/>
  <c r="VD223" i="2"/>
  <c r="VC223" i="2"/>
  <c r="VA223" i="2"/>
  <c r="UZ223" i="2"/>
  <c r="UY223" i="2"/>
  <c r="UX223" i="2"/>
  <c r="UW223" i="2"/>
  <c r="UV223" i="2"/>
  <c r="US223" i="2"/>
  <c r="UR223" i="2"/>
  <c r="UQ223" i="2"/>
  <c r="UP223" i="2"/>
  <c r="UM223" i="2"/>
  <c r="UK223" i="2"/>
  <c r="UJ223" i="2"/>
  <c r="UI223" i="2"/>
  <c r="UH223" i="2"/>
  <c r="UG223" i="2"/>
  <c r="UF223" i="2"/>
  <c r="UE223" i="2"/>
  <c r="UD223" i="2"/>
  <c r="UC223" i="2"/>
  <c r="UB223" i="2"/>
  <c r="UA223" i="2"/>
  <c r="TZ223" i="2"/>
  <c r="TY223" i="2" s="1"/>
  <c r="TX223" i="2"/>
  <c r="TW223" i="2"/>
  <c r="TV223" i="2"/>
  <c r="TU223" i="2"/>
  <c r="TT223" i="2"/>
  <c r="TS223" i="2"/>
  <c r="TP223" i="2"/>
  <c r="TO223" i="2"/>
  <c r="TN223" i="2"/>
  <c r="TM223" i="2"/>
  <c r="TJ223" i="2"/>
  <c r="TH223" i="2"/>
  <c r="TG223" i="2"/>
  <c r="TF223" i="2"/>
  <c r="TE223" i="2"/>
  <c r="TD223" i="2"/>
  <c r="TC223" i="2"/>
  <c r="TB223" i="2"/>
  <c r="TA223" i="2"/>
  <c r="SZ223" i="2"/>
  <c r="SY223" i="2"/>
  <c r="SX223" i="2"/>
  <c r="SW223" i="2"/>
  <c r="SU223" i="2"/>
  <c r="ST223" i="2"/>
  <c r="SS223" i="2"/>
  <c r="SR223" i="2"/>
  <c r="SQ223" i="2"/>
  <c r="SP223" i="2"/>
  <c r="SM223" i="2"/>
  <c r="SL223" i="2"/>
  <c r="SK223" i="2"/>
  <c r="SJ223" i="2"/>
  <c r="SG223" i="2"/>
  <c r="VN222" i="2"/>
  <c r="VM222" i="2"/>
  <c r="VL222" i="2"/>
  <c r="VK222" i="2"/>
  <c r="VJ222" i="2"/>
  <c r="VI222" i="2"/>
  <c r="VH222" i="2"/>
  <c r="VG222" i="2"/>
  <c r="VF222" i="2"/>
  <c r="VE222" i="2"/>
  <c r="VD222" i="2"/>
  <c r="VC222" i="2"/>
  <c r="VA222" i="2"/>
  <c r="UZ222" i="2"/>
  <c r="UY222" i="2"/>
  <c r="UX222" i="2"/>
  <c r="UW222" i="2"/>
  <c r="UV222" i="2"/>
  <c r="US222" i="2"/>
  <c r="UR222" i="2"/>
  <c r="UQ222" i="2"/>
  <c r="UP222" i="2"/>
  <c r="UM222" i="2"/>
  <c r="UK222" i="2"/>
  <c r="UJ222" i="2"/>
  <c r="UI222" i="2"/>
  <c r="UH222" i="2"/>
  <c r="UG222" i="2"/>
  <c r="UF222" i="2"/>
  <c r="UE222" i="2"/>
  <c r="UD222" i="2"/>
  <c r="UC222" i="2"/>
  <c r="UB222" i="2"/>
  <c r="UA222" i="2"/>
  <c r="TZ222" i="2"/>
  <c r="TX222" i="2"/>
  <c r="TW222" i="2"/>
  <c r="TV222" i="2"/>
  <c r="TU222" i="2"/>
  <c r="TT222" i="2"/>
  <c r="TS222" i="2"/>
  <c r="TP222" i="2"/>
  <c r="TO222" i="2"/>
  <c r="TN222" i="2"/>
  <c r="TM222" i="2"/>
  <c r="TJ222" i="2"/>
  <c r="TH222" i="2"/>
  <c r="TG222" i="2"/>
  <c r="TF222" i="2"/>
  <c r="TE222" i="2"/>
  <c r="TD222" i="2"/>
  <c r="TC222" i="2"/>
  <c r="TB222" i="2"/>
  <c r="TA222" i="2"/>
  <c r="SZ222" i="2"/>
  <c r="SY222" i="2"/>
  <c r="SX222" i="2"/>
  <c r="SW222" i="2"/>
  <c r="SU222" i="2"/>
  <c r="ST222" i="2"/>
  <c r="SS222" i="2"/>
  <c r="SR222" i="2"/>
  <c r="SQ222" i="2"/>
  <c r="SP222" i="2"/>
  <c r="SO222" i="2" s="1"/>
  <c r="SM222" i="2"/>
  <c r="SL222" i="2"/>
  <c r="SK222" i="2"/>
  <c r="SJ222" i="2"/>
  <c r="SG222" i="2"/>
  <c r="VN221" i="2"/>
  <c r="VM221" i="2"/>
  <c r="VL221" i="2"/>
  <c r="VK221" i="2"/>
  <c r="VJ221" i="2"/>
  <c r="VI221" i="2"/>
  <c r="VH221" i="2"/>
  <c r="VG221" i="2"/>
  <c r="VF221" i="2"/>
  <c r="VE221" i="2"/>
  <c r="VD221" i="2"/>
  <c r="VC221" i="2"/>
  <c r="VA221" i="2"/>
  <c r="UZ221" i="2"/>
  <c r="UY221" i="2"/>
  <c r="UX221" i="2"/>
  <c r="UW221" i="2"/>
  <c r="UV221" i="2"/>
  <c r="US221" i="2"/>
  <c r="UR221" i="2"/>
  <c r="UQ221" i="2"/>
  <c r="UP221" i="2"/>
  <c r="UM221" i="2"/>
  <c r="UK221" i="2"/>
  <c r="UJ221" i="2"/>
  <c r="UI221" i="2"/>
  <c r="UH221" i="2"/>
  <c r="UG221" i="2"/>
  <c r="UF221" i="2"/>
  <c r="UE221" i="2"/>
  <c r="UD221" i="2"/>
  <c r="UC221" i="2"/>
  <c r="UB221" i="2"/>
  <c r="UA221" i="2"/>
  <c r="TZ221" i="2"/>
  <c r="TX221" i="2"/>
  <c r="TW221" i="2"/>
  <c r="TV221" i="2"/>
  <c r="TU221" i="2"/>
  <c r="TT221" i="2"/>
  <c r="TR221" i="2" s="1"/>
  <c r="TS221" i="2"/>
  <c r="TP221" i="2"/>
  <c r="TO221" i="2"/>
  <c r="TN221" i="2"/>
  <c r="TM221" i="2"/>
  <c r="TJ221" i="2"/>
  <c r="TH221" i="2"/>
  <c r="TG221" i="2"/>
  <c r="TF221" i="2"/>
  <c r="TE221" i="2"/>
  <c r="TD221" i="2"/>
  <c r="TC221" i="2"/>
  <c r="TB221" i="2"/>
  <c r="TA221" i="2"/>
  <c r="SZ221" i="2"/>
  <c r="SY221" i="2"/>
  <c r="SX221" i="2"/>
  <c r="SW221" i="2"/>
  <c r="SU221" i="2"/>
  <c r="ST221" i="2"/>
  <c r="SS221" i="2"/>
  <c r="SR221" i="2"/>
  <c r="SQ221" i="2"/>
  <c r="SO221" i="2" s="1"/>
  <c r="SP221" i="2"/>
  <c r="SM221" i="2"/>
  <c r="SL221" i="2"/>
  <c r="SK221" i="2"/>
  <c r="SJ221" i="2"/>
  <c r="SG221" i="2"/>
  <c r="VN220" i="2"/>
  <c r="VM220" i="2"/>
  <c r="VL220" i="2"/>
  <c r="VK220" i="2"/>
  <c r="VJ220" i="2"/>
  <c r="VI220" i="2"/>
  <c r="VH220" i="2"/>
  <c r="VG220" i="2"/>
  <c r="VF220" i="2"/>
  <c r="VE220" i="2"/>
  <c r="VD220" i="2"/>
  <c r="VC220" i="2"/>
  <c r="VA220" i="2"/>
  <c r="UZ220" i="2"/>
  <c r="UY220" i="2"/>
  <c r="UX220" i="2"/>
  <c r="UW220" i="2"/>
  <c r="UV220" i="2"/>
  <c r="US220" i="2"/>
  <c r="UR220" i="2"/>
  <c r="UQ220" i="2"/>
  <c r="UP220" i="2"/>
  <c r="UM220" i="2"/>
  <c r="UK220" i="2"/>
  <c r="UJ220" i="2"/>
  <c r="UI220" i="2"/>
  <c r="UH220" i="2"/>
  <c r="UG220" i="2"/>
  <c r="UF220" i="2"/>
  <c r="UE220" i="2"/>
  <c r="UD220" i="2"/>
  <c r="UC220" i="2"/>
  <c r="UB220" i="2"/>
  <c r="UA220" i="2"/>
  <c r="TZ220" i="2"/>
  <c r="TX220" i="2"/>
  <c r="TW220" i="2"/>
  <c r="TV220" i="2"/>
  <c r="TU220" i="2"/>
  <c r="TT220" i="2"/>
  <c r="TS220" i="2"/>
  <c r="TP220" i="2"/>
  <c r="TO220" i="2"/>
  <c r="TN220" i="2"/>
  <c r="TM220" i="2"/>
  <c r="TJ220" i="2"/>
  <c r="TH220" i="2"/>
  <c r="TG220" i="2"/>
  <c r="TF220" i="2"/>
  <c r="TE220" i="2"/>
  <c r="TD220" i="2"/>
  <c r="TC220" i="2"/>
  <c r="TB220" i="2"/>
  <c r="TA220" i="2"/>
  <c r="SZ220" i="2"/>
  <c r="SY220" i="2"/>
  <c r="SX220" i="2"/>
  <c r="SW220" i="2"/>
  <c r="SU220" i="2"/>
  <c r="ST220" i="2"/>
  <c r="SS220" i="2"/>
  <c r="SR220" i="2"/>
  <c r="SQ220" i="2"/>
  <c r="SO220" i="2" s="1"/>
  <c r="SP220" i="2"/>
  <c r="SM220" i="2"/>
  <c r="SL220" i="2"/>
  <c r="SK220" i="2"/>
  <c r="SJ220" i="2"/>
  <c r="SG220" i="2"/>
  <c r="VN219" i="2"/>
  <c r="VM219" i="2"/>
  <c r="VL219" i="2"/>
  <c r="VK219" i="2"/>
  <c r="VJ219" i="2"/>
  <c r="VI219" i="2"/>
  <c r="VH219" i="2"/>
  <c r="VG219" i="2"/>
  <c r="VF219" i="2"/>
  <c r="VE219" i="2"/>
  <c r="VD219" i="2"/>
  <c r="VC219" i="2"/>
  <c r="VA219" i="2"/>
  <c r="UZ219" i="2"/>
  <c r="UY219" i="2"/>
  <c r="UX219" i="2"/>
  <c r="UW219" i="2"/>
  <c r="UV219" i="2"/>
  <c r="US219" i="2"/>
  <c r="UR219" i="2"/>
  <c r="UQ219" i="2"/>
  <c r="UO219" i="2" s="1"/>
  <c r="UP219" i="2"/>
  <c r="UM219" i="2"/>
  <c r="UK219" i="2"/>
  <c r="UJ219" i="2"/>
  <c r="UI219" i="2"/>
  <c r="UH219" i="2"/>
  <c r="UG219" i="2"/>
  <c r="UF219" i="2"/>
  <c r="UE219" i="2"/>
  <c r="UD219" i="2"/>
  <c r="UC219" i="2"/>
  <c r="UB219" i="2"/>
  <c r="UA219" i="2"/>
  <c r="TZ219" i="2"/>
  <c r="TX219" i="2"/>
  <c r="TW219" i="2"/>
  <c r="TV219" i="2"/>
  <c r="TU219" i="2"/>
  <c r="TT219" i="2"/>
  <c r="TS219" i="2"/>
  <c r="TP219" i="2"/>
  <c r="TO219" i="2"/>
  <c r="TN219" i="2"/>
  <c r="TM219" i="2"/>
  <c r="TJ219" i="2"/>
  <c r="TH219" i="2"/>
  <c r="TG219" i="2"/>
  <c r="TF219" i="2"/>
  <c r="TE219" i="2"/>
  <c r="TD219" i="2"/>
  <c r="TC219" i="2"/>
  <c r="TB219" i="2"/>
  <c r="TA219" i="2"/>
  <c r="SZ219" i="2"/>
  <c r="SY219" i="2"/>
  <c r="SX219" i="2"/>
  <c r="SW219" i="2"/>
  <c r="SU219" i="2"/>
  <c r="ST219" i="2"/>
  <c r="SS219" i="2"/>
  <c r="SR219" i="2"/>
  <c r="SQ219" i="2"/>
  <c r="SP219" i="2"/>
  <c r="SM219" i="2"/>
  <c r="SL219" i="2"/>
  <c r="SK219" i="2"/>
  <c r="SJ219" i="2"/>
  <c r="SG219" i="2"/>
  <c r="VN218" i="2"/>
  <c r="VM218" i="2"/>
  <c r="VL218" i="2"/>
  <c r="VK218" i="2"/>
  <c r="VJ218" i="2"/>
  <c r="VI218" i="2"/>
  <c r="VH218" i="2"/>
  <c r="VG218" i="2"/>
  <c r="VF218" i="2"/>
  <c r="VE218" i="2"/>
  <c r="VD218" i="2"/>
  <c r="VC218" i="2"/>
  <c r="VA218" i="2"/>
  <c r="UZ218" i="2"/>
  <c r="UY218" i="2"/>
  <c r="UX218" i="2"/>
  <c r="UW218" i="2"/>
  <c r="UU218" i="2" s="1"/>
  <c r="UV218" i="2"/>
  <c r="US218" i="2"/>
  <c r="UR218" i="2"/>
  <c r="UQ218" i="2"/>
  <c r="UP218" i="2"/>
  <c r="UM218" i="2"/>
  <c r="UK218" i="2"/>
  <c r="UJ218" i="2"/>
  <c r="UI218" i="2"/>
  <c r="UH218" i="2"/>
  <c r="UG218" i="2"/>
  <c r="UF218" i="2"/>
  <c r="UE218" i="2"/>
  <c r="UD218" i="2"/>
  <c r="UC218" i="2"/>
  <c r="UB218" i="2"/>
  <c r="UA218" i="2"/>
  <c r="TZ218" i="2"/>
  <c r="TX218" i="2"/>
  <c r="TW218" i="2"/>
  <c r="TV218" i="2"/>
  <c r="TU218" i="2"/>
  <c r="TT218" i="2"/>
  <c r="TR218" i="2" s="1"/>
  <c r="TS218" i="2"/>
  <c r="TP218" i="2"/>
  <c r="TO218" i="2"/>
  <c r="TN218" i="2"/>
  <c r="TM218" i="2"/>
  <c r="TJ218" i="2"/>
  <c r="TH218" i="2"/>
  <c r="TG218" i="2"/>
  <c r="TF218" i="2"/>
  <c r="TE218" i="2"/>
  <c r="TD218" i="2"/>
  <c r="TC218" i="2"/>
  <c r="TB218" i="2"/>
  <c r="TA218" i="2"/>
  <c r="SZ218" i="2"/>
  <c r="SY218" i="2"/>
  <c r="SX218" i="2"/>
  <c r="SW218" i="2"/>
  <c r="SU218" i="2"/>
  <c r="ST218" i="2"/>
  <c r="SS218" i="2"/>
  <c r="SR218" i="2"/>
  <c r="SQ218" i="2"/>
  <c r="SP218" i="2"/>
  <c r="SM218" i="2"/>
  <c r="SL218" i="2"/>
  <c r="SK218" i="2"/>
  <c r="SJ218" i="2"/>
  <c r="SG218" i="2"/>
  <c r="VN217" i="2"/>
  <c r="VM217" i="2"/>
  <c r="VL217" i="2"/>
  <c r="VK217" i="2"/>
  <c r="VJ217" i="2"/>
  <c r="VI217" i="2"/>
  <c r="VH217" i="2"/>
  <c r="VG217" i="2"/>
  <c r="VF217" i="2"/>
  <c r="VE217" i="2"/>
  <c r="VD217" i="2"/>
  <c r="VC217" i="2"/>
  <c r="VA217" i="2"/>
  <c r="UZ217" i="2"/>
  <c r="UY217" i="2"/>
  <c r="UX217" i="2"/>
  <c r="UW217" i="2"/>
  <c r="UV217" i="2"/>
  <c r="US217" i="2"/>
  <c r="UR217" i="2"/>
  <c r="UQ217" i="2"/>
  <c r="UP217" i="2"/>
  <c r="UM217" i="2"/>
  <c r="UK217" i="2"/>
  <c r="UJ217" i="2"/>
  <c r="UI217" i="2"/>
  <c r="UH217" i="2"/>
  <c r="UG217" i="2"/>
  <c r="UF217" i="2"/>
  <c r="UE217" i="2"/>
  <c r="UD217" i="2"/>
  <c r="UC217" i="2"/>
  <c r="UB217" i="2"/>
  <c r="UA217" i="2"/>
  <c r="TZ217" i="2"/>
  <c r="TX217" i="2"/>
  <c r="TW217" i="2"/>
  <c r="TV217" i="2"/>
  <c r="TU217" i="2"/>
  <c r="TT217" i="2"/>
  <c r="TS217" i="2"/>
  <c r="TP217" i="2"/>
  <c r="TO217" i="2"/>
  <c r="TN217" i="2"/>
  <c r="TM217" i="2"/>
  <c r="TJ217" i="2"/>
  <c r="TH217" i="2"/>
  <c r="TG217" i="2"/>
  <c r="TF217" i="2"/>
  <c r="TE217" i="2"/>
  <c r="TD217" i="2"/>
  <c r="TC217" i="2"/>
  <c r="TB217" i="2"/>
  <c r="TA217" i="2"/>
  <c r="SZ217" i="2"/>
  <c r="SY217" i="2"/>
  <c r="SX217" i="2"/>
  <c r="SW217" i="2"/>
  <c r="SU217" i="2"/>
  <c r="ST217" i="2"/>
  <c r="SS217" i="2"/>
  <c r="SR217" i="2"/>
  <c r="SQ217" i="2"/>
  <c r="SP217" i="2"/>
  <c r="SM217" i="2"/>
  <c r="SL217" i="2"/>
  <c r="SK217" i="2"/>
  <c r="SJ217" i="2"/>
  <c r="SG217" i="2"/>
  <c r="VN216" i="2"/>
  <c r="VM216" i="2"/>
  <c r="VL216" i="2"/>
  <c r="VK216" i="2"/>
  <c r="VJ216" i="2"/>
  <c r="VI216" i="2"/>
  <c r="VH216" i="2"/>
  <c r="VG216" i="2"/>
  <c r="VF216" i="2"/>
  <c r="VE216" i="2"/>
  <c r="VD216" i="2"/>
  <c r="VC216" i="2"/>
  <c r="VA216" i="2"/>
  <c r="UZ216" i="2"/>
  <c r="UY216" i="2"/>
  <c r="UX216" i="2"/>
  <c r="UW216" i="2"/>
  <c r="UV216" i="2"/>
  <c r="US216" i="2"/>
  <c r="UR216" i="2"/>
  <c r="UQ216" i="2"/>
  <c r="UP216" i="2"/>
  <c r="UM216" i="2"/>
  <c r="UK216" i="2"/>
  <c r="UJ216" i="2"/>
  <c r="UI216" i="2"/>
  <c r="UH216" i="2"/>
  <c r="UG216" i="2"/>
  <c r="UF216" i="2"/>
  <c r="UE216" i="2"/>
  <c r="UD216" i="2"/>
  <c r="UC216" i="2"/>
  <c r="UB216" i="2"/>
  <c r="UA216" i="2"/>
  <c r="TZ216" i="2"/>
  <c r="TX216" i="2"/>
  <c r="TW216" i="2"/>
  <c r="TV216" i="2"/>
  <c r="TU216" i="2"/>
  <c r="TT216" i="2"/>
  <c r="TS216" i="2"/>
  <c r="TP216" i="2"/>
  <c r="TO216" i="2"/>
  <c r="TN216" i="2"/>
  <c r="TM216" i="2"/>
  <c r="TJ216" i="2"/>
  <c r="TH216" i="2"/>
  <c r="TG216" i="2"/>
  <c r="TF216" i="2"/>
  <c r="TE216" i="2"/>
  <c r="TD216" i="2"/>
  <c r="TC216" i="2"/>
  <c r="TB216" i="2"/>
  <c r="TA216" i="2"/>
  <c r="SZ216" i="2"/>
  <c r="SY216" i="2"/>
  <c r="SX216" i="2"/>
  <c r="SW216" i="2"/>
  <c r="SU216" i="2"/>
  <c r="ST216" i="2"/>
  <c r="SS216" i="2"/>
  <c r="SR216" i="2"/>
  <c r="SQ216" i="2"/>
  <c r="SP216" i="2"/>
  <c r="SM216" i="2"/>
  <c r="SL216" i="2"/>
  <c r="SK216" i="2"/>
  <c r="SJ216" i="2"/>
  <c r="SG216" i="2"/>
  <c r="VN215" i="2"/>
  <c r="VM215" i="2"/>
  <c r="VL215" i="2"/>
  <c r="VK215" i="2"/>
  <c r="VJ215" i="2"/>
  <c r="VI215" i="2"/>
  <c r="VH215" i="2"/>
  <c r="VG215" i="2"/>
  <c r="VF215" i="2"/>
  <c r="VE215" i="2"/>
  <c r="VD215" i="2"/>
  <c r="VC215" i="2"/>
  <c r="VA215" i="2"/>
  <c r="UZ215" i="2"/>
  <c r="UY215" i="2"/>
  <c r="UX215" i="2"/>
  <c r="UW215" i="2"/>
  <c r="UV215" i="2"/>
  <c r="US215" i="2"/>
  <c r="UR215" i="2"/>
  <c r="UQ215" i="2"/>
  <c r="UP215" i="2"/>
  <c r="UM215" i="2"/>
  <c r="UK215" i="2"/>
  <c r="UJ215" i="2"/>
  <c r="UI215" i="2"/>
  <c r="UH215" i="2"/>
  <c r="UG215" i="2"/>
  <c r="UF215" i="2"/>
  <c r="UE215" i="2"/>
  <c r="UD215" i="2"/>
  <c r="UC215" i="2"/>
  <c r="UB215" i="2"/>
  <c r="UA215" i="2"/>
  <c r="TZ215" i="2"/>
  <c r="TX215" i="2"/>
  <c r="TW215" i="2"/>
  <c r="TV215" i="2"/>
  <c r="TU215" i="2"/>
  <c r="TT215" i="2"/>
  <c r="TS215" i="2"/>
  <c r="TP215" i="2"/>
  <c r="TO215" i="2"/>
  <c r="TN215" i="2"/>
  <c r="TM215" i="2"/>
  <c r="TJ215" i="2"/>
  <c r="TH215" i="2"/>
  <c r="TG215" i="2"/>
  <c r="TF215" i="2"/>
  <c r="TE215" i="2"/>
  <c r="TD215" i="2"/>
  <c r="TC215" i="2"/>
  <c r="TB215" i="2"/>
  <c r="TA215" i="2"/>
  <c r="SZ215" i="2"/>
  <c r="SY215" i="2"/>
  <c r="SX215" i="2"/>
  <c r="SW215" i="2"/>
  <c r="SU215" i="2"/>
  <c r="ST215" i="2"/>
  <c r="SS215" i="2"/>
  <c r="SR215" i="2"/>
  <c r="SQ215" i="2"/>
  <c r="SP215" i="2"/>
  <c r="SO215" i="2" s="1"/>
  <c r="SM215" i="2"/>
  <c r="SL215" i="2"/>
  <c r="SK215" i="2"/>
  <c r="SJ215" i="2"/>
  <c r="SG215" i="2"/>
  <c r="VN214" i="2"/>
  <c r="VM214" i="2"/>
  <c r="VL214" i="2"/>
  <c r="VK214" i="2"/>
  <c r="VJ214" i="2"/>
  <c r="VI214" i="2"/>
  <c r="VH214" i="2"/>
  <c r="VG214" i="2"/>
  <c r="VF214" i="2"/>
  <c r="VE214" i="2"/>
  <c r="VD214" i="2"/>
  <c r="VC214" i="2"/>
  <c r="VB214" i="2" s="1"/>
  <c r="VA214" i="2"/>
  <c r="UZ214" i="2"/>
  <c r="UY214" i="2"/>
  <c r="UX214" i="2"/>
  <c r="UW214" i="2"/>
  <c r="UV214" i="2"/>
  <c r="UU214" i="2" s="1"/>
  <c r="US214" i="2"/>
  <c r="UR214" i="2"/>
  <c r="UQ214" i="2"/>
  <c r="UP214" i="2"/>
  <c r="UM214" i="2"/>
  <c r="UK214" i="2"/>
  <c r="UJ214" i="2"/>
  <c r="UI214" i="2"/>
  <c r="UH214" i="2"/>
  <c r="UG214" i="2"/>
  <c r="UF214" i="2"/>
  <c r="UE214" i="2"/>
  <c r="UD214" i="2"/>
  <c r="UC214" i="2"/>
  <c r="UB214" i="2"/>
  <c r="UA214" i="2"/>
  <c r="TZ214" i="2"/>
  <c r="TY214" i="2" s="1"/>
  <c r="TX214" i="2"/>
  <c r="TW214" i="2"/>
  <c r="TV214" i="2"/>
  <c r="TU214" i="2"/>
  <c r="TT214" i="2"/>
  <c r="TS214" i="2"/>
  <c r="TR214" i="2" s="1"/>
  <c r="TP214" i="2"/>
  <c r="TO214" i="2"/>
  <c r="TN214" i="2"/>
  <c r="TM214" i="2"/>
  <c r="TJ214" i="2"/>
  <c r="TH214" i="2"/>
  <c r="TG214" i="2"/>
  <c r="TF214" i="2"/>
  <c r="TE214" i="2"/>
  <c r="TD214" i="2"/>
  <c r="TC214" i="2"/>
  <c r="TB214" i="2"/>
  <c r="TA214" i="2"/>
  <c r="SZ214" i="2"/>
  <c r="SY214" i="2"/>
  <c r="SX214" i="2"/>
  <c r="SW214" i="2"/>
  <c r="SV214" i="2" s="1"/>
  <c r="SU214" i="2"/>
  <c r="ST214" i="2"/>
  <c r="SS214" i="2"/>
  <c r="SR214" i="2"/>
  <c r="SQ214" i="2"/>
  <c r="SP214" i="2"/>
  <c r="SO214" i="2" s="1"/>
  <c r="SM214" i="2"/>
  <c r="SL214" i="2"/>
  <c r="SK214" i="2"/>
  <c r="SJ214" i="2"/>
  <c r="SG214" i="2"/>
  <c r="VN213" i="2"/>
  <c r="VM213" i="2"/>
  <c r="VL213" i="2"/>
  <c r="VK213" i="2"/>
  <c r="VJ213" i="2"/>
  <c r="VI213" i="2"/>
  <c r="VH213" i="2"/>
  <c r="VG213" i="2"/>
  <c r="VF213" i="2"/>
  <c r="VE213" i="2"/>
  <c r="VD213" i="2"/>
  <c r="VC213" i="2"/>
  <c r="VA213" i="2"/>
  <c r="UZ213" i="2"/>
  <c r="UY213" i="2"/>
  <c r="UX213" i="2"/>
  <c r="UW213" i="2"/>
  <c r="UV213" i="2"/>
  <c r="US213" i="2"/>
  <c r="UR213" i="2"/>
  <c r="UQ213" i="2"/>
  <c r="UP213" i="2"/>
  <c r="UM213" i="2"/>
  <c r="UK213" i="2"/>
  <c r="UJ213" i="2"/>
  <c r="UI213" i="2"/>
  <c r="UH213" i="2"/>
  <c r="UG213" i="2"/>
  <c r="UF213" i="2"/>
  <c r="UE213" i="2"/>
  <c r="UD213" i="2"/>
  <c r="UC213" i="2"/>
  <c r="UB213" i="2"/>
  <c r="UA213" i="2"/>
  <c r="TZ213" i="2"/>
  <c r="TX213" i="2"/>
  <c r="TW213" i="2"/>
  <c r="TV213" i="2"/>
  <c r="TU213" i="2"/>
  <c r="TT213" i="2"/>
  <c r="TS213" i="2"/>
  <c r="TP213" i="2"/>
  <c r="TO213" i="2"/>
  <c r="TN213" i="2"/>
  <c r="TM213" i="2"/>
  <c r="TJ213" i="2"/>
  <c r="TH213" i="2"/>
  <c r="TG213" i="2"/>
  <c r="TF213" i="2"/>
  <c r="TE213" i="2"/>
  <c r="TD213" i="2"/>
  <c r="TC213" i="2"/>
  <c r="TB213" i="2"/>
  <c r="TA213" i="2"/>
  <c r="SZ213" i="2"/>
  <c r="SY213" i="2"/>
  <c r="SX213" i="2"/>
  <c r="SW213" i="2"/>
  <c r="SU213" i="2"/>
  <c r="ST213" i="2"/>
  <c r="SS213" i="2"/>
  <c r="SR213" i="2"/>
  <c r="SQ213" i="2"/>
  <c r="SP213" i="2"/>
  <c r="SM213" i="2"/>
  <c r="SL213" i="2"/>
  <c r="SK213" i="2"/>
  <c r="SJ213" i="2"/>
  <c r="SG213" i="2"/>
  <c r="VN212" i="2"/>
  <c r="VM212" i="2"/>
  <c r="VL212" i="2"/>
  <c r="VK212" i="2"/>
  <c r="VJ212" i="2"/>
  <c r="VI212" i="2"/>
  <c r="VH212" i="2"/>
  <c r="VG212" i="2"/>
  <c r="VF212" i="2"/>
  <c r="VE212" i="2"/>
  <c r="VD212" i="2"/>
  <c r="VC212" i="2"/>
  <c r="VA212" i="2"/>
  <c r="UZ212" i="2"/>
  <c r="UY212" i="2"/>
  <c r="UX212" i="2"/>
  <c r="UW212" i="2"/>
  <c r="UV212" i="2"/>
  <c r="UU212" i="2" s="1"/>
  <c r="US212" i="2"/>
  <c r="UR212" i="2"/>
  <c r="UQ212" i="2"/>
  <c r="UP212" i="2"/>
  <c r="UM212" i="2"/>
  <c r="UK212" i="2"/>
  <c r="UJ212" i="2"/>
  <c r="UI212" i="2"/>
  <c r="UH212" i="2"/>
  <c r="UG212" i="2"/>
  <c r="UF212" i="2"/>
  <c r="UE212" i="2"/>
  <c r="UD212" i="2"/>
  <c r="UC212" i="2"/>
  <c r="UB212" i="2"/>
  <c r="UA212" i="2"/>
  <c r="TZ212" i="2"/>
  <c r="TX212" i="2"/>
  <c r="TW212" i="2"/>
  <c r="TV212" i="2"/>
  <c r="TU212" i="2"/>
  <c r="TT212" i="2"/>
  <c r="TS212" i="2"/>
  <c r="TP212" i="2"/>
  <c r="TO212" i="2"/>
  <c r="TN212" i="2"/>
  <c r="TM212" i="2"/>
  <c r="TJ212" i="2"/>
  <c r="TH212" i="2"/>
  <c r="TG212" i="2"/>
  <c r="TF212" i="2"/>
  <c r="TE212" i="2"/>
  <c r="TD212" i="2"/>
  <c r="TC212" i="2"/>
  <c r="TB212" i="2"/>
  <c r="TA212" i="2"/>
  <c r="SZ212" i="2"/>
  <c r="SY212" i="2"/>
  <c r="SX212" i="2"/>
  <c r="SW212" i="2"/>
  <c r="SU212" i="2"/>
  <c r="ST212" i="2"/>
  <c r="SS212" i="2"/>
  <c r="SR212" i="2"/>
  <c r="SQ212" i="2"/>
  <c r="SP212" i="2"/>
  <c r="SM212" i="2"/>
  <c r="SL212" i="2"/>
  <c r="SK212" i="2"/>
  <c r="SJ212" i="2"/>
  <c r="SG212" i="2"/>
  <c r="VN211" i="2"/>
  <c r="VM211" i="2"/>
  <c r="VL211" i="2"/>
  <c r="VK211" i="2"/>
  <c r="VJ211" i="2"/>
  <c r="VI211" i="2"/>
  <c r="VH211" i="2"/>
  <c r="VG211" i="2"/>
  <c r="VF211" i="2"/>
  <c r="VE211" i="2"/>
  <c r="VD211" i="2"/>
  <c r="VC211" i="2"/>
  <c r="VA211" i="2"/>
  <c r="UZ211" i="2"/>
  <c r="UY211" i="2"/>
  <c r="UX211" i="2"/>
  <c r="UW211" i="2"/>
  <c r="UV211" i="2"/>
  <c r="UU211" i="2" s="1"/>
  <c r="US211" i="2"/>
  <c r="UR211" i="2"/>
  <c r="UQ211" i="2"/>
  <c r="UP211" i="2"/>
  <c r="UM211" i="2"/>
  <c r="UK211" i="2"/>
  <c r="UJ211" i="2"/>
  <c r="UI211" i="2"/>
  <c r="UH211" i="2"/>
  <c r="UG211" i="2"/>
  <c r="UF211" i="2"/>
  <c r="UE211" i="2"/>
  <c r="UD211" i="2"/>
  <c r="UC211" i="2"/>
  <c r="UB211" i="2"/>
  <c r="UA211" i="2"/>
  <c r="TZ211" i="2"/>
  <c r="TX211" i="2"/>
  <c r="TW211" i="2"/>
  <c r="TV211" i="2"/>
  <c r="TU211" i="2"/>
  <c r="TT211" i="2"/>
  <c r="TS211" i="2"/>
  <c r="TR211" i="2" s="1"/>
  <c r="TP211" i="2"/>
  <c r="TO211" i="2"/>
  <c r="TN211" i="2"/>
  <c r="TM211" i="2"/>
  <c r="TJ211" i="2"/>
  <c r="TH211" i="2"/>
  <c r="TG211" i="2"/>
  <c r="TF211" i="2"/>
  <c r="TE211" i="2"/>
  <c r="TD211" i="2"/>
  <c r="TC211" i="2"/>
  <c r="TB211" i="2"/>
  <c r="TA211" i="2"/>
  <c r="SZ211" i="2"/>
  <c r="SY211" i="2"/>
  <c r="SX211" i="2"/>
  <c r="SW211" i="2"/>
  <c r="SU211" i="2"/>
  <c r="ST211" i="2"/>
  <c r="SS211" i="2"/>
  <c r="SR211" i="2"/>
  <c r="SQ211" i="2"/>
  <c r="SP211" i="2"/>
  <c r="SO211" i="2" s="1"/>
  <c r="SM211" i="2"/>
  <c r="SL211" i="2"/>
  <c r="SK211" i="2"/>
  <c r="SJ211" i="2"/>
  <c r="SG211" i="2"/>
  <c r="VN210" i="2"/>
  <c r="VM210" i="2"/>
  <c r="VL210" i="2"/>
  <c r="VK210" i="2"/>
  <c r="VJ210" i="2"/>
  <c r="VI210" i="2"/>
  <c r="VH210" i="2"/>
  <c r="VG210" i="2"/>
  <c r="VF210" i="2"/>
  <c r="VE210" i="2"/>
  <c r="VD210" i="2"/>
  <c r="VC210" i="2"/>
  <c r="VA210" i="2"/>
  <c r="UZ210" i="2"/>
  <c r="UY210" i="2"/>
  <c r="UX210" i="2"/>
  <c r="UW210" i="2"/>
  <c r="UV210" i="2"/>
  <c r="UU210" i="2" s="1"/>
  <c r="US210" i="2"/>
  <c r="UR210" i="2"/>
  <c r="UQ210" i="2"/>
  <c r="UP210" i="2"/>
  <c r="UM210" i="2"/>
  <c r="UK210" i="2"/>
  <c r="UJ210" i="2"/>
  <c r="UI210" i="2"/>
  <c r="UH210" i="2"/>
  <c r="UG210" i="2"/>
  <c r="UF210" i="2"/>
  <c r="UE210" i="2"/>
  <c r="UD210" i="2"/>
  <c r="UC210" i="2"/>
  <c r="UB210" i="2"/>
  <c r="UA210" i="2"/>
  <c r="TZ210" i="2"/>
  <c r="TX210" i="2"/>
  <c r="TW210" i="2"/>
  <c r="TV210" i="2"/>
  <c r="TU210" i="2"/>
  <c r="TT210" i="2"/>
  <c r="TS210" i="2"/>
  <c r="TR210" i="2" s="1"/>
  <c r="TP210" i="2"/>
  <c r="TO210" i="2"/>
  <c r="TN210" i="2"/>
  <c r="TM210" i="2"/>
  <c r="TJ210" i="2"/>
  <c r="TH210" i="2"/>
  <c r="TG210" i="2"/>
  <c r="TF210" i="2"/>
  <c r="TE210" i="2"/>
  <c r="TD210" i="2"/>
  <c r="TC210" i="2"/>
  <c r="TB210" i="2"/>
  <c r="TA210" i="2"/>
  <c r="SZ210" i="2"/>
  <c r="SY210" i="2"/>
  <c r="SX210" i="2"/>
  <c r="SW210" i="2"/>
  <c r="SU210" i="2"/>
  <c r="ST210" i="2"/>
  <c r="SS210" i="2"/>
  <c r="SR210" i="2"/>
  <c r="SQ210" i="2"/>
  <c r="SP210" i="2"/>
  <c r="SO210" i="2" s="1"/>
  <c r="SM210" i="2"/>
  <c r="SL210" i="2"/>
  <c r="SK210" i="2"/>
  <c r="SJ210" i="2"/>
  <c r="SG210" i="2"/>
  <c r="VN209" i="2"/>
  <c r="VM209" i="2"/>
  <c r="VL209" i="2"/>
  <c r="VK209" i="2"/>
  <c r="VJ209" i="2"/>
  <c r="VI209" i="2"/>
  <c r="VH209" i="2"/>
  <c r="VG209" i="2"/>
  <c r="VF209" i="2"/>
  <c r="VE209" i="2"/>
  <c r="VD209" i="2"/>
  <c r="VC209" i="2"/>
  <c r="VA209" i="2"/>
  <c r="UZ209" i="2"/>
  <c r="UY209" i="2"/>
  <c r="UX209" i="2"/>
  <c r="UW209" i="2"/>
  <c r="UV209" i="2"/>
  <c r="US209" i="2"/>
  <c r="UR209" i="2"/>
  <c r="UQ209" i="2"/>
  <c r="UP209" i="2"/>
  <c r="UO209" i="2" s="1"/>
  <c r="UM209" i="2"/>
  <c r="UK209" i="2"/>
  <c r="UJ209" i="2"/>
  <c r="UI209" i="2"/>
  <c r="UH209" i="2"/>
  <c r="UG209" i="2"/>
  <c r="UF209" i="2"/>
  <c r="UE209" i="2"/>
  <c r="UD209" i="2"/>
  <c r="UC209" i="2"/>
  <c r="UB209" i="2"/>
  <c r="UA209" i="2"/>
  <c r="TY209" i="2" s="1"/>
  <c r="TZ209" i="2"/>
  <c r="TX209" i="2"/>
  <c r="TW209" i="2"/>
  <c r="TV209" i="2"/>
  <c r="TU209" i="2"/>
  <c r="TT209" i="2"/>
  <c r="TS209" i="2"/>
  <c r="TP209" i="2"/>
  <c r="TO209" i="2"/>
  <c r="TN209" i="2"/>
  <c r="TM209" i="2"/>
  <c r="TJ209" i="2"/>
  <c r="TH209" i="2"/>
  <c r="TG209" i="2"/>
  <c r="TF209" i="2"/>
  <c r="TE209" i="2"/>
  <c r="TD209" i="2"/>
  <c r="TC209" i="2"/>
  <c r="TB209" i="2"/>
  <c r="TA209" i="2"/>
  <c r="SZ209" i="2"/>
  <c r="SY209" i="2"/>
  <c r="SX209" i="2"/>
  <c r="SW209" i="2"/>
  <c r="SU209" i="2"/>
  <c r="ST209" i="2"/>
  <c r="SS209" i="2"/>
  <c r="SR209" i="2"/>
  <c r="SQ209" i="2"/>
  <c r="SP209" i="2"/>
  <c r="SM209" i="2"/>
  <c r="SL209" i="2"/>
  <c r="SK209" i="2"/>
  <c r="SJ209" i="2"/>
  <c r="SG209" i="2"/>
  <c r="VN208" i="2"/>
  <c r="VM208" i="2"/>
  <c r="VL208" i="2"/>
  <c r="VK208" i="2"/>
  <c r="VJ208" i="2"/>
  <c r="VI208" i="2"/>
  <c r="VH208" i="2"/>
  <c r="VG208" i="2"/>
  <c r="VF208" i="2"/>
  <c r="VE208" i="2"/>
  <c r="VD208" i="2"/>
  <c r="VC208" i="2"/>
  <c r="VA208" i="2"/>
  <c r="UZ208" i="2"/>
  <c r="UY208" i="2"/>
  <c r="UX208" i="2"/>
  <c r="UW208" i="2"/>
  <c r="UV208" i="2"/>
  <c r="US208" i="2"/>
  <c r="UR208" i="2"/>
  <c r="UQ208" i="2"/>
  <c r="UP208" i="2"/>
  <c r="UM208" i="2"/>
  <c r="UK208" i="2"/>
  <c r="UJ208" i="2"/>
  <c r="UI208" i="2"/>
  <c r="UH208" i="2"/>
  <c r="UG208" i="2"/>
  <c r="UF208" i="2"/>
  <c r="UE208" i="2"/>
  <c r="UD208" i="2"/>
  <c r="UC208" i="2"/>
  <c r="UB208" i="2"/>
  <c r="UA208" i="2"/>
  <c r="TZ208" i="2"/>
  <c r="TX208" i="2"/>
  <c r="TW208" i="2"/>
  <c r="TV208" i="2"/>
  <c r="TU208" i="2"/>
  <c r="TT208" i="2"/>
  <c r="TS208" i="2"/>
  <c r="TR208" i="2" s="1"/>
  <c r="TP208" i="2"/>
  <c r="TO208" i="2"/>
  <c r="TN208" i="2"/>
  <c r="TM208" i="2"/>
  <c r="TJ208" i="2"/>
  <c r="TH208" i="2"/>
  <c r="TG208" i="2"/>
  <c r="TF208" i="2"/>
  <c r="TE208" i="2"/>
  <c r="TD208" i="2"/>
  <c r="TC208" i="2"/>
  <c r="TB208" i="2"/>
  <c r="TA208" i="2"/>
  <c r="SZ208" i="2"/>
  <c r="SY208" i="2"/>
  <c r="SX208" i="2"/>
  <c r="SW208" i="2"/>
  <c r="SU208" i="2"/>
  <c r="ST208" i="2"/>
  <c r="SS208" i="2"/>
  <c r="SR208" i="2"/>
  <c r="SQ208" i="2"/>
  <c r="SP208" i="2"/>
  <c r="SM208" i="2"/>
  <c r="SL208" i="2"/>
  <c r="SK208" i="2"/>
  <c r="SJ208" i="2"/>
  <c r="SG208" i="2"/>
  <c r="VN207" i="2"/>
  <c r="VM207" i="2"/>
  <c r="VL207" i="2"/>
  <c r="VK207" i="2"/>
  <c r="VJ207" i="2"/>
  <c r="VI207" i="2"/>
  <c r="VH207" i="2"/>
  <c r="VG207" i="2"/>
  <c r="VF207" i="2"/>
  <c r="VE207" i="2"/>
  <c r="VD207" i="2"/>
  <c r="VC207" i="2"/>
  <c r="VA207" i="2"/>
  <c r="UZ207" i="2"/>
  <c r="UY207" i="2"/>
  <c r="UX207" i="2"/>
  <c r="UW207" i="2"/>
  <c r="UV207" i="2"/>
  <c r="US207" i="2"/>
  <c r="UR207" i="2"/>
  <c r="UQ207" i="2"/>
  <c r="UP207" i="2"/>
  <c r="UM207" i="2"/>
  <c r="UK207" i="2"/>
  <c r="UJ207" i="2"/>
  <c r="UI207" i="2"/>
  <c r="UH207" i="2"/>
  <c r="UG207" i="2"/>
  <c r="UF207" i="2"/>
  <c r="UE207" i="2"/>
  <c r="UD207" i="2"/>
  <c r="UC207" i="2"/>
  <c r="UB207" i="2"/>
  <c r="UA207" i="2"/>
  <c r="TZ207" i="2"/>
  <c r="TX207" i="2"/>
  <c r="TW207" i="2"/>
  <c r="TV207" i="2"/>
  <c r="TU207" i="2"/>
  <c r="TT207" i="2"/>
  <c r="TS207" i="2"/>
  <c r="TR207" i="2" s="1"/>
  <c r="TP207" i="2"/>
  <c r="TO207" i="2"/>
  <c r="TN207" i="2"/>
  <c r="TM207" i="2"/>
  <c r="TJ207" i="2"/>
  <c r="TH207" i="2"/>
  <c r="TG207" i="2"/>
  <c r="TF207" i="2"/>
  <c r="TE207" i="2"/>
  <c r="TD207" i="2"/>
  <c r="TC207" i="2"/>
  <c r="TB207" i="2"/>
  <c r="TA207" i="2"/>
  <c r="SZ207" i="2"/>
  <c r="SY207" i="2"/>
  <c r="SX207" i="2"/>
  <c r="SW207" i="2"/>
  <c r="SU207" i="2"/>
  <c r="ST207" i="2"/>
  <c r="SS207" i="2"/>
  <c r="SR207" i="2"/>
  <c r="SQ207" i="2"/>
  <c r="SP207" i="2"/>
  <c r="SM207" i="2"/>
  <c r="SL207" i="2"/>
  <c r="SK207" i="2"/>
  <c r="SJ207" i="2"/>
  <c r="SG207" i="2"/>
  <c r="VN206" i="2"/>
  <c r="VM206" i="2"/>
  <c r="VL206" i="2"/>
  <c r="VK206" i="2"/>
  <c r="VJ206" i="2"/>
  <c r="VI206" i="2"/>
  <c r="VH206" i="2"/>
  <c r="VG206" i="2"/>
  <c r="VF206" i="2"/>
  <c r="VE206" i="2"/>
  <c r="VD206" i="2"/>
  <c r="VC206" i="2"/>
  <c r="VA206" i="2"/>
  <c r="UZ206" i="2"/>
  <c r="UY206" i="2"/>
  <c r="UX206" i="2"/>
  <c r="UW206" i="2"/>
  <c r="UV206" i="2"/>
  <c r="US206" i="2"/>
  <c r="UR206" i="2"/>
  <c r="UQ206" i="2"/>
  <c r="UP206" i="2"/>
  <c r="UM206" i="2"/>
  <c r="UK206" i="2"/>
  <c r="UJ206" i="2"/>
  <c r="UI206" i="2"/>
  <c r="UH206" i="2"/>
  <c r="UG206" i="2"/>
  <c r="UF206" i="2"/>
  <c r="UE206" i="2"/>
  <c r="UD206" i="2"/>
  <c r="UC206" i="2"/>
  <c r="UB206" i="2"/>
  <c r="UA206" i="2"/>
  <c r="TZ206" i="2"/>
  <c r="TX206" i="2"/>
  <c r="TW206" i="2"/>
  <c r="TV206" i="2"/>
  <c r="TU206" i="2"/>
  <c r="TT206" i="2"/>
  <c r="TS206" i="2"/>
  <c r="TR206" i="2" s="1"/>
  <c r="TP206" i="2"/>
  <c r="TO206" i="2"/>
  <c r="TN206" i="2"/>
  <c r="TM206" i="2"/>
  <c r="TJ206" i="2"/>
  <c r="TH206" i="2"/>
  <c r="TG206" i="2"/>
  <c r="TF206" i="2"/>
  <c r="TE206" i="2"/>
  <c r="TD206" i="2"/>
  <c r="TC206" i="2"/>
  <c r="TB206" i="2"/>
  <c r="TA206" i="2"/>
  <c r="SZ206" i="2"/>
  <c r="SY206" i="2"/>
  <c r="SX206" i="2"/>
  <c r="SW206" i="2"/>
  <c r="SU206" i="2"/>
  <c r="ST206" i="2"/>
  <c r="SS206" i="2"/>
  <c r="SR206" i="2"/>
  <c r="SQ206" i="2"/>
  <c r="SP206" i="2"/>
  <c r="SM206" i="2"/>
  <c r="SL206" i="2"/>
  <c r="SK206" i="2"/>
  <c r="SJ206" i="2"/>
  <c r="SG206" i="2"/>
  <c r="VN205" i="2"/>
  <c r="VM205" i="2"/>
  <c r="VL205" i="2"/>
  <c r="VK205" i="2"/>
  <c r="VJ205" i="2"/>
  <c r="VI205" i="2"/>
  <c r="VH205" i="2"/>
  <c r="VG205" i="2"/>
  <c r="VF205" i="2"/>
  <c r="VE205" i="2"/>
  <c r="VD205" i="2"/>
  <c r="VC205" i="2"/>
  <c r="VA205" i="2"/>
  <c r="UZ205" i="2"/>
  <c r="UY205" i="2"/>
  <c r="UX205" i="2"/>
  <c r="UW205" i="2"/>
  <c r="UV205" i="2"/>
  <c r="US205" i="2"/>
  <c r="UR205" i="2"/>
  <c r="UQ205" i="2"/>
  <c r="UP205" i="2"/>
  <c r="UM205" i="2"/>
  <c r="UK205" i="2"/>
  <c r="UJ205" i="2"/>
  <c r="UI205" i="2"/>
  <c r="UH205" i="2"/>
  <c r="UG205" i="2"/>
  <c r="UF205" i="2"/>
  <c r="UE205" i="2"/>
  <c r="UD205" i="2"/>
  <c r="UC205" i="2"/>
  <c r="UB205" i="2"/>
  <c r="UA205" i="2"/>
  <c r="TZ205" i="2"/>
  <c r="TX205" i="2"/>
  <c r="TW205" i="2"/>
  <c r="TV205" i="2"/>
  <c r="TU205" i="2"/>
  <c r="TT205" i="2"/>
  <c r="TS205" i="2"/>
  <c r="TR205" i="2" s="1"/>
  <c r="TP205" i="2"/>
  <c r="TO205" i="2"/>
  <c r="TN205" i="2"/>
  <c r="TM205" i="2"/>
  <c r="TJ205" i="2"/>
  <c r="TH205" i="2"/>
  <c r="TG205" i="2"/>
  <c r="TF205" i="2"/>
  <c r="TE205" i="2"/>
  <c r="TD205" i="2"/>
  <c r="TC205" i="2"/>
  <c r="TB205" i="2"/>
  <c r="TA205" i="2"/>
  <c r="SZ205" i="2"/>
  <c r="SY205" i="2"/>
  <c r="SX205" i="2"/>
  <c r="SW205" i="2"/>
  <c r="SU205" i="2"/>
  <c r="ST205" i="2"/>
  <c r="SS205" i="2"/>
  <c r="SR205" i="2"/>
  <c r="SQ205" i="2"/>
  <c r="SP205" i="2"/>
  <c r="SO205" i="2" s="1"/>
  <c r="SM205" i="2"/>
  <c r="SL205" i="2"/>
  <c r="SK205" i="2"/>
  <c r="SJ205" i="2"/>
  <c r="SG205" i="2"/>
  <c r="VN204" i="2"/>
  <c r="VM204" i="2"/>
  <c r="VL204" i="2"/>
  <c r="VK204" i="2"/>
  <c r="VJ204" i="2"/>
  <c r="VI204" i="2"/>
  <c r="VH204" i="2"/>
  <c r="VG204" i="2"/>
  <c r="VF204" i="2"/>
  <c r="VE204" i="2"/>
  <c r="VD204" i="2"/>
  <c r="VC204" i="2"/>
  <c r="VA204" i="2"/>
  <c r="UZ204" i="2"/>
  <c r="UY204" i="2"/>
  <c r="UX204" i="2"/>
  <c r="UW204" i="2"/>
  <c r="UV204" i="2"/>
  <c r="UU204" i="2"/>
  <c r="US204" i="2"/>
  <c r="UR204" i="2"/>
  <c r="UQ204" i="2"/>
  <c r="UP204" i="2"/>
  <c r="UM204" i="2"/>
  <c r="UK204" i="2"/>
  <c r="UJ204" i="2"/>
  <c r="UI204" i="2"/>
  <c r="UH204" i="2"/>
  <c r="UG204" i="2"/>
  <c r="UF204" i="2"/>
  <c r="UE204" i="2"/>
  <c r="UD204" i="2"/>
  <c r="UC204" i="2"/>
  <c r="UB204" i="2"/>
  <c r="UA204" i="2"/>
  <c r="TZ204" i="2"/>
  <c r="TX204" i="2"/>
  <c r="TW204" i="2"/>
  <c r="TV204" i="2"/>
  <c r="TU204" i="2"/>
  <c r="TT204" i="2"/>
  <c r="TS204" i="2"/>
  <c r="TP204" i="2"/>
  <c r="TO204" i="2"/>
  <c r="TN204" i="2"/>
  <c r="TM204" i="2"/>
  <c r="TJ204" i="2"/>
  <c r="TH204" i="2"/>
  <c r="TG204" i="2"/>
  <c r="TF204" i="2"/>
  <c r="TE204" i="2"/>
  <c r="TD204" i="2"/>
  <c r="TC204" i="2"/>
  <c r="TB204" i="2"/>
  <c r="TA204" i="2"/>
  <c r="SZ204" i="2"/>
  <c r="SY204" i="2"/>
  <c r="SX204" i="2"/>
  <c r="SW204" i="2"/>
  <c r="SU204" i="2"/>
  <c r="ST204" i="2"/>
  <c r="SS204" i="2"/>
  <c r="SR204" i="2"/>
  <c r="SQ204" i="2"/>
  <c r="SP204" i="2"/>
  <c r="SM204" i="2"/>
  <c r="SL204" i="2"/>
  <c r="SK204" i="2"/>
  <c r="SJ204" i="2"/>
  <c r="SG204" i="2"/>
  <c r="VN203" i="2"/>
  <c r="VM203" i="2"/>
  <c r="VL203" i="2"/>
  <c r="VK203" i="2"/>
  <c r="VJ203" i="2"/>
  <c r="VI203" i="2"/>
  <c r="VH203" i="2"/>
  <c r="VG203" i="2"/>
  <c r="VF203" i="2"/>
  <c r="VE203" i="2"/>
  <c r="VD203" i="2"/>
  <c r="VC203" i="2"/>
  <c r="VA203" i="2"/>
  <c r="UZ203" i="2"/>
  <c r="UY203" i="2"/>
  <c r="UX203" i="2"/>
  <c r="UW203" i="2"/>
  <c r="UV203" i="2"/>
  <c r="UU203" i="2" s="1"/>
  <c r="US203" i="2"/>
  <c r="UR203" i="2"/>
  <c r="UQ203" i="2"/>
  <c r="UP203" i="2"/>
  <c r="UM203" i="2"/>
  <c r="UK203" i="2"/>
  <c r="UJ203" i="2"/>
  <c r="UI203" i="2"/>
  <c r="UH203" i="2"/>
  <c r="UG203" i="2"/>
  <c r="UF203" i="2"/>
  <c r="UE203" i="2"/>
  <c r="UD203" i="2"/>
  <c r="UC203" i="2"/>
  <c r="UB203" i="2"/>
  <c r="UA203" i="2"/>
  <c r="TZ203" i="2"/>
  <c r="TX203" i="2"/>
  <c r="TW203" i="2"/>
  <c r="TV203" i="2"/>
  <c r="TU203" i="2"/>
  <c r="TT203" i="2"/>
  <c r="TS203" i="2"/>
  <c r="TR203" i="2" s="1"/>
  <c r="TP203" i="2"/>
  <c r="TO203" i="2"/>
  <c r="TN203" i="2"/>
  <c r="TM203" i="2"/>
  <c r="TJ203" i="2"/>
  <c r="TH203" i="2"/>
  <c r="TG203" i="2"/>
  <c r="TF203" i="2"/>
  <c r="TE203" i="2"/>
  <c r="TD203" i="2"/>
  <c r="TC203" i="2"/>
  <c r="TB203" i="2"/>
  <c r="TA203" i="2"/>
  <c r="SZ203" i="2"/>
  <c r="SY203" i="2"/>
  <c r="SX203" i="2"/>
  <c r="SW203" i="2"/>
  <c r="SU203" i="2"/>
  <c r="ST203" i="2"/>
  <c r="SS203" i="2"/>
  <c r="SR203" i="2"/>
  <c r="SQ203" i="2"/>
  <c r="SP203" i="2"/>
  <c r="SM203" i="2"/>
  <c r="SL203" i="2"/>
  <c r="SK203" i="2"/>
  <c r="SJ203" i="2"/>
  <c r="SG203" i="2"/>
  <c r="VN202" i="2"/>
  <c r="VM202" i="2"/>
  <c r="VL202" i="2"/>
  <c r="VK202" i="2"/>
  <c r="VJ202" i="2"/>
  <c r="VI202" i="2"/>
  <c r="VH202" i="2"/>
  <c r="VG202" i="2"/>
  <c r="VF202" i="2"/>
  <c r="VE202" i="2"/>
  <c r="VD202" i="2"/>
  <c r="VC202" i="2"/>
  <c r="VA202" i="2"/>
  <c r="UZ202" i="2"/>
  <c r="UY202" i="2"/>
  <c r="UX202" i="2"/>
  <c r="UW202" i="2"/>
  <c r="UV202" i="2"/>
  <c r="US202" i="2"/>
  <c r="UR202" i="2"/>
  <c r="UQ202" i="2"/>
  <c r="UP202" i="2"/>
  <c r="UM202" i="2"/>
  <c r="UK202" i="2"/>
  <c r="UJ202" i="2"/>
  <c r="UI202" i="2"/>
  <c r="UH202" i="2"/>
  <c r="UG202" i="2"/>
  <c r="UF202" i="2"/>
  <c r="UE202" i="2"/>
  <c r="UD202" i="2"/>
  <c r="UC202" i="2"/>
  <c r="UB202" i="2"/>
  <c r="UA202" i="2"/>
  <c r="TZ202" i="2"/>
  <c r="TX202" i="2"/>
  <c r="TW202" i="2"/>
  <c r="TV202" i="2"/>
  <c r="TU202" i="2"/>
  <c r="TT202" i="2"/>
  <c r="TS202" i="2"/>
  <c r="TP202" i="2"/>
  <c r="TO202" i="2"/>
  <c r="TN202" i="2"/>
  <c r="TM202" i="2"/>
  <c r="TJ202" i="2"/>
  <c r="TH202" i="2"/>
  <c r="TG202" i="2"/>
  <c r="TF202" i="2"/>
  <c r="TE202" i="2"/>
  <c r="TD202" i="2"/>
  <c r="TC202" i="2"/>
  <c r="TB202" i="2"/>
  <c r="TA202" i="2"/>
  <c r="SZ202" i="2"/>
  <c r="SY202" i="2"/>
  <c r="SX202" i="2"/>
  <c r="SW202" i="2"/>
  <c r="SU202" i="2"/>
  <c r="ST202" i="2"/>
  <c r="SS202" i="2"/>
  <c r="SR202" i="2"/>
  <c r="SQ202" i="2"/>
  <c r="SP202" i="2"/>
  <c r="SM202" i="2"/>
  <c r="SL202" i="2"/>
  <c r="SK202" i="2"/>
  <c r="SJ202" i="2"/>
  <c r="SG202" i="2"/>
  <c r="VN201" i="2"/>
  <c r="VM201" i="2"/>
  <c r="VL201" i="2"/>
  <c r="VK201" i="2"/>
  <c r="VJ201" i="2"/>
  <c r="VI201" i="2"/>
  <c r="VH201" i="2"/>
  <c r="VG201" i="2"/>
  <c r="VF201" i="2"/>
  <c r="VE201" i="2"/>
  <c r="VD201" i="2"/>
  <c r="VC201" i="2"/>
  <c r="VA201" i="2"/>
  <c r="UZ201" i="2"/>
  <c r="UY201" i="2"/>
  <c r="UX201" i="2"/>
  <c r="UW201" i="2"/>
  <c r="UV201" i="2"/>
  <c r="US201" i="2"/>
  <c r="UR201" i="2"/>
  <c r="UQ201" i="2"/>
  <c r="UP201" i="2"/>
  <c r="UM201" i="2"/>
  <c r="UK201" i="2"/>
  <c r="UJ201" i="2"/>
  <c r="UI201" i="2"/>
  <c r="UH201" i="2"/>
  <c r="UG201" i="2"/>
  <c r="UF201" i="2"/>
  <c r="UE201" i="2"/>
  <c r="UD201" i="2"/>
  <c r="UC201" i="2"/>
  <c r="UB201" i="2"/>
  <c r="UA201" i="2"/>
  <c r="TZ201" i="2"/>
  <c r="TX201" i="2"/>
  <c r="TW201" i="2"/>
  <c r="TV201" i="2"/>
  <c r="TU201" i="2"/>
  <c r="TT201" i="2"/>
  <c r="TS201" i="2"/>
  <c r="TP201" i="2"/>
  <c r="TO201" i="2"/>
  <c r="TN201" i="2"/>
  <c r="TM201" i="2"/>
  <c r="TJ201" i="2"/>
  <c r="TH201" i="2"/>
  <c r="TG201" i="2"/>
  <c r="TF201" i="2"/>
  <c r="TE201" i="2"/>
  <c r="TD201" i="2"/>
  <c r="TC201" i="2"/>
  <c r="TB201" i="2"/>
  <c r="TA201" i="2"/>
  <c r="SZ201" i="2"/>
  <c r="SY201" i="2"/>
  <c r="SX201" i="2"/>
  <c r="SW201" i="2"/>
  <c r="SU201" i="2"/>
  <c r="ST201" i="2"/>
  <c r="SS201" i="2"/>
  <c r="SR201" i="2"/>
  <c r="SQ201" i="2"/>
  <c r="SP201" i="2"/>
  <c r="SO201" i="2" s="1"/>
  <c r="SM201" i="2"/>
  <c r="SL201" i="2"/>
  <c r="SK201" i="2"/>
  <c r="SJ201" i="2"/>
  <c r="SG201" i="2"/>
  <c r="VN200" i="2"/>
  <c r="VM200" i="2"/>
  <c r="VL200" i="2"/>
  <c r="VK200" i="2"/>
  <c r="VJ200" i="2"/>
  <c r="VI200" i="2"/>
  <c r="VH200" i="2"/>
  <c r="VG200" i="2"/>
  <c r="VF200" i="2"/>
  <c r="VE200" i="2"/>
  <c r="VD200" i="2"/>
  <c r="VC200" i="2"/>
  <c r="VA200" i="2"/>
  <c r="UZ200" i="2"/>
  <c r="UY200" i="2"/>
  <c r="UX200" i="2"/>
  <c r="UW200" i="2"/>
  <c r="UV200" i="2"/>
  <c r="US200" i="2"/>
  <c r="UR200" i="2"/>
  <c r="UQ200" i="2"/>
  <c r="UP200" i="2"/>
  <c r="UM200" i="2"/>
  <c r="UK200" i="2"/>
  <c r="UJ200" i="2"/>
  <c r="UI200" i="2"/>
  <c r="UH200" i="2"/>
  <c r="UG200" i="2"/>
  <c r="UF200" i="2"/>
  <c r="UE200" i="2"/>
  <c r="UD200" i="2"/>
  <c r="UC200" i="2"/>
  <c r="UB200" i="2"/>
  <c r="UA200" i="2"/>
  <c r="TZ200" i="2"/>
  <c r="TX200" i="2"/>
  <c r="TW200" i="2"/>
  <c r="TV200" i="2"/>
  <c r="TU200" i="2"/>
  <c r="TT200" i="2"/>
  <c r="TS200" i="2"/>
  <c r="TP200" i="2"/>
  <c r="TO200" i="2"/>
  <c r="TN200" i="2"/>
  <c r="TM200" i="2"/>
  <c r="TJ200" i="2"/>
  <c r="TH200" i="2"/>
  <c r="TG200" i="2"/>
  <c r="TF200" i="2"/>
  <c r="TE200" i="2"/>
  <c r="TD200" i="2"/>
  <c r="TC200" i="2"/>
  <c r="TB200" i="2"/>
  <c r="TA200" i="2"/>
  <c r="SZ200" i="2"/>
  <c r="SY200" i="2"/>
  <c r="SX200" i="2"/>
  <c r="SW200" i="2"/>
  <c r="SU200" i="2"/>
  <c r="ST200" i="2"/>
  <c r="SS200" i="2"/>
  <c r="SR200" i="2"/>
  <c r="SQ200" i="2"/>
  <c r="SP200" i="2"/>
  <c r="SM200" i="2"/>
  <c r="SL200" i="2"/>
  <c r="SK200" i="2"/>
  <c r="SJ200" i="2"/>
  <c r="SG200" i="2"/>
  <c r="VN199" i="2"/>
  <c r="VM199" i="2"/>
  <c r="VL199" i="2"/>
  <c r="VK199" i="2"/>
  <c r="VJ199" i="2"/>
  <c r="VI199" i="2"/>
  <c r="VH199" i="2"/>
  <c r="VG199" i="2"/>
  <c r="VF199" i="2"/>
  <c r="VE199" i="2"/>
  <c r="VD199" i="2"/>
  <c r="VC199" i="2"/>
  <c r="VA199" i="2"/>
  <c r="UZ199" i="2"/>
  <c r="UY199" i="2"/>
  <c r="UX199" i="2"/>
  <c r="UW199" i="2"/>
  <c r="UV199" i="2"/>
  <c r="UU199" i="2" s="1"/>
  <c r="US199" i="2"/>
  <c r="UR199" i="2"/>
  <c r="UQ199" i="2"/>
  <c r="UP199" i="2"/>
  <c r="UM199" i="2"/>
  <c r="UK199" i="2"/>
  <c r="UJ199" i="2"/>
  <c r="UI199" i="2"/>
  <c r="UH199" i="2"/>
  <c r="UG199" i="2"/>
  <c r="UF199" i="2"/>
  <c r="UE199" i="2"/>
  <c r="UD199" i="2"/>
  <c r="UC199" i="2"/>
  <c r="UB199" i="2"/>
  <c r="UA199" i="2"/>
  <c r="TZ199" i="2"/>
  <c r="TX199" i="2"/>
  <c r="TW199" i="2"/>
  <c r="TV199" i="2"/>
  <c r="TU199" i="2"/>
  <c r="TT199" i="2"/>
  <c r="TS199" i="2"/>
  <c r="TP199" i="2"/>
  <c r="TO199" i="2"/>
  <c r="TN199" i="2"/>
  <c r="TM199" i="2"/>
  <c r="TJ199" i="2"/>
  <c r="TH199" i="2"/>
  <c r="TG199" i="2"/>
  <c r="TF199" i="2"/>
  <c r="TE199" i="2"/>
  <c r="TD199" i="2"/>
  <c r="TC199" i="2"/>
  <c r="TB199" i="2"/>
  <c r="TA199" i="2"/>
  <c r="SZ199" i="2"/>
  <c r="SY199" i="2"/>
  <c r="SX199" i="2"/>
  <c r="SW199" i="2"/>
  <c r="SU199" i="2"/>
  <c r="ST199" i="2"/>
  <c r="SS199" i="2"/>
  <c r="SR199" i="2"/>
  <c r="SQ199" i="2"/>
  <c r="SP199" i="2"/>
  <c r="SM199" i="2"/>
  <c r="SL199" i="2"/>
  <c r="SK199" i="2"/>
  <c r="SJ199" i="2"/>
  <c r="SG199" i="2"/>
  <c r="VN198" i="2"/>
  <c r="VM198" i="2"/>
  <c r="VL198" i="2"/>
  <c r="VK198" i="2"/>
  <c r="VJ198" i="2"/>
  <c r="VI198" i="2"/>
  <c r="VH198" i="2"/>
  <c r="VG198" i="2"/>
  <c r="VF198" i="2"/>
  <c r="VE198" i="2"/>
  <c r="VD198" i="2"/>
  <c r="VC198" i="2"/>
  <c r="VA198" i="2"/>
  <c r="UZ198" i="2"/>
  <c r="UY198" i="2"/>
  <c r="UX198" i="2"/>
  <c r="UW198" i="2"/>
  <c r="UV198" i="2"/>
  <c r="US198" i="2"/>
  <c r="UR198" i="2"/>
  <c r="UQ198" i="2"/>
  <c r="UP198" i="2"/>
  <c r="UM198" i="2"/>
  <c r="UK198" i="2"/>
  <c r="UJ198" i="2"/>
  <c r="UI198" i="2"/>
  <c r="UH198" i="2"/>
  <c r="UG198" i="2"/>
  <c r="UF198" i="2"/>
  <c r="UE198" i="2"/>
  <c r="UD198" i="2"/>
  <c r="UC198" i="2"/>
  <c r="UB198" i="2"/>
  <c r="UA198" i="2"/>
  <c r="TZ198" i="2"/>
  <c r="TX198" i="2"/>
  <c r="TW198" i="2"/>
  <c r="TV198" i="2"/>
  <c r="TU198" i="2"/>
  <c r="TT198" i="2"/>
  <c r="TS198" i="2"/>
  <c r="TR198" i="2" s="1"/>
  <c r="TP198" i="2"/>
  <c r="TO198" i="2"/>
  <c r="TN198" i="2"/>
  <c r="TM198" i="2"/>
  <c r="TJ198" i="2"/>
  <c r="TH198" i="2"/>
  <c r="TG198" i="2"/>
  <c r="TF198" i="2"/>
  <c r="TE198" i="2"/>
  <c r="TD198" i="2"/>
  <c r="TC198" i="2"/>
  <c r="TB198" i="2"/>
  <c r="TA198" i="2"/>
  <c r="SZ198" i="2"/>
  <c r="SY198" i="2"/>
  <c r="SX198" i="2"/>
  <c r="SW198" i="2"/>
  <c r="SU198" i="2"/>
  <c r="ST198" i="2"/>
  <c r="SS198" i="2"/>
  <c r="SR198" i="2"/>
  <c r="SQ198" i="2"/>
  <c r="SP198" i="2"/>
  <c r="SM198" i="2"/>
  <c r="SL198" i="2"/>
  <c r="SK198" i="2"/>
  <c r="SJ198" i="2"/>
  <c r="SG198" i="2"/>
  <c r="VN197" i="2"/>
  <c r="VM197" i="2"/>
  <c r="VL197" i="2"/>
  <c r="VK197" i="2"/>
  <c r="VJ197" i="2"/>
  <c r="VI197" i="2"/>
  <c r="VH197" i="2"/>
  <c r="VG197" i="2"/>
  <c r="VF197" i="2"/>
  <c r="VE197" i="2"/>
  <c r="VD197" i="2"/>
  <c r="VC197" i="2"/>
  <c r="VA197" i="2"/>
  <c r="UZ197" i="2"/>
  <c r="UY197" i="2"/>
  <c r="UX197" i="2"/>
  <c r="UW197" i="2"/>
  <c r="UV197" i="2"/>
  <c r="US197" i="2"/>
  <c r="UR197" i="2"/>
  <c r="UQ197" i="2"/>
  <c r="UP197" i="2"/>
  <c r="UM197" i="2"/>
  <c r="UK197" i="2"/>
  <c r="UJ197" i="2"/>
  <c r="UI197" i="2"/>
  <c r="UH197" i="2"/>
  <c r="UG197" i="2"/>
  <c r="UF197" i="2"/>
  <c r="UE197" i="2"/>
  <c r="UD197" i="2"/>
  <c r="UC197" i="2"/>
  <c r="UB197" i="2"/>
  <c r="UA197" i="2"/>
  <c r="TZ197" i="2"/>
  <c r="TX197" i="2"/>
  <c r="TW197" i="2"/>
  <c r="TV197" i="2"/>
  <c r="TU197" i="2"/>
  <c r="TT197" i="2"/>
  <c r="TS197" i="2"/>
  <c r="TP197" i="2"/>
  <c r="TO197" i="2"/>
  <c r="TN197" i="2"/>
  <c r="TM197" i="2"/>
  <c r="TJ197" i="2"/>
  <c r="TH197" i="2"/>
  <c r="TG197" i="2"/>
  <c r="TF197" i="2"/>
  <c r="TE197" i="2"/>
  <c r="TD197" i="2"/>
  <c r="TC197" i="2"/>
  <c r="TB197" i="2"/>
  <c r="TA197" i="2"/>
  <c r="SZ197" i="2"/>
  <c r="SY197" i="2"/>
  <c r="SX197" i="2"/>
  <c r="SW197" i="2"/>
  <c r="SU197" i="2"/>
  <c r="ST197" i="2"/>
  <c r="SS197" i="2"/>
  <c r="SR197" i="2"/>
  <c r="SQ197" i="2"/>
  <c r="SP197" i="2"/>
  <c r="SM197" i="2"/>
  <c r="SL197" i="2"/>
  <c r="SK197" i="2"/>
  <c r="SJ197" i="2"/>
  <c r="SG197" i="2"/>
  <c r="VN196" i="2"/>
  <c r="VM196" i="2"/>
  <c r="VL196" i="2"/>
  <c r="VK196" i="2"/>
  <c r="VJ196" i="2"/>
  <c r="VI196" i="2"/>
  <c r="VH196" i="2"/>
  <c r="VG196" i="2"/>
  <c r="VF196" i="2"/>
  <c r="VE196" i="2"/>
  <c r="VD196" i="2"/>
  <c r="VC196" i="2"/>
  <c r="VA196" i="2"/>
  <c r="UZ196" i="2"/>
  <c r="UY196" i="2"/>
  <c r="UX196" i="2"/>
  <c r="UW196" i="2"/>
  <c r="UV196" i="2"/>
  <c r="US196" i="2"/>
  <c r="UR196" i="2"/>
  <c r="UQ196" i="2"/>
  <c r="UP196" i="2"/>
  <c r="UM196" i="2"/>
  <c r="UK196" i="2"/>
  <c r="UJ196" i="2"/>
  <c r="UI196" i="2"/>
  <c r="UH196" i="2"/>
  <c r="UG196" i="2"/>
  <c r="UF196" i="2"/>
  <c r="UE196" i="2"/>
  <c r="UD196" i="2"/>
  <c r="UC196" i="2"/>
  <c r="UB196" i="2"/>
  <c r="UA196" i="2"/>
  <c r="TZ196" i="2"/>
  <c r="TX196" i="2"/>
  <c r="TW196" i="2"/>
  <c r="TV196" i="2"/>
  <c r="TU196" i="2"/>
  <c r="TT196" i="2"/>
  <c r="TS196" i="2"/>
  <c r="TP196" i="2"/>
  <c r="TO196" i="2"/>
  <c r="TN196" i="2"/>
  <c r="TM196" i="2"/>
  <c r="TJ196" i="2"/>
  <c r="TH196" i="2"/>
  <c r="TG196" i="2"/>
  <c r="TF196" i="2"/>
  <c r="TE196" i="2"/>
  <c r="TD196" i="2"/>
  <c r="TC196" i="2"/>
  <c r="TB196" i="2"/>
  <c r="TA196" i="2"/>
  <c r="SZ196" i="2"/>
  <c r="SY196" i="2"/>
  <c r="SX196" i="2"/>
  <c r="SW196" i="2"/>
  <c r="SU196" i="2"/>
  <c r="ST196" i="2"/>
  <c r="SS196" i="2"/>
  <c r="SR196" i="2"/>
  <c r="SQ196" i="2"/>
  <c r="SP196" i="2"/>
  <c r="SM196" i="2"/>
  <c r="SL196" i="2"/>
  <c r="SK196" i="2"/>
  <c r="SJ196" i="2"/>
  <c r="SG196" i="2"/>
  <c r="VN195" i="2"/>
  <c r="VM195" i="2"/>
  <c r="VL195" i="2"/>
  <c r="VK195" i="2"/>
  <c r="VJ195" i="2"/>
  <c r="VI195" i="2"/>
  <c r="VH195" i="2"/>
  <c r="VG195" i="2"/>
  <c r="VF195" i="2"/>
  <c r="VE195" i="2"/>
  <c r="VD195" i="2"/>
  <c r="VC195" i="2"/>
  <c r="VA195" i="2"/>
  <c r="UZ195" i="2"/>
  <c r="UY195" i="2"/>
  <c r="UX195" i="2"/>
  <c r="UW195" i="2"/>
  <c r="UV195" i="2"/>
  <c r="UU195" i="2" s="1"/>
  <c r="US195" i="2"/>
  <c r="UR195" i="2"/>
  <c r="UQ195" i="2"/>
  <c r="UP195" i="2"/>
  <c r="UM195" i="2"/>
  <c r="UK195" i="2"/>
  <c r="UJ195" i="2"/>
  <c r="UI195" i="2"/>
  <c r="UH195" i="2"/>
  <c r="UG195" i="2"/>
  <c r="UF195" i="2"/>
  <c r="UE195" i="2"/>
  <c r="UD195" i="2"/>
  <c r="UC195" i="2"/>
  <c r="UB195" i="2"/>
  <c r="UA195" i="2"/>
  <c r="TZ195" i="2"/>
  <c r="TX195" i="2"/>
  <c r="TW195" i="2"/>
  <c r="TV195" i="2"/>
  <c r="TU195" i="2"/>
  <c r="TT195" i="2"/>
  <c r="TS195" i="2"/>
  <c r="TR195" i="2" s="1"/>
  <c r="TP195" i="2"/>
  <c r="TO195" i="2"/>
  <c r="TN195" i="2"/>
  <c r="TM195" i="2"/>
  <c r="TJ195" i="2"/>
  <c r="TH195" i="2"/>
  <c r="TG195" i="2"/>
  <c r="TF195" i="2"/>
  <c r="TE195" i="2"/>
  <c r="TD195" i="2"/>
  <c r="TC195" i="2"/>
  <c r="TB195" i="2"/>
  <c r="TA195" i="2"/>
  <c r="SZ195" i="2"/>
  <c r="SY195" i="2"/>
  <c r="SX195" i="2"/>
  <c r="SW195" i="2"/>
  <c r="SU195" i="2"/>
  <c r="ST195" i="2"/>
  <c r="SS195" i="2"/>
  <c r="SR195" i="2"/>
  <c r="SQ195" i="2"/>
  <c r="SP195" i="2"/>
  <c r="SO195" i="2" s="1"/>
  <c r="SM195" i="2"/>
  <c r="SL195" i="2"/>
  <c r="SK195" i="2"/>
  <c r="SJ195" i="2"/>
  <c r="SG195" i="2"/>
  <c r="VN194" i="2"/>
  <c r="VM194" i="2"/>
  <c r="VL194" i="2"/>
  <c r="VK194" i="2"/>
  <c r="VJ194" i="2"/>
  <c r="VI194" i="2"/>
  <c r="VH194" i="2"/>
  <c r="VG194" i="2"/>
  <c r="VF194" i="2"/>
  <c r="VE194" i="2"/>
  <c r="VD194" i="2"/>
  <c r="VC194" i="2"/>
  <c r="VA194" i="2"/>
  <c r="UZ194" i="2"/>
  <c r="UY194" i="2"/>
  <c r="UX194" i="2"/>
  <c r="UW194" i="2"/>
  <c r="UV194" i="2"/>
  <c r="US194" i="2"/>
  <c r="UR194" i="2"/>
  <c r="UQ194" i="2"/>
  <c r="UP194" i="2"/>
  <c r="UM194" i="2"/>
  <c r="UK194" i="2"/>
  <c r="UJ194" i="2"/>
  <c r="UI194" i="2"/>
  <c r="UH194" i="2"/>
  <c r="UG194" i="2"/>
  <c r="UF194" i="2"/>
  <c r="UE194" i="2"/>
  <c r="UD194" i="2"/>
  <c r="UC194" i="2"/>
  <c r="UB194" i="2"/>
  <c r="UA194" i="2"/>
  <c r="TZ194" i="2"/>
  <c r="TX194" i="2"/>
  <c r="TW194" i="2"/>
  <c r="TV194" i="2"/>
  <c r="TU194" i="2"/>
  <c r="TT194" i="2"/>
  <c r="TS194" i="2"/>
  <c r="TP194" i="2"/>
  <c r="TO194" i="2"/>
  <c r="TN194" i="2"/>
  <c r="TM194" i="2"/>
  <c r="TJ194" i="2"/>
  <c r="TH194" i="2"/>
  <c r="TG194" i="2"/>
  <c r="TF194" i="2"/>
  <c r="TE194" i="2"/>
  <c r="TD194" i="2"/>
  <c r="TC194" i="2"/>
  <c r="TB194" i="2"/>
  <c r="TA194" i="2"/>
  <c r="SZ194" i="2"/>
  <c r="SY194" i="2"/>
  <c r="SX194" i="2"/>
  <c r="SW194" i="2"/>
  <c r="SU194" i="2"/>
  <c r="ST194" i="2"/>
  <c r="SS194" i="2"/>
  <c r="SR194" i="2"/>
  <c r="SQ194" i="2"/>
  <c r="SP194" i="2"/>
  <c r="SM194" i="2"/>
  <c r="SL194" i="2"/>
  <c r="SK194" i="2"/>
  <c r="SJ194" i="2"/>
  <c r="SG194" i="2"/>
  <c r="VN193" i="2"/>
  <c r="VM193" i="2"/>
  <c r="VL193" i="2"/>
  <c r="VK193" i="2"/>
  <c r="VJ193" i="2"/>
  <c r="VI193" i="2"/>
  <c r="VH193" i="2"/>
  <c r="VG193" i="2"/>
  <c r="VF193" i="2"/>
  <c r="VE193" i="2"/>
  <c r="VD193" i="2"/>
  <c r="VC193" i="2"/>
  <c r="VA193" i="2"/>
  <c r="UZ193" i="2"/>
  <c r="UY193" i="2"/>
  <c r="UX193" i="2"/>
  <c r="UW193" i="2"/>
  <c r="UV193" i="2"/>
  <c r="US193" i="2"/>
  <c r="UR193" i="2"/>
  <c r="UQ193" i="2"/>
  <c r="UP193" i="2"/>
  <c r="UM193" i="2"/>
  <c r="UK193" i="2"/>
  <c r="UJ193" i="2"/>
  <c r="UI193" i="2"/>
  <c r="UH193" i="2"/>
  <c r="UG193" i="2"/>
  <c r="UF193" i="2"/>
  <c r="UE193" i="2"/>
  <c r="UD193" i="2"/>
  <c r="UC193" i="2"/>
  <c r="UB193" i="2"/>
  <c r="UA193" i="2"/>
  <c r="TZ193" i="2"/>
  <c r="TX193" i="2"/>
  <c r="TW193" i="2"/>
  <c r="TV193" i="2"/>
  <c r="TU193" i="2"/>
  <c r="TT193" i="2"/>
  <c r="TR193" i="2" s="1"/>
  <c r="TS193" i="2"/>
  <c r="TP193" i="2"/>
  <c r="TO193" i="2"/>
  <c r="TN193" i="2"/>
  <c r="TL193" i="2" s="1"/>
  <c r="TM193" i="2"/>
  <c r="TJ193" i="2"/>
  <c r="TH193" i="2"/>
  <c r="TG193" i="2"/>
  <c r="TF193" i="2"/>
  <c r="TE193" i="2"/>
  <c r="TD193" i="2"/>
  <c r="TC193" i="2"/>
  <c r="TB193" i="2"/>
  <c r="TA193" i="2"/>
  <c r="SZ193" i="2"/>
  <c r="SY193" i="2"/>
  <c r="SX193" i="2"/>
  <c r="SW193" i="2"/>
  <c r="SU193" i="2"/>
  <c r="ST193" i="2"/>
  <c r="SS193" i="2"/>
  <c r="SR193" i="2"/>
  <c r="SQ193" i="2"/>
  <c r="SO193" i="2" s="1"/>
  <c r="SP193" i="2"/>
  <c r="SM193" i="2"/>
  <c r="SL193" i="2"/>
  <c r="SK193" i="2"/>
  <c r="SJ193" i="2"/>
  <c r="SG193" i="2"/>
  <c r="VN192" i="2"/>
  <c r="VM192" i="2"/>
  <c r="VL192" i="2"/>
  <c r="VK192" i="2"/>
  <c r="VJ192" i="2"/>
  <c r="VI192" i="2"/>
  <c r="VH192" i="2"/>
  <c r="VG192" i="2"/>
  <c r="VF192" i="2"/>
  <c r="VE192" i="2"/>
  <c r="VD192" i="2"/>
  <c r="VC192" i="2"/>
  <c r="VA192" i="2"/>
  <c r="UZ192" i="2"/>
  <c r="UY192" i="2"/>
  <c r="UX192" i="2"/>
  <c r="UW192" i="2"/>
  <c r="UV192" i="2"/>
  <c r="US192" i="2"/>
  <c r="UR192" i="2"/>
  <c r="UQ192" i="2"/>
  <c r="UP192" i="2"/>
  <c r="UM192" i="2"/>
  <c r="UK192" i="2"/>
  <c r="UJ192" i="2"/>
  <c r="UI192" i="2"/>
  <c r="UH192" i="2"/>
  <c r="UG192" i="2"/>
  <c r="UF192" i="2"/>
  <c r="UE192" i="2"/>
  <c r="UD192" i="2"/>
  <c r="UC192" i="2"/>
  <c r="UB192" i="2"/>
  <c r="TY192" i="2" s="1"/>
  <c r="UA192" i="2"/>
  <c r="TZ192" i="2"/>
  <c r="TX192" i="2"/>
  <c r="TW192" i="2"/>
  <c r="TV192" i="2"/>
  <c r="TU192" i="2"/>
  <c r="TT192" i="2"/>
  <c r="TS192" i="2"/>
  <c r="TP192" i="2"/>
  <c r="TO192" i="2"/>
  <c r="TN192" i="2"/>
  <c r="TM192" i="2"/>
  <c r="TJ192" i="2"/>
  <c r="TH192" i="2"/>
  <c r="TG192" i="2"/>
  <c r="TF192" i="2"/>
  <c r="TE192" i="2"/>
  <c r="TD192" i="2"/>
  <c r="TC192" i="2"/>
  <c r="TB192" i="2"/>
  <c r="TA192" i="2"/>
  <c r="SZ192" i="2"/>
  <c r="SY192" i="2"/>
  <c r="SX192" i="2"/>
  <c r="SW192" i="2"/>
  <c r="SU192" i="2"/>
  <c r="ST192" i="2"/>
  <c r="SS192" i="2"/>
  <c r="SR192" i="2"/>
  <c r="SQ192" i="2"/>
  <c r="SP192" i="2"/>
  <c r="SM192" i="2"/>
  <c r="SL192" i="2"/>
  <c r="SK192" i="2"/>
  <c r="SJ192" i="2"/>
  <c r="SG192" i="2"/>
  <c r="VN191" i="2"/>
  <c r="VM191" i="2"/>
  <c r="VL191" i="2"/>
  <c r="VK191" i="2"/>
  <c r="VJ191" i="2"/>
  <c r="VI191" i="2"/>
  <c r="VH191" i="2"/>
  <c r="VG191" i="2"/>
  <c r="VF191" i="2"/>
  <c r="VE191" i="2"/>
  <c r="VD191" i="2"/>
  <c r="VC191" i="2"/>
  <c r="VA191" i="2"/>
  <c r="UZ191" i="2"/>
  <c r="UY191" i="2"/>
  <c r="UX191" i="2"/>
  <c r="UW191" i="2"/>
  <c r="UV191" i="2"/>
  <c r="US191" i="2"/>
  <c r="UR191" i="2"/>
  <c r="UQ191" i="2"/>
  <c r="UP191" i="2"/>
  <c r="UM191" i="2"/>
  <c r="UK191" i="2"/>
  <c r="UJ191" i="2"/>
  <c r="UI191" i="2"/>
  <c r="UH191" i="2"/>
  <c r="UG191" i="2"/>
  <c r="UF191" i="2"/>
  <c r="UE191" i="2"/>
  <c r="UD191" i="2"/>
  <c r="UC191" i="2"/>
  <c r="UB191" i="2"/>
  <c r="UA191" i="2"/>
  <c r="TZ191" i="2"/>
  <c r="TX191" i="2"/>
  <c r="TW191" i="2"/>
  <c r="TV191" i="2"/>
  <c r="TU191" i="2"/>
  <c r="TT191" i="2"/>
  <c r="TS191" i="2"/>
  <c r="TP191" i="2"/>
  <c r="TO191" i="2"/>
  <c r="TN191" i="2"/>
  <c r="TM191" i="2"/>
  <c r="TJ191" i="2"/>
  <c r="TH191" i="2"/>
  <c r="TG191" i="2"/>
  <c r="TF191" i="2"/>
  <c r="TE191" i="2"/>
  <c r="TD191" i="2"/>
  <c r="TC191" i="2"/>
  <c r="TB191" i="2"/>
  <c r="TA191" i="2"/>
  <c r="SZ191" i="2"/>
  <c r="SY191" i="2"/>
  <c r="SX191" i="2"/>
  <c r="SW191" i="2"/>
  <c r="SU191" i="2"/>
  <c r="ST191" i="2"/>
  <c r="SS191" i="2"/>
  <c r="SR191" i="2"/>
  <c r="SQ191" i="2"/>
  <c r="SP191" i="2"/>
  <c r="SM191" i="2"/>
  <c r="SL191" i="2"/>
  <c r="SK191" i="2"/>
  <c r="SJ191" i="2"/>
  <c r="SG191" i="2"/>
  <c r="VN190" i="2"/>
  <c r="VM190" i="2"/>
  <c r="VL190" i="2"/>
  <c r="VK190" i="2"/>
  <c r="VJ190" i="2"/>
  <c r="VI190" i="2"/>
  <c r="VH190" i="2"/>
  <c r="VG190" i="2"/>
  <c r="VF190" i="2"/>
  <c r="VE190" i="2"/>
  <c r="VD190" i="2"/>
  <c r="VC190" i="2"/>
  <c r="VA190" i="2"/>
  <c r="UZ190" i="2"/>
  <c r="UY190" i="2"/>
  <c r="UX190" i="2"/>
  <c r="UW190" i="2"/>
  <c r="UV190" i="2"/>
  <c r="US190" i="2"/>
  <c r="UR190" i="2"/>
  <c r="UQ190" i="2"/>
  <c r="UP190" i="2"/>
  <c r="UM190" i="2"/>
  <c r="UK190" i="2"/>
  <c r="UJ190" i="2"/>
  <c r="UI190" i="2"/>
  <c r="UH190" i="2"/>
  <c r="UG190" i="2"/>
  <c r="UF190" i="2"/>
  <c r="UE190" i="2"/>
  <c r="UD190" i="2"/>
  <c r="UC190" i="2"/>
  <c r="UB190" i="2"/>
  <c r="UA190" i="2"/>
  <c r="TZ190" i="2"/>
  <c r="TX190" i="2"/>
  <c r="TW190" i="2"/>
  <c r="TV190" i="2"/>
  <c r="TU190" i="2"/>
  <c r="TT190" i="2"/>
  <c r="TS190" i="2"/>
  <c r="TR190" i="2" s="1"/>
  <c r="TP190" i="2"/>
  <c r="TO190" i="2"/>
  <c r="TN190" i="2"/>
  <c r="TM190" i="2"/>
  <c r="TJ190" i="2"/>
  <c r="TH190" i="2"/>
  <c r="TG190" i="2"/>
  <c r="TF190" i="2"/>
  <c r="TE190" i="2"/>
  <c r="TD190" i="2"/>
  <c r="TC190" i="2"/>
  <c r="TB190" i="2"/>
  <c r="TA190" i="2"/>
  <c r="SZ190" i="2"/>
  <c r="SY190" i="2"/>
  <c r="SX190" i="2"/>
  <c r="SW190" i="2"/>
  <c r="SU190" i="2"/>
  <c r="ST190" i="2"/>
  <c r="SS190" i="2"/>
  <c r="SR190" i="2"/>
  <c r="SQ190" i="2"/>
  <c r="SP190" i="2"/>
  <c r="SM190" i="2"/>
  <c r="SL190" i="2"/>
  <c r="SK190" i="2"/>
  <c r="SJ190" i="2"/>
  <c r="SG190" i="2"/>
  <c r="VN189" i="2"/>
  <c r="VM189" i="2"/>
  <c r="VL189" i="2"/>
  <c r="VK189" i="2"/>
  <c r="VJ189" i="2"/>
  <c r="VI189" i="2"/>
  <c r="VH189" i="2"/>
  <c r="VG189" i="2"/>
  <c r="VF189" i="2"/>
  <c r="VE189" i="2"/>
  <c r="VD189" i="2"/>
  <c r="VC189" i="2"/>
  <c r="VB189" i="2"/>
  <c r="VA189" i="2"/>
  <c r="UZ189" i="2"/>
  <c r="UY189" i="2"/>
  <c r="UX189" i="2"/>
  <c r="UW189" i="2"/>
  <c r="UV189" i="2"/>
  <c r="US189" i="2"/>
  <c r="UR189" i="2"/>
  <c r="UQ189" i="2"/>
  <c r="UP189" i="2"/>
  <c r="UM189" i="2"/>
  <c r="UK189" i="2"/>
  <c r="UJ189" i="2"/>
  <c r="UI189" i="2"/>
  <c r="UH189" i="2"/>
  <c r="UG189" i="2"/>
  <c r="UF189" i="2"/>
  <c r="UE189" i="2"/>
  <c r="UD189" i="2"/>
  <c r="UC189" i="2"/>
  <c r="UB189" i="2"/>
  <c r="UA189" i="2"/>
  <c r="TZ189" i="2"/>
  <c r="TX189" i="2"/>
  <c r="TW189" i="2"/>
  <c r="TV189" i="2"/>
  <c r="TU189" i="2"/>
  <c r="TT189" i="2"/>
  <c r="TS189" i="2"/>
  <c r="TP189" i="2"/>
  <c r="TO189" i="2"/>
  <c r="TN189" i="2"/>
  <c r="TM189" i="2"/>
  <c r="TJ189" i="2"/>
  <c r="TH189" i="2"/>
  <c r="TG189" i="2"/>
  <c r="TF189" i="2"/>
  <c r="TE189" i="2"/>
  <c r="TD189" i="2"/>
  <c r="TC189" i="2"/>
  <c r="TB189" i="2"/>
  <c r="TA189" i="2"/>
  <c r="SZ189" i="2"/>
  <c r="SY189" i="2"/>
  <c r="SX189" i="2"/>
  <c r="SW189" i="2"/>
  <c r="SU189" i="2"/>
  <c r="ST189" i="2"/>
  <c r="SS189" i="2"/>
  <c r="SR189" i="2"/>
  <c r="SQ189" i="2"/>
  <c r="SP189" i="2"/>
  <c r="SM189" i="2"/>
  <c r="SL189" i="2"/>
  <c r="SK189" i="2"/>
  <c r="SJ189" i="2"/>
  <c r="SG189" i="2"/>
  <c r="VN188" i="2"/>
  <c r="VM188" i="2"/>
  <c r="VL188" i="2"/>
  <c r="VK188" i="2"/>
  <c r="VJ188" i="2"/>
  <c r="VI188" i="2"/>
  <c r="VH188" i="2"/>
  <c r="VG188" i="2"/>
  <c r="VF188" i="2"/>
  <c r="VE188" i="2"/>
  <c r="VD188" i="2"/>
  <c r="VC188" i="2"/>
  <c r="VA188" i="2"/>
  <c r="UZ188" i="2"/>
  <c r="UY188" i="2"/>
  <c r="UX188" i="2"/>
  <c r="UW188" i="2"/>
  <c r="UV188" i="2"/>
  <c r="UU188" i="2" s="1"/>
  <c r="US188" i="2"/>
  <c r="UR188" i="2"/>
  <c r="UQ188" i="2"/>
  <c r="UP188" i="2"/>
  <c r="UM188" i="2"/>
  <c r="UK188" i="2"/>
  <c r="UJ188" i="2"/>
  <c r="UI188" i="2"/>
  <c r="UH188" i="2"/>
  <c r="UG188" i="2"/>
  <c r="UF188" i="2"/>
  <c r="UE188" i="2"/>
  <c r="UD188" i="2"/>
  <c r="UC188" i="2"/>
  <c r="UB188" i="2"/>
  <c r="UA188" i="2"/>
  <c r="TZ188" i="2"/>
  <c r="TX188" i="2"/>
  <c r="TW188" i="2"/>
  <c r="TV188" i="2"/>
  <c r="TU188" i="2"/>
  <c r="TT188" i="2"/>
  <c r="TS188" i="2"/>
  <c r="TP188" i="2"/>
  <c r="TO188" i="2"/>
  <c r="TN188" i="2"/>
  <c r="TM188" i="2"/>
  <c r="TJ188" i="2"/>
  <c r="TH188" i="2"/>
  <c r="TG188" i="2"/>
  <c r="TF188" i="2"/>
  <c r="TE188" i="2"/>
  <c r="TD188" i="2"/>
  <c r="TC188" i="2"/>
  <c r="TB188" i="2"/>
  <c r="TA188" i="2"/>
  <c r="SZ188" i="2"/>
  <c r="SY188" i="2"/>
  <c r="SX188" i="2"/>
  <c r="SW188" i="2"/>
  <c r="SU188" i="2"/>
  <c r="ST188" i="2"/>
  <c r="SS188" i="2"/>
  <c r="SR188" i="2"/>
  <c r="SQ188" i="2"/>
  <c r="SO188" i="2" s="1"/>
  <c r="SP188" i="2"/>
  <c r="SM188" i="2"/>
  <c r="SL188" i="2"/>
  <c r="SK188" i="2"/>
  <c r="SI188" i="2" s="1"/>
  <c r="SJ188" i="2"/>
  <c r="SG188" i="2"/>
  <c r="VN187" i="2"/>
  <c r="VM187" i="2"/>
  <c r="VL187" i="2"/>
  <c r="VK187" i="2"/>
  <c r="VJ187" i="2"/>
  <c r="VI187" i="2"/>
  <c r="VH187" i="2"/>
  <c r="VG187" i="2"/>
  <c r="VF187" i="2"/>
  <c r="VE187" i="2"/>
  <c r="VD187" i="2"/>
  <c r="VC187" i="2"/>
  <c r="VA187" i="2"/>
  <c r="UZ187" i="2"/>
  <c r="UY187" i="2"/>
  <c r="UX187" i="2"/>
  <c r="UW187" i="2"/>
  <c r="UV187" i="2"/>
  <c r="US187" i="2"/>
  <c r="UR187" i="2"/>
  <c r="UQ187" i="2"/>
  <c r="UO187" i="2" s="1"/>
  <c r="UP187" i="2"/>
  <c r="UM187" i="2"/>
  <c r="UK187" i="2"/>
  <c r="UJ187" i="2"/>
  <c r="UI187" i="2"/>
  <c r="UH187" i="2"/>
  <c r="UG187" i="2"/>
  <c r="UF187" i="2"/>
  <c r="UE187" i="2"/>
  <c r="UD187" i="2"/>
  <c r="UC187" i="2"/>
  <c r="UB187" i="2"/>
  <c r="UA187" i="2"/>
  <c r="TZ187" i="2"/>
  <c r="TX187" i="2"/>
  <c r="TW187" i="2"/>
  <c r="TV187" i="2"/>
  <c r="TU187" i="2"/>
  <c r="TT187" i="2"/>
  <c r="TS187" i="2"/>
  <c r="TP187" i="2"/>
  <c r="TO187" i="2"/>
  <c r="TN187" i="2"/>
  <c r="TM187" i="2"/>
  <c r="TJ187" i="2"/>
  <c r="TH187" i="2"/>
  <c r="TG187" i="2"/>
  <c r="TF187" i="2"/>
  <c r="TE187" i="2"/>
  <c r="TD187" i="2"/>
  <c r="TC187" i="2"/>
  <c r="TB187" i="2"/>
  <c r="TA187" i="2"/>
  <c r="SZ187" i="2"/>
  <c r="SY187" i="2"/>
  <c r="SX187" i="2"/>
  <c r="SW187" i="2"/>
  <c r="SU187" i="2"/>
  <c r="ST187" i="2"/>
  <c r="SS187" i="2"/>
  <c r="SR187" i="2"/>
  <c r="SQ187" i="2"/>
  <c r="SP187" i="2"/>
  <c r="SM187" i="2"/>
  <c r="SL187" i="2"/>
  <c r="SK187" i="2"/>
  <c r="SJ187" i="2"/>
  <c r="SG187" i="2"/>
  <c r="VN186" i="2"/>
  <c r="VM186" i="2"/>
  <c r="VL186" i="2"/>
  <c r="VK186" i="2"/>
  <c r="VJ186" i="2"/>
  <c r="VI186" i="2"/>
  <c r="VH186" i="2"/>
  <c r="VG186" i="2"/>
  <c r="VF186" i="2"/>
  <c r="VE186" i="2"/>
  <c r="VD186" i="2"/>
  <c r="VC186" i="2"/>
  <c r="VA186" i="2"/>
  <c r="UZ186" i="2"/>
  <c r="UY186" i="2"/>
  <c r="UX186" i="2"/>
  <c r="UW186" i="2"/>
  <c r="UV186" i="2"/>
  <c r="US186" i="2"/>
  <c r="UR186" i="2"/>
  <c r="UQ186" i="2"/>
  <c r="UP186" i="2"/>
  <c r="UM186" i="2"/>
  <c r="UK186" i="2"/>
  <c r="UJ186" i="2"/>
  <c r="UI186" i="2"/>
  <c r="UH186" i="2"/>
  <c r="UG186" i="2"/>
  <c r="UF186" i="2"/>
  <c r="UE186" i="2"/>
  <c r="UD186" i="2"/>
  <c r="UC186" i="2"/>
  <c r="UB186" i="2"/>
  <c r="UA186" i="2"/>
  <c r="TZ186" i="2"/>
  <c r="TX186" i="2"/>
  <c r="TW186" i="2"/>
  <c r="TV186" i="2"/>
  <c r="TU186" i="2"/>
  <c r="TT186" i="2"/>
  <c r="TS186" i="2"/>
  <c r="TP186" i="2"/>
  <c r="TO186" i="2"/>
  <c r="TL186" i="2" s="1"/>
  <c r="TN186" i="2"/>
  <c r="TM186" i="2"/>
  <c r="TJ186" i="2"/>
  <c r="TH186" i="2"/>
  <c r="TG186" i="2"/>
  <c r="TF186" i="2"/>
  <c r="TE186" i="2"/>
  <c r="TD186" i="2"/>
  <c r="TC186" i="2"/>
  <c r="TB186" i="2"/>
  <c r="TA186" i="2"/>
  <c r="SZ186" i="2"/>
  <c r="SY186" i="2"/>
  <c r="SX186" i="2"/>
  <c r="SW186" i="2"/>
  <c r="SV186" i="2" s="1"/>
  <c r="SU186" i="2"/>
  <c r="ST186" i="2"/>
  <c r="SS186" i="2"/>
  <c r="SR186" i="2"/>
  <c r="SQ186" i="2"/>
  <c r="SP186" i="2"/>
  <c r="SO186" i="2" s="1"/>
  <c r="SM186" i="2"/>
  <c r="SL186" i="2"/>
  <c r="SK186" i="2"/>
  <c r="SJ186" i="2"/>
  <c r="SG186" i="2"/>
  <c r="VN185" i="2"/>
  <c r="VM185" i="2"/>
  <c r="VL185" i="2"/>
  <c r="VK185" i="2"/>
  <c r="VJ185" i="2"/>
  <c r="VI185" i="2"/>
  <c r="VH185" i="2"/>
  <c r="VG185" i="2"/>
  <c r="VF185" i="2"/>
  <c r="VE185" i="2"/>
  <c r="VD185" i="2"/>
  <c r="VC185" i="2"/>
  <c r="VA185" i="2"/>
  <c r="UZ185" i="2"/>
  <c r="UY185" i="2"/>
  <c r="UX185" i="2"/>
  <c r="UW185" i="2"/>
  <c r="UV185" i="2"/>
  <c r="US185" i="2"/>
  <c r="UR185" i="2"/>
  <c r="UQ185" i="2"/>
  <c r="UP185" i="2"/>
  <c r="UM185" i="2"/>
  <c r="UK185" i="2"/>
  <c r="UJ185" i="2"/>
  <c r="UI185" i="2"/>
  <c r="UH185" i="2"/>
  <c r="UG185" i="2"/>
  <c r="UF185" i="2"/>
  <c r="UE185" i="2"/>
  <c r="UD185" i="2"/>
  <c r="UC185" i="2"/>
  <c r="UB185" i="2"/>
  <c r="UA185" i="2"/>
  <c r="TZ185" i="2"/>
  <c r="TX185" i="2"/>
  <c r="TW185" i="2"/>
  <c r="TV185" i="2"/>
  <c r="TU185" i="2"/>
  <c r="TT185" i="2"/>
  <c r="TS185" i="2"/>
  <c r="TP185" i="2"/>
  <c r="TO185" i="2"/>
  <c r="TN185" i="2"/>
  <c r="TM185" i="2"/>
  <c r="TL185" i="2" s="1"/>
  <c r="TJ185" i="2"/>
  <c r="TH185" i="2"/>
  <c r="TG185" i="2"/>
  <c r="TF185" i="2"/>
  <c r="TE185" i="2"/>
  <c r="TD185" i="2"/>
  <c r="TC185" i="2"/>
  <c r="TB185" i="2"/>
  <c r="TA185" i="2"/>
  <c r="SZ185" i="2"/>
  <c r="SY185" i="2"/>
  <c r="SX185" i="2"/>
  <c r="SW185" i="2"/>
  <c r="SU185" i="2"/>
  <c r="ST185" i="2"/>
  <c r="SS185" i="2"/>
  <c r="SR185" i="2"/>
  <c r="SQ185" i="2"/>
  <c r="SP185" i="2"/>
  <c r="SM185" i="2"/>
  <c r="SL185" i="2"/>
  <c r="SK185" i="2"/>
  <c r="SJ185" i="2"/>
  <c r="SG185" i="2"/>
  <c r="VN184" i="2"/>
  <c r="VM184" i="2"/>
  <c r="VL184" i="2"/>
  <c r="VK184" i="2"/>
  <c r="VJ184" i="2"/>
  <c r="VI184" i="2"/>
  <c r="VH184" i="2"/>
  <c r="VG184" i="2"/>
  <c r="VF184" i="2"/>
  <c r="VE184" i="2"/>
  <c r="VD184" i="2"/>
  <c r="VC184" i="2"/>
  <c r="VA184" i="2"/>
  <c r="UZ184" i="2"/>
  <c r="UY184" i="2"/>
  <c r="UX184" i="2"/>
  <c r="UW184" i="2"/>
  <c r="UV184" i="2"/>
  <c r="US184" i="2"/>
  <c r="UR184" i="2"/>
  <c r="UQ184" i="2"/>
  <c r="UP184" i="2"/>
  <c r="UM184" i="2"/>
  <c r="UK184" i="2"/>
  <c r="UJ184" i="2"/>
  <c r="UI184" i="2"/>
  <c r="UH184" i="2"/>
  <c r="UG184" i="2"/>
  <c r="UF184" i="2"/>
  <c r="UE184" i="2"/>
  <c r="UD184" i="2"/>
  <c r="UC184" i="2"/>
  <c r="UB184" i="2"/>
  <c r="UA184" i="2"/>
  <c r="TZ184" i="2"/>
  <c r="TX184" i="2"/>
  <c r="TW184" i="2"/>
  <c r="TV184" i="2"/>
  <c r="TU184" i="2"/>
  <c r="TT184" i="2"/>
  <c r="TS184" i="2"/>
  <c r="TP184" i="2"/>
  <c r="TO184" i="2"/>
  <c r="TN184" i="2"/>
  <c r="TM184" i="2"/>
  <c r="TJ184" i="2"/>
  <c r="TH184" i="2"/>
  <c r="TG184" i="2"/>
  <c r="TF184" i="2"/>
  <c r="TE184" i="2"/>
  <c r="TD184" i="2"/>
  <c r="TC184" i="2"/>
  <c r="TB184" i="2"/>
  <c r="TA184" i="2"/>
  <c r="SZ184" i="2"/>
  <c r="SY184" i="2"/>
  <c r="SX184" i="2"/>
  <c r="SW184" i="2"/>
  <c r="SU184" i="2"/>
  <c r="ST184" i="2"/>
  <c r="SS184" i="2"/>
  <c r="SR184" i="2"/>
  <c r="SQ184" i="2"/>
  <c r="SP184" i="2"/>
  <c r="SM184" i="2"/>
  <c r="SL184" i="2"/>
  <c r="SK184" i="2"/>
  <c r="SJ184" i="2"/>
  <c r="SG184" i="2"/>
  <c r="VN183" i="2"/>
  <c r="VM183" i="2"/>
  <c r="VL183" i="2"/>
  <c r="VK183" i="2"/>
  <c r="VJ183" i="2"/>
  <c r="VI183" i="2"/>
  <c r="VH183" i="2"/>
  <c r="VG183" i="2"/>
  <c r="VF183" i="2"/>
  <c r="VE183" i="2"/>
  <c r="VD183" i="2"/>
  <c r="VC183" i="2"/>
  <c r="VA183" i="2"/>
  <c r="UZ183" i="2"/>
  <c r="UY183" i="2"/>
  <c r="UX183" i="2"/>
  <c r="UW183" i="2"/>
  <c r="UV183" i="2"/>
  <c r="US183" i="2"/>
  <c r="UR183" i="2"/>
  <c r="UQ183" i="2"/>
  <c r="UP183" i="2"/>
  <c r="UM183" i="2"/>
  <c r="UK183" i="2"/>
  <c r="UJ183" i="2"/>
  <c r="UI183" i="2"/>
  <c r="UH183" i="2"/>
  <c r="UG183" i="2"/>
  <c r="UF183" i="2"/>
  <c r="UE183" i="2"/>
  <c r="UD183" i="2"/>
  <c r="UC183" i="2"/>
  <c r="UB183" i="2"/>
  <c r="UA183" i="2"/>
  <c r="TZ183" i="2"/>
  <c r="TX183" i="2"/>
  <c r="TW183" i="2"/>
  <c r="TV183" i="2"/>
  <c r="TU183" i="2"/>
  <c r="TT183" i="2"/>
  <c r="TS183" i="2"/>
  <c r="TP183" i="2"/>
  <c r="TO183" i="2"/>
  <c r="TN183" i="2"/>
  <c r="TM183" i="2"/>
  <c r="TJ183" i="2"/>
  <c r="TH183" i="2"/>
  <c r="TG183" i="2"/>
  <c r="TF183" i="2"/>
  <c r="TE183" i="2"/>
  <c r="TD183" i="2"/>
  <c r="TC183" i="2"/>
  <c r="TB183" i="2"/>
  <c r="TA183" i="2"/>
  <c r="SZ183" i="2"/>
  <c r="SY183" i="2"/>
  <c r="SX183" i="2"/>
  <c r="SW183" i="2"/>
  <c r="SU183" i="2"/>
  <c r="ST183" i="2"/>
  <c r="SS183" i="2"/>
  <c r="SR183" i="2"/>
  <c r="SQ183" i="2"/>
  <c r="SP183" i="2"/>
  <c r="SM183" i="2"/>
  <c r="SL183" i="2"/>
  <c r="SK183" i="2"/>
  <c r="SJ183" i="2"/>
  <c r="SG183" i="2"/>
  <c r="VN182" i="2"/>
  <c r="VM182" i="2"/>
  <c r="VL182" i="2"/>
  <c r="VK182" i="2"/>
  <c r="VJ182" i="2"/>
  <c r="VI182" i="2"/>
  <c r="VH182" i="2"/>
  <c r="VG182" i="2"/>
  <c r="VF182" i="2"/>
  <c r="VE182" i="2"/>
  <c r="VD182" i="2"/>
  <c r="VC182" i="2"/>
  <c r="VA182" i="2"/>
  <c r="UZ182" i="2"/>
  <c r="UY182" i="2"/>
  <c r="UX182" i="2"/>
  <c r="UW182" i="2"/>
  <c r="UV182" i="2"/>
  <c r="US182" i="2"/>
  <c r="UR182" i="2"/>
  <c r="UQ182" i="2"/>
  <c r="UP182" i="2"/>
  <c r="UO182" i="2" s="1"/>
  <c r="UM182" i="2"/>
  <c r="UK182" i="2"/>
  <c r="UJ182" i="2"/>
  <c r="UI182" i="2"/>
  <c r="UH182" i="2"/>
  <c r="UG182" i="2"/>
  <c r="UF182" i="2"/>
  <c r="UE182" i="2"/>
  <c r="UD182" i="2"/>
  <c r="UC182" i="2"/>
  <c r="UB182" i="2"/>
  <c r="UA182" i="2"/>
  <c r="TZ182" i="2"/>
  <c r="TX182" i="2"/>
  <c r="TW182" i="2"/>
  <c r="TV182" i="2"/>
  <c r="TU182" i="2"/>
  <c r="TT182" i="2"/>
  <c r="TS182" i="2"/>
  <c r="TP182" i="2"/>
  <c r="TO182" i="2"/>
  <c r="TN182" i="2"/>
  <c r="TM182" i="2"/>
  <c r="TL182" i="2" s="1"/>
  <c r="TJ182" i="2"/>
  <c r="TH182" i="2"/>
  <c r="TG182" i="2"/>
  <c r="TF182" i="2"/>
  <c r="TE182" i="2"/>
  <c r="TD182" i="2"/>
  <c r="TC182" i="2"/>
  <c r="TB182" i="2"/>
  <c r="TA182" i="2"/>
  <c r="SZ182" i="2"/>
  <c r="SY182" i="2"/>
  <c r="SX182" i="2"/>
  <c r="SW182" i="2"/>
  <c r="SU182" i="2"/>
  <c r="ST182" i="2"/>
  <c r="SS182" i="2"/>
  <c r="SR182" i="2"/>
  <c r="SQ182" i="2"/>
  <c r="SP182" i="2"/>
  <c r="SM182" i="2"/>
  <c r="SL182" i="2"/>
  <c r="SK182" i="2"/>
  <c r="SJ182" i="2"/>
  <c r="SI182" i="2" s="1"/>
  <c r="SG182" i="2"/>
  <c r="VN181" i="2"/>
  <c r="VM181" i="2"/>
  <c r="VL181" i="2"/>
  <c r="VK181" i="2"/>
  <c r="VJ181" i="2"/>
  <c r="VI181" i="2"/>
  <c r="VH181" i="2"/>
  <c r="VG181" i="2"/>
  <c r="VF181" i="2"/>
  <c r="VE181" i="2"/>
  <c r="VD181" i="2"/>
  <c r="VC181" i="2"/>
  <c r="VA181" i="2"/>
  <c r="UZ181" i="2"/>
  <c r="UY181" i="2"/>
  <c r="UX181" i="2"/>
  <c r="UW181" i="2"/>
  <c r="UV181" i="2"/>
  <c r="UU181" i="2" s="1"/>
  <c r="US181" i="2"/>
  <c r="UR181" i="2"/>
  <c r="UQ181" i="2"/>
  <c r="UP181" i="2"/>
  <c r="UO181" i="2" s="1"/>
  <c r="UM181" i="2"/>
  <c r="UK181" i="2"/>
  <c r="UJ181" i="2"/>
  <c r="UI181" i="2"/>
  <c r="UH181" i="2"/>
  <c r="UG181" i="2"/>
  <c r="UF181" i="2"/>
  <c r="UE181" i="2"/>
  <c r="UD181" i="2"/>
  <c r="UC181" i="2"/>
  <c r="UB181" i="2"/>
  <c r="UA181" i="2"/>
  <c r="TZ181" i="2"/>
  <c r="TX181" i="2"/>
  <c r="TW181" i="2"/>
  <c r="TV181" i="2"/>
  <c r="TU181" i="2"/>
  <c r="TT181" i="2"/>
  <c r="TS181" i="2"/>
  <c r="TR181" i="2" s="1"/>
  <c r="TP181" i="2"/>
  <c r="TO181" i="2"/>
  <c r="TN181" i="2"/>
  <c r="TM181" i="2"/>
  <c r="TJ181" i="2"/>
  <c r="TH181" i="2"/>
  <c r="TG181" i="2"/>
  <c r="TF181" i="2"/>
  <c r="TE181" i="2"/>
  <c r="TD181" i="2"/>
  <c r="TC181" i="2"/>
  <c r="TB181" i="2"/>
  <c r="TA181" i="2"/>
  <c r="SZ181" i="2"/>
  <c r="SY181" i="2"/>
  <c r="SX181" i="2"/>
  <c r="SW181" i="2"/>
  <c r="SV181" i="2" s="1"/>
  <c r="SU181" i="2"/>
  <c r="ST181" i="2"/>
  <c r="SS181" i="2"/>
  <c r="SR181" i="2"/>
  <c r="SQ181" i="2"/>
  <c r="SP181" i="2"/>
  <c r="SO181" i="2" s="1"/>
  <c r="SM181" i="2"/>
  <c r="SL181" i="2"/>
  <c r="SK181" i="2"/>
  <c r="SJ181" i="2"/>
  <c r="SG181" i="2"/>
  <c r="VN180" i="2"/>
  <c r="VM180" i="2"/>
  <c r="VL180" i="2"/>
  <c r="VK180" i="2"/>
  <c r="VJ180" i="2"/>
  <c r="VI180" i="2"/>
  <c r="VH180" i="2"/>
  <c r="VG180" i="2"/>
  <c r="VF180" i="2"/>
  <c r="VE180" i="2"/>
  <c r="VD180" i="2"/>
  <c r="VC180" i="2"/>
  <c r="VA180" i="2"/>
  <c r="UZ180" i="2"/>
  <c r="UY180" i="2"/>
  <c r="UX180" i="2"/>
  <c r="UW180" i="2"/>
  <c r="UU180" i="2" s="1"/>
  <c r="UV180" i="2"/>
  <c r="US180" i="2"/>
  <c r="UR180" i="2"/>
  <c r="UQ180" i="2"/>
  <c r="UO180" i="2" s="1"/>
  <c r="UP180" i="2"/>
  <c r="UM180" i="2"/>
  <c r="UK180" i="2"/>
  <c r="UJ180" i="2"/>
  <c r="UI180" i="2"/>
  <c r="UH180" i="2"/>
  <c r="UG180" i="2"/>
  <c r="UF180" i="2"/>
  <c r="UE180" i="2"/>
  <c r="UD180" i="2"/>
  <c r="UC180" i="2"/>
  <c r="UB180" i="2"/>
  <c r="UA180" i="2"/>
  <c r="TZ180" i="2"/>
  <c r="TX180" i="2"/>
  <c r="TW180" i="2"/>
  <c r="TV180" i="2"/>
  <c r="TU180" i="2"/>
  <c r="TT180" i="2"/>
  <c r="TR180" i="2" s="1"/>
  <c r="TS180" i="2"/>
  <c r="TP180" i="2"/>
  <c r="TO180" i="2"/>
  <c r="TN180" i="2"/>
  <c r="TL180" i="2" s="1"/>
  <c r="TM180" i="2"/>
  <c r="TJ180" i="2"/>
  <c r="TH180" i="2"/>
  <c r="TG180" i="2"/>
  <c r="TF180" i="2"/>
  <c r="TE180" i="2"/>
  <c r="TD180" i="2"/>
  <c r="TC180" i="2"/>
  <c r="TB180" i="2"/>
  <c r="TA180" i="2"/>
  <c r="SZ180" i="2"/>
  <c r="SY180" i="2"/>
  <c r="SX180" i="2"/>
  <c r="SW180" i="2"/>
  <c r="SU180" i="2"/>
  <c r="ST180" i="2"/>
  <c r="SS180" i="2"/>
  <c r="SR180" i="2"/>
  <c r="SQ180" i="2"/>
  <c r="SO180" i="2" s="1"/>
  <c r="SP180" i="2"/>
  <c r="SM180" i="2"/>
  <c r="SL180" i="2"/>
  <c r="SK180" i="2"/>
  <c r="SI180" i="2" s="1"/>
  <c r="SJ180" i="2"/>
  <c r="SG180" i="2"/>
  <c r="VN179" i="2"/>
  <c r="VM179" i="2"/>
  <c r="VL179" i="2"/>
  <c r="VK179" i="2"/>
  <c r="VJ179" i="2"/>
  <c r="VI179" i="2"/>
  <c r="VH179" i="2"/>
  <c r="VG179" i="2"/>
  <c r="VF179" i="2"/>
  <c r="VE179" i="2"/>
  <c r="VD179" i="2"/>
  <c r="VC179" i="2"/>
  <c r="VA179" i="2"/>
  <c r="UZ179" i="2"/>
  <c r="UY179" i="2"/>
  <c r="UX179" i="2"/>
  <c r="UW179" i="2"/>
  <c r="UU179" i="2" s="1"/>
  <c r="UV179" i="2"/>
  <c r="US179" i="2"/>
  <c r="UR179" i="2"/>
  <c r="UQ179" i="2"/>
  <c r="UP179" i="2"/>
  <c r="UM179" i="2"/>
  <c r="UK179" i="2"/>
  <c r="UJ179" i="2"/>
  <c r="UI179" i="2"/>
  <c r="UH179" i="2"/>
  <c r="UG179" i="2"/>
  <c r="UF179" i="2"/>
  <c r="UE179" i="2"/>
  <c r="UD179" i="2"/>
  <c r="UC179" i="2"/>
  <c r="UB179" i="2"/>
  <c r="UA179" i="2"/>
  <c r="TZ179" i="2"/>
  <c r="TX179" i="2"/>
  <c r="TW179" i="2"/>
  <c r="TV179" i="2"/>
  <c r="TU179" i="2"/>
  <c r="TT179" i="2"/>
  <c r="TR179" i="2" s="1"/>
  <c r="TS179" i="2"/>
  <c r="TP179" i="2"/>
  <c r="TO179" i="2"/>
  <c r="TN179" i="2"/>
  <c r="TM179" i="2"/>
  <c r="TJ179" i="2"/>
  <c r="TH179" i="2"/>
  <c r="TG179" i="2"/>
  <c r="TF179" i="2"/>
  <c r="TE179" i="2"/>
  <c r="TD179" i="2"/>
  <c r="TC179" i="2"/>
  <c r="TB179" i="2"/>
  <c r="TA179" i="2"/>
  <c r="SZ179" i="2"/>
  <c r="SY179" i="2"/>
  <c r="SX179" i="2"/>
  <c r="SW179" i="2"/>
  <c r="SU179" i="2"/>
  <c r="ST179" i="2"/>
  <c r="SS179" i="2"/>
  <c r="SR179" i="2"/>
  <c r="SQ179" i="2"/>
  <c r="SP179" i="2"/>
  <c r="SM179" i="2"/>
  <c r="SL179" i="2"/>
  <c r="SK179" i="2"/>
  <c r="SJ179" i="2"/>
  <c r="SI179" i="2" s="1"/>
  <c r="SG179" i="2"/>
  <c r="VN178" i="2"/>
  <c r="VM178" i="2"/>
  <c r="VL178" i="2"/>
  <c r="VK178" i="2"/>
  <c r="VJ178" i="2"/>
  <c r="VI178" i="2"/>
  <c r="VH178" i="2"/>
  <c r="VG178" i="2"/>
  <c r="VF178" i="2"/>
  <c r="VE178" i="2"/>
  <c r="VD178" i="2"/>
  <c r="VC178" i="2"/>
  <c r="VA178" i="2"/>
  <c r="UZ178" i="2"/>
  <c r="UY178" i="2"/>
  <c r="UX178" i="2"/>
  <c r="UW178" i="2"/>
  <c r="UV178" i="2"/>
  <c r="US178" i="2"/>
  <c r="UR178" i="2"/>
  <c r="UQ178" i="2"/>
  <c r="UP178" i="2"/>
  <c r="UM178" i="2"/>
  <c r="UK178" i="2"/>
  <c r="UJ178" i="2"/>
  <c r="UI178" i="2"/>
  <c r="UH178" i="2"/>
  <c r="UG178" i="2"/>
  <c r="UF178" i="2"/>
  <c r="UE178" i="2"/>
  <c r="UD178" i="2"/>
  <c r="UC178" i="2"/>
  <c r="UB178" i="2"/>
  <c r="UA178" i="2"/>
  <c r="TZ178" i="2"/>
  <c r="TY178" i="2" s="1"/>
  <c r="TX178" i="2"/>
  <c r="TW178" i="2"/>
  <c r="TV178" i="2"/>
  <c r="TU178" i="2"/>
  <c r="TT178" i="2"/>
  <c r="TS178" i="2"/>
  <c r="TP178" i="2"/>
  <c r="TO178" i="2"/>
  <c r="TN178" i="2"/>
  <c r="TM178" i="2"/>
  <c r="TJ178" i="2"/>
  <c r="TH178" i="2"/>
  <c r="TG178" i="2"/>
  <c r="TF178" i="2"/>
  <c r="TE178" i="2"/>
  <c r="TD178" i="2"/>
  <c r="TC178" i="2"/>
  <c r="TB178" i="2"/>
  <c r="TA178" i="2"/>
  <c r="SZ178" i="2"/>
  <c r="SY178" i="2"/>
  <c r="SX178" i="2"/>
  <c r="SW178" i="2"/>
  <c r="SU178" i="2"/>
  <c r="ST178" i="2"/>
  <c r="SS178" i="2"/>
  <c r="SR178" i="2"/>
  <c r="SQ178" i="2"/>
  <c r="SP178" i="2"/>
  <c r="SM178" i="2"/>
  <c r="SL178" i="2"/>
  <c r="SK178" i="2"/>
  <c r="SJ178" i="2"/>
  <c r="SG178" i="2"/>
  <c r="VN177" i="2"/>
  <c r="VM177" i="2"/>
  <c r="VL177" i="2"/>
  <c r="VK177" i="2"/>
  <c r="VJ177" i="2"/>
  <c r="VI177" i="2"/>
  <c r="VH177" i="2"/>
  <c r="VG177" i="2"/>
  <c r="VF177" i="2"/>
  <c r="VE177" i="2"/>
  <c r="VD177" i="2"/>
  <c r="VC177" i="2"/>
  <c r="VA177" i="2"/>
  <c r="UZ177" i="2"/>
  <c r="UY177" i="2"/>
  <c r="UX177" i="2"/>
  <c r="UW177" i="2"/>
  <c r="UV177" i="2"/>
  <c r="US177" i="2"/>
  <c r="UR177" i="2"/>
  <c r="UQ177" i="2"/>
  <c r="UP177" i="2"/>
  <c r="UM177" i="2"/>
  <c r="UK177" i="2"/>
  <c r="UJ177" i="2"/>
  <c r="UI177" i="2"/>
  <c r="UH177" i="2"/>
  <c r="UG177" i="2"/>
  <c r="UF177" i="2"/>
  <c r="UE177" i="2"/>
  <c r="UD177" i="2"/>
  <c r="UC177" i="2"/>
  <c r="UB177" i="2"/>
  <c r="UA177" i="2"/>
  <c r="TZ177" i="2"/>
  <c r="TX177" i="2"/>
  <c r="TW177" i="2"/>
  <c r="TV177" i="2"/>
  <c r="TU177" i="2"/>
  <c r="TT177" i="2"/>
  <c r="TS177" i="2"/>
  <c r="TR177" i="2" s="1"/>
  <c r="TP177" i="2"/>
  <c r="TO177" i="2"/>
  <c r="TN177" i="2"/>
  <c r="TM177" i="2"/>
  <c r="TJ177" i="2"/>
  <c r="TH177" i="2"/>
  <c r="TG177" i="2"/>
  <c r="TF177" i="2"/>
  <c r="TE177" i="2"/>
  <c r="TD177" i="2"/>
  <c r="TC177" i="2"/>
  <c r="TB177" i="2"/>
  <c r="TA177" i="2"/>
  <c r="SZ177" i="2"/>
  <c r="SY177" i="2"/>
  <c r="SX177" i="2"/>
  <c r="SW177" i="2"/>
  <c r="SU177" i="2"/>
  <c r="ST177" i="2"/>
  <c r="SS177" i="2"/>
  <c r="SR177" i="2"/>
  <c r="SQ177" i="2"/>
  <c r="SP177" i="2"/>
  <c r="SM177" i="2"/>
  <c r="SL177" i="2"/>
  <c r="SK177" i="2"/>
  <c r="SJ177" i="2"/>
  <c r="SG177" i="2"/>
  <c r="VN176" i="2"/>
  <c r="VM176" i="2"/>
  <c r="VL176" i="2"/>
  <c r="VK176" i="2"/>
  <c r="VJ176" i="2"/>
  <c r="VI176" i="2"/>
  <c r="VH176" i="2"/>
  <c r="VG176" i="2"/>
  <c r="VF176" i="2"/>
  <c r="VE176" i="2"/>
  <c r="VD176" i="2"/>
  <c r="VC176" i="2"/>
  <c r="VA176" i="2"/>
  <c r="UZ176" i="2"/>
  <c r="UY176" i="2"/>
  <c r="UX176" i="2"/>
  <c r="UW176" i="2"/>
  <c r="UV176" i="2"/>
  <c r="UU176" i="2" s="1"/>
  <c r="US176" i="2"/>
  <c r="UR176" i="2"/>
  <c r="UQ176" i="2"/>
  <c r="UP176" i="2"/>
  <c r="UM176" i="2"/>
  <c r="UK176" i="2"/>
  <c r="UJ176" i="2"/>
  <c r="UI176" i="2"/>
  <c r="UH176" i="2"/>
  <c r="UG176" i="2"/>
  <c r="UF176" i="2"/>
  <c r="UE176" i="2"/>
  <c r="UD176" i="2"/>
  <c r="UC176" i="2"/>
  <c r="UB176" i="2"/>
  <c r="UA176" i="2"/>
  <c r="TZ176" i="2"/>
  <c r="TX176" i="2"/>
  <c r="TW176" i="2"/>
  <c r="TV176" i="2"/>
  <c r="TU176" i="2"/>
  <c r="TT176" i="2"/>
  <c r="TS176" i="2"/>
  <c r="TP176" i="2"/>
  <c r="TO176" i="2"/>
  <c r="TN176" i="2"/>
  <c r="TM176" i="2"/>
  <c r="TJ176" i="2"/>
  <c r="TH176" i="2"/>
  <c r="TG176" i="2"/>
  <c r="TF176" i="2"/>
  <c r="TE176" i="2"/>
  <c r="TD176" i="2"/>
  <c r="TC176" i="2"/>
  <c r="TB176" i="2"/>
  <c r="TA176" i="2"/>
  <c r="SZ176" i="2"/>
  <c r="SY176" i="2"/>
  <c r="SX176" i="2"/>
  <c r="SW176" i="2"/>
  <c r="SU176" i="2"/>
  <c r="ST176" i="2"/>
  <c r="SS176" i="2"/>
  <c r="SR176" i="2"/>
  <c r="SQ176" i="2"/>
  <c r="SP176" i="2"/>
  <c r="SM176" i="2"/>
  <c r="SL176" i="2"/>
  <c r="SK176" i="2"/>
  <c r="SJ176" i="2"/>
  <c r="SG176" i="2"/>
  <c r="VN174" i="2"/>
  <c r="VM174" i="2"/>
  <c r="VL174" i="2"/>
  <c r="VK174" i="2"/>
  <c r="VJ174" i="2"/>
  <c r="VI174" i="2"/>
  <c r="VH174" i="2"/>
  <c r="VG174" i="2"/>
  <c r="VF174" i="2"/>
  <c r="VE174" i="2"/>
  <c r="VD174" i="2"/>
  <c r="VC174" i="2"/>
  <c r="VA174" i="2"/>
  <c r="UZ174" i="2"/>
  <c r="UY174" i="2"/>
  <c r="UX174" i="2"/>
  <c r="UW174" i="2"/>
  <c r="UV174" i="2"/>
  <c r="US174" i="2"/>
  <c r="UR174" i="2"/>
  <c r="UQ174" i="2"/>
  <c r="UP174" i="2"/>
  <c r="UM174" i="2"/>
  <c r="UK174" i="2"/>
  <c r="UJ174" i="2"/>
  <c r="UI174" i="2"/>
  <c r="UH174" i="2"/>
  <c r="UG174" i="2"/>
  <c r="UF174" i="2"/>
  <c r="UE174" i="2"/>
  <c r="UD174" i="2"/>
  <c r="UC174" i="2"/>
  <c r="UB174" i="2"/>
  <c r="UA174" i="2"/>
  <c r="TZ174" i="2"/>
  <c r="TX174" i="2"/>
  <c r="TW174" i="2"/>
  <c r="TV174" i="2"/>
  <c r="TU174" i="2"/>
  <c r="TT174" i="2"/>
  <c r="TS174" i="2"/>
  <c r="TR174" i="2" s="1"/>
  <c r="TP174" i="2"/>
  <c r="TO174" i="2"/>
  <c r="TN174" i="2"/>
  <c r="TM174" i="2"/>
  <c r="TJ174" i="2"/>
  <c r="TH174" i="2"/>
  <c r="TG174" i="2"/>
  <c r="TF174" i="2"/>
  <c r="TE174" i="2"/>
  <c r="TD174" i="2"/>
  <c r="TC174" i="2"/>
  <c r="TB174" i="2"/>
  <c r="TA174" i="2"/>
  <c r="SZ174" i="2"/>
  <c r="SY174" i="2"/>
  <c r="SX174" i="2"/>
  <c r="SW174" i="2"/>
  <c r="SU174" i="2"/>
  <c r="ST174" i="2"/>
  <c r="SS174" i="2"/>
  <c r="SR174" i="2"/>
  <c r="SQ174" i="2"/>
  <c r="SP174" i="2"/>
  <c r="SO174" i="2" s="1"/>
  <c r="SM174" i="2"/>
  <c r="SL174" i="2"/>
  <c r="SK174" i="2"/>
  <c r="SJ174" i="2"/>
  <c r="SG174" i="2"/>
  <c r="VN173" i="2"/>
  <c r="VM173" i="2"/>
  <c r="VL173" i="2"/>
  <c r="VK173" i="2"/>
  <c r="VJ173" i="2"/>
  <c r="VI173" i="2"/>
  <c r="VH173" i="2"/>
  <c r="VG173" i="2"/>
  <c r="VF173" i="2"/>
  <c r="VE173" i="2"/>
  <c r="VD173" i="2"/>
  <c r="VC173" i="2"/>
  <c r="VA173" i="2"/>
  <c r="UZ173" i="2"/>
  <c r="UY173" i="2"/>
  <c r="UX173" i="2"/>
  <c r="UW173" i="2"/>
  <c r="UV173" i="2"/>
  <c r="US173" i="2"/>
  <c r="UR173" i="2"/>
  <c r="UQ173" i="2"/>
  <c r="UP173" i="2"/>
  <c r="UM173" i="2"/>
  <c r="UK173" i="2"/>
  <c r="UJ173" i="2"/>
  <c r="UI173" i="2"/>
  <c r="UH173" i="2"/>
  <c r="UG173" i="2"/>
  <c r="UF173" i="2"/>
  <c r="UE173" i="2"/>
  <c r="UD173" i="2"/>
  <c r="UC173" i="2"/>
  <c r="UB173" i="2"/>
  <c r="UA173" i="2"/>
  <c r="TZ173" i="2"/>
  <c r="TX173" i="2"/>
  <c r="TW173" i="2"/>
  <c r="TV173" i="2"/>
  <c r="TU173" i="2"/>
  <c r="TT173" i="2"/>
  <c r="TR173" i="2" s="1"/>
  <c r="TS173" i="2"/>
  <c r="TP173" i="2"/>
  <c r="TO173" i="2"/>
  <c r="TN173" i="2"/>
  <c r="TM173" i="2"/>
  <c r="TL173" i="2" s="1"/>
  <c r="TJ173" i="2"/>
  <c r="TH173" i="2"/>
  <c r="TG173" i="2"/>
  <c r="TF173" i="2"/>
  <c r="TE173" i="2"/>
  <c r="TD173" i="2"/>
  <c r="TC173" i="2"/>
  <c r="TB173" i="2"/>
  <c r="TA173" i="2"/>
  <c r="SZ173" i="2"/>
  <c r="SY173" i="2"/>
  <c r="SX173" i="2"/>
  <c r="SW173" i="2"/>
  <c r="SU173" i="2"/>
  <c r="ST173" i="2"/>
  <c r="SS173" i="2"/>
  <c r="SR173" i="2"/>
  <c r="SQ173" i="2"/>
  <c r="SP173" i="2"/>
  <c r="SO173" i="2" s="1"/>
  <c r="SM173" i="2"/>
  <c r="SL173" i="2"/>
  <c r="SK173" i="2"/>
  <c r="SJ173" i="2"/>
  <c r="SG173" i="2"/>
  <c r="VN172" i="2"/>
  <c r="VM172" i="2"/>
  <c r="VL172" i="2"/>
  <c r="VK172" i="2"/>
  <c r="VJ172" i="2"/>
  <c r="VI172" i="2"/>
  <c r="VH172" i="2"/>
  <c r="VG172" i="2"/>
  <c r="VF172" i="2"/>
  <c r="VE172" i="2"/>
  <c r="VD172" i="2"/>
  <c r="VC172" i="2"/>
  <c r="VA172" i="2"/>
  <c r="UZ172" i="2"/>
  <c r="UY172" i="2"/>
  <c r="UX172" i="2"/>
  <c r="UW172" i="2"/>
  <c r="UV172" i="2"/>
  <c r="US172" i="2"/>
  <c r="UR172" i="2"/>
  <c r="UQ172" i="2"/>
  <c r="UP172" i="2"/>
  <c r="UM172" i="2"/>
  <c r="UK172" i="2"/>
  <c r="UJ172" i="2"/>
  <c r="UI172" i="2"/>
  <c r="UH172" i="2"/>
  <c r="UG172" i="2"/>
  <c r="UF172" i="2"/>
  <c r="UE172" i="2"/>
  <c r="UD172" i="2"/>
  <c r="UC172" i="2"/>
  <c r="UB172" i="2"/>
  <c r="UA172" i="2"/>
  <c r="TZ172" i="2"/>
  <c r="TX172" i="2"/>
  <c r="TW172" i="2"/>
  <c r="TV172" i="2"/>
  <c r="TU172" i="2"/>
  <c r="TT172" i="2"/>
  <c r="TS172" i="2"/>
  <c r="TP172" i="2"/>
  <c r="TO172" i="2"/>
  <c r="TN172" i="2"/>
  <c r="TM172" i="2"/>
  <c r="TL172" i="2" s="1"/>
  <c r="TJ172" i="2"/>
  <c r="TH172" i="2"/>
  <c r="TG172" i="2"/>
  <c r="TF172" i="2"/>
  <c r="TE172" i="2"/>
  <c r="TD172" i="2"/>
  <c r="TC172" i="2"/>
  <c r="TB172" i="2"/>
  <c r="TA172" i="2"/>
  <c r="SZ172" i="2"/>
  <c r="SY172" i="2"/>
  <c r="SX172" i="2"/>
  <c r="SW172" i="2"/>
  <c r="SU172" i="2"/>
  <c r="ST172" i="2"/>
  <c r="SS172" i="2"/>
  <c r="SR172" i="2"/>
  <c r="SQ172" i="2"/>
  <c r="SP172" i="2"/>
  <c r="SO172" i="2" s="1"/>
  <c r="SM172" i="2"/>
  <c r="SL172" i="2"/>
  <c r="SK172" i="2"/>
  <c r="SJ172" i="2"/>
  <c r="SG172" i="2"/>
  <c r="VN171" i="2"/>
  <c r="VM171" i="2"/>
  <c r="VL171" i="2"/>
  <c r="VK171" i="2"/>
  <c r="VJ171" i="2"/>
  <c r="VI171" i="2"/>
  <c r="VH171" i="2"/>
  <c r="VG171" i="2"/>
  <c r="VF171" i="2"/>
  <c r="VE171" i="2"/>
  <c r="VD171" i="2"/>
  <c r="VC171" i="2"/>
  <c r="VA171" i="2"/>
  <c r="UZ171" i="2"/>
  <c r="UY171" i="2"/>
  <c r="UX171" i="2"/>
  <c r="UW171" i="2"/>
  <c r="UV171" i="2"/>
  <c r="UU171" i="2" s="1"/>
  <c r="US171" i="2"/>
  <c r="UR171" i="2"/>
  <c r="UQ171" i="2"/>
  <c r="UP171" i="2"/>
  <c r="UO171" i="2" s="1"/>
  <c r="UM171" i="2"/>
  <c r="UK171" i="2"/>
  <c r="UJ171" i="2"/>
  <c r="UI171" i="2"/>
  <c r="UH171" i="2"/>
  <c r="UG171" i="2"/>
  <c r="UF171" i="2"/>
  <c r="UE171" i="2"/>
  <c r="UD171" i="2"/>
  <c r="UC171" i="2"/>
  <c r="UB171" i="2"/>
  <c r="UA171" i="2"/>
  <c r="TZ171" i="2"/>
  <c r="TX171" i="2"/>
  <c r="TW171" i="2"/>
  <c r="TV171" i="2"/>
  <c r="TU171" i="2"/>
  <c r="TT171" i="2"/>
  <c r="TS171" i="2"/>
  <c r="TP171" i="2"/>
  <c r="TO171" i="2"/>
  <c r="TN171" i="2"/>
  <c r="TM171" i="2"/>
  <c r="TJ171" i="2"/>
  <c r="TH171" i="2"/>
  <c r="TG171" i="2"/>
  <c r="TF171" i="2"/>
  <c r="TE171" i="2"/>
  <c r="TD171" i="2"/>
  <c r="TC171" i="2"/>
  <c r="TB171" i="2"/>
  <c r="TA171" i="2"/>
  <c r="SZ171" i="2"/>
  <c r="SY171" i="2"/>
  <c r="SX171" i="2"/>
  <c r="SW171" i="2"/>
  <c r="SU171" i="2"/>
  <c r="ST171" i="2"/>
  <c r="SS171" i="2"/>
  <c r="SR171" i="2"/>
  <c r="SQ171" i="2"/>
  <c r="SO171" i="2" s="1"/>
  <c r="SP171" i="2"/>
  <c r="SM171" i="2"/>
  <c r="SL171" i="2"/>
  <c r="SK171" i="2"/>
  <c r="SJ171" i="2"/>
  <c r="SG171" i="2"/>
  <c r="VN170" i="2"/>
  <c r="VM170" i="2"/>
  <c r="VL170" i="2"/>
  <c r="VK170" i="2"/>
  <c r="VJ170" i="2"/>
  <c r="VI170" i="2"/>
  <c r="VH170" i="2"/>
  <c r="VG170" i="2"/>
  <c r="VF170" i="2"/>
  <c r="VE170" i="2"/>
  <c r="VD170" i="2"/>
  <c r="VC170" i="2"/>
  <c r="VA170" i="2"/>
  <c r="UZ170" i="2"/>
  <c r="UY170" i="2"/>
  <c r="UX170" i="2"/>
  <c r="UW170" i="2"/>
  <c r="UV170" i="2"/>
  <c r="US170" i="2"/>
  <c r="UR170" i="2"/>
  <c r="UQ170" i="2"/>
  <c r="UP170" i="2"/>
  <c r="UM170" i="2"/>
  <c r="UK170" i="2"/>
  <c r="UJ170" i="2"/>
  <c r="UI170" i="2"/>
  <c r="UH170" i="2"/>
  <c r="UG170" i="2"/>
  <c r="UF170" i="2"/>
  <c r="UE170" i="2"/>
  <c r="UD170" i="2"/>
  <c r="UC170" i="2"/>
  <c r="UB170" i="2"/>
  <c r="UA170" i="2"/>
  <c r="TZ170" i="2"/>
  <c r="TX170" i="2"/>
  <c r="TW170" i="2"/>
  <c r="TV170" i="2"/>
  <c r="TU170" i="2"/>
  <c r="TT170" i="2"/>
  <c r="TS170" i="2"/>
  <c r="TR170" i="2" s="1"/>
  <c r="TP170" i="2"/>
  <c r="TO170" i="2"/>
  <c r="TN170" i="2"/>
  <c r="TM170" i="2"/>
  <c r="TL170" i="2" s="1"/>
  <c r="TJ170" i="2"/>
  <c r="TH170" i="2"/>
  <c r="TG170" i="2"/>
  <c r="TF170" i="2"/>
  <c r="TE170" i="2"/>
  <c r="TD170" i="2"/>
  <c r="TC170" i="2"/>
  <c r="TB170" i="2"/>
  <c r="TA170" i="2"/>
  <c r="SZ170" i="2"/>
  <c r="SY170" i="2"/>
  <c r="SX170" i="2"/>
  <c r="SW170" i="2"/>
  <c r="SU170" i="2"/>
  <c r="ST170" i="2"/>
  <c r="SS170" i="2"/>
  <c r="SR170" i="2"/>
  <c r="SQ170" i="2"/>
  <c r="SP170" i="2"/>
  <c r="SM170" i="2"/>
  <c r="SL170" i="2"/>
  <c r="SK170" i="2"/>
  <c r="SJ170" i="2"/>
  <c r="SG170" i="2"/>
  <c r="VN169" i="2"/>
  <c r="VM169" i="2"/>
  <c r="VL169" i="2"/>
  <c r="VK169" i="2"/>
  <c r="VJ169" i="2"/>
  <c r="VI169" i="2"/>
  <c r="VH169" i="2"/>
  <c r="VG169" i="2"/>
  <c r="VF169" i="2"/>
  <c r="VE169" i="2"/>
  <c r="VD169" i="2"/>
  <c r="VC169" i="2"/>
  <c r="VA169" i="2"/>
  <c r="UZ169" i="2"/>
  <c r="UY169" i="2"/>
  <c r="UX169" i="2"/>
  <c r="UW169" i="2"/>
  <c r="UU169" i="2" s="1"/>
  <c r="UV169" i="2"/>
  <c r="US169" i="2"/>
  <c r="UR169" i="2"/>
  <c r="UQ169" i="2"/>
  <c r="UP169" i="2"/>
  <c r="UM169" i="2"/>
  <c r="UK169" i="2"/>
  <c r="UJ169" i="2"/>
  <c r="UI169" i="2"/>
  <c r="UH169" i="2"/>
  <c r="UG169" i="2"/>
  <c r="UF169" i="2"/>
  <c r="UE169" i="2"/>
  <c r="UD169" i="2"/>
  <c r="UC169" i="2"/>
  <c r="UB169" i="2"/>
  <c r="UA169" i="2"/>
  <c r="TZ169" i="2"/>
  <c r="TX169" i="2"/>
  <c r="TW169" i="2"/>
  <c r="TV169" i="2"/>
  <c r="TU169" i="2"/>
  <c r="TT169" i="2"/>
  <c r="TR169" i="2" s="1"/>
  <c r="TS169" i="2"/>
  <c r="TP169" i="2"/>
  <c r="TO169" i="2"/>
  <c r="TN169" i="2"/>
  <c r="TM169" i="2"/>
  <c r="TJ169" i="2"/>
  <c r="TH169" i="2"/>
  <c r="TG169" i="2"/>
  <c r="TF169" i="2"/>
  <c r="TE169" i="2"/>
  <c r="TD169" i="2"/>
  <c r="TC169" i="2"/>
  <c r="TB169" i="2"/>
  <c r="TA169" i="2"/>
  <c r="SZ169" i="2"/>
  <c r="SY169" i="2"/>
  <c r="SX169" i="2"/>
  <c r="SW169" i="2"/>
  <c r="SU169" i="2"/>
  <c r="ST169" i="2"/>
  <c r="SS169" i="2"/>
  <c r="SR169" i="2"/>
  <c r="SQ169" i="2"/>
  <c r="SP169" i="2"/>
  <c r="SO169" i="2" s="1"/>
  <c r="SM169" i="2"/>
  <c r="SL169" i="2"/>
  <c r="SK169" i="2"/>
  <c r="SJ169" i="2"/>
  <c r="SI169" i="2" s="1"/>
  <c r="SG169" i="2"/>
  <c r="VN168" i="2"/>
  <c r="VM168" i="2"/>
  <c r="VL168" i="2"/>
  <c r="VK168" i="2"/>
  <c r="VJ168" i="2"/>
  <c r="VI168" i="2"/>
  <c r="VH168" i="2"/>
  <c r="VG168" i="2"/>
  <c r="VF168" i="2"/>
  <c r="VE168" i="2"/>
  <c r="VD168" i="2"/>
  <c r="VC168" i="2"/>
  <c r="VA168" i="2"/>
  <c r="UZ168" i="2"/>
  <c r="UY168" i="2"/>
  <c r="UX168" i="2"/>
  <c r="UW168" i="2"/>
  <c r="UV168" i="2"/>
  <c r="US168" i="2"/>
  <c r="UR168" i="2"/>
  <c r="UQ168" i="2"/>
  <c r="UP168" i="2"/>
  <c r="UM168" i="2"/>
  <c r="UK168" i="2"/>
  <c r="UJ168" i="2"/>
  <c r="UI168" i="2"/>
  <c r="UH168" i="2"/>
  <c r="UG168" i="2"/>
  <c r="UF168" i="2"/>
  <c r="UE168" i="2"/>
  <c r="UD168" i="2"/>
  <c r="UC168" i="2"/>
  <c r="UB168" i="2"/>
  <c r="UA168" i="2"/>
  <c r="TZ168" i="2"/>
  <c r="TX168" i="2"/>
  <c r="TW168" i="2"/>
  <c r="TV168" i="2"/>
  <c r="TU168" i="2"/>
  <c r="TT168" i="2"/>
  <c r="TR168" i="2" s="1"/>
  <c r="TS168" i="2"/>
  <c r="TP168" i="2"/>
  <c r="TO168" i="2"/>
  <c r="TN168" i="2"/>
  <c r="TM168" i="2"/>
  <c r="TJ168" i="2"/>
  <c r="TH168" i="2"/>
  <c r="TG168" i="2"/>
  <c r="TF168" i="2"/>
  <c r="TE168" i="2"/>
  <c r="TD168" i="2"/>
  <c r="TC168" i="2"/>
  <c r="TB168" i="2"/>
  <c r="TA168" i="2"/>
  <c r="SZ168" i="2"/>
  <c r="SY168" i="2"/>
  <c r="SX168" i="2"/>
  <c r="SW168" i="2"/>
  <c r="SU168" i="2"/>
  <c r="ST168" i="2"/>
  <c r="SS168" i="2"/>
  <c r="SR168" i="2"/>
  <c r="SQ168" i="2"/>
  <c r="SP168" i="2"/>
  <c r="SM168" i="2"/>
  <c r="SL168" i="2"/>
  <c r="SK168" i="2"/>
  <c r="SJ168" i="2"/>
  <c r="SG168" i="2"/>
  <c r="VN167" i="2"/>
  <c r="VM167" i="2"/>
  <c r="VL167" i="2"/>
  <c r="VK167" i="2"/>
  <c r="VJ167" i="2"/>
  <c r="VI167" i="2"/>
  <c r="VH167" i="2"/>
  <c r="VG167" i="2"/>
  <c r="VF167" i="2"/>
  <c r="VE167" i="2"/>
  <c r="VD167" i="2"/>
  <c r="VC167" i="2"/>
  <c r="VA167" i="2"/>
  <c r="UZ167" i="2"/>
  <c r="UY167" i="2"/>
  <c r="UX167" i="2"/>
  <c r="UW167" i="2"/>
  <c r="UV167" i="2"/>
  <c r="US167" i="2"/>
  <c r="UR167" i="2"/>
  <c r="UQ167" i="2"/>
  <c r="UP167" i="2"/>
  <c r="UM167" i="2"/>
  <c r="UK167" i="2"/>
  <c r="UJ167" i="2"/>
  <c r="UI167" i="2"/>
  <c r="UH167" i="2"/>
  <c r="UG167" i="2"/>
  <c r="UF167" i="2"/>
  <c r="UE167" i="2"/>
  <c r="UD167" i="2"/>
  <c r="UC167" i="2"/>
  <c r="UB167" i="2"/>
  <c r="UA167" i="2"/>
  <c r="TZ167" i="2"/>
  <c r="TX167" i="2"/>
  <c r="TW167" i="2"/>
  <c r="TV167" i="2"/>
  <c r="TU167" i="2"/>
  <c r="TT167" i="2"/>
  <c r="TS167" i="2"/>
  <c r="TR167" i="2" s="1"/>
  <c r="TP167" i="2"/>
  <c r="TO167" i="2"/>
  <c r="TN167" i="2"/>
  <c r="TM167" i="2"/>
  <c r="TJ167" i="2"/>
  <c r="TH167" i="2"/>
  <c r="TG167" i="2"/>
  <c r="TF167" i="2"/>
  <c r="TE167" i="2"/>
  <c r="TD167" i="2"/>
  <c r="TC167" i="2"/>
  <c r="TB167" i="2"/>
  <c r="TA167" i="2"/>
  <c r="SZ167" i="2"/>
  <c r="SY167" i="2"/>
  <c r="SX167" i="2"/>
  <c r="SW167" i="2"/>
  <c r="SU167" i="2"/>
  <c r="ST167" i="2"/>
  <c r="SS167" i="2"/>
  <c r="SR167" i="2"/>
  <c r="SQ167" i="2"/>
  <c r="SP167" i="2"/>
  <c r="SO167" i="2" s="1"/>
  <c r="SM167" i="2"/>
  <c r="SL167" i="2"/>
  <c r="SK167" i="2"/>
  <c r="SJ167" i="2"/>
  <c r="SG167" i="2"/>
  <c r="VN166" i="2"/>
  <c r="VM166" i="2"/>
  <c r="VL166" i="2"/>
  <c r="VK166" i="2"/>
  <c r="VJ166" i="2"/>
  <c r="VI166" i="2"/>
  <c r="VH166" i="2"/>
  <c r="VG166" i="2"/>
  <c r="VF166" i="2"/>
  <c r="VE166" i="2"/>
  <c r="VD166" i="2"/>
  <c r="VC166" i="2"/>
  <c r="VA166" i="2"/>
  <c r="UZ166" i="2"/>
  <c r="UY166" i="2"/>
  <c r="UX166" i="2"/>
  <c r="UW166" i="2"/>
  <c r="UV166" i="2"/>
  <c r="US166" i="2"/>
  <c r="UR166" i="2"/>
  <c r="UQ166" i="2"/>
  <c r="UP166" i="2"/>
  <c r="UM166" i="2"/>
  <c r="UK166" i="2"/>
  <c r="UJ166" i="2"/>
  <c r="UI166" i="2"/>
  <c r="UH166" i="2"/>
  <c r="UG166" i="2"/>
  <c r="UF166" i="2"/>
  <c r="UE166" i="2"/>
  <c r="UD166" i="2"/>
  <c r="UC166" i="2"/>
  <c r="UB166" i="2"/>
  <c r="UA166" i="2"/>
  <c r="TZ166" i="2"/>
  <c r="TX166" i="2"/>
  <c r="TW166" i="2"/>
  <c r="TV166" i="2"/>
  <c r="TU166" i="2"/>
  <c r="TT166" i="2"/>
  <c r="TS166" i="2"/>
  <c r="TP166" i="2"/>
  <c r="TO166" i="2"/>
  <c r="TN166" i="2"/>
  <c r="TM166" i="2"/>
  <c r="TL166" i="2" s="1"/>
  <c r="TJ166" i="2"/>
  <c r="TH166" i="2"/>
  <c r="TG166" i="2"/>
  <c r="TF166" i="2"/>
  <c r="TE166" i="2"/>
  <c r="TD166" i="2"/>
  <c r="TC166" i="2"/>
  <c r="TB166" i="2"/>
  <c r="TA166" i="2"/>
  <c r="SZ166" i="2"/>
  <c r="SY166" i="2"/>
  <c r="SX166" i="2"/>
  <c r="SW166" i="2"/>
  <c r="SU166" i="2"/>
  <c r="ST166" i="2"/>
  <c r="SS166" i="2"/>
  <c r="SR166" i="2"/>
  <c r="SQ166" i="2"/>
  <c r="SP166" i="2"/>
  <c r="SM166" i="2"/>
  <c r="SL166" i="2"/>
  <c r="SK166" i="2"/>
  <c r="SJ166" i="2"/>
  <c r="SG166" i="2"/>
  <c r="VN165" i="2"/>
  <c r="VM165" i="2"/>
  <c r="VL165" i="2"/>
  <c r="VK165" i="2"/>
  <c r="VJ165" i="2"/>
  <c r="VI165" i="2"/>
  <c r="VH165" i="2"/>
  <c r="VG165" i="2"/>
  <c r="VF165" i="2"/>
  <c r="VE165" i="2"/>
  <c r="VD165" i="2"/>
  <c r="VC165" i="2"/>
  <c r="VA165" i="2"/>
  <c r="UZ165" i="2"/>
  <c r="UY165" i="2"/>
  <c r="UX165" i="2"/>
  <c r="UW165" i="2"/>
  <c r="UV165" i="2"/>
  <c r="UU165" i="2"/>
  <c r="US165" i="2"/>
  <c r="UR165" i="2"/>
  <c r="UQ165" i="2"/>
  <c r="UP165" i="2"/>
  <c r="UM165" i="2"/>
  <c r="UK165" i="2"/>
  <c r="UJ165" i="2"/>
  <c r="UI165" i="2"/>
  <c r="UH165" i="2"/>
  <c r="UG165" i="2"/>
  <c r="UF165" i="2"/>
  <c r="UE165" i="2"/>
  <c r="UD165" i="2"/>
  <c r="UC165" i="2"/>
  <c r="UB165" i="2"/>
  <c r="UA165" i="2"/>
  <c r="TZ165" i="2"/>
  <c r="TX165" i="2"/>
  <c r="TW165" i="2"/>
  <c r="TV165" i="2"/>
  <c r="TU165" i="2"/>
  <c r="TT165" i="2"/>
  <c r="TS165" i="2"/>
  <c r="TR165" i="2"/>
  <c r="TP165" i="2"/>
  <c r="TO165" i="2"/>
  <c r="TN165" i="2"/>
  <c r="TM165" i="2"/>
  <c r="TJ165" i="2"/>
  <c r="TH165" i="2"/>
  <c r="TG165" i="2"/>
  <c r="TF165" i="2"/>
  <c r="TE165" i="2"/>
  <c r="TD165" i="2"/>
  <c r="TC165" i="2"/>
  <c r="TB165" i="2"/>
  <c r="TA165" i="2"/>
  <c r="SZ165" i="2"/>
  <c r="SY165" i="2"/>
  <c r="SX165" i="2"/>
  <c r="SW165" i="2"/>
  <c r="SU165" i="2"/>
  <c r="ST165" i="2"/>
  <c r="SS165" i="2"/>
  <c r="SR165" i="2"/>
  <c r="SQ165" i="2"/>
  <c r="SP165" i="2"/>
  <c r="SO165" i="2"/>
  <c r="SM165" i="2"/>
  <c r="SL165" i="2"/>
  <c r="SK165" i="2"/>
  <c r="SJ165" i="2"/>
  <c r="SG165" i="2"/>
  <c r="VN164" i="2"/>
  <c r="VM164" i="2"/>
  <c r="VL164" i="2"/>
  <c r="VK164" i="2"/>
  <c r="VJ164" i="2"/>
  <c r="VI164" i="2"/>
  <c r="VH164" i="2"/>
  <c r="VG164" i="2"/>
  <c r="VF164" i="2"/>
  <c r="VE164" i="2"/>
  <c r="VD164" i="2"/>
  <c r="VC164" i="2"/>
  <c r="VA164" i="2"/>
  <c r="UZ164" i="2"/>
  <c r="UY164" i="2"/>
  <c r="UX164" i="2"/>
  <c r="UW164" i="2"/>
  <c r="UV164" i="2"/>
  <c r="US164" i="2"/>
  <c r="UR164" i="2"/>
  <c r="UO164" i="2" s="1"/>
  <c r="UQ164" i="2"/>
  <c r="UP164" i="2"/>
  <c r="UM164" i="2"/>
  <c r="UK164" i="2"/>
  <c r="UJ164" i="2"/>
  <c r="UI164" i="2"/>
  <c r="UH164" i="2"/>
  <c r="UG164" i="2"/>
  <c r="UF164" i="2"/>
  <c r="UE164" i="2"/>
  <c r="UD164" i="2"/>
  <c r="UC164" i="2"/>
  <c r="UB164" i="2"/>
  <c r="UA164" i="2"/>
  <c r="TZ164" i="2"/>
  <c r="TX164" i="2"/>
  <c r="TW164" i="2"/>
  <c r="TV164" i="2"/>
  <c r="TU164" i="2"/>
  <c r="TT164" i="2"/>
  <c r="TS164" i="2"/>
  <c r="TP164" i="2"/>
  <c r="TO164" i="2"/>
  <c r="TL164" i="2" s="1"/>
  <c r="TN164" i="2"/>
  <c r="TM164" i="2"/>
  <c r="TJ164" i="2"/>
  <c r="TH164" i="2"/>
  <c r="TG164" i="2"/>
  <c r="TF164" i="2"/>
  <c r="TE164" i="2"/>
  <c r="TD164" i="2"/>
  <c r="TC164" i="2"/>
  <c r="TB164" i="2"/>
  <c r="TA164" i="2"/>
  <c r="SZ164" i="2"/>
  <c r="SY164" i="2"/>
  <c r="SX164" i="2"/>
  <c r="SW164" i="2"/>
  <c r="SU164" i="2"/>
  <c r="ST164" i="2"/>
  <c r="SS164" i="2"/>
  <c r="SR164" i="2"/>
  <c r="SQ164" i="2"/>
  <c r="SP164" i="2"/>
  <c r="SM164" i="2"/>
  <c r="SL164" i="2"/>
  <c r="SI164" i="2" s="1"/>
  <c r="SK164" i="2"/>
  <c r="SJ164" i="2"/>
  <c r="SG164" i="2"/>
  <c r="VN163" i="2"/>
  <c r="VM163" i="2"/>
  <c r="VL163" i="2"/>
  <c r="VK163" i="2"/>
  <c r="VJ163" i="2"/>
  <c r="VI163" i="2"/>
  <c r="VH163" i="2"/>
  <c r="VG163" i="2"/>
  <c r="VF163" i="2"/>
  <c r="VE163" i="2"/>
  <c r="VD163" i="2"/>
  <c r="VC163" i="2"/>
  <c r="VA163" i="2"/>
  <c r="UZ163" i="2"/>
  <c r="UY163" i="2"/>
  <c r="UX163" i="2"/>
  <c r="UW163" i="2"/>
  <c r="UV163" i="2"/>
  <c r="UU163" i="2"/>
  <c r="US163" i="2"/>
  <c r="UR163" i="2"/>
  <c r="UQ163" i="2"/>
  <c r="UP163" i="2"/>
  <c r="UM163" i="2"/>
  <c r="UK163" i="2"/>
  <c r="UJ163" i="2"/>
  <c r="UI163" i="2"/>
  <c r="UH163" i="2"/>
  <c r="UG163" i="2"/>
  <c r="UF163" i="2"/>
  <c r="UE163" i="2"/>
  <c r="UD163" i="2"/>
  <c r="UC163" i="2"/>
  <c r="UB163" i="2"/>
  <c r="UA163" i="2"/>
  <c r="TZ163" i="2"/>
  <c r="TX163" i="2"/>
  <c r="TW163" i="2"/>
  <c r="TV163" i="2"/>
  <c r="TU163" i="2"/>
  <c r="TT163" i="2"/>
  <c r="TS163" i="2"/>
  <c r="TR163" i="2"/>
  <c r="TP163" i="2"/>
  <c r="TO163" i="2"/>
  <c r="TN163" i="2"/>
  <c r="TM163" i="2"/>
  <c r="TJ163" i="2"/>
  <c r="TH163" i="2"/>
  <c r="TG163" i="2"/>
  <c r="TF163" i="2"/>
  <c r="TE163" i="2"/>
  <c r="TD163" i="2"/>
  <c r="TC163" i="2"/>
  <c r="TB163" i="2"/>
  <c r="TA163" i="2"/>
  <c r="SZ163" i="2"/>
  <c r="SY163" i="2"/>
  <c r="SX163" i="2"/>
  <c r="SW163" i="2"/>
  <c r="SU163" i="2"/>
  <c r="ST163" i="2"/>
  <c r="SS163" i="2"/>
  <c r="SR163" i="2"/>
  <c r="SQ163" i="2"/>
  <c r="SP163" i="2"/>
  <c r="SO163" i="2"/>
  <c r="SM163" i="2"/>
  <c r="SL163" i="2"/>
  <c r="SK163" i="2"/>
  <c r="SJ163" i="2"/>
  <c r="SG163" i="2"/>
  <c r="VN162" i="2"/>
  <c r="VM162" i="2"/>
  <c r="VL162" i="2"/>
  <c r="VK162" i="2"/>
  <c r="VJ162" i="2"/>
  <c r="VI162" i="2"/>
  <c r="VH162" i="2"/>
  <c r="VG162" i="2"/>
  <c r="VF162" i="2"/>
  <c r="VE162" i="2"/>
  <c r="VD162" i="2"/>
  <c r="VC162" i="2"/>
  <c r="VA162" i="2"/>
  <c r="UZ162" i="2"/>
  <c r="UY162" i="2"/>
  <c r="UX162" i="2"/>
  <c r="UW162" i="2"/>
  <c r="UV162" i="2"/>
  <c r="US162" i="2"/>
  <c r="UR162" i="2"/>
  <c r="UQ162" i="2"/>
  <c r="UP162" i="2"/>
  <c r="UM162" i="2"/>
  <c r="UK162" i="2"/>
  <c r="UJ162" i="2"/>
  <c r="UI162" i="2"/>
  <c r="UH162" i="2"/>
  <c r="UG162" i="2"/>
  <c r="UF162" i="2"/>
  <c r="UE162" i="2"/>
  <c r="UD162" i="2"/>
  <c r="UC162" i="2"/>
  <c r="UB162" i="2"/>
  <c r="UA162" i="2"/>
  <c r="TZ162" i="2"/>
  <c r="TX162" i="2"/>
  <c r="TW162" i="2"/>
  <c r="TV162" i="2"/>
  <c r="TU162" i="2"/>
  <c r="TT162" i="2"/>
  <c r="TS162" i="2"/>
  <c r="TP162" i="2"/>
  <c r="TO162" i="2"/>
  <c r="TN162" i="2"/>
  <c r="TM162" i="2"/>
  <c r="TJ162" i="2"/>
  <c r="TH162" i="2"/>
  <c r="TG162" i="2"/>
  <c r="TF162" i="2"/>
  <c r="TE162" i="2"/>
  <c r="TD162" i="2"/>
  <c r="TC162" i="2"/>
  <c r="TB162" i="2"/>
  <c r="TA162" i="2"/>
  <c r="SZ162" i="2"/>
  <c r="SY162" i="2"/>
  <c r="SX162" i="2"/>
  <c r="SW162" i="2"/>
  <c r="SU162" i="2"/>
  <c r="ST162" i="2"/>
  <c r="SS162" i="2"/>
  <c r="SR162" i="2"/>
  <c r="SQ162" i="2"/>
  <c r="SP162" i="2"/>
  <c r="SM162" i="2"/>
  <c r="SL162" i="2"/>
  <c r="SK162" i="2"/>
  <c r="SJ162" i="2"/>
  <c r="SG162" i="2"/>
  <c r="VN161" i="2"/>
  <c r="VM161" i="2"/>
  <c r="VL161" i="2"/>
  <c r="VK161" i="2"/>
  <c r="VJ161" i="2"/>
  <c r="VI161" i="2"/>
  <c r="VH161" i="2"/>
  <c r="VG161" i="2"/>
  <c r="VF161" i="2"/>
  <c r="VE161" i="2"/>
  <c r="VD161" i="2"/>
  <c r="VC161" i="2"/>
  <c r="VA161" i="2"/>
  <c r="UZ161" i="2"/>
  <c r="UY161" i="2"/>
  <c r="UX161" i="2"/>
  <c r="UW161" i="2"/>
  <c r="UU161" i="2" s="1"/>
  <c r="UV161" i="2"/>
  <c r="US161" i="2"/>
  <c r="UR161" i="2"/>
  <c r="UQ161" i="2"/>
  <c r="UP161" i="2"/>
  <c r="UM161" i="2"/>
  <c r="UK161" i="2"/>
  <c r="UJ161" i="2"/>
  <c r="UI161" i="2"/>
  <c r="UH161" i="2"/>
  <c r="UG161" i="2"/>
  <c r="UF161" i="2"/>
  <c r="UE161" i="2"/>
  <c r="UD161" i="2"/>
  <c r="UC161" i="2"/>
  <c r="UB161" i="2"/>
  <c r="UA161" i="2"/>
  <c r="TZ161" i="2"/>
  <c r="TX161" i="2"/>
  <c r="TW161" i="2"/>
  <c r="TV161" i="2"/>
  <c r="TU161" i="2"/>
  <c r="TT161" i="2"/>
  <c r="TS161" i="2"/>
  <c r="TP161" i="2"/>
  <c r="TO161" i="2"/>
  <c r="TN161" i="2"/>
  <c r="TM161" i="2"/>
  <c r="TJ161" i="2"/>
  <c r="TH161" i="2"/>
  <c r="TG161" i="2"/>
  <c r="TF161" i="2"/>
  <c r="TE161" i="2"/>
  <c r="TD161" i="2"/>
  <c r="TC161" i="2"/>
  <c r="TB161" i="2"/>
  <c r="TA161" i="2"/>
  <c r="SZ161" i="2"/>
  <c r="SY161" i="2"/>
  <c r="SX161" i="2"/>
  <c r="SW161" i="2"/>
  <c r="SU161" i="2"/>
  <c r="ST161" i="2"/>
  <c r="SS161" i="2"/>
  <c r="SR161" i="2"/>
  <c r="SQ161" i="2"/>
  <c r="SO161" i="2" s="1"/>
  <c r="SP161" i="2"/>
  <c r="SM161" i="2"/>
  <c r="SL161" i="2"/>
  <c r="SK161" i="2"/>
  <c r="SJ161" i="2"/>
  <c r="SG161" i="2"/>
  <c r="VN160" i="2"/>
  <c r="VM160" i="2"/>
  <c r="VL160" i="2"/>
  <c r="VK160" i="2"/>
  <c r="VJ160" i="2"/>
  <c r="VI160" i="2"/>
  <c r="VH160" i="2"/>
  <c r="VG160" i="2"/>
  <c r="VF160" i="2"/>
  <c r="VE160" i="2"/>
  <c r="VB160" i="2" s="1"/>
  <c r="VD160" i="2"/>
  <c r="VC160" i="2"/>
  <c r="VA160" i="2"/>
  <c r="UZ160" i="2"/>
  <c r="UY160" i="2"/>
  <c r="UX160" i="2"/>
  <c r="UW160" i="2"/>
  <c r="UU160" i="2" s="1"/>
  <c r="UV160" i="2"/>
  <c r="US160" i="2"/>
  <c r="UR160" i="2"/>
  <c r="UQ160" i="2"/>
  <c r="UP160" i="2"/>
  <c r="UM160" i="2"/>
  <c r="UK160" i="2"/>
  <c r="UJ160" i="2"/>
  <c r="UI160" i="2"/>
  <c r="UH160" i="2"/>
  <c r="UG160" i="2"/>
  <c r="UF160" i="2"/>
  <c r="UE160" i="2"/>
  <c r="UD160" i="2"/>
  <c r="UC160" i="2"/>
  <c r="UB160" i="2"/>
  <c r="UA160" i="2"/>
  <c r="TZ160" i="2"/>
  <c r="TX160" i="2"/>
  <c r="TW160" i="2"/>
  <c r="TV160" i="2"/>
  <c r="TU160" i="2"/>
  <c r="TT160" i="2"/>
  <c r="TS160" i="2"/>
  <c r="TP160" i="2"/>
  <c r="TO160" i="2"/>
  <c r="TN160" i="2"/>
  <c r="TM160" i="2"/>
  <c r="TJ160" i="2"/>
  <c r="TH160" i="2"/>
  <c r="TG160" i="2"/>
  <c r="TF160" i="2"/>
  <c r="TE160" i="2"/>
  <c r="TD160" i="2"/>
  <c r="TC160" i="2"/>
  <c r="TB160" i="2"/>
  <c r="TA160" i="2"/>
  <c r="SZ160" i="2"/>
  <c r="SY160" i="2"/>
  <c r="SX160" i="2"/>
  <c r="SV160" i="2" s="1"/>
  <c r="SW160" i="2"/>
  <c r="SU160" i="2"/>
  <c r="ST160" i="2"/>
  <c r="SS160" i="2"/>
  <c r="SR160" i="2"/>
  <c r="SQ160" i="2"/>
  <c r="SP160" i="2"/>
  <c r="SM160" i="2"/>
  <c r="SL160" i="2"/>
  <c r="SK160" i="2"/>
  <c r="SJ160" i="2"/>
  <c r="SG160" i="2"/>
  <c r="VN159" i="2"/>
  <c r="VM159" i="2"/>
  <c r="VL159" i="2"/>
  <c r="VK159" i="2"/>
  <c r="VJ159" i="2"/>
  <c r="VI159" i="2"/>
  <c r="VH159" i="2"/>
  <c r="VG159" i="2"/>
  <c r="VF159" i="2"/>
  <c r="VE159" i="2"/>
  <c r="VD159" i="2"/>
  <c r="VC159" i="2"/>
  <c r="VA159" i="2"/>
  <c r="UZ159" i="2"/>
  <c r="UY159" i="2"/>
  <c r="UX159" i="2"/>
  <c r="UW159" i="2"/>
  <c r="UV159" i="2"/>
  <c r="US159" i="2"/>
  <c r="UR159" i="2"/>
  <c r="UQ159" i="2"/>
  <c r="UP159" i="2"/>
  <c r="UM159" i="2"/>
  <c r="UK159" i="2"/>
  <c r="UJ159" i="2"/>
  <c r="UI159" i="2"/>
  <c r="UH159" i="2"/>
  <c r="UG159" i="2"/>
  <c r="UF159" i="2"/>
  <c r="UE159" i="2"/>
  <c r="UD159" i="2"/>
  <c r="UC159" i="2"/>
  <c r="UB159" i="2"/>
  <c r="UA159" i="2"/>
  <c r="TZ159" i="2"/>
  <c r="TX159" i="2"/>
  <c r="TW159" i="2"/>
  <c r="TV159" i="2"/>
  <c r="TU159" i="2"/>
  <c r="TT159" i="2"/>
  <c r="TS159" i="2"/>
  <c r="TP159" i="2"/>
  <c r="TO159" i="2"/>
  <c r="TN159" i="2"/>
  <c r="TM159" i="2"/>
  <c r="TJ159" i="2"/>
  <c r="TH159" i="2"/>
  <c r="TG159" i="2"/>
  <c r="TF159" i="2"/>
  <c r="TE159" i="2"/>
  <c r="TD159" i="2"/>
  <c r="TC159" i="2"/>
  <c r="TB159" i="2"/>
  <c r="TA159" i="2"/>
  <c r="SZ159" i="2"/>
  <c r="SY159" i="2"/>
  <c r="SX159" i="2"/>
  <c r="SW159" i="2"/>
  <c r="SU159" i="2"/>
  <c r="ST159" i="2"/>
  <c r="SS159" i="2"/>
  <c r="SR159" i="2"/>
  <c r="SQ159" i="2"/>
  <c r="SP159" i="2"/>
  <c r="SM159" i="2"/>
  <c r="SL159" i="2"/>
  <c r="SK159" i="2"/>
  <c r="SJ159" i="2"/>
  <c r="SG159" i="2"/>
  <c r="VN158" i="2"/>
  <c r="VM158" i="2"/>
  <c r="VL158" i="2"/>
  <c r="VK158" i="2"/>
  <c r="VJ158" i="2"/>
  <c r="VI158" i="2"/>
  <c r="VH158" i="2"/>
  <c r="VG158" i="2"/>
  <c r="VF158" i="2"/>
  <c r="VE158" i="2"/>
  <c r="VD158" i="2"/>
  <c r="VC158" i="2"/>
  <c r="VA158" i="2"/>
  <c r="UZ158" i="2"/>
  <c r="UY158" i="2"/>
  <c r="UX158" i="2"/>
  <c r="UW158" i="2"/>
  <c r="UV158" i="2"/>
  <c r="UU158" i="2" s="1"/>
  <c r="US158" i="2"/>
  <c r="UR158" i="2"/>
  <c r="UQ158" i="2"/>
  <c r="UP158" i="2"/>
  <c r="UM158" i="2"/>
  <c r="UK158" i="2"/>
  <c r="UJ158" i="2"/>
  <c r="UI158" i="2"/>
  <c r="UH158" i="2"/>
  <c r="UG158" i="2"/>
  <c r="UF158" i="2"/>
  <c r="UE158" i="2"/>
  <c r="UD158" i="2"/>
  <c r="UC158" i="2"/>
  <c r="UB158" i="2"/>
  <c r="UA158" i="2"/>
  <c r="TZ158" i="2"/>
  <c r="TX158" i="2"/>
  <c r="TW158" i="2"/>
  <c r="TV158" i="2"/>
  <c r="TU158" i="2"/>
  <c r="TT158" i="2"/>
  <c r="TS158" i="2"/>
  <c r="TP158" i="2"/>
  <c r="TO158" i="2"/>
  <c r="TN158" i="2"/>
  <c r="TM158" i="2"/>
  <c r="TJ158" i="2"/>
  <c r="TH158" i="2"/>
  <c r="TG158" i="2"/>
  <c r="TF158" i="2"/>
  <c r="TE158" i="2"/>
  <c r="TD158" i="2"/>
  <c r="TC158" i="2"/>
  <c r="TB158" i="2"/>
  <c r="TA158" i="2"/>
  <c r="SZ158" i="2"/>
  <c r="SY158" i="2"/>
  <c r="SX158" i="2"/>
  <c r="SW158" i="2"/>
  <c r="SU158" i="2"/>
  <c r="ST158" i="2"/>
  <c r="SS158" i="2"/>
  <c r="SR158" i="2"/>
  <c r="SQ158" i="2"/>
  <c r="SP158" i="2"/>
  <c r="SO158" i="2"/>
  <c r="SM158" i="2"/>
  <c r="SL158" i="2"/>
  <c r="SK158" i="2"/>
  <c r="SJ158" i="2"/>
  <c r="SG158" i="2"/>
  <c r="VN157" i="2"/>
  <c r="VM157" i="2"/>
  <c r="VL157" i="2"/>
  <c r="VK157" i="2"/>
  <c r="VJ157" i="2"/>
  <c r="VI157" i="2"/>
  <c r="VH157" i="2"/>
  <c r="VG157" i="2"/>
  <c r="VF157" i="2"/>
  <c r="VE157" i="2"/>
  <c r="VD157" i="2"/>
  <c r="VC157" i="2"/>
  <c r="VA157" i="2"/>
  <c r="UZ157" i="2"/>
  <c r="UY157" i="2"/>
  <c r="UX157" i="2"/>
  <c r="UW157" i="2"/>
  <c r="UU157" i="2" s="1"/>
  <c r="UV157" i="2"/>
  <c r="US157" i="2"/>
  <c r="UR157" i="2"/>
  <c r="UQ157" i="2"/>
  <c r="UP157" i="2"/>
  <c r="UM157" i="2"/>
  <c r="UK157" i="2"/>
  <c r="UJ157" i="2"/>
  <c r="UI157" i="2"/>
  <c r="UH157" i="2"/>
  <c r="UG157" i="2"/>
  <c r="UF157" i="2"/>
  <c r="UE157" i="2"/>
  <c r="UD157" i="2"/>
  <c r="UC157" i="2"/>
  <c r="UB157" i="2"/>
  <c r="UA157" i="2"/>
  <c r="TZ157" i="2"/>
  <c r="TX157" i="2"/>
  <c r="TW157" i="2"/>
  <c r="TV157" i="2"/>
  <c r="TU157" i="2"/>
  <c r="TT157" i="2"/>
  <c r="TS157" i="2"/>
  <c r="TP157" i="2"/>
  <c r="TO157" i="2"/>
  <c r="TN157" i="2"/>
  <c r="TM157" i="2"/>
  <c r="TJ157" i="2"/>
  <c r="TH157" i="2"/>
  <c r="TG157" i="2"/>
  <c r="TF157" i="2"/>
  <c r="TE157" i="2"/>
  <c r="TD157" i="2"/>
  <c r="TC157" i="2"/>
  <c r="TB157" i="2"/>
  <c r="TA157" i="2"/>
  <c r="SZ157" i="2"/>
  <c r="SY157" i="2"/>
  <c r="SX157" i="2"/>
  <c r="SW157" i="2"/>
  <c r="SU157" i="2"/>
  <c r="ST157" i="2"/>
  <c r="SS157" i="2"/>
  <c r="SR157" i="2"/>
  <c r="SQ157" i="2"/>
  <c r="SP157" i="2"/>
  <c r="SM157" i="2"/>
  <c r="SL157" i="2"/>
  <c r="SK157" i="2"/>
  <c r="SJ157" i="2"/>
  <c r="SG157" i="2"/>
  <c r="VN156" i="2"/>
  <c r="VM156" i="2"/>
  <c r="VL156" i="2"/>
  <c r="VK156" i="2"/>
  <c r="VJ156" i="2"/>
  <c r="VI156" i="2"/>
  <c r="VH156" i="2"/>
  <c r="VG156" i="2"/>
  <c r="VF156" i="2"/>
  <c r="VE156" i="2"/>
  <c r="VD156" i="2"/>
  <c r="VC156" i="2"/>
  <c r="VA156" i="2"/>
  <c r="UZ156" i="2"/>
  <c r="UY156" i="2"/>
  <c r="UX156" i="2"/>
  <c r="UW156" i="2"/>
  <c r="UV156" i="2"/>
  <c r="US156" i="2"/>
  <c r="UR156" i="2"/>
  <c r="UQ156" i="2"/>
  <c r="UP156" i="2"/>
  <c r="UM156" i="2"/>
  <c r="UK156" i="2"/>
  <c r="UJ156" i="2"/>
  <c r="UI156" i="2"/>
  <c r="UH156" i="2"/>
  <c r="UG156" i="2"/>
  <c r="UF156" i="2"/>
  <c r="UE156" i="2"/>
  <c r="UD156" i="2"/>
  <c r="UC156" i="2"/>
  <c r="UB156" i="2"/>
  <c r="UA156" i="2"/>
  <c r="TZ156" i="2"/>
  <c r="TX156" i="2"/>
  <c r="TW156" i="2"/>
  <c r="TV156" i="2"/>
  <c r="TU156" i="2"/>
  <c r="TT156" i="2"/>
  <c r="TS156" i="2"/>
  <c r="TP156" i="2"/>
  <c r="TO156" i="2"/>
  <c r="TN156" i="2"/>
  <c r="TM156" i="2"/>
  <c r="TJ156" i="2"/>
  <c r="TH156" i="2"/>
  <c r="TG156" i="2"/>
  <c r="TF156" i="2"/>
  <c r="TE156" i="2"/>
  <c r="TD156" i="2"/>
  <c r="TC156" i="2"/>
  <c r="TB156" i="2"/>
  <c r="TA156" i="2"/>
  <c r="SZ156" i="2"/>
  <c r="SY156" i="2"/>
  <c r="SX156" i="2"/>
  <c r="SW156" i="2"/>
  <c r="SU156" i="2"/>
  <c r="ST156" i="2"/>
  <c r="SS156" i="2"/>
  <c r="SR156" i="2"/>
  <c r="SQ156" i="2"/>
  <c r="SP156" i="2"/>
  <c r="SO156" i="2" s="1"/>
  <c r="SM156" i="2"/>
  <c r="SL156" i="2"/>
  <c r="SK156" i="2"/>
  <c r="SJ156" i="2"/>
  <c r="SG156" i="2"/>
  <c r="VN155" i="2"/>
  <c r="VM155" i="2"/>
  <c r="VL155" i="2"/>
  <c r="VK155" i="2"/>
  <c r="VJ155" i="2"/>
  <c r="VI155" i="2"/>
  <c r="VH155" i="2"/>
  <c r="VG155" i="2"/>
  <c r="VF155" i="2"/>
  <c r="VE155" i="2"/>
  <c r="VD155" i="2"/>
  <c r="VC155" i="2"/>
  <c r="VA155" i="2"/>
  <c r="UZ155" i="2"/>
  <c r="UY155" i="2"/>
  <c r="UX155" i="2"/>
  <c r="UW155" i="2"/>
  <c r="UV155" i="2"/>
  <c r="US155" i="2"/>
  <c r="UR155" i="2"/>
  <c r="UQ155" i="2"/>
  <c r="UP155" i="2"/>
  <c r="UM155" i="2"/>
  <c r="UK155" i="2"/>
  <c r="UJ155" i="2"/>
  <c r="UI155" i="2"/>
  <c r="UH155" i="2"/>
  <c r="UG155" i="2"/>
  <c r="UF155" i="2"/>
  <c r="UE155" i="2"/>
  <c r="UD155" i="2"/>
  <c r="UC155" i="2"/>
  <c r="UB155" i="2"/>
  <c r="UA155" i="2"/>
  <c r="TZ155" i="2"/>
  <c r="TX155" i="2"/>
  <c r="TW155" i="2"/>
  <c r="TV155" i="2"/>
  <c r="TU155" i="2"/>
  <c r="TT155" i="2"/>
  <c r="TS155" i="2"/>
  <c r="TP155" i="2"/>
  <c r="TO155" i="2"/>
  <c r="TN155" i="2"/>
  <c r="TM155" i="2"/>
  <c r="TJ155" i="2"/>
  <c r="TH155" i="2"/>
  <c r="TG155" i="2"/>
  <c r="TF155" i="2"/>
  <c r="TE155" i="2"/>
  <c r="TD155" i="2"/>
  <c r="TC155" i="2"/>
  <c r="TB155" i="2"/>
  <c r="TA155" i="2"/>
  <c r="SZ155" i="2"/>
  <c r="SY155" i="2"/>
  <c r="SX155" i="2"/>
  <c r="SW155" i="2"/>
  <c r="SU155" i="2"/>
  <c r="ST155" i="2"/>
  <c r="SS155" i="2"/>
  <c r="SR155" i="2"/>
  <c r="SQ155" i="2"/>
  <c r="SP155" i="2"/>
  <c r="SM155" i="2"/>
  <c r="SL155" i="2"/>
  <c r="SK155" i="2"/>
  <c r="SJ155" i="2"/>
  <c r="SG155" i="2"/>
  <c r="VN154" i="2"/>
  <c r="VM154" i="2"/>
  <c r="VL154" i="2"/>
  <c r="VK154" i="2"/>
  <c r="VJ154" i="2"/>
  <c r="VI154" i="2"/>
  <c r="VH154" i="2"/>
  <c r="VG154" i="2"/>
  <c r="VF154" i="2"/>
  <c r="VE154" i="2"/>
  <c r="VD154" i="2"/>
  <c r="VC154" i="2"/>
  <c r="VA154" i="2"/>
  <c r="UZ154" i="2"/>
  <c r="UY154" i="2"/>
  <c r="UX154" i="2"/>
  <c r="UW154" i="2"/>
  <c r="UV154" i="2"/>
  <c r="UU154" i="2" s="1"/>
  <c r="US154" i="2"/>
  <c r="UR154" i="2"/>
  <c r="UQ154" i="2"/>
  <c r="UP154" i="2"/>
  <c r="UM154" i="2"/>
  <c r="UK154" i="2"/>
  <c r="UJ154" i="2"/>
  <c r="UI154" i="2"/>
  <c r="UH154" i="2"/>
  <c r="UG154" i="2"/>
  <c r="UF154" i="2"/>
  <c r="UE154" i="2"/>
  <c r="UD154" i="2"/>
  <c r="UC154" i="2"/>
  <c r="UB154" i="2"/>
  <c r="UA154" i="2"/>
  <c r="TZ154" i="2"/>
  <c r="TX154" i="2"/>
  <c r="TW154" i="2"/>
  <c r="TV154" i="2"/>
  <c r="TU154" i="2"/>
  <c r="TT154" i="2"/>
  <c r="TS154" i="2"/>
  <c r="TP154" i="2"/>
  <c r="TO154" i="2"/>
  <c r="TN154" i="2"/>
  <c r="TM154" i="2"/>
  <c r="TJ154" i="2"/>
  <c r="TH154" i="2"/>
  <c r="TG154" i="2"/>
  <c r="TF154" i="2"/>
  <c r="TE154" i="2"/>
  <c r="TD154" i="2"/>
  <c r="TC154" i="2"/>
  <c r="TB154" i="2"/>
  <c r="TA154" i="2"/>
  <c r="SZ154" i="2"/>
  <c r="SY154" i="2"/>
  <c r="SX154" i="2"/>
  <c r="SW154" i="2"/>
  <c r="SU154" i="2"/>
  <c r="ST154" i="2"/>
  <c r="SS154" i="2"/>
  <c r="SR154" i="2"/>
  <c r="SQ154" i="2"/>
  <c r="SP154" i="2"/>
  <c r="SM154" i="2"/>
  <c r="SL154" i="2"/>
  <c r="SK154" i="2"/>
  <c r="SJ154" i="2"/>
  <c r="SG154" i="2"/>
  <c r="VN153" i="2"/>
  <c r="VM153" i="2"/>
  <c r="VL153" i="2"/>
  <c r="VK153" i="2"/>
  <c r="VJ153" i="2"/>
  <c r="VI153" i="2"/>
  <c r="VH153" i="2"/>
  <c r="VG153" i="2"/>
  <c r="VF153" i="2"/>
  <c r="VE153" i="2"/>
  <c r="VD153" i="2"/>
  <c r="VB153" i="2" s="1"/>
  <c r="VC153" i="2"/>
  <c r="VA153" i="2"/>
  <c r="UZ153" i="2"/>
  <c r="UY153" i="2"/>
  <c r="UX153" i="2"/>
  <c r="UW153" i="2"/>
  <c r="UV153" i="2"/>
  <c r="US153" i="2"/>
  <c r="UR153" i="2"/>
  <c r="UQ153" i="2"/>
  <c r="UP153" i="2"/>
  <c r="UO153" i="2" s="1"/>
  <c r="UM153" i="2"/>
  <c r="UK153" i="2"/>
  <c r="UJ153" i="2"/>
  <c r="UI153" i="2"/>
  <c r="UH153" i="2"/>
  <c r="UG153" i="2"/>
  <c r="UF153" i="2"/>
  <c r="UE153" i="2"/>
  <c r="UD153" i="2"/>
  <c r="UC153" i="2"/>
  <c r="UB153" i="2"/>
  <c r="UA153" i="2"/>
  <c r="TZ153" i="2"/>
  <c r="TX153" i="2"/>
  <c r="TW153" i="2"/>
  <c r="TV153" i="2"/>
  <c r="TU153" i="2"/>
  <c r="TT153" i="2"/>
  <c r="TS153" i="2"/>
  <c r="TR153" i="2"/>
  <c r="TP153" i="2"/>
  <c r="TO153" i="2"/>
  <c r="TN153" i="2"/>
  <c r="TM153" i="2"/>
  <c r="TJ153" i="2"/>
  <c r="TH153" i="2"/>
  <c r="TG153" i="2"/>
  <c r="TF153" i="2"/>
  <c r="TE153" i="2"/>
  <c r="TD153" i="2"/>
  <c r="TC153" i="2"/>
  <c r="TB153" i="2"/>
  <c r="TA153" i="2"/>
  <c r="SZ153" i="2"/>
  <c r="SY153" i="2"/>
  <c r="SX153" i="2"/>
  <c r="SV153" i="2" s="1"/>
  <c r="SW153" i="2"/>
  <c r="SU153" i="2"/>
  <c r="ST153" i="2"/>
  <c r="SS153" i="2"/>
  <c r="SR153" i="2"/>
  <c r="SQ153" i="2"/>
  <c r="SP153" i="2"/>
  <c r="SO153" i="2" s="1"/>
  <c r="SM153" i="2"/>
  <c r="SL153" i="2"/>
  <c r="SK153" i="2"/>
  <c r="SJ153" i="2"/>
  <c r="SI153" i="2" s="1"/>
  <c r="SG153" i="2"/>
  <c r="VN152" i="2"/>
  <c r="VM152" i="2"/>
  <c r="VL152" i="2"/>
  <c r="VK152" i="2"/>
  <c r="VJ152" i="2"/>
  <c r="VI152" i="2"/>
  <c r="VH152" i="2"/>
  <c r="VG152" i="2"/>
  <c r="VF152" i="2"/>
  <c r="VE152" i="2"/>
  <c r="VD152" i="2"/>
  <c r="VC152" i="2"/>
  <c r="VA152" i="2"/>
  <c r="UZ152" i="2"/>
  <c r="UY152" i="2"/>
  <c r="UX152" i="2"/>
  <c r="UW152" i="2"/>
  <c r="UV152" i="2"/>
  <c r="US152" i="2"/>
  <c r="UR152" i="2"/>
  <c r="UQ152" i="2"/>
  <c r="UP152" i="2"/>
  <c r="UO152" i="2"/>
  <c r="UM152" i="2"/>
  <c r="UK152" i="2"/>
  <c r="UJ152" i="2"/>
  <c r="UI152" i="2"/>
  <c r="UH152" i="2"/>
  <c r="UG152" i="2"/>
  <c r="UF152" i="2"/>
  <c r="UE152" i="2"/>
  <c r="UD152" i="2"/>
  <c r="UC152" i="2"/>
  <c r="UB152" i="2"/>
  <c r="UA152" i="2"/>
  <c r="TZ152" i="2"/>
  <c r="TX152" i="2"/>
  <c r="TW152" i="2"/>
  <c r="TV152" i="2"/>
  <c r="TU152" i="2"/>
  <c r="TT152" i="2"/>
  <c r="TS152" i="2"/>
  <c r="TR152" i="2"/>
  <c r="TP152" i="2"/>
  <c r="TO152" i="2"/>
  <c r="TN152" i="2"/>
  <c r="TM152" i="2"/>
  <c r="TL152" i="2" s="1"/>
  <c r="TJ152" i="2"/>
  <c r="TH152" i="2"/>
  <c r="TG152" i="2"/>
  <c r="TF152" i="2"/>
  <c r="TE152" i="2"/>
  <c r="TD152" i="2"/>
  <c r="TC152" i="2"/>
  <c r="TB152" i="2"/>
  <c r="TA152" i="2"/>
  <c r="SZ152" i="2"/>
  <c r="SY152" i="2"/>
  <c r="SX152" i="2"/>
  <c r="SW152" i="2"/>
  <c r="SU152" i="2"/>
  <c r="ST152" i="2"/>
  <c r="SS152" i="2"/>
  <c r="SR152" i="2"/>
  <c r="SQ152" i="2"/>
  <c r="SP152" i="2"/>
  <c r="SO152" i="2"/>
  <c r="SM152" i="2"/>
  <c r="SL152" i="2"/>
  <c r="SK152" i="2"/>
  <c r="SJ152" i="2"/>
  <c r="SI152" i="2" s="1"/>
  <c r="SG152" i="2"/>
  <c r="VN151" i="2"/>
  <c r="VM151" i="2"/>
  <c r="VL151" i="2"/>
  <c r="VK151" i="2"/>
  <c r="VJ151" i="2"/>
  <c r="VI151" i="2"/>
  <c r="VH151" i="2"/>
  <c r="VG151" i="2"/>
  <c r="VF151" i="2"/>
  <c r="VE151" i="2"/>
  <c r="VD151" i="2"/>
  <c r="VC151" i="2"/>
  <c r="VA151" i="2"/>
  <c r="UZ151" i="2"/>
  <c r="UY151" i="2"/>
  <c r="UX151" i="2"/>
  <c r="UW151" i="2"/>
  <c r="UV151" i="2"/>
  <c r="US151" i="2"/>
  <c r="UR151" i="2"/>
  <c r="UQ151" i="2"/>
  <c r="UP151" i="2"/>
  <c r="UO151" i="2"/>
  <c r="UM151" i="2"/>
  <c r="UK151" i="2"/>
  <c r="UJ151" i="2"/>
  <c r="UI151" i="2"/>
  <c r="UH151" i="2"/>
  <c r="UG151" i="2"/>
  <c r="UF151" i="2"/>
  <c r="UE151" i="2"/>
  <c r="UD151" i="2"/>
  <c r="UC151" i="2"/>
  <c r="UB151" i="2"/>
  <c r="UA151" i="2"/>
  <c r="TZ151" i="2"/>
  <c r="TX151" i="2"/>
  <c r="TW151" i="2"/>
  <c r="TV151" i="2"/>
  <c r="TU151" i="2"/>
  <c r="TT151" i="2"/>
  <c r="TS151" i="2"/>
  <c r="TP151" i="2"/>
  <c r="TO151" i="2"/>
  <c r="TN151" i="2"/>
  <c r="TM151" i="2"/>
  <c r="TL151" i="2"/>
  <c r="TJ151" i="2"/>
  <c r="TH151" i="2"/>
  <c r="TG151" i="2"/>
  <c r="TF151" i="2"/>
  <c r="TE151" i="2"/>
  <c r="TD151" i="2"/>
  <c r="TC151" i="2"/>
  <c r="TB151" i="2"/>
  <c r="TA151" i="2"/>
  <c r="SZ151" i="2"/>
  <c r="SY151" i="2"/>
  <c r="SX151" i="2"/>
  <c r="SW151" i="2"/>
  <c r="SU151" i="2"/>
  <c r="ST151" i="2"/>
  <c r="SS151" i="2"/>
  <c r="SR151" i="2"/>
  <c r="SQ151" i="2"/>
  <c r="SP151" i="2"/>
  <c r="SM151" i="2"/>
  <c r="SL151" i="2"/>
  <c r="SK151" i="2"/>
  <c r="SJ151" i="2"/>
  <c r="SI151" i="2"/>
  <c r="SG151" i="2"/>
  <c r="VN150" i="2"/>
  <c r="VM150" i="2"/>
  <c r="VL150" i="2"/>
  <c r="VK150" i="2"/>
  <c r="VJ150" i="2"/>
  <c r="VI150" i="2"/>
  <c r="VH150" i="2"/>
  <c r="VG150" i="2"/>
  <c r="VF150" i="2"/>
  <c r="VE150" i="2"/>
  <c r="VD150" i="2"/>
  <c r="VC150" i="2"/>
  <c r="VA150" i="2"/>
  <c r="UZ150" i="2"/>
  <c r="UY150" i="2"/>
  <c r="UX150" i="2"/>
  <c r="UW150" i="2"/>
  <c r="UV150" i="2"/>
  <c r="UU150" i="2"/>
  <c r="US150" i="2"/>
  <c r="UR150" i="2"/>
  <c r="UQ150" i="2"/>
  <c r="UP150" i="2"/>
  <c r="UO150" i="2" s="1"/>
  <c r="UM150" i="2"/>
  <c r="UK150" i="2"/>
  <c r="UJ150" i="2"/>
  <c r="UI150" i="2"/>
  <c r="UH150" i="2"/>
  <c r="UG150" i="2"/>
  <c r="UF150" i="2"/>
  <c r="UE150" i="2"/>
  <c r="UD150" i="2"/>
  <c r="UC150" i="2"/>
  <c r="UB150" i="2"/>
  <c r="UA150" i="2"/>
  <c r="TZ150" i="2"/>
  <c r="TX150" i="2"/>
  <c r="TW150" i="2"/>
  <c r="TV150" i="2"/>
  <c r="TU150" i="2"/>
  <c r="TT150" i="2"/>
  <c r="TS150" i="2"/>
  <c r="TR150" i="2"/>
  <c r="TP150" i="2"/>
  <c r="TO150" i="2"/>
  <c r="TN150" i="2"/>
  <c r="TM150" i="2"/>
  <c r="TL150" i="2" s="1"/>
  <c r="TJ150" i="2"/>
  <c r="TH150" i="2"/>
  <c r="TG150" i="2"/>
  <c r="TF150" i="2"/>
  <c r="TE150" i="2"/>
  <c r="TD150" i="2"/>
  <c r="TC150" i="2"/>
  <c r="TB150" i="2"/>
  <c r="TA150" i="2"/>
  <c r="SZ150" i="2"/>
  <c r="SY150" i="2"/>
  <c r="SX150" i="2"/>
  <c r="SW150" i="2"/>
  <c r="SU150" i="2"/>
  <c r="ST150" i="2"/>
  <c r="SS150" i="2"/>
  <c r="SR150" i="2"/>
  <c r="SQ150" i="2"/>
  <c r="SP150" i="2"/>
  <c r="SO150" i="2"/>
  <c r="SM150" i="2"/>
  <c r="SL150" i="2"/>
  <c r="SK150" i="2"/>
  <c r="SJ150" i="2"/>
  <c r="SI150" i="2" s="1"/>
  <c r="SG150" i="2"/>
  <c r="VN149" i="2"/>
  <c r="VM149" i="2"/>
  <c r="VL149" i="2"/>
  <c r="VK149" i="2"/>
  <c r="VJ149" i="2"/>
  <c r="VI149" i="2"/>
  <c r="VH149" i="2"/>
  <c r="VG149" i="2"/>
  <c r="VF149" i="2"/>
  <c r="VE149" i="2"/>
  <c r="VD149" i="2"/>
  <c r="VC149" i="2"/>
  <c r="VA149" i="2"/>
  <c r="UZ149" i="2"/>
  <c r="UY149" i="2"/>
  <c r="UX149" i="2"/>
  <c r="UW149" i="2"/>
  <c r="UV149" i="2"/>
  <c r="US149" i="2"/>
  <c r="UR149" i="2"/>
  <c r="UQ149" i="2"/>
  <c r="UP149" i="2"/>
  <c r="UO149" i="2"/>
  <c r="UM149" i="2"/>
  <c r="UK149" i="2"/>
  <c r="UJ149" i="2"/>
  <c r="UI149" i="2"/>
  <c r="UH149" i="2"/>
  <c r="UG149" i="2"/>
  <c r="UF149" i="2"/>
  <c r="UE149" i="2"/>
  <c r="UD149" i="2"/>
  <c r="UC149" i="2"/>
  <c r="UB149" i="2"/>
  <c r="UA149" i="2"/>
  <c r="TZ149" i="2"/>
  <c r="TX149" i="2"/>
  <c r="TW149" i="2"/>
  <c r="TV149" i="2"/>
  <c r="TU149" i="2"/>
  <c r="TT149" i="2"/>
  <c r="TS149" i="2"/>
  <c r="TP149" i="2"/>
  <c r="TO149" i="2"/>
  <c r="TN149" i="2"/>
  <c r="TM149" i="2"/>
  <c r="TL149" i="2"/>
  <c r="TJ149" i="2"/>
  <c r="TH149" i="2"/>
  <c r="TG149" i="2"/>
  <c r="TF149" i="2"/>
  <c r="TE149" i="2"/>
  <c r="TD149" i="2"/>
  <c r="TC149" i="2"/>
  <c r="TB149" i="2"/>
  <c r="TA149" i="2"/>
  <c r="SZ149" i="2"/>
  <c r="SY149" i="2"/>
  <c r="SX149" i="2"/>
  <c r="SW149" i="2"/>
  <c r="SU149" i="2"/>
  <c r="ST149" i="2"/>
  <c r="SS149" i="2"/>
  <c r="SR149" i="2"/>
  <c r="SQ149" i="2"/>
  <c r="SP149" i="2"/>
  <c r="SM149" i="2"/>
  <c r="SL149" i="2"/>
  <c r="SK149" i="2"/>
  <c r="SJ149" i="2"/>
  <c r="SI149" i="2"/>
  <c r="SG149" i="2"/>
  <c r="VN148" i="2"/>
  <c r="VM148" i="2"/>
  <c r="VL148" i="2"/>
  <c r="VK148" i="2"/>
  <c r="VJ148" i="2"/>
  <c r="VI148" i="2"/>
  <c r="VH148" i="2"/>
  <c r="VG148" i="2"/>
  <c r="VF148" i="2"/>
  <c r="VE148" i="2"/>
  <c r="VD148" i="2"/>
  <c r="VC148" i="2"/>
  <c r="VA148" i="2"/>
  <c r="UZ148" i="2"/>
  <c r="UY148" i="2"/>
  <c r="UX148" i="2"/>
  <c r="UW148" i="2"/>
  <c r="UV148" i="2"/>
  <c r="US148" i="2"/>
  <c r="UR148" i="2"/>
  <c r="UQ148" i="2"/>
  <c r="UP148" i="2"/>
  <c r="UM148" i="2"/>
  <c r="UK148" i="2"/>
  <c r="UJ148" i="2"/>
  <c r="UI148" i="2"/>
  <c r="UH148" i="2"/>
  <c r="UG148" i="2"/>
  <c r="UF148" i="2"/>
  <c r="UE148" i="2"/>
  <c r="UD148" i="2"/>
  <c r="UC148" i="2"/>
  <c r="UB148" i="2"/>
  <c r="UA148" i="2"/>
  <c r="TZ148" i="2"/>
  <c r="TY148" i="2" s="1"/>
  <c r="TX148" i="2"/>
  <c r="TW148" i="2"/>
  <c r="TV148" i="2"/>
  <c r="TU148" i="2"/>
  <c r="TT148" i="2"/>
  <c r="TS148" i="2"/>
  <c r="TP148" i="2"/>
  <c r="TO148" i="2"/>
  <c r="TL148" i="2" s="1"/>
  <c r="TN148" i="2"/>
  <c r="TM148" i="2"/>
  <c r="TJ148" i="2"/>
  <c r="TH148" i="2"/>
  <c r="TG148" i="2"/>
  <c r="TF148" i="2"/>
  <c r="TE148" i="2"/>
  <c r="TD148" i="2"/>
  <c r="TC148" i="2"/>
  <c r="TB148" i="2"/>
  <c r="TA148" i="2"/>
  <c r="SZ148" i="2"/>
  <c r="SY148" i="2"/>
  <c r="SX148" i="2"/>
  <c r="SW148" i="2"/>
  <c r="SU148" i="2"/>
  <c r="ST148" i="2"/>
  <c r="SS148" i="2"/>
  <c r="SR148" i="2"/>
  <c r="SQ148" i="2"/>
  <c r="SP148" i="2"/>
  <c r="SM148" i="2"/>
  <c r="SL148" i="2"/>
  <c r="SK148" i="2"/>
  <c r="SJ148" i="2"/>
  <c r="SG148" i="2"/>
  <c r="VN147" i="2"/>
  <c r="VM147" i="2"/>
  <c r="VL147" i="2"/>
  <c r="VK147" i="2"/>
  <c r="VJ147" i="2"/>
  <c r="VI147" i="2"/>
  <c r="VH147" i="2"/>
  <c r="VG147" i="2"/>
  <c r="VF147" i="2"/>
  <c r="VE147" i="2"/>
  <c r="VD147" i="2"/>
  <c r="VC147" i="2"/>
  <c r="VA147" i="2"/>
  <c r="UZ147" i="2"/>
  <c r="UY147" i="2"/>
  <c r="UX147" i="2"/>
  <c r="UW147" i="2"/>
  <c r="UV147" i="2"/>
  <c r="UU147" i="2" s="1"/>
  <c r="US147" i="2"/>
  <c r="UR147" i="2"/>
  <c r="UQ147" i="2"/>
  <c r="UP147" i="2"/>
  <c r="UM147" i="2"/>
  <c r="UK147" i="2"/>
  <c r="UJ147" i="2"/>
  <c r="UI147" i="2"/>
  <c r="UH147" i="2"/>
  <c r="UG147" i="2"/>
  <c r="UF147" i="2"/>
  <c r="UE147" i="2"/>
  <c r="UD147" i="2"/>
  <c r="UC147" i="2"/>
  <c r="UB147" i="2"/>
  <c r="UA147" i="2"/>
  <c r="TZ147" i="2"/>
  <c r="TX147" i="2"/>
  <c r="TW147" i="2"/>
  <c r="TV147" i="2"/>
  <c r="TU147" i="2"/>
  <c r="TT147" i="2"/>
  <c r="TS147" i="2"/>
  <c r="TP147" i="2"/>
  <c r="TO147" i="2"/>
  <c r="TN147" i="2"/>
  <c r="TM147" i="2"/>
  <c r="TJ147" i="2"/>
  <c r="TH147" i="2"/>
  <c r="TG147" i="2"/>
  <c r="TF147" i="2"/>
  <c r="TE147" i="2"/>
  <c r="TD147" i="2"/>
  <c r="TC147" i="2"/>
  <c r="TB147" i="2"/>
  <c r="TA147" i="2"/>
  <c r="SZ147" i="2"/>
  <c r="SY147" i="2"/>
  <c r="SX147" i="2"/>
  <c r="SW147" i="2"/>
  <c r="SV147" i="2" s="1"/>
  <c r="SU147" i="2"/>
  <c r="ST147" i="2"/>
  <c r="SS147" i="2"/>
  <c r="SR147" i="2"/>
  <c r="SQ147" i="2"/>
  <c r="SP147" i="2"/>
  <c r="SM147" i="2"/>
  <c r="SL147" i="2"/>
  <c r="SK147" i="2"/>
  <c r="SJ147" i="2"/>
  <c r="SG147" i="2"/>
  <c r="VN146" i="2"/>
  <c r="VM146" i="2"/>
  <c r="VL146" i="2"/>
  <c r="VK146" i="2"/>
  <c r="VJ146" i="2"/>
  <c r="VI146" i="2"/>
  <c r="VH146" i="2"/>
  <c r="VG146" i="2"/>
  <c r="VF146" i="2"/>
  <c r="VE146" i="2"/>
  <c r="VD146" i="2"/>
  <c r="VC146" i="2"/>
  <c r="VB146" i="2"/>
  <c r="VA146" i="2"/>
  <c r="UZ146" i="2"/>
  <c r="UY146" i="2"/>
  <c r="UX146" i="2"/>
  <c r="UW146" i="2"/>
  <c r="UV146" i="2"/>
  <c r="US146" i="2"/>
  <c r="UR146" i="2"/>
  <c r="UQ146" i="2"/>
  <c r="UP146" i="2"/>
  <c r="UM146" i="2"/>
  <c r="UK146" i="2"/>
  <c r="UJ146" i="2"/>
  <c r="UI146" i="2"/>
  <c r="UH146" i="2"/>
  <c r="UG146" i="2"/>
  <c r="UF146" i="2"/>
  <c r="UE146" i="2"/>
  <c r="UD146" i="2"/>
  <c r="UC146" i="2"/>
  <c r="UB146" i="2"/>
  <c r="UA146" i="2"/>
  <c r="TZ146" i="2"/>
  <c r="TY146" i="2"/>
  <c r="TX146" i="2"/>
  <c r="TW146" i="2"/>
  <c r="TV146" i="2"/>
  <c r="TU146" i="2"/>
  <c r="TT146" i="2"/>
  <c r="TS146" i="2"/>
  <c r="TP146" i="2"/>
  <c r="TO146" i="2"/>
  <c r="TN146" i="2"/>
  <c r="TM146" i="2"/>
  <c r="TJ146" i="2"/>
  <c r="TH146" i="2"/>
  <c r="TG146" i="2"/>
  <c r="TF146" i="2"/>
  <c r="TE146" i="2"/>
  <c r="TD146" i="2"/>
  <c r="TC146" i="2"/>
  <c r="TB146" i="2"/>
  <c r="TA146" i="2"/>
  <c r="SZ146" i="2"/>
  <c r="SY146" i="2"/>
  <c r="SX146" i="2"/>
  <c r="SW146" i="2"/>
  <c r="SU146" i="2"/>
  <c r="ST146" i="2"/>
  <c r="SS146" i="2"/>
  <c r="SR146" i="2"/>
  <c r="SQ146" i="2"/>
  <c r="SP146" i="2"/>
  <c r="SM146" i="2"/>
  <c r="SL146" i="2"/>
  <c r="SK146" i="2"/>
  <c r="SJ146" i="2"/>
  <c r="SG146" i="2"/>
  <c r="VN145" i="2"/>
  <c r="VM145" i="2"/>
  <c r="VL145" i="2"/>
  <c r="VK145" i="2"/>
  <c r="VJ145" i="2"/>
  <c r="VI145" i="2"/>
  <c r="VH145" i="2"/>
  <c r="VG145" i="2"/>
  <c r="VF145" i="2"/>
  <c r="VE145" i="2"/>
  <c r="VD145" i="2"/>
  <c r="VC145" i="2"/>
  <c r="VA145" i="2"/>
  <c r="UZ145" i="2"/>
  <c r="UY145" i="2"/>
  <c r="UX145" i="2"/>
  <c r="UW145" i="2"/>
  <c r="UV145" i="2"/>
  <c r="US145" i="2"/>
  <c r="UR145" i="2"/>
  <c r="UQ145" i="2"/>
  <c r="UP145" i="2"/>
  <c r="UM145" i="2"/>
  <c r="UK145" i="2"/>
  <c r="UJ145" i="2"/>
  <c r="UI145" i="2"/>
  <c r="UH145" i="2"/>
  <c r="UG145" i="2"/>
  <c r="UF145" i="2"/>
  <c r="UE145" i="2"/>
  <c r="UD145" i="2"/>
  <c r="UC145" i="2"/>
  <c r="UB145" i="2"/>
  <c r="UA145" i="2"/>
  <c r="TZ145" i="2"/>
  <c r="TX145" i="2"/>
  <c r="TW145" i="2"/>
  <c r="TV145" i="2"/>
  <c r="TU145" i="2"/>
  <c r="TT145" i="2"/>
  <c r="TS145" i="2"/>
  <c r="TP145" i="2"/>
  <c r="TO145" i="2"/>
  <c r="TN145" i="2"/>
  <c r="TM145" i="2"/>
  <c r="TJ145" i="2"/>
  <c r="TH145" i="2"/>
  <c r="TG145" i="2"/>
  <c r="TF145" i="2"/>
  <c r="TE145" i="2"/>
  <c r="TD145" i="2"/>
  <c r="TC145" i="2"/>
  <c r="TB145" i="2"/>
  <c r="TA145" i="2"/>
  <c r="SZ145" i="2"/>
  <c r="SY145" i="2"/>
  <c r="SX145" i="2"/>
  <c r="SW145" i="2"/>
  <c r="SV145" i="2" s="1"/>
  <c r="SU145" i="2"/>
  <c r="ST145" i="2"/>
  <c r="SS145" i="2"/>
  <c r="SR145" i="2"/>
  <c r="SQ145" i="2"/>
  <c r="SP145" i="2"/>
  <c r="SM145" i="2"/>
  <c r="SL145" i="2"/>
  <c r="SK145" i="2"/>
  <c r="SJ145" i="2"/>
  <c r="SG145" i="2"/>
  <c r="VN144" i="2"/>
  <c r="VM144" i="2"/>
  <c r="VL144" i="2"/>
  <c r="VK144" i="2"/>
  <c r="VJ144" i="2"/>
  <c r="VI144" i="2"/>
  <c r="VH144" i="2"/>
  <c r="VG144" i="2"/>
  <c r="VF144" i="2"/>
  <c r="VE144" i="2"/>
  <c r="VD144" i="2"/>
  <c r="VC144" i="2"/>
  <c r="VA144" i="2"/>
  <c r="UZ144" i="2"/>
  <c r="UY144" i="2"/>
  <c r="UX144" i="2"/>
  <c r="UW144" i="2"/>
  <c r="UV144" i="2"/>
  <c r="US144" i="2"/>
  <c r="UR144" i="2"/>
  <c r="UQ144" i="2"/>
  <c r="UP144" i="2"/>
  <c r="UM144" i="2"/>
  <c r="UK144" i="2"/>
  <c r="UJ144" i="2"/>
  <c r="UI144" i="2"/>
  <c r="UH144" i="2"/>
  <c r="UG144" i="2"/>
  <c r="UF144" i="2"/>
  <c r="UE144" i="2"/>
  <c r="UD144" i="2"/>
  <c r="UC144" i="2"/>
  <c r="UB144" i="2"/>
  <c r="UA144" i="2"/>
  <c r="TZ144" i="2"/>
  <c r="TX144" i="2"/>
  <c r="TW144" i="2"/>
  <c r="TV144" i="2"/>
  <c r="TU144" i="2"/>
  <c r="TT144" i="2"/>
  <c r="TS144" i="2"/>
  <c r="TP144" i="2"/>
  <c r="TO144" i="2"/>
  <c r="TN144" i="2"/>
  <c r="TM144" i="2"/>
  <c r="TJ144" i="2"/>
  <c r="TH144" i="2"/>
  <c r="TG144" i="2"/>
  <c r="TF144" i="2"/>
  <c r="TE144" i="2"/>
  <c r="TD144" i="2"/>
  <c r="TC144" i="2"/>
  <c r="TB144" i="2"/>
  <c r="TA144" i="2"/>
  <c r="SZ144" i="2"/>
  <c r="SY144" i="2"/>
  <c r="SX144" i="2"/>
  <c r="SW144" i="2"/>
  <c r="SU144" i="2"/>
  <c r="ST144" i="2"/>
  <c r="SS144" i="2"/>
  <c r="SR144" i="2"/>
  <c r="SQ144" i="2"/>
  <c r="SP144" i="2"/>
  <c r="SO144" i="2" s="1"/>
  <c r="SM144" i="2"/>
  <c r="SL144" i="2"/>
  <c r="SK144" i="2"/>
  <c r="SJ144" i="2"/>
  <c r="SG144" i="2"/>
  <c r="VN143" i="2"/>
  <c r="VM143" i="2"/>
  <c r="VL143" i="2"/>
  <c r="VK143" i="2"/>
  <c r="VJ143" i="2"/>
  <c r="VI143" i="2"/>
  <c r="VH143" i="2"/>
  <c r="VG143" i="2"/>
  <c r="VF143" i="2"/>
  <c r="VE143" i="2"/>
  <c r="VD143" i="2"/>
  <c r="VC143" i="2"/>
  <c r="VA143" i="2"/>
  <c r="UZ143" i="2"/>
  <c r="UY143" i="2"/>
  <c r="UX143" i="2"/>
  <c r="UW143" i="2"/>
  <c r="UV143" i="2"/>
  <c r="US143" i="2"/>
  <c r="UR143" i="2"/>
  <c r="UQ143" i="2"/>
  <c r="UP143" i="2"/>
  <c r="UM143" i="2"/>
  <c r="UK143" i="2"/>
  <c r="UJ143" i="2"/>
  <c r="UI143" i="2"/>
  <c r="UH143" i="2"/>
  <c r="UG143" i="2"/>
  <c r="UF143" i="2"/>
  <c r="UE143" i="2"/>
  <c r="UD143" i="2"/>
  <c r="UC143" i="2"/>
  <c r="UB143" i="2"/>
  <c r="UA143" i="2"/>
  <c r="TZ143" i="2"/>
  <c r="TX143" i="2"/>
  <c r="TW143" i="2"/>
  <c r="TV143" i="2"/>
  <c r="TU143" i="2"/>
  <c r="TT143" i="2"/>
  <c r="TS143" i="2"/>
  <c r="TP143" i="2"/>
  <c r="TO143" i="2"/>
  <c r="TN143" i="2"/>
  <c r="TM143" i="2"/>
  <c r="TJ143" i="2"/>
  <c r="TH143" i="2"/>
  <c r="TG143" i="2"/>
  <c r="TF143" i="2"/>
  <c r="TE143" i="2"/>
  <c r="TD143" i="2"/>
  <c r="TC143" i="2"/>
  <c r="TB143" i="2"/>
  <c r="TA143" i="2"/>
  <c r="SZ143" i="2"/>
  <c r="SY143" i="2"/>
  <c r="SX143" i="2"/>
  <c r="SW143" i="2"/>
  <c r="SU143" i="2"/>
  <c r="ST143" i="2"/>
  <c r="SS143" i="2"/>
  <c r="SR143" i="2"/>
  <c r="SQ143" i="2"/>
  <c r="SP143" i="2"/>
  <c r="SM143" i="2"/>
  <c r="SL143" i="2"/>
  <c r="SK143" i="2"/>
  <c r="SJ143" i="2"/>
  <c r="SG143" i="2"/>
  <c r="VN142" i="2"/>
  <c r="VM142" i="2"/>
  <c r="VL142" i="2"/>
  <c r="VK142" i="2"/>
  <c r="VJ142" i="2"/>
  <c r="VI142" i="2"/>
  <c r="VH142" i="2"/>
  <c r="VG142" i="2"/>
  <c r="VF142" i="2"/>
  <c r="VE142" i="2"/>
  <c r="VD142" i="2"/>
  <c r="VC142" i="2"/>
  <c r="VA142" i="2"/>
  <c r="UZ142" i="2"/>
  <c r="UY142" i="2"/>
  <c r="UX142" i="2"/>
  <c r="UW142" i="2"/>
  <c r="UV142" i="2"/>
  <c r="US142" i="2"/>
  <c r="UR142" i="2"/>
  <c r="UQ142" i="2"/>
  <c r="UP142" i="2"/>
  <c r="UM142" i="2"/>
  <c r="UK142" i="2"/>
  <c r="UJ142" i="2"/>
  <c r="UI142" i="2"/>
  <c r="UH142" i="2"/>
  <c r="UG142" i="2"/>
  <c r="UF142" i="2"/>
  <c r="UE142" i="2"/>
  <c r="UD142" i="2"/>
  <c r="UC142" i="2"/>
  <c r="UB142" i="2"/>
  <c r="UA142" i="2"/>
  <c r="TZ142" i="2"/>
  <c r="TX142" i="2"/>
  <c r="TW142" i="2"/>
  <c r="TV142" i="2"/>
  <c r="TU142" i="2"/>
  <c r="TT142" i="2"/>
  <c r="TS142" i="2"/>
  <c r="TP142" i="2"/>
  <c r="TO142" i="2"/>
  <c r="TN142" i="2"/>
  <c r="TM142" i="2"/>
  <c r="TJ142" i="2"/>
  <c r="TH142" i="2"/>
  <c r="TG142" i="2"/>
  <c r="TF142" i="2"/>
  <c r="TE142" i="2"/>
  <c r="TD142" i="2"/>
  <c r="TC142" i="2"/>
  <c r="TB142" i="2"/>
  <c r="TA142" i="2"/>
  <c r="SZ142" i="2"/>
  <c r="SY142" i="2"/>
  <c r="SX142" i="2"/>
  <c r="SW142" i="2"/>
  <c r="SU142" i="2"/>
  <c r="ST142" i="2"/>
  <c r="SS142" i="2"/>
  <c r="SR142" i="2"/>
  <c r="SQ142" i="2"/>
  <c r="SP142" i="2"/>
  <c r="SM142" i="2"/>
  <c r="SL142" i="2"/>
  <c r="SK142" i="2"/>
  <c r="SJ142" i="2"/>
  <c r="SG142" i="2"/>
  <c r="VN141" i="2"/>
  <c r="VM141" i="2"/>
  <c r="VL141" i="2"/>
  <c r="VK141" i="2"/>
  <c r="VJ141" i="2"/>
  <c r="VI141" i="2"/>
  <c r="VH141" i="2"/>
  <c r="VG141" i="2"/>
  <c r="VF141" i="2"/>
  <c r="VE141" i="2"/>
  <c r="VD141" i="2"/>
  <c r="VC141" i="2"/>
  <c r="VA141" i="2"/>
  <c r="UZ141" i="2"/>
  <c r="UY141" i="2"/>
  <c r="UX141" i="2"/>
  <c r="UW141" i="2"/>
  <c r="UV141" i="2"/>
  <c r="US141" i="2"/>
  <c r="UR141" i="2"/>
  <c r="UQ141" i="2"/>
  <c r="UP141" i="2"/>
  <c r="UM141" i="2"/>
  <c r="UK141" i="2"/>
  <c r="UJ141" i="2"/>
  <c r="UI141" i="2"/>
  <c r="UH141" i="2"/>
  <c r="UG141" i="2"/>
  <c r="UF141" i="2"/>
  <c r="UE141" i="2"/>
  <c r="UD141" i="2"/>
  <c r="UC141" i="2"/>
  <c r="UB141" i="2"/>
  <c r="UA141" i="2"/>
  <c r="TZ141" i="2"/>
  <c r="TX141" i="2"/>
  <c r="TW141" i="2"/>
  <c r="TV141" i="2"/>
  <c r="TU141" i="2"/>
  <c r="TT141" i="2"/>
  <c r="TS141" i="2"/>
  <c r="TP141" i="2"/>
  <c r="TO141" i="2"/>
  <c r="TN141" i="2"/>
  <c r="TM141" i="2"/>
  <c r="TJ141" i="2"/>
  <c r="TH141" i="2"/>
  <c r="TG141" i="2"/>
  <c r="TF141" i="2"/>
  <c r="TE141" i="2"/>
  <c r="TD141" i="2"/>
  <c r="TC141" i="2"/>
  <c r="TB141" i="2"/>
  <c r="TA141" i="2"/>
  <c r="SZ141" i="2"/>
  <c r="SY141" i="2"/>
  <c r="SX141" i="2"/>
  <c r="SW141" i="2"/>
  <c r="SU141" i="2"/>
  <c r="ST141" i="2"/>
  <c r="SS141" i="2"/>
  <c r="SR141" i="2"/>
  <c r="SQ141" i="2"/>
  <c r="SP141" i="2"/>
  <c r="SM141" i="2"/>
  <c r="SL141" i="2"/>
  <c r="SK141" i="2"/>
  <c r="SJ141" i="2"/>
  <c r="SG141" i="2"/>
  <c r="VN140" i="2"/>
  <c r="VM140" i="2"/>
  <c r="VL140" i="2"/>
  <c r="VK140" i="2"/>
  <c r="VJ140" i="2"/>
  <c r="VI140" i="2"/>
  <c r="VH140" i="2"/>
  <c r="VG140" i="2"/>
  <c r="VF140" i="2"/>
  <c r="VE140" i="2"/>
  <c r="VD140" i="2"/>
  <c r="VC140" i="2"/>
  <c r="VA140" i="2"/>
  <c r="UZ140" i="2"/>
  <c r="UY140" i="2"/>
  <c r="UX140" i="2"/>
  <c r="UW140" i="2"/>
  <c r="UV140" i="2"/>
  <c r="US140" i="2"/>
  <c r="UR140" i="2"/>
  <c r="UQ140" i="2"/>
  <c r="UO140" i="2" s="1"/>
  <c r="UP140" i="2"/>
  <c r="UM140" i="2"/>
  <c r="UK140" i="2"/>
  <c r="UJ140" i="2"/>
  <c r="UI140" i="2"/>
  <c r="UH140" i="2"/>
  <c r="UG140" i="2"/>
  <c r="UF140" i="2"/>
  <c r="UE140" i="2"/>
  <c r="UD140" i="2"/>
  <c r="UC140" i="2"/>
  <c r="UB140" i="2"/>
  <c r="UA140" i="2"/>
  <c r="TZ140" i="2"/>
  <c r="TX140" i="2"/>
  <c r="TW140" i="2"/>
  <c r="TV140" i="2"/>
  <c r="TU140" i="2"/>
  <c r="TT140" i="2"/>
  <c r="TS140" i="2"/>
  <c r="TR140" i="2" s="1"/>
  <c r="TP140" i="2"/>
  <c r="TO140" i="2"/>
  <c r="TN140" i="2"/>
  <c r="TM140" i="2"/>
  <c r="TJ140" i="2"/>
  <c r="TH140" i="2"/>
  <c r="TG140" i="2"/>
  <c r="TF140" i="2"/>
  <c r="TE140" i="2"/>
  <c r="TD140" i="2"/>
  <c r="TC140" i="2"/>
  <c r="TB140" i="2"/>
  <c r="TA140" i="2"/>
  <c r="SZ140" i="2"/>
  <c r="SY140" i="2"/>
  <c r="SX140" i="2"/>
  <c r="SW140" i="2"/>
  <c r="SU140" i="2"/>
  <c r="ST140" i="2"/>
  <c r="SS140" i="2"/>
  <c r="SR140" i="2"/>
  <c r="SQ140" i="2"/>
  <c r="SP140" i="2"/>
  <c r="SM140" i="2"/>
  <c r="SL140" i="2"/>
  <c r="SK140" i="2"/>
  <c r="SJ140" i="2"/>
  <c r="SG140" i="2"/>
  <c r="VN139" i="2"/>
  <c r="VM139" i="2"/>
  <c r="VL139" i="2"/>
  <c r="VK139" i="2"/>
  <c r="VJ139" i="2"/>
  <c r="VI139" i="2"/>
  <c r="VH139" i="2"/>
  <c r="VG139" i="2"/>
  <c r="VF139" i="2"/>
  <c r="VE139" i="2"/>
  <c r="VD139" i="2"/>
  <c r="VC139" i="2"/>
  <c r="VB139" i="2" s="1"/>
  <c r="VA139" i="2"/>
  <c r="UZ139" i="2"/>
  <c r="UY139" i="2"/>
  <c r="UX139" i="2"/>
  <c r="UW139" i="2"/>
  <c r="UV139" i="2"/>
  <c r="US139" i="2"/>
  <c r="UR139" i="2"/>
  <c r="UQ139" i="2"/>
  <c r="UP139" i="2"/>
  <c r="UM139" i="2"/>
  <c r="UK139" i="2"/>
  <c r="UJ139" i="2"/>
  <c r="UI139" i="2"/>
  <c r="UH139" i="2"/>
  <c r="UG139" i="2"/>
  <c r="UF139" i="2"/>
  <c r="UE139" i="2"/>
  <c r="UD139" i="2"/>
  <c r="UC139" i="2"/>
  <c r="UB139" i="2"/>
  <c r="UA139" i="2"/>
  <c r="TZ139" i="2"/>
  <c r="TX139" i="2"/>
  <c r="TW139" i="2"/>
  <c r="TV139" i="2"/>
  <c r="TU139" i="2"/>
  <c r="TT139" i="2"/>
  <c r="TS139" i="2"/>
  <c r="TP139" i="2"/>
  <c r="TO139" i="2"/>
  <c r="TN139" i="2"/>
  <c r="TM139" i="2"/>
  <c r="TJ139" i="2"/>
  <c r="TH139" i="2"/>
  <c r="TG139" i="2"/>
  <c r="TF139" i="2"/>
  <c r="TE139" i="2"/>
  <c r="TD139" i="2"/>
  <c r="TC139" i="2"/>
  <c r="TB139" i="2"/>
  <c r="TA139" i="2"/>
  <c r="SZ139" i="2"/>
  <c r="SY139" i="2"/>
  <c r="SX139" i="2"/>
  <c r="SW139" i="2"/>
  <c r="SU139" i="2"/>
  <c r="ST139" i="2"/>
  <c r="SS139" i="2"/>
  <c r="SR139" i="2"/>
  <c r="SQ139" i="2"/>
  <c r="SP139" i="2"/>
  <c r="SM139" i="2"/>
  <c r="SL139" i="2"/>
  <c r="SK139" i="2"/>
  <c r="SJ139" i="2"/>
  <c r="SI139" i="2" s="1"/>
  <c r="SG139" i="2"/>
  <c r="VN138" i="2"/>
  <c r="VM138" i="2"/>
  <c r="VL138" i="2"/>
  <c r="VK138" i="2"/>
  <c r="VJ138" i="2"/>
  <c r="VI138" i="2"/>
  <c r="VH138" i="2"/>
  <c r="VG138" i="2"/>
  <c r="VF138" i="2"/>
  <c r="VE138" i="2"/>
  <c r="VD138" i="2"/>
  <c r="VC138" i="2"/>
  <c r="VA138" i="2"/>
  <c r="UZ138" i="2"/>
  <c r="UY138" i="2"/>
  <c r="UX138" i="2"/>
  <c r="UW138" i="2"/>
  <c r="UV138" i="2"/>
  <c r="UU138" i="2"/>
  <c r="US138" i="2"/>
  <c r="UR138" i="2"/>
  <c r="UQ138" i="2"/>
  <c r="UP138" i="2"/>
  <c r="UM138" i="2"/>
  <c r="UK138" i="2"/>
  <c r="UJ138" i="2"/>
  <c r="UI138" i="2"/>
  <c r="UH138" i="2"/>
  <c r="UG138" i="2"/>
  <c r="UF138" i="2"/>
  <c r="UE138" i="2"/>
  <c r="UD138" i="2"/>
  <c r="UC138" i="2"/>
  <c r="UB138" i="2"/>
  <c r="UA138" i="2"/>
  <c r="TZ138" i="2"/>
  <c r="TX138" i="2"/>
  <c r="TW138" i="2"/>
  <c r="TV138" i="2"/>
  <c r="TU138" i="2"/>
  <c r="TT138" i="2"/>
  <c r="TS138" i="2"/>
  <c r="TR138" i="2"/>
  <c r="TP138" i="2"/>
  <c r="TO138" i="2"/>
  <c r="TN138" i="2"/>
  <c r="TM138" i="2"/>
  <c r="TJ138" i="2"/>
  <c r="TH138" i="2"/>
  <c r="TG138" i="2"/>
  <c r="TF138" i="2"/>
  <c r="TE138" i="2"/>
  <c r="TD138" i="2"/>
  <c r="TC138" i="2"/>
  <c r="TB138" i="2"/>
  <c r="TA138" i="2"/>
  <c r="SZ138" i="2"/>
  <c r="SY138" i="2"/>
  <c r="SX138" i="2"/>
  <c r="SW138" i="2"/>
  <c r="SU138" i="2"/>
  <c r="ST138" i="2"/>
  <c r="SS138" i="2"/>
  <c r="SR138" i="2"/>
  <c r="SQ138" i="2"/>
  <c r="SP138" i="2"/>
  <c r="SO138" i="2"/>
  <c r="SM138" i="2"/>
  <c r="SL138" i="2"/>
  <c r="SK138" i="2"/>
  <c r="SJ138" i="2"/>
  <c r="SG138" i="2"/>
  <c r="VN137" i="2"/>
  <c r="VM137" i="2"/>
  <c r="VL137" i="2"/>
  <c r="VK137" i="2"/>
  <c r="VJ137" i="2"/>
  <c r="VI137" i="2"/>
  <c r="VH137" i="2"/>
  <c r="VG137" i="2"/>
  <c r="VF137" i="2"/>
  <c r="VE137" i="2"/>
  <c r="VD137" i="2"/>
  <c r="VC137" i="2"/>
  <c r="VA137" i="2"/>
  <c r="UZ137" i="2"/>
  <c r="UY137" i="2"/>
  <c r="UX137" i="2"/>
  <c r="UW137" i="2"/>
  <c r="UV137" i="2"/>
  <c r="UU137" i="2"/>
  <c r="US137" i="2"/>
  <c r="UR137" i="2"/>
  <c r="UQ137" i="2"/>
  <c r="UP137" i="2"/>
  <c r="UO137" i="2" s="1"/>
  <c r="UM137" i="2"/>
  <c r="UK137" i="2"/>
  <c r="UJ137" i="2"/>
  <c r="UI137" i="2"/>
  <c r="UH137" i="2"/>
  <c r="UG137" i="2"/>
  <c r="UF137" i="2"/>
  <c r="UE137" i="2"/>
  <c r="UD137" i="2"/>
  <c r="UC137" i="2"/>
  <c r="UB137" i="2"/>
  <c r="UA137" i="2"/>
  <c r="TZ137" i="2"/>
  <c r="TX137" i="2"/>
  <c r="TW137" i="2"/>
  <c r="TV137" i="2"/>
  <c r="TU137" i="2"/>
  <c r="TT137" i="2"/>
  <c r="TS137" i="2"/>
  <c r="TR137" i="2"/>
  <c r="TP137" i="2"/>
  <c r="TO137" i="2"/>
  <c r="TN137" i="2"/>
  <c r="TM137" i="2"/>
  <c r="TL137" i="2" s="1"/>
  <c r="TJ137" i="2"/>
  <c r="TH137" i="2"/>
  <c r="TG137" i="2"/>
  <c r="TF137" i="2"/>
  <c r="TE137" i="2"/>
  <c r="TD137" i="2"/>
  <c r="TC137" i="2"/>
  <c r="TB137" i="2"/>
  <c r="TA137" i="2"/>
  <c r="SZ137" i="2"/>
  <c r="SY137" i="2"/>
  <c r="SX137" i="2"/>
  <c r="SW137" i="2"/>
  <c r="SU137" i="2"/>
  <c r="ST137" i="2"/>
  <c r="SS137" i="2"/>
  <c r="SR137" i="2"/>
  <c r="SQ137" i="2"/>
  <c r="SP137" i="2"/>
  <c r="SO137" i="2"/>
  <c r="SM137" i="2"/>
  <c r="SL137" i="2"/>
  <c r="SK137" i="2"/>
  <c r="SJ137" i="2"/>
  <c r="SI137" i="2" s="1"/>
  <c r="SG137" i="2"/>
  <c r="VN136" i="2"/>
  <c r="VM136" i="2"/>
  <c r="VL136" i="2"/>
  <c r="VK136" i="2"/>
  <c r="VJ136" i="2"/>
  <c r="VI136" i="2"/>
  <c r="VH136" i="2"/>
  <c r="VG136" i="2"/>
  <c r="VF136" i="2"/>
  <c r="VE136" i="2"/>
  <c r="VD136" i="2"/>
  <c r="VC136" i="2"/>
  <c r="VA136" i="2"/>
  <c r="UZ136" i="2"/>
  <c r="UY136" i="2"/>
  <c r="UX136" i="2"/>
  <c r="UW136" i="2"/>
  <c r="UV136" i="2"/>
  <c r="US136" i="2"/>
  <c r="UR136" i="2"/>
  <c r="UQ136" i="2"/>
  <c r="UP136" i="2"/>
  <c r="UO136" i="2"/>
  <c r="UM136" i="2"/>
  <c r="UK136" i="2"/>
  <c r="UJ136" i="2"/>
  <c r="UI136" i="2"/>
  <c r="UH136" i="2"/>
  <c r="UG136" i="2"/>
  <c r="UF136" i="2"/>
  <c r="UE136" i="2"/>
  <c r="UD136" i="2"/>
  <c r="UC136" i="2"/>
  <c r="UB136" i="2"/>
  <c r="UA136" i="2"/>
  <c r="TY136" i="2" s="1"/>
  <c r="TZ136" i="2"/>
  <c r="TX136" i="2"/>
  <c r="TW136" i="2"/>
  <c r="TV136" i="2"/>
  <c r="TU136" i="2"/>
  <c r="TT136" i="2"/>
  <c r="TS136" i="2"/>
  <c r="TP136" i="2"/>
  <c r="TO136" i="2"/>
  <c r="TN136" i="2"/>
  <c r="TM136" i="2"/>
  <c r="TL136" i="2"/>
  <c r="TJ136" i="2"/>
  <c r="TH136" i="2"/>
  <c r="TG136" i="2"/>
  <c r="TF136" i="2"/>
  <c r="TE136" i="2"/>
  <c r="TD136" i="2"/>
  <c r="TC136" i="2"/>
  <c r="TB136" i="2"/>
  <c r="TA136" i="2"/>
  <c r="SZ136" i="2"/>
  <c r="SY136" i="2"/>
  <c r="SX136" i="2"/>
  <c r="SV136" i="2" s="1"/>
  <c r="SW136" i="2"/>
  <c r="SU136" i="2"/>
  <c r="ST136" i="2"/>
  <c r="SS136" i="2"/>
  <c r="SR136" i="2"/>
  <c r="SQ136" i="2"/>
  <c r="SP136" i="2"/>
  <c r="SM136" i="2"/>
  <c r="SL136" i="2"/>
  <c r="SK136" i="2"/>
  <c r="SJ136" i="2"/>
  <c r="SI136" i="2"/>
  <c r="SG136" i="2"/>
  <c r="VN135" i="2"/>
  <c r="VM135" i="2"/>
  <c r="VL135" i="2"/>
  <c r="VK135" i="2"/>
  <c r="VJ135" i="2"/>
  <c r="VI135" i="2"/>
  <c r="VH135" i="2"/>
  <c r="VG135" i="2"/>
  <c r="VF135" i="2"/>
  <c r="VE135" i="2"/>
  <c r="VD135" i="2"/>
  <c r="VC135" i="2"/>
  <c r="VA135" i="2"/>
  <c r="UZ135" i="2"/>
  <c r="UY135" i="2"/>
  <c r="UX135" i="2"/>
  <c r="UW135" i="2"/>
  <c r="UV135" i="2"/>
  <c r="US135" i="2"/>
  <c r="UR135" i="2"/>
  <c r="UQ135" i="2"/>
  <c r="UP135" i="2"/>
  <c r="UM135" i="2"/>
  <c r="UK135" i="2"/>
  <c r="UJ135" i="2"/>
  <c r="UI135" i="2"/>
  <c r="UH135" i="2"/>
  <c r="UG135" i="2"/>
  <c r="UF135" i="2"/>
  <c r="UE135" i="2"/>
  <c r="UD135" i="2"/>
  <c r="UC135" i="2"/>
  <c r="UB135" i="2"/>
  <c r="UA135" i="2"/>
  <c r="TZ135" i="2"/>
  <c r="TX135" i="2"/>
  <c r="TW135" i="2"/>
  <c r="TV135" i="2"/>
  <c r="TU135" i="2"/>
  <c r="TT135" i="2"/>
  <c r="TR135" i="2" s="1"/>
  <c r="TS135" i="2"/>
  <c r="TP135" i="2"/>
  <c r="TO135" i="2"/>
  <c r="TN135" i="2"/>
  <c r="TM135" i="2"/>
  <c r="TJ135" i="2"/>
  <c r="TH135" i="2"/>
  <c r="TG135" i="2"/>
  <c r="TF135" i="2"/>
  <c r="TE135" i="2"/>
  <c r="TD135" i="2"/>
  <c r="TC135" i="2"/>
  <c r="TB135" i="2"/>
  <c r="TA135" i="2"/>
  <c r="SZ135" i="2"/>
  <c r="SY135" i="2"/>
  <c r="SX135" i="2"/>
  <c r="SW135" i="2"/>
  <c r="SU135" i="2"/>
  <c r="ST135" i="2"/>
  <c r="SS135" i="2"/>
  <c r="SR135" i="2"/>
  <c r="SQ135" i="2"/>
  <c r="SP135" i="2"/>
  <c r="SM135" i="2"/>
  <c r="SL135" i="2"/>
  <c r="SK135" i="2"/>
  <c r="SJ135" i="2"/>
  <c r="SI135" i="2" s="1"/>
  <c r="SG135" i="2"/>
  <c r="VN134" i="2"/>
  <c r="VM134" i="2"/>
  <c r="VL134" i="2"/>
  <c r="VK134" i="2"/>
  <c r="VJ134" i="2"/>
  <c r="VI134" i="2"/>
  <c r="VH134" i="2"/>
  <c r="VG134" i="2"/>
  <c r="VF134" i="2"/>
  <c r="VE134" i="2"/>
  <c r="VD134" i="2"/>
  <c r="VC134" i="2"/>
  <c r="VA134" i="2"/>
  <c r="UZ134" i="2"/>
  <c r="UY134" i="2"/>
  <c r="UX134" i="2"/>
  <c r="UW134" i="2"/>
  <c r="UV134" i="2"/>
  <c r="US134" i="2"/>
  <c r="UR134" i="2"/>
  <c r="UQ134" i="2"/>
  <c r="UP134" i="2"/>
  <c r="UM134" i="2"/>
  <c r="UK134" i="2"/>
  <c r="UJ134" i="2"/>
  <c r="UI134" i="2"/>
  <c r="UH134" i="2"/>
  <c r="UG134" i="2"/>
  <c r="UF134" i="2"/>
  <c r="UE134" i="2"/>
  <c r="UD134" i="2"/>
  <c r="UC134" i="2"/>
  <c r="UB134" i="2"/>
  <c r="UA134" i="2"/>
  <c r="TZ134" i="2"/>
  <c r="TX134" i="2"/>
  <c r="TW134" i="2"/>
  <c r="TV134" i="2"/>
  <c r="TU134" i="2"/>
  <c r="TT134" i="2"/>
  <c r="TS134" i="2"/>
  <c r="TP134" i="2"/>
  <c r="TO134" i="2"/>
  <c r="TN134" i="2"/>
  <c r="TM134" i="2"/>
  <c r="TJ134" i="2"/>
  <c r="TH134" i="2"/>
  <c r="TG134" i="2"/>
  <c r="TF134" i="2"/>
  <c r="TE134" i="2"/>
  <c r="TD134" i="2"/>
  <c r="TC134" i="2"/>
  <c r="TB134" i="2"/>
  <c r="TA134" i="2"/>
  <c r="SZ134" i="2"/>
  <c r="SY134" i="2"/>
  <c r="SX134" i="2"/>
  <c r="SW134" i="2"/>
  <c r="SU134" i="2"/>
  <c r="ST134" i="2"/>
  <c r="SS134" i="2"/>
  <c r="SR134" i="2"/>
  <c r="SQ134" i="2"/>
  <c r="SO134" i="2" s="1"/>
  <c r="SP134" i="2"/>
  <c r="SM134" i="2"/>
  <c r="SL134" i="2"/>
  <c r="SK134" i="2"/>
  <c r="SJ134" i="2"/>
  <c r="SG134" i="2"/>
  <c r="VN133" i="2"/>
  <c r="VM133" i="2"/>
  <c r="VL133" i="2"/>
  <c r="VK133" i="2"/>
  <c r="VJ133" i="2"/>
  <c r="VI133" i="2"/>
  <c r="VH133" i="2"/>
  <c r="VG133" i="2"/>
  <c r="VF133" i="2"/>
  <c r="VE133" i="2"/>
  <c r="VB133" i="2" s="1"/>
  <c r="VD133" i="2"/>
  <c r="VC133" i="2"/>
  <c r="VA133" i="2"/>
  <c r="UZ133" i="2"/>
  <c r="UY133" i="2"/>
  <c r="UX133" i="2"/>
  <c r="UW133" i="2"/>
  <c r="UV133" i="2"/>
  <c r="US133" i="2"/>
  <c r="UR133" i="2"/>
  <c r="UQ133" i="2"/>
  <c r="UP133" i="2"/>
  <c r="UM133" i="2"/>
  <c r="UK133" i="2"/>
  <c r="UJ133" i="2"/>
  <c r="UI133" i="2"/>
  <c r="UH133" i="2"/>
  <c r="UG133" i="2"/>
  <c r="UF133" i="2"/>
  <c r="UE133" i="2"/>
  <c r="UD133" i="2"/>
  <c r="UC133" i="2"/>
  <c r="UB133" i="2"/>
  <c r="UA133" i="2"/>
  <c r="TZ133" i="2"/>
  <c r="TX133" i="2"/>
  <c r="TW133" i="2"/>
  <c r="TV133" i="2"/>
  <c r="TU133" i="2"/>
  <c r="TT133" i="2"/>
  <c r="TS133" i="2"/>
  <c r="TP133" i="2"/>
  <c r="TO133" i="2"/>
  <c r="TN133" i="2"/>
  <c r="TM133" i="2"/>
  <c r="TL133" i="2" s="1"/>
  <c r="TJ133" i="2"/>
  <c r="TH133" i="2"/>
  <c r="TG133" i="2"/>
  <c r="TF133" i="2"/>
  <c r="TE133" i="2"/>
  <c r="TD133" i="2"/>
  <c r="TC133" i="2"/>
  <c r="TB133" i="2"/>
  <c r="TA133" i="2"/>
  <c r="SZ133" i="2"/>
  <c r="SY133" i="2"/>
  <c r="SX133" i="2"/>
  <c r="SW133" i="2"/>
  <c r="SU133" i="2"/>
  <c r="ST133" i="2"/>
  <c r="SS133" i="2"/>
  <c r="SR133" i="2"/>
  <c r="SQ133" i="2"/>
  <c r="SP133" i="2"/>
  <c r="SM133" i="2"/>
  <c r="SL133" i="2"/>
  <c r="SK133" i="2"/>
  <c r="SJ133" i="2"/>
  <c r="SI133" i="2" s="1"/>
  <c r="SG133" i="2"/>
  <c r="VN132" i="2"/>
  <c r="VM132" i="2"/>
  <c r="VL132" i="2"/>
  <c r="VK132" i="2"/>
  <c r="VJ132" i="2"/>
  <c r="VI132" i="2"/>
  <c r="VH132" i="2"/>
  <c r="VG132" i="2"/>
  <c r="VF132" i="2"/>
  <c r="VE132" i="2"/>
  <c r="VD132" i="2"/>
  <c r="VC132" i="2"/>
  <c r="VA132" i="2"/>
  <c r="UZ132" i="2"/>
  <c r="UY132" i="2"/>
  <c r="UX132" i="2"/>
  <c r="UW132" i="2"/>
  <c r="UV132" i="2"/>
  <c r="US132" i="2"/>
  <c r="UR132" i="2"/>
  <c r="UQ132" i="2"/>
  <c r="UP132" i="2"/>
  <c r="UM132" i="2"/>
  <c r="UK132" i="2"/>
  <c r="UJ132" i="2"/>
  <c r="UI132" i="2"/>
  <c r="UH132" i="2"/>
  <c r="UG132" i="2"/>
  <c r="UF132" i="2"/>
  <c r="UE132" i="2"/>
  <c r="UD132" i="2"/>
  <c r="UC132" i="2"/>
  <c r="UB132" i="2"/>
  <c r="UA132" i="2"/>
  <c r="TZ132" i="2"/>
  <c r="TY132" i="2" s="1"/>
  <c r="TX132" i="2"/>
  <c r="TW132" i="2"/>
  <c r="TV132" i="2"/>
  <c r="TU132" i="2"/>
  <c r="TT132" i="2"/>
  <c r="TR132" i="2" s="1"/>
  <c r="TQ132" i="2" s="1"/>
  <c r="TS132" i="2"/>
  <c r="TP132" i="2"/>
  <c r="TO132" i="2"/>
  <c r="TN132" i="2"/>
  <c r="TM132" i="2"/>
  <c r="TJ132" i="2"/>
  <c r="TH132" i="2"/>
  <c r="TG132" i="2"/>
  <c r="TF132" i="2"/>
  <c r="TE132" i="2"/>
  <c r="TD132" i="2"/>
  <c r="TC132" i="2"/>
  <c r="TB132" i="2"/>
  <c r="TA132" i="2"/>
  <c r="SZ132" i="2"/>
  <c r="SY132" i="2"/>
  <c r="SX132" i="2"/>
  <c r="SW132" i="2"/>
  <c r="SU132" i="2"/>
  <c r="ST132" i="2"/>
  <c r="SS132" i="2"/>
  <c r="SR132" i="2"/>
  <c r="SQ132" i="2"/>
  <c r="SP132" i="2"/>
  <c r="SM132" i="2"/>
  <c r="SL132" i="2"/>
  <c r="SK132" i="2"/>
  <c r="SJ132" i="2"/>
  <c r="SG132" i="2"/>
  <c r="VN131" i="2"/>
  <c r="VM131" i="2"/>
  <c r="VL131" i="2"/>
  <c r="VK131" i="2"/>
  <c r="VJ131" i="2"/>
  <c r="VI131" i="2"/>
  <c r="VH131" i="2"/>
  <c r="VG131" i="2"/>
  <c r="VF131" i="2"/>
  <c r="VE131" i="2"/>
  <c r="VD131" i="2"/>
  <c r="VC131" i="2"/>
  <c r="VA131" i="2"/>
  <c r="UZ131" i="2"/>
  <c r="UY131" i="2"/>
  <c r="UX131" i="2"/>
  <c r="UW131" i="2"/>
  <c r="UU131" i="2" s="1"/>
  <c r="UV131" i="2"/>
  <c r="US131" i="2"/>
  <c r="UR131" i="2"/>
  <c r="UQ131" i="2"/>
  <c r="UP131" i="2"/>
  <c r="UM131" i="2"/>
  <c r="UK131" i="2"/>
  <c r="UJ131" i="2"/>
  <c r="UI131" i="2"/>
  <c r="UH131" i="2"/>
  <c r="UG131" i="2"/>
  <c r="UF131" i="2"/>
  <c r="UE131" i="2"/>
  <c r="UD131" i="2"/>
  <c r="UC131" i="2"/>
  <c r="UB131" i="2"/>
  <c r="UA131" i="2"/>
  <c r="TZ131" i="2"/>
  <c r="TX131" i="2"/>
  <c r="TW131" i="2"/>
  <c r="TV131" i="2"/>
  <c r="TU131" i="2"/>
  <c r="TT131" i="2"/>
  <c r="TS131" i="2"/>
  <c r="TP131" i="2"/>
  <c r="TO131" i="2"/>
  <c r="TN131" i="2"/>
  <c r="TM131" i="2"/>
  <c r="TJ131" i="2"/>
  <c r="TH131" i="2"/>
  <c r="TG131" i="2"/>
  <c r="TF131" i="2"/>
  <c r="TE131" i="2"/>
  <c r="TD131" i="2"/>
  <c r="TC131" i="2"/>
  <c r="TB131" i="2"/>
  <c r="TA131" i="2"/>
  <c r="SZ131" i="2"/>
  <c r="SY131" i="2"/>
  <c r="SX131" i="2"/>
  <c r="SW131" i="2"/>
  <c r="SU131" i="2"/>
  <c r="ST131" i="2"/>
  <c r="SS131" i="2"/>
  <c r="SR131" i="2"/>
  <c r="SQ131" i="2"/>
  <c r="SP131" i="2"/>
  <c r="SM131" i="2"/>
  <c r="SL131" i="2"/>
  <c r="SK131" i="2"/>
  <c r="SJ131" i="2"/>
  <c r="SG131" i="2"/>
  <c r="VN130" i="2"/>
  <c r="VM130" i="2"/>
  <c r="VL130" i="2"/>
  <c r="VK130" i="2"/>
  <c r="VJ130" i="2"/>
  <c r="VI130" i="2"/>
  <c r="VH130" i="2"/>
  <c r="VG130" i="2"/>
  <c r="VF130" i="2"/>
  <c r="VE130" i="2"/>
  <c r="VD130" i="2"/>
  <c r="VC130" i="2"/>
  <c r="VA130" i="2"/>
  <c r="UZ130" i="2"/>
  <c r="UY130" i="2"/>
  <c r="UX130" i="2"/>
  <c r="UW130" i="2"/>
  <c r="UV130" i="2"/>
  <c r="US130" i="2"/>
  <c r="UR130" i="2"/>
  <c r="UQ130" i="2"/>
  <c r="UP130" i="2"/>
  <c r="UM130" i="2"/>
  <c r="UK130" i="2"/>
  <c r="UJ130" i="2"/>
  <c r="UI130" i="2"/>
  <c r="UH130" i="2"/>
  <c r="UG130" i="2"/>
  <c r="UF130" i="2"/>
  <c r="UE130" i="2"/>
  <c r="UD130" i="2"/>
  <c r="UC130" i="2"/>
  <c r="UB130" i="2"/>
  <c r="UA130" i="2"/>
  <c r="TZ130" i="2"/>
  <c r="TX130" i="2"/>
  <c r="TW130" i="2"/>
  <c r="TV130" i="2"/>
  <c r="TU130" i="2"/>
  <c r="TT130" i="2"/>
  <c r="TS130" i="2"/>
  <c r="TP130" i="2"/>
  <c r="TO130" i="2"/>
  <c r="TN130" i="2"/>
  <c r="TM130" i="2"/>
  <c r="TJ130" i="2"/>
  <c r="TH130" i="2"/>
  <c r="TG130" i="2"/>
  <c r="TF130" i="2"/>
  <c r="TE130" i="2"/>
  <c r="TD130" i="2"/>
  <c r="TC130" i="2"/>
  <c r="TB130" i="2"/>
  <c r="TA130" i="2"/>
  <c r="SZ130" i="2"/>
  <c r="SY130" i="2"/>
  <c r="SX130" i="2"/>
  <c r="SW130" i="2"/>
  <c r="SU130" i="2"/>
  <c r="ST130" i="2"/>
  <c r="SS130" i="2"/>
  <c r="SR130" i="2"/>
  <c r="SQ130" i="2"/>
  <c r="SP130" i="2"/>
  <c r="SO130" i="2" s="1"/>
  <c r="SM130" i="2"/>
  <c r="SL130" i="2"/>
  <c r="SK130" i="2"/>
  <c r="SJ130" i="2"/>
  <c r="SG130" i="2"/>
  <c r="VN129" i="2"/>
  <c r="VM129" i="2"/>
  <c r="VL129" i="2"/>
  <c r="VK129" i="2"/>
  <c r="VJ129" i="2"/>
  <c r="VI129" i="2"/>
  <c r="VH129" i="2"/>
  <c r="VG129" i="2"/>
  <c r="VF129" i="2"/>
  <c r="VE129" i="2"/>
  <c r="VD129" i="2"/>
  <c r="VC129" i="2"/>
  <c r="VA129" i="2"/>
  <c r="UZ129" i="2"/>
  <c r="UY129" i="2"/>
  <c r="UX129" i="2"/>
  <c r="UW129" i="2"/>
  <c r="UV129" i="2"/>
  <c r="US129" i="2"/>
  <c r="UR129" i="2"/>
  <c r="UQ129" i="2"/>
  <c r="UP129" i="2"/>
  <c r="UM129" i="2"/>
  <c r="UK129" i="2"/>
  <c r="UJ129" i="2"/>
  <c r="UI129" i="2"/>
  <c r="UH129" i="2"/>
  <c r="UG129" i="2"/>
  <c r="UF129" i="2"/>
  <c r="UE129" i="2"/>
  <c r="UD129" i="2"/>
  <c r="UC129" i="2"/>
  <c r="UB129" i="2"/>
  <c r="UA129" i="2"/>
  <c r="TZ129" i="2"/>
  <c r="TX129" i="2"/>
  <c r="TW129" i="2"/>
  <c r="TV129" i="2"/>
  <c r="TU129" i="2"/>
  <c r="TT129" i="2"/>
  <c r="TS129" i="2"/>
  <c r="TP129" i="2"/>
  <c r="TO129" i="2"/>
  <c r="TN129" i="2"/>
  <c r="TM129" i="2"/>
  <c r="TJ129" i="2"/>
  <c r="TH129" i="2"/>
  <c r="TG129" i="2"/>
  <c r="TF129" i="2"/>
  <c r="TE129" i="2"/>
  <c r="TD129" i="2"/>
  <c r="TC129" i="2"/>
  <c r="TB129" i="2"/>
  <c r="TA129" i="2"/>
  <c r="SZ129" i="2"/>
  <c r="SY129" i="2"/>
  <c r="SX129" i="2"/>
  <c r="SW129" i="2"/>
  <c r="SU129" i="2"/>
  <c r="ST129" i="2"/>
  <c r="SS129" i="2"/>
  <c r="SR129" i="2"/>
  <c r="SQ129" i="2"/>
  <c r="SP129" i="2"/>
  <c r="SM129" i="2"/>
  <c r="SL129" i="2"/>
  <c r="SK129" i="2"/>
  <c r="SJ129" i="2"/>
  <c r="SG129" i="2"/>
  <c r="VN128" i="2"/>
  <c r="VM128" i="2"/>
  <c r="VL128" i="2"/>
  <c r="VK128" i="2"/>
  <c r="VJ128" i="2"/>
  <c r="VI128" i="2"/>
  <c r="VH128" i="2"/>
  <c r="VG128" i="2"/>
  <c r="VF128" i="2"/>
  <c r="VE128" i="2"/>
  <c r="VD128" i="2"/>
  <c r="VC128" i="2"/>
  <c r="VA128" i="2"/>
  <c r="UZ128" i="2"/>
  <c r="UY128" i="2"/>
  <c r="UX128" i="2"/>
  <c r="UW128" i="2"/>
  <c r="UV128" i="2"/>
  <c r="US128" i="2"/>
  <c r="UR128" i="2"/>
  <c r="UQ128" i="2"/>
  <c r="UP128" i="2"/>
  <c r="UO128" i="2" s="1"/>
  <c r="UM128" i="2"/>
  <c r="UK128" i="2"/>
  <c r="UJ128" i="2"/>
  <c r="UI128" i="2"/>
  <c r="UH128" i="2"/>
  <c r="UG128" i="2"/>
  <c r="UF128" i="2"/>
  <c r="UE128" i="2"/>
  <c r="UD128" i="2"/>
  <c r="UC128" i="2"/>
  <c r="UB128" i="2"/>
  <c r="UA128" i="2"/>
  <c r="TZ128" i="2"/>
  <c r="TX128" i="2"/>
  <c r="TW128" i="2"/>
  <c r="TV128" i="2"/>
  <c r="TU128" i="2"/>
  <c r="TT128" i="2"/>
  <c r="TS128" i="2"/>
  <c r="TP128" i="2"/>
  <c r="TO128" i="2"/>
  <c r="TN128" i="2"/>
  <c r="TM128" i="2"/>
  <c r="TJ128" i="2"/>
  <c r="TH128" i="2"/>
  <c r="TG128" i="2"/>
  <c r="TF128" i="2"/>
  <c r="TE128" i="2"/>
  <c r="TD128" i="2"/>
  <c r="TC128" i="2"/>
  <c r="TB128" i="2"/>
  <c r="TA128" i="2"/>
  <c r="SZ128" i="2"/>
  <c r="SY128" i="2"/>
  <c r="SX128" i="2"/>
  <c r="SW128" i="2"/>
  <c r="SU128" i="2"/>
  <c r="ST128" i="2"/>
  <c r="SS128" i="2"/>
  <c r="SR128" i="2"/>
  <c r="SQ128" i="2"/>
  <c r="SO128" i="2" s="1"/>
  <c r="SP128" i="2"/>
  <c r="SM128" i="2"/>
  <c r="SL128" i="2"/>
  <c r="SK128" i="2"/>
  <c r="SJ128" i="2"/>
  <c r="SG128" i="2"/>
  <c r="VN127" i="2"/>
  <c r="VM127" i="2"/>
  <c r="VL127" i="2"/>
  <c r="VK127" i="2"/>
  <c r="VJ127" i="2"/>
  <c r="VI127" i="2"/>
  <c r="VH127" i="2"/>
  <c r="VG127" i="2"/>
  <c r="VF127" i="2"/>
  <c r="VE127" i="2"/>
  <c r="VD127" i="2"/>
  <c r="VC127" i="2"/>
  <c r="VA127" i="2"/>
  <c r="UZ127" i="2"/>
  <c r="UY127" i="2"/>
  <c r="UX127" i="2"/>
  <c r="UW127" i="2"/>
  <c r="UU127" i="2" s="1"/>
  <c r="UV127" i="2"/>
  <c r="US127" i="2"/>
  <c r="UR127" i="2"/>
  <c r="UQ127" i="2"/>
  <c r="UP127" i="2"/>
  <c r="UM127" i="2"/>
  <c r="UK127" i="2"/>
  <c r="UJ127" i="2"/>
  <c r="UI127" i="2"/>
  <c r="UH127" i="2"/>
  <c r="UG127" i="2"/>
  <c r="UF127" i="2"/>
  <c r="UE127" i="2"/>
  <c r="UD127" i="2"/>
  <c r="UC127" i="2"/>
  <c r="UB127" i="2"/>
  <c r="UA127" i="2"/>
  <c r="TZ127" i="2"/>
  <c r="TX127" i="2"/>
  <c r="TW127" i="2"/>
  <c r="TV127" i="2"/>
  <c r="TU127" i="2"/>
  <c r="TT127" i="2"/>
  <c r="TS127" i="2"/>
  <c r="TP127" i="2"/>
  <c r="TO127" i="2"/>
  <c r="TN127" i="2"/>
  <c r="TM127" i="2"/>
  <c r="TL127" i="2" s="1"/>
  <c r="TJ127" i="2"/>
  <c r="TH127" i="2"/>
  <c r="TG127" i="2"/>
  <c r="TF127" i="2"/>
  <c r="TE127" i="2"/>
  <c r="TD127" i="2"/>
  <c r="TC127" i="2"/>
  <c r="TB127" i="2"/>
  <c r="TA127" i="2"/>
  <c r="SZ127" i="2"/>
  <c r="SY127" i="2"/>
  <c r="SX127" i="2"/>
  <c r="SW127" i="2"/>
  <c r="SU127" i="2"/>
  <c r="ST127" i="2"/>
  <c r="SS127" i="2"/>
  <c r="SR127" i="2"/>
  <c r="SQ127" i="2"/>
  <c r="SP127" i="2"/>
  <c r="SM127" i="2"/>
  <c r="SL127" i="2"/>
  <c r="SK127" i="2"/>
  <c r="SJ127" i="2"/>
  <c r="SI127" i="2"/>
  <c r="SG127" i="2"/>
  <c r="VN126" i="2"/>
  <c r="VM126" i="2"/>
  <c r="VL126" i="2"/>
  <c r="VK126" i="2"/>
  <c r="VJ126" i="2"/>
  <c r="VI126" i="2"/>
  <c r="VH126" i="2"/>
  <c r="VG126" i="2"/>
  <c r="VF126" i="2"/>
  <c r="VE126" i="2"/>
  <c r="VD126" i="2"/>
  <c r="VC126" i="2"/>
  <c r="VA126" i="2"/>
  <c r="UZ126" i="2"/>
  <c r="UY126" i="2"/>
  <c r="UX126" i="2"/>
  <c r="UW126" i="2"/>
  <c r="UV126" i="2"/>
  <c r="UU126" i="2"/>
  <c r="US126" i="2"/>
  <c r="UR126" i="2"/>
  <c r="UQ126" i="2"/>
  <c r="UP126" i="2"/>
  <c r="UM126" i="2"/>
  <c r="UK126" i="2"/>
  <c r="UJ126" i="2"/>
  <c r="UI126" i="2"/>
  <c r="UH126" i="2"/>
  <c r="UG126" i="2"/>
  <c r="UF126" i="2"/>
  <c r="UE126" i="2"/>
  <c r="UD126" i="2"/>
  <c r="UC126" i="2"/>
  <c r="UB126" i="2"/>
  <c r="UA126" i="2"/>
  <c r="TZ126" i="2"/>
  <c r="TX126" i="2"/>
  <c r="TW126" i="2"/>
  <c r="TV126" i="2"/>
  <c r="TU126" i="2"/>
  <c r="TT126" i="2"/>
  <c r="TS126" i="2"/>
  <c r="TP126" i="2"/>
  <c r="TO126" i="2"/>
  <c r="TN126" i="2"/>
  <c r="TM126" i="2"/>
  <c r="TJ126" i="2"/>
  <c r="TH126" i="2"/>
  <c r="TG126" i="2"/>
  <c r="TF126" i="2"/>
  <c r="TE126" i="2"/>
  <c r="TD126" i="2"/>
  <c r="TC126" i="2"/>
  <c r="TB126" i="2"/>
  <c r="TA126" i="2"/>
  <c r="SZ126" i="2"/>
  <c r="SY126" i="2"/>
  <c r="SX126" i="2"/>
  <c r="SW126" i="2"/>
  <c r="SU126" i="2"/>
  <c r="ST126" i="2"/>
  <c r="SS126" i="2"/>
  <c r="SR126" i="2"/>
  <c r="SQ126" i="2"/>
  <c r="SP126" i="2"/>
  <c r="SM126" i="2"/>
  <c r="SL126" i="2"/>
  <c r="SK126" i="2"/>
  <c r="SJ126" i="2"/>
  <c r="SG126" i="2"/>
  <c r="VN125" i="2"/>
  <c r="VM125" i="2"/>
  <c r="VL125" i="2"/>
  <c r="VK125" i="2"/>
  <c r="VJ125" i="2"/>
  <c r="VI125" i="2"/>
  <c r="VH125" i="2"/>
  <c r="VG125" i="2"/>
  <c r="VF125" i="2"/>
  <c r="VE125" i="2"/>
  <c r="VD125" i="2"/>
  <c r="VC125" i="2"/>
  <c r="VA125" i="2"/>
  <c r="UZ125" i="2"/>
  <c r="UY125" i="2"/>
  <c r="UX125" i="2"/>
  <c r="UW125" i="2"/>
  <c r="UV125" i="2"/>
  <c r="US125" i="2"/>
  <c r="UR125" i="2"/>
  <c r="UQ125" i="2"/>
  <c r="UP125" i="2"/>
  <c r="UM125" i="2"/>
  <c r="UK125" i="2"/>
  <c r="UJ125" i="2"/>
  <c r="UI125" i="2"/>
  <c r="UH125" i="2"/>
  <c r="UG125" i="2"/>
  <c r="UF125" i="2"/>
  <c r="UE125" i="2"/>
  <c r="UD125" i="2"/>
  <c r="UC125" i="2"/>
  <c r="UB125" i="2"/>
  <c r="UA125" i="2"/>
  <c r="TZ125" i="2"/>
  <c r="TX125" i="2"/>
  <c r="TW125" i="2"/>
  <c r="TV125" i="2"/>
  <c r="TU125" i="2"/>
  <c r="TT125" i="2"/>
  <c r="TS125" i="2"/>
  <c r="TP125" i="2"/>
  <c r="TO125" i="2"/>
  <c r="TN125" i="2"/>
  <c r="TM125" i="2"/>
  <c r="TJ125" i="2"/>
  <c r="TH125" i="2"/>
  <c r="TG125" i="2"/>
  <c r="TF125" i="2"/>
  <c r="TE125" i="2"/>
  <c r="TD125" i="2"/>
  <c r="TC125" i="2"/>
  <c r="TB125" i="2"/>
  <c r="TA125" i="2"/>
  <c r="SZ125" i="2"/>
  <c r="SY125" i="2"/>
  <c r="SX125" i="2"/>
  <c r="SW125" i="2"/>
  <c r="SU125" i="2"/>
  <c r="ST125" i="2"/>
  <c r="SS125" i="2"/>
  <c r="SR125" i="2"/>
  <c r="SQ125" i="2"/>
  <c r="SP125" i="2"/>
  <c r="SM125" i="2"/>
  <c r="SL125" i="2"/>
  <c r="SK125" i="2"/>
  <c r="SJ125" i="2"/>
  <c r="SG125" i="2"/>
  <c r="VN124" i="2"/>
  <c r="VM124" i="2"/>
  <c r="VL124" i="2"/>
  <c r="VK124" i="2"/>
  <c r="VJ124" i="2"/>
  <c r="VI124" i="2"/>
  <c r="VH124" i="2"/>
  <c r="VG124" i="2"/>
  <c r="VF124" i="2"/>
  <c r="VE124" i="2"/>
  <c r="VD124" i="2"/>
  <c r="VC124" i="2"/>
  <c r="VA124" i="2"/>
  <c r="UZ124" i="2"/>
  <c r="UY124" i="2"/>
  <c r="UX124" i="2"/>
  <c r="UW124" i="2"/>
  <c r="UV124" i="2"/>
  <c r="US124" i="2"/>
  <c r="UR124" i="2"/>
  <c r="UQ124" i="2"/>
  <c r="UP124" i="2"/>
  <c r="UM124" i="2"/>
  <c r="UK124" i="2"/>
  <c r="UJ124" i="2"/>
  <c r="UI124" i="2"/>
  <c r="UH124" i="2"/>
  <c r="UG124" i="2"/>
  <c r="UF124" i="2"/>
  <c r="UE124" i="2"/>
  <c r="UD124" i="2"/>
  <c r="UC124" i="2"/>
  <c r="UB124" i="2"/>
  <c r="UA124" i="2"/>
  <c r="TZ124" i="2"/>
  <c r="TX124" i="2"/>
  <c r="TW124" i="2"/>
  <c r="TV124" i="2"/>
  <c r="TU124" i="2"/>
  <c r="TT124" i="2"/>
  <c r="TS124" i="2"/>
  <c r="TP124" i="2"/>
  <c r="TO124" i="2"/>
  <c r="TN124" i="2"/>
  <c r="TM124" i="2"/>
  <c r="TL124" i="2" s="1"/>
  <c r="TJ124" i="2"/>
  <c r="TH124" i="2"/>
  <c r="TG124" i="2"/>
  <c r="TF124" i="2"/>
  <c r="TE124" i="2"/>
  <c r="TD124" i="2"/>
  <c r="TC124" i="2"/>
  <c r="TB124" i="2"/>
  <c r="TA124" i="2"/>
  <c r="SZ124" i="2"/>
  <c r="SY124" i="2"/>
  <c r="SX124" i="2"/>
  <c r="SW124" i="2"/>
  <c r="SU124" i="2"/>
  <c r="ST124" i="2"/>
  <c r="SS124" i="2"/>
  <c r="SR124" i="2"/>
  <c r="SQ124" i="2"/>
  <c r="SP124" i="2"/>
  <c r="SM124" i="2"/>
  <c r="SL124" i="2"/>
  <c r="SK124" i="2"/>
  <c r="SJ124" i="2"/>
  <c r="SG124" i="2"/>
  <c r="VN123" i="2"/>
  <c r="VM123" i="2"/>
  <c r="VL123" i="2"/>
  <c r="VK123" i="2"/>
  <c r="VJ123" i="2"/>
  <c r="VI123" i="2"/>
  <c r="VH123" i="2"/>
  <c r="VG123" i="2"/>
  <c r="VF123" i="2"/>
  <c r="VE123" i="2"/>
  <c r="VD123" i="2"/>
  <c r="VC123" i="2"/>
  <c r="VA123" i="2"/>
  <c r="UZ123" i="2"/>
  <c r="UY123" i="2"/>
  <c r="UX123" i="2"/>
  <c r="UW123" i="2"/>
  <c r="UV123" i="2"/>
  <c r="US123" i="2"/>
  <c r="UR123" i="2"/>
  <c r="UQ123" i="2"/>
  <c r="UP123" i="2"/>
  <c r="UM123" i="2"/>
  <c r="UK123" i="2"/>
  <c r="UJ123" i="2"/>
  <c r="UI123" i="2"/>
  <c r="UH123" i="2"/>
  <c r="UG123" i="2"/>
  <c r="UF123" i="2"/>
  <c r="UE123" i="2"/>
  <c r="UD123" i="2"/>
  <c r="UC123" i="2"/>
  <c r="UB123" i="2"/>
  <c r="UA123" i="2"/>
  <c r="TZ123" i="2"/>
  <c r="TX123" i="2"/>
  <c r="TW123" i="2"/>
  <c r="TV123" i="2"/>
  <c r="TU123" i="2"/>
  <c r="TT123" i="2"/>
  <c r="TS123" i="2"/>
  <c r="TP123" i="2"/>
  <c r="TO123" i="2"/>
  <c r="TN123" i="2"/>
  <c r="TM123" i="2"/>
  <c r="TJ123" i="2"/>
  <c r="TH123" i="2"/>
  <c r="TG123" i="2"/>
  <c r="TF123" i="2"/>
  <c r="TE123" i="2"/>
  <c r="TD123" i="2"/>
  <c r="TC123" i="2"/>
  <c r="TB123" i="2"/>
  <c r="TA123" i="2"/>
  <c r="SZ123" i="2"/>
  <c r="SY123" i="2"/>
  <c r="SX123" i="2"/>
  <c r="SW123" i="2"/>
  <c r="SU123" i="2"/>
  <c r="ST123" i="2"/>
  <c r="SS123" i="2"/>
  <c r="SR123" i="2"/>
  <c r="SQ123" i="2"/>
  <c r="SP123" i="2"/>
  <c r="SM123" i="2"/>
  <c r="SL123" i="2"/>
  <c r="SK123" i="2"/>
  <c r="SJ123" i="2"/>
  <c r="SG123" i="2"/>
  <c r="VN122" i="2"/>
  <c r="VM122" i="2"/>
  <c r="VL122" i="2"/>
  <c r="VK122" i="2"/>
  <c r="VJ122" i="2"/>
  <c r="VI122" i="2"/>
  <c r="VH122" i="2"/>
  <c r="VG122" i="2"/>
  <c r="VF122" i="2"/>
  <c r="VE122" i="2"/>
  <c r="VD122" i="2"/>
  <c r="VC122" i="2"/>
  <c r="VA122" i="2"/>
  <c r="UZ122" i="2"/>
  <c r="UY122" i="2"/>
  <c r="UX122" i="2"/>
  <c r="UW122" i="2"/>
  <c r="UU122" i="2" s="1"/>
  <c r="UV122" i="2"/>
  <c r="US122" i="2"/>
  <c r="UR122" i="2"/>
  <c r="UQ122" i="2"/>
  <c r="UP122" i="2"/>
  <c r="UM122" i="2"/>
  <c r="UK122" i="2"/>
  <c r="UJ122" i="2"/>
  <c r="UI122" i="2"/>
  <c r="UH122" i="2"/>
  <c r="UG122" i="2"/>
  <c r="UF122" i="2"/>
  <c r="UE122" i="2"/>
  <c r="UD122" i="2"/>
  <c r="UC122" i="2"/>
  <c r="UB122" i="2"/>
  <c r="UA122" i="2"/>
  <c r="TZ122" i="2"/>
  <c r="TX122" i="2"/>
  <c r="TW122" i="2"/>
  <c r="TV122" i="2"/>
  <c r="TU122" i="2"/>
  <c r="TT122" i="2"/>
  <c r="TS122" i="2"/>
  <c r="TP122" i="2"/>
  <c r="TO122" i="2"/>
  <c r="TN122" i="2"/>
  <c r="TM122" i="2"/>
  <c r="TJ122" i="2"/>
  <c r="TH122" i="2"/>
  <c r="TG122" i="2"/>
  <c r="TF122" i="2"/>
  <c r="TE122" i="2"/>
  <c r="TD122" i="2"/>
  <c r="TC122" i="2"/>
  <c r="TB122" i="2"/>
  <c r="TA122" i="2"/>
  <c r="SZ122" i="2"/>
  <c r="SY122" i="2"/>
  <c r="SX122" i="2"/>
  <c r="SW122" i="2"/>
  <c r="SU122" i="2"/>
  <c r="ST122" i="2"/>
  <c r="SS122" i="2"/>
  <c r="SR122" i="2"/>
  <c r="SQ122" i="2"/>
  <c r="SP122" i="2"/>
  <c r="SM122" i="2"/>
  <c r="SL122" i="2"/>
  <c r="SK122" i="2"/>
  <c r="SJ122" i="2"/>
  <c r="SG122" i="2"/>
  <c r="VN121" i="2"/>
  <c r="VM121" i="2"/>
  <c r="VL121" i="2"/>
  <c r="VK121" i="2"/>
  <c r="VJ121" i="2"/>
  <c r="VI121" i="2"/>
  <c r="VH121" i="2"/>
  <c r="VG121" i="2"/>
  <c r="VF121" i="2"/>
  <c r="VE121" i="2"/>
  <c r="VD121" i="2"/>
  <c r="VC121" i="2"/>
  <c r="VA121" i="2"/>
  <c r="UZ121" i="2"/>
  <c r="UY121" i="2"/>
  <c r="UX121" i="2"/>
  <c r="UW121" i="2"/>
  <c r="UV121" i="2"/>
  <c r="US121" i="2"/>
  <c r="UR121" i="2"/>
  <c r="UQ121" i="2"/>
  <c r="UP121" i="2"/>
  <c r="UM121" i="2"/>
  <c r="UK121" i="2"/>
  <c r="UJ121" i="2"/>
  <c r="UI121" i="2"/>
  <c r="UH121" i="2"/>
  <c r="UG121" i="2"/>
  <c r="UF121" i="2"/>
  <c r="UE121" i="2"/>
  <c r="UD121" i="2"/>
  <c r="UC121" i="2"/>
  <c r="UB121" i="2"/>
  <c r="UA121" i="2"/>
  <c r="TZ121" i="2"/>
  <c r="TX121" i="2"/>
  <c r="TW121" i="2"/>
  <c r="TV121" i="2"/>
  <c r="TU121" i="2"/>
  <c r="TT121" i="2"/>
  <c r="TS121" i="2"/>
  <c r="TP121" i="2"/>
  <c r="TO121" i="2"/>
  <c r="TN121" i="2"/>
  <c r="TM121" i="2"/>
  <c r="TJ121" i="2"/>
  <c r="TH121" i="2"/>
  <c r="TG121" i="2"/>
  <c r="TF121" i="2"/>
  <c r="TE121" i="2"/>
  <c r="TD121" i="2"/>
  <c r="TC121" i="2"/>
  <c r="TB121" i="2"/>
  <c r="TA121" i="2"/>
  <c r="SZ121" i="2"/>
  <c r="SY121" i="2"/>
  <c r="SX121" i="2"/>
  <c r="SW121" i="2"/>
  <c r="SU121" i="2"/>
  <c r="ST121" i="2"/>
  <c r="SS121" i="2"/>
  <c r="SR121" i="2"/>
  <c r="SQ121" i="2"/>
  <c r="SP121" i="2"/>
  <c r="SM121" i="2"/>
  <c r="SL121" i="2"/>
  <c r="SK121" i="2"/>
  <c r="SJ121" i="2"/>
  <c r="SG121" i="2"/>
  <c r="VN120" i="2"/>
  <c r="VM120" i="2"/>
  <c r="VL120" i="2"/>
  <c r="VK120" i="2"/>
  <c r="VJ120" i="2"/>
  <c r="VI120" i="2"/>
  <c r="VH120" i="2"/>
  <c r="VG120" i="2"/>
  <c r="VF120" i="2"/>
  <c r="VE120" i="2"/>
  <c r="VD120" i="2"/>
  <c r="VC120" i="2"/>
  <c r="VA120" i="2"/>
  <c r="UZ120" i="2"/>
  <c r="UY120" i="2"/>
  <c r="UX120" i="2"/>
  <c r="UW120" i="2"/>
  <c r="UV120" i="2"/>
  <c r="US120" i="2"/>
  <c r="UR120" i="2"/>
  <c r="UQ120" i="2"/>
  <c r="UP120" i="2"/>
  <c r="UM120" i="2"/>
  <c r="UK120" i="2"/>
  <c r="UJ120" i="2"/>
  <c r="UI120" i="2"/>
  <c r="UH120" i="2"/>
  <c r="UG120" i="2"/>
  <c r="UF120" i="2"/>
  <c r="UE120" i="2"/>
  <c r="UD120" i="2"/>
  <c r="UC120" i="2"/>
  <c r="UB120" i="2"/>
  <c r="UA120" i="2"/>
  <c r="TZ120" i="2"/>
  <c r="TY120" i="2" s="1"/>
  <c r="TX120" i="2"/>
  <c r="TW120" i="2"/>
  <c r="TV120" i="2"/>
  <c r="TU120" i="2"/>
  <c r="TT120" i="2"/>
  <c r="TS120" i="2"/>
  <c r="TP120" i="2"/>
  <c r="TO120" i="2"/>
  <c r="TN120" i="2"/>
  <c r="TM120" i="2"/>
  <c r="TJ120" i="2"/>
  <c r="TH120" i="2"/>
  <c r="TG120" i="2"/>
  <c r="TF120" i="2"/>
  <c r="TE120" i="2"/>
  <c r="TD120" i="2"/>
  <c r="TC120" i="2"/>
  <c r="TB120" i="2"/>
  <c r="TA120" i="2"/>
  <c r="SZ120" i="2"/>
  <c r="SY120" i="2"/>
  <c r="SX120" i="2"/>
  <c r="SW120" i="2"/>
  <c r="SU120" i="2"/>
  <c r="ST120" i="2"/>
  <c r="SS120" i="2"/>
  <c r="SR120" i="2"/>
  <c r="SQ120" i="2"/>
  <c r="SP120" i="2"/>
  <c r="SM120" i="2"/>
  <c r="SL120" i="2"/>
  <c r="SK120" i="2"/>
  <c r="SJ120" i="2"/>
  <c r="SG120" i="2"/>
  <c r="VN119" i="2"/>
  <c r="VM119" i="2"/>
  <c r="VL119" i="2"/>
  <c r="VK119" i="2"/>
  <c r="VJ119" i="2"/>
  <c r="VI119" i="2"/>
  <c r="VH119" i="2"/>
  <c r="VG119" i="2"/>
  <c r="VF119" i="2"/>
  <c r="VE119" i="2"/>
  <c r="VD119" i="2"/>
  <c r="VC119" i="2"/>
  <c r="VA119" i="2"/>
  <c r="UZ119" i="2"/>
  <c r="UY119" i="2"/>
  <c r="UX119" i="2"/>
  <c r="UW119" i="2"/>
  <c r="UV119" i="2"/>
  <c r="US119" i="2"/>
  <c r="UR119" i="2"/>
  <c r="UQ119" i="2"/>
  <c r="UP119" i="2"/>
  <c r="UM119" i="2"/>
  <c r="UK119" i="2"/>
  <c r="UJ119" i="2"/>
  <c r="UI119" i="2"/>
  <c r="UH119" i="2"/>
  <c r="UG119" i="2"/>
  <c r="UF119" i="2"/>
  <c r="UE119" i="2"/>
  <c r="UD119" i="2"/>
  <c r="UC119" i="2"/>
  <c r="UB119" i="2"/>
  <c r="UA119" i="2"/>
  <c r="TZ119" i="2"/>
  <c r="TX119" i="2"/>
  <c r="TW119" i="2"/>
  <c r="TV119" i="2"/>
  <c r="TU119" i="2"/>
  <c r="TT119" i="2"/>
  <c r="TS119" i="2"/>
  <c r="TP119" i="2"/>
  <c r="TO119" i="2"/>
  <c r="TN119" i="2"/>
  <c r="TM119" i="2"/>
  <c r="TJ119" i="2"/>
  <c r="TH119" i="2"/>
  <c r="TG119" i="2"/>
  <c r="TF119" i="2"/>
  <c r="TE119" i="2"/>
  <c r="TD119" i="2"/>
  <c r="TC119" i="2"/>
  <c r="TB119" i="2"/>
  <c r="TA119" i="2"/>
  <c r="SZ119" i="2"/>
  <c r="SY119" i="2"/>
  <c r="SX119" i="2"/>
  <c r="SW119" i="2"/>
  <c r="SU119" i="2"/>
  <c r="ST119" i="2"/>
  <c r="SS119" i="2"/>
  <c r="SR119" i="2"/>
  <c r="SQ119" i="2"/>
  <c r="SP119" i="2"/>
  <c r="SM119" i="2"/>
  <c r="SL119" i="2"/>
  <c r="SK119" i="2"/>
  <c r="SJ119" i="2"/>
  <c r="SG119" i="2"/>
  <c r="VN118" i="2"/>
  <c r="VM118" i="2"/>
  <c r="VL118" i="2"/>
  <c r="VK118" i="2"/>
  <c r="VJ118" i="2"/>
  <c r="VI118" i="2"/>
  <c r="VH118" i="2"/>
  <c r="VG118" i="2"/>
  <c r="VF118" i="2"/>
  <c r="VE118" i="2"/>
  <c r="VD118" i="2"/>
  <c r="VC118" i="2"/>
  <c r="VA118" i="2"/>
  <c r="UZ118" i="2"/>
  <c r="UY118" i="2"/>
  <c r="UX118" i="2"/>
  <c r="UW118" i="2"/>
  <c r="UV118" i="2"/>
  <c r="US118" i="2"/>
  <c r="UR118" i="2"/>
  <c r="UQ118" i="2"/>
  <c r="UP118" i="2"/>
  <c r="UM118" i="2"/>
  <c r="UK118" i="2"/>
  <c r="UJ118" i="2"/>
  <c r="UI118" i="2"/>
  <c r="UH118" i="2"/>
  <c r="UG118" i="2"/>
  <c r="UF118" i="2"/>
  <c r="UE118" i="2"/>
  <c r="UD118" i="2"/>
  <c r="UC118" i="2"/>
  <c r="UB118" i="2"/>
  <c r="UA118" i="2"/>
  <c r="TZ118" i="2"/>
  <c r="TX118" i="2"/>
  <c r="TW118" i="2"/>
  <c r="TV118" i="2"/>
  <c r="TU118" i="2"/>
  <c r="TT118" i="2"/>
  <c r="TS118" i="2"/>
  <c r="TP118" i="2"/>
  <c r="TO118" i="2"/>
  <c r="TN118" i="2"/>
  <c r="TM118" i="2"/>
  <c r="TJ118" i="2"/>
  <c r="TH118" i="2"/>
  <c r="TG118" i="2"/>
  <c r="TF118" i="2"/>
  <c r="TE118" i="2"/>
  <c r="TD118" i="2"/>
  <c r="TC118" i="2"/>
  <c r="TB118" i="2"/>
  <c r="TA118" i="2"/>
  <c r="SZ118" i="2"/>
  <c r="SY118" i="2"/>
  <c r="SX118" i="2"/>
  <c r="SW118" i="2"/>
  <c r="SU118" i="2"/>
  <c r="ST118" i="2"/>
  <c r="SS118" i="2"/>
  <c r="SR118" i="2"/>
  <c r="SQ118" i="2"/>
  <c r="SP118" i="2"/>
  <c r="SM118" i="2"/>
  <c r="SL118" i="2"/>
  <c r="SK118" i="2"/>
  <c r="SJ118" i="2"/>
  <c r="SG118" i="2"/>
  <c r="VN117" i="2"/>
  <c r="VM117" i="2"/>
  <c r="VL117" i="2"/>
  <c r="VK117" i="2"/>
  <c r="VJ117" i="2"/>
  <c r="VI117" i="2"/>
  <c r="VH117" i="2"/>
  <c r="VG117" i="2"/>
  <c r="VF117" i="2"/>
  <c r="VE117" i="2"/>
  <c r="VD117" i="2"/>
  <c r="VC117" i="2"/>
  <c r="VB117" i="2" s="1"/>
  <c r="VA117" i="2"/>
  <c r="UZ117" i="2"/>
  <c r="UY117" i="2"/>
  <c r="UX117" i="2"/>
  <c r="UW117" i="2"/>
  <c r="UV117" i="2"/>
  <c r="US117" i="2"/>
  <c r="UR117" i="2"/>
  <c r="UO117" i="2" s="1"/>
  <c r="UQ117" i="2"/>
  <c r="UP117" i="2"/>
  <c r="UM117" i="2"/>
  <c r="UK117" i="2"/>
  <c r="UJ117" i="2"/>
  <c r="UI117" i="2"/>
  <c r="UH117" i="2"/>
  <c r="UG117" i="2"/>
  <c r="UF117" i="2"/>
  <c r="UE117" i="2"/>
  <c r="UD117" i="2"/>
  <c r="UC117" i="2"/>
  <c r="UB117" i="2"/>
  <c r="UA117" i="2"/>
  <c r="TZ117" i="2"/>
  <c r="TX117" i="2"/>
  <c r="TW117" i="2"/>
  <c r="TV117" i="2"/>
  <c r="TU117" i="2"/>
  <c r="TT117" i="2"/>
  <c r="TS117" i="2"/>
  <c r="TP117" i="2"/>
  <c r="TO117" i="2"/>
  <c r="TN117" i="2"/>
  <c r="TM117" i="2"/>
  <c r="TJ117" i="2"/>
  <c r="TH117" i="2"/>
  <c r="TG117" i="2"/>
  <c r="TF117" i="2"/>
  <c r="TE117" i="2"/>
  <c r="TD117" i="2"/>
  <c r="TC117" i="2"/>
  <c r="TB117" i="2"/>
  <c r="TA117" i="2"/>
  <c r="SZ117" i="2"/>
  <c r="SY117" i="2"/>
  <c r="SX117" i="2"/>
  <c r="SW117" i="2"/>
  <c r="SU117" i="2"/>
  <c r="ST117" i="2"/>
  <c r="SS117" i="2"/>
  <c r="SR117" i="2"/>
  <c r="SQ117" i="2"/>
  <c r="SP117" i="2"/>
  <c r="SO117" i="2" s="1"/>
  <c r="SM117" i="2"/>
  <c r="SL117" i="2"/>
  <c r="SK117" i="2"/>
  <c r="SJ117" i="2"/>
  <c r="SG117" i="2"/>
  <c r="VN116" i="2"/>
  <c r="VM116" i="2"/>
  <c r="VL116" i="2"/>
  <c r="VK116" i="2"/>
  <c r="VJ116" i="2"/>
  <c r="VI116" i="2"/>
  <c r="VH116" i="2"/>
  <c r="VG116" i="2"/>
  <c r="VF116" i="2"/>
  <c r="VE116" i="2"/>
  <c r="VD116" i="2"/>
  <c r="VC116" i="2"/>
  <c r="VA116" i="2"/>
  <c r="UZ116" i="2"/>
  <c r="UY116" i="2"/>
  <c r="UX116" i="2"/>
  <c r="UW116" i="2"/>
  <c r="UV116" i="2"/>
  <c r="US116" i="2"/>
  <c r="UR116" i="2"/>
  <c r="UQ116" i="2"/>
  <c r="UP116" i="2"/>
  <c r="UO116" i="2"/>
  <c r="UM116" i="2"/>
  <c r="UK116" i="2"/>
  <c r="UJ116" i="2"/>
  <c r="UI116" i="2"/>
  <c r="UH116" i="2"/>
  <c r="UG116" i="2"/>
  <c r="UF116" i="2"/>
  <c r="UE116" i="2"/>
  <c r="UD116" i="2"/>
  <c r="UC116" i="2"/>
  <c r="UB116" i="2"/>
  <c r="UA116" i="2"/>
  <c r="TZ116" i="2"/>
  <c r="TX116" i="2"/>
  <c r="TW116" i="2"/>
  <c r="TV116" i="2"/>
  <c r="TU116" i="2"/>
  <c r="TT116" i="2"/>
  <c r="TS116" i="2"/>
  <c r="TP116" i="2"/>
  <c r="TO116" i="2"/>
  <c r="TN116" i="2"/>
  <c r="TM116" i="2"/>
  <c r="TL116" i="2"/>
  <c r="TJ116" i="2"/>
  <c r="TH116" i="2"/>
  <c r="TG116" i="2"/>
  <c r="TF116" i="2"/>
  <c r="TE116" i="2"/>
  <c r="TD116" i="2"/>
  <c r="TC116" i="2"/>
  <c r="TB116" i="2"/>
  <c r="TA116" i="2"/>
  <c r="SZ116" i="2"/>
  <c r="SY116" i="2"/>
  <c r="SX116" i="2"/>
  <c r="SW116" i="2"/>
  <c r="SU116" i="2"/>
  <c r="ST116" i="2"/>
  <c r="SS116" i="2"/>
  <c r="SR116" i="2"/>
  <c r="SQ116" i="2"/>
  <c r="SP116" i="2"/>
  <c r="SM116" i="2"/>
  <c r="SL116" i="2"/>
  <c r="SK116" i="2"/>
  <c r="SJ116" i="2"/>
  <c r="SI116" i="2"/>
  <c r="SG116" i="2"/>
  <c r="VN115" i="2"/>
  <c r="VM115" i="2"/>
  <c r="VL115" i="2"/>
  <c r="VK115" i="2"/>
  <c r="VJ115" i="2"/>
  <c r="VI115" i="2"/>
  <c r="VH115" i="2"/>
  <c r="VG115" i="2"/>
  <c r="VF115" i="2"/>
  <c r="VE115" i="2"/>
  <c r="VD115" i="2"/>
  <c r="VC115" i="2"/>
  <c r="VA115" i="2"/>
  <c r="UZ115" i="2"/>
  <c r="UY115" i="2"/>
  <c r="UX115" i="2"/>
  <c r="UW115" i="2"/>
  <c r="UV115" i="2"/>
  <c r="UU115" i="2"/>
  <c r="US115" i="2"/>
  <c r="UR115" i="2"/>
  <c r="UQ115" i="2"/>
  <c r="UP115" i="2"/>
  <c r="UM115" i="2"/>
  <c r="UK115" i="2"/>
  <c r="UJ115" i="2"/>
  <c r="UI115" i="2"/>
  <c r="UH115" i="2"/>
  <c r="UG115" i="2"/>
  <c r="UF115" i="2"/>
  <c r="UE115" i="2"/>
  <c r="UD115" i="2"/>
  <c r="UC115" i="2"/>
  <c r="UB115" i="2"/>
  <c r="UA115" i="2"/>
  <c r="TY115" i="2" s="1"/>
  <c r="TZ115" i="2"/>
  <c r="TX115" i="2"/>
  <c r="TW115" i="2"/>
  <c r="TV115" i="2"/>
  <c r="TU115" i="2"/>
  <c r="TT115" i="2"/>
  <c r="TS115" i="2"/>
  <c r="TR115" i="2" s="1"/>
  <c r="TP115" i="2"/>
  <c r="TO115" i="2"/>
  <c r="TN115" i="2"/>
  <c r="TM115" i="2"/>
  <c r="TJ115" i="2"/>
  <c r="TH115" i="2"/>
  <c r="TG115" i="2"/>
  <c r="TF115" i="2"/>
  <c r="TE115" i="2"/>
  <c r="TD115" i="2"/>
  <c r="TC115" i="2"/>
  <c r="TB115" i="2"/>
  <c r="TA115" i="2"/>
  <c r="SZ115" i="2"/>
  <c r="SY115" i="2"/>
  <c r="SX115" i="2"/>
  <c r="SW115" i="2"/>
  <c r="SU115" i="2"/>
  <c r="ST115" i="2"/>
  <c r="SS115" i="2"/>
  <c r="SR115" i="2"/>
  <c r="SQ115" i="2"/>
  <c r="SP115" i="2"/>
  <c r="SM115" i="2"/>
  <c r="SL115" i="2"/>
  <c r="SK115" i="2"/>
  <c r="SJ115" i="2"/>
  <c r="SG115" i="2"/>
  <c r="VN114" i="2"/>
  <c r="VM114" i="2"/>
  <c r="VL114" i="2"/>
  <c r="VK114" i="2"/>
  <c r="VJ114" i="2"/>
  <c r="VI114" i="2"/>
  <c r="VH114" i="2"/>
  <c r="VG114" i="2"/>
  <c r="VF114" i="2"/>
  <c r="VE114" i="2"/>
  <c r="VD114" i="2"/>
  <c r="VC114" i="2"/>
  <c r="VA114" i="2"/>
  <c r="UZ114" i="2"/>
  <c r="UY114" i="2"/>
  <c r="UX114" i="2"/>
  <c r="UW114" i="2"/>
  <c r="UV114" i="2"/>
  <c r="US114" i="2"/>
  <c r="UR114" i="2"/>
  <c r="UQ114" i="2"/>
  <c r="UP114" i="2"/>
  <c r="UM114" i="2"/>
  <c r="UK114" i="2"/>
  <c r="UJ114" i="2"/>
  <c r="UI114" i="2"/>
  <c r="UH114" i="2"/>
  <c r="UG114" i="2"/>
  <c r="UF114" i="2"/>
  <c r="UE114" i="2"/>
  <c r="UD114" i="2"/>
  <c r="UC114" i="2"/>
  <c r="UB114" i="2"/>
  <c r="UA114" i="2"/>
  <c r="TZ114" i="2"/>
  <c r="TX114" i="2"/>
  <c r="TW114" i="2"/>
  <c r="TV114" i="2"/>
  <c r="TU114" i="2"/>
  <c r="TT114" i="2"/>
  <c r="TS114" i="2"/>
  <c r="TP114" i="2"/>
  <c r="TO114" i="2"/>
  <c r="TN114" i="2"/>
  <c r="TM114" i="2"/>
  <c r="TJ114" i="2"/>
  <c r="TH114" i="2"/>
  <c r="TG114" i="2"/>
  <c r="TF114" i="2"/>
  <c r="TE114" i="2"/>
  <c r="TD114" i="2"/>
  <c r="TC114" i="2"/>
  <c r="TB114" i="2"/>
  <c r="TA114" i="2"/>
  <c r="SZ114" i="2"/>
  <c r="SY114" i="2"/>
  <c r="SX114" i="2"/>
  <c r="SW114" i="2"/>
  <c r="SU114" i="2"/>
  <c r="ST114" i="2"/>
  <c r="SS114" i="2"/>
  <c r="SR114" i="2"/>
  <c r="SQ114" i="2"/>
  <c r="SP114" i="2"/>
  <c r="SO114" i="2" s="1"/>
  <c r="SM114" i="2"/>
  <c r="SL114" i="2"/>
  <c r="SK114" i="2"/>
  <c r="SJ114" i="2"/>
  <c r="SG114" i="2"/>
  <c r="VN113" i="2"/>
  <c r="VM113" i="2"/>
  <c r="VL113" i="2"/>
  <c r="VK113" i="2"/>
  <c r="VJ113" i="2"/>
  <c r="VI113" i="2"/>
  <c r="VH113" i="2"/>
  <c r="VG113" i="2"/>
  <c r="VF113" i="2"/>
  <c r="VE113" i="2"/>
  <c r="VD113" i="2"/>
  <c r="VC113" i="2"/>
  <c r="VA113" i="2"/>
  <c r="UZ113" i="2"/>
  <c r="UY113" i="2"/>
  <c r="UX113" i="2"/>
  <c r="UW113" i="2"/>
  <c r="UV113" i="2"/>
  <c r="US113" i="2"/>
  <c r="UR113" i="2"/>
  <c r="UQ113" i="2"/>
  <c r="UP113" i="2"/>
  <c r="UM113" i="2"/>
  <c r="UK113" i="2"/>
  <c r="UJ113" i="2"/>
  <c r="UI113" i="2"/>
  <c r="UH113" i="2"/>
  <c r="UG113" i="2"/>
  <c r="UF113" i="2"/>
  <c r="UE113" i="2"/>
  <c r="UD113" i="2"/>
  <c r="UC113" i="2"/>
  <c r="UB113" i="2"/>
  <c r="UA113" i="2"/>
  <c r="TZ113" i="2"/>
  <c r="TX113" i="2"/>
  <c r="TW113" i="2"/>
  <c r="TV113" i="2"/>
  <c r="TU113" i="2"/>
  <c r="TT113" i="2"/>
  <c r="TS113" i="2"/>
  <c r="TP113" i="2"/>
  <c r="TO113" i="2"/>
  <c r="TN113" i="2"/>
  <c r="TM113" i="2"/>
  <c r="TJ113" i="2"/>
  <c r="TH113" i="2"/>
  <c r="TG113" i="2"/>
  <c r="TF113" i="2"/>
  <c r="TE113" i="2"/>
  <c r="TD113" i="2"/>
  <c r="TC113" i="2"/>
  <c r="TB113" i="2"/>
  <c r="TA113" i="2"/>
  <c r="SZ113" i="2"/>
  <c r="SY113" i="2"/>
  <c r="SX113" i="2"/>
  <c r="SW113" i="2"/>
  <c r="SU113" i="2"/>
  <c r="ST113" i="2"/>
  <c r="SS113" i="2"/>
  <c r="SR113" i="2"/>
  <c r="SQ113" i="2"/>
  <c r="SP113" i="2"/>
  <c r="SM113" i="2"/>
  <c r="SL113" i="2"/>
  <c r="SK113" i="2"/>
  <c r="SJ113" i="2"/>
  <c r="SG113" i="2"/>
  <c r="VN112" i="2"/>
  <c r="VM112" i="2"/>
  <c r="VL112" i="2"/>
  <c r="VK112" i="2"/>
  <c r="VJ112" i="2"/>
  <c r="VI112" i="2"/>
  <c r="VH112" i="2"/>
  <c r="VG112" i="2"/>
  <c r="VF112" i="2"/>
  <c r="VE112" i="2"/>
  <c r="VD112" i="2"/>
  <c r="VC112" i="2"/>
  <c r="VA112" i="2"/>
  <c r="UZ112" i="2"/>
  <c r="UY112" i="2"/>
  <c r="UX112" i="2"/>
  <c r="UW112" i="2"/>
  <c r="UV112" i="2"/>
  <c r="UU112" i="2" s="1"/>
  <c r="US112" i="2"/>
  <c r="UR112" i="2"/>
  <c r="UQ112" i="2"/>
  <c r="UP112" i="2"/>
  <c r="UM112" i="2"/>
  <c r="UK112" i="2"/>
  <c r="UJ112" i="2"/>
  <c r="UI112" i="2"/>
  <c r="UH112" i="2"/>
  <c r="UG112" i="2"/>
  <c r="UF112" i="2"/>
  <c r="UE112" i="2"/>
  <c r="UD112" i="2"/>
  <c r="UC112" i="2"/>
  <c r="UB112" i="2"/>
  <c r="UA112" i="2"/>
  <c r="TZ112" i="2"/>
  <c r="TX112" i="2"/>
  <c r="TW112" i="2"/>
  <c r="TV112" i="2"/>
  <c r="TU112" i="2"/>
  <c r="TT112" i="2"/>
  <c r="TS112" i="2"/>
  <c r="TR112" i="2" s="1"/>
  <c r="TP112" i="2"/>
  <c r="TO112" i="2"/>
  <c r="TN112" i="2"/>
  <c r="TM112" i="2"/>
  <c r="TJ112" i="2"/>
  <c r="TH112" i="2"/>
  <c r="TG112" i="2"/>
  <c r="TF112" i="2"/>
  <c r="TE112" i="2"/>
  <c r="TD112" i="2"/>
  <c r="TC112" i="2"/>
  <c r="TB112" i="2"/>
  <c r="TA112" i="2"/>
  <c r="SZ112" i="2"/>
  <c r="SY112" i="2"/>
  <c r="SX112" i="2"/>
  <c r="SW112" i="2"/>
  <c r="SV112" i="2" s="1"/>
  <c r="SU112" i="2"/>
  <c r="ST112" i="2"/>
  <c r="SS112" i="2"/>
  <c r="SR112" i="2"/>
  <c r="SQ112" i="2"/>
  <c r="SP112" i="2"/>
  <c r="SM112" i="2"/>
  <c r="SL112" i="2"/>
  <c r="SI112" i="2" s="1"/>
  <c r="SK112" i="2"/>
  <c r="SJ112" i="2"/>
  <c r="SG112" i="2"/>
  <c r="VN111" i="2"/>
  <c r="VM111" i="2"/>
  <c r="VL111" i="2"/>
  <c r="VK111" i="2"/>
  <c r="VJ111" i="2"/>
  <c r="VI111" i="2"/>
  <c r="VH111" i="2"/>
  <c r="VG111" i="2"/>
  <c r="VF111" i="2"/>
  <c r="VE111" i="2"/>
  <c r="VD111" i="2"/>
  <c r="VC111" i="2"/>
  <c r="VA111" i="2"/>
  <c r="UZ111" i="2"/>
  <c r="UY111" i="2"/>
  <c r="UX111" i="2"/>
  <c r="UW111" i="2"/>
  <c r="UV111" i="2"/>
  <c r="US111" i="2"/>
  <c r="UR111" i="2"/>
  <c r="UQ111" i="2"/>
  <c r="UP111" i="2"/>
  <c r="UM111" i="2"/>
  <c r="UK111" i="2"/>
  <c r="UJ111" i="2"/>
  <c r="UI111" i="2"/>
  <c r="UH111" i="2"/>
  <c r="UG111" i="2"/>
  <c r="UF111" i="2"/>
  <c r="UE111" i="2"/>
  <c r="UD111" i="2"/>
  <c r="UC111" i="2"/>
  <c r="UB111" i="2"/>
  <c r="UA111" i="2"/>
  <c r="TZ111" i="2"/>
  <c r="TX111" i="2"/>
  <c r="TW111" i="2"/>
  <c r="TV111" i="2"/>
  <c r="TU111" i="2"/>
  <c r="TT111" i="2"/>
  <c r="TS111" i="2"/>
  <c r="TP111" i="2"/>
  <c r="TO111" i="2"/>
  <c r="TN111" i="2"/>
  <c r="TM111" i="2"/>
  <c r="TL111" i="2" s="1"/>
  <c r="TJ111" i="2"/>
  <c r="TH111" i="2"/>
  <c r="TG111" i="2"/>
  <c r="TF111" i="2"/>
  <c r="TE111" i="2"/>
  <c r="TD111" i="2"/>
  <c r="TC111" i="2"/>
  <c r="TB111" i="2"/>
  <c r="TA111" i="2"/>
  <c r="SZ111" i="2"/>
  <c r="SY111" i="2"/>
  <c r="SX111" i="2"/>
  <c r="SW111" i="2"/>
  <c r="SU111" i="2"/>
  <c r="ST111" i="2"/>
  <c r="SS111" i="2"/>
  <c r="SR111" i="2"/>
  <c r="SQ111" i="2"/>
  <c r="SP111" i="2"/>
  <c r="SM111" i="2"/>
  <c r="SL111" i="2"/>
  <c r="SK111" i="2"/>
  <c r="SJ111" i="2"/>
  <c r="SG111" i="2"/>
  <c r="VN110" i="2"/>
  <c r="VM110" i="2"/>
  <c r="VL110" i="2"/>
  <c r="VK110" i="2"/>
  <c r="VJ110" i="2"/>
  <c r="VI110" i="2"/>
  <c r="VH110" i="2"/>
  <c r="VG110" i="2"/>
  <c r="VF110" i="2"/>
  <c r="VE110" i="2"/>
  <c r="VD110" i="2"/>
  <c r="VC110" i="2"/>
  <c r="VB110" i="2" s="1"/>
  <c r="VA110" i="2"/>
  <c r="UZ110" i="2"/>
  <c r="UY110" i="2"/>
  <c r="UX110" i="2"/>
  <c r="UW110" i="2"/>
  <c r="UV110" i="2"/>
  <c r="UU110" i="2"/>
  <c r="US110" i="2"/>
  <c r="UR110" i="2"/>
  <c r="UQ110" i="2"/>
  <c r="UP110" i="2"/>
  <c r="UM110" i="2"/>
  <c r="UK110" i="2"/>
  <c r="UJ110" i="2"/>
  <c r="UI110" i="2"/>
  <c r="UH110" i="2"/>
  <c r="UG110" i="2"/>
  <c r="UF110" i="2"/>
  <c r="UE110" i="2"/>
  <c r="UD110" i="2"/>
  <c r="UC110" i="2"/>
  <c r="UB110" i="2"/>
  <c r="UA110" i="2"/>
  <c r="TZ110" i="2"/>
  <c r="TX110" i="2"/>
  <c r="TW110" i="2"/>
  <c r="TV110" i="2"/>
  <c r="TU110" i="2"/>
  <c r="TT110" i="2"/>
  <c r="TS110" i="2"/>
  <c r="TP110" i="2"/>
  <c r="TO110" i="2"/>
  <c r="TN110" i="2"/>
  <c r="TM110" i="2"/>
  <c r="TJ110" i="2"/>
  <c r="TH110" i="2"/>
  <c r="TG110" i="2"/>
  <c r="TF110" i="2"/>
  <c r="TE110" i="2"/>
  <c r="TD110" i="2"/>
  <c r="TC110" i="2"/>
  <c r="TB110" i="2"/>
  <c r="TA110" i="2"/>
  <c r="SZ110" i="2"/>
  <c r="SY110" i="2"/>
  <c r="SX110" i="2"/>
  <c r="SW110" i="2"/>
  <c r="SV110" i="2"/>
  <c r="SU110" i="2"/>
  <c r="ST110" i="2"/>
  <c r="SS110" i="2"/>
  <c r="SR110" i="2"/>
  <c r="SQ110" i="2"/>
  <c r="SP110" i="2"/>
  <c r="SO110" i="2"/>
  <c r="SN110" i="2"/>
  <c r="SM110" i="2"/>
  <c r="SL110" i="2"/>
  <c r="SK110" i="2"/>
  <c r="SJ110" i="2"/>
  <c r="SI110" i="2" s="1"/>
  <c r="SG110" i="2"/>
  <c r="VN109" i="2"/>
  <c r="VM109" i="2"/>
  <c r="VL109" i="2"/>
  <c r="VK109" i="2"/>
  <c r="VJ109" i="2"/>
  <c r="VI109" i="2"/>
  <c r="VH109" i="2"/>
  <c r="VG109" i="2"/>
  <c r="VF109" i="2"/>
  <c r="VE109" i="2"/>
  <c r="VD109" i="2"/>
  <c r="VC109" i="2"/>
  <c r="VA109" i="2"/>
  <c r="UZ109" i="2"/>
  <c r="UY109" i="2"/>
  <c r="UX109" i="2"/>
  <c r="UW109" i="2"/>
  <c r="UV109" i="2"/>
  <c r="UU109" i="2" s="1"/>
  <c r="US109" i="2"/>
  <c r="UR109" i="2"/>
  <c r="UQ109" i="2"/>
  <c r="UP109" i="2"/>
  <c r="UO109" i="2"/>
  <c r="UM109" i="2"/>
  <c r="UK109" i="2"/>
  <c r="UJ109" i="2"/>
  <c r="UI109" i="2"/>
  <c r="UH109" i="2"/>
  <c r="UG109" i="2"/>
  <c r="UF109" i="2"/>
  <c r="UE109" i="2"/>
  <c r="UD109" i="2"/>
  <c r="UC109" i="2"/>
  <c r="UB109" i="2"/>
  <c r="UA109" i="2"/>
  <c r="TZ109" i="2"/>
  <c r="TX109" i="2"/>
  <c r="TW109" i="2"/>
  <c r="TV109" i="2"/>
  <c r="TU109" i="2"/>
  <c r="TT109" i="2"/>
  <c r="TS109" i="2"/>
  <c r="TR109" i="2" s="1"/>
  <c r="TP109" i="2"/>
  <c r="TO109" i="2"/>
  <c r="TN109" i="2"/>
  <c r="TM109" i="2"/>
  <c r="TL109" i="2"/>
  <c r="TJ109" i="2"/>
  <c r="TH109" i="2"/>
  <c r="TG109" i="2"/>
  <c r="TF109" i="2"/>
  <c r="TE109" i="2"/>
  <c r="TD109" i="2"/>
  <c r="TC109" i="2"/>
  <c r="TB109" i="2"/>
  <c r="TA109" i="2"/>
  <c r="SZ109" i="2"/>
  <c r="SY109" i="2"/>
  <c r="SX109" i="2"/>
  <c r="SW109" i="2"/>
  <c r="SU109" i="2"/>
  <c r="ST109" i="2"/>
  <c r="SS109" i="2"/>
  <c r="SR109" i="2"/>
  <c r="SQ109" i="2"/>
  <c r="SP109" i="2"/>
  <c r="SO109" i="2" s="1"/>
  <c r="SM109" i="2"/>
  <c r="SL109" i="2"/>
  <c r="SK109" i="2"/>
  <c r="SJ109" i="2"/>
  <c r="SI109" i="2"/>
  <c r="SG109" i="2"/>
  <c r="VN108" i="2"/>
  <c r="VM108" i="2"/>
  <c r="VL108" i="2"/>
  <c r="VK108" i="2"/>
  <c r="VJ108" i="2"/>
  <c r="VI108" i="2"/>
  <c r="VH108" i="2"/>
  <c r="VG108" i="2"/>
  <c r="VF108" i="2"/>
  <c r="VE108" i="2"/>
  <c r="VD108" i="2"/>
  <c r="VC108" i="2"/>
  <c r="VA108" i="2"/>
  <c r="UZ108" i="2"/>
  <c r="UY108" i="2"/>
  <c r="UX108" i="2"/>
  <c r="UW108" i="2"/>
  <c r="UV108" i="2"/>
  <c r="UU108" i="2" s="1"/>
  <c r="US108" i="2"/>
  <c r="UR108" i="2"/>
  <c r="UQ108" i="2"/>
  <c r="UP108" i="2"/>
  <c r="UO108" i="2" s="1"/>
  <c r="UM108" i="2"/>
  <c r="UK108" i="2"/>
  <c r="UJ108" i="2"/>
  <c r="UI108" i="2"/>
  <c r="UH108" i="2"/>
  <c r="UG108" i="2"/>
  <c r="UF108" i="2"/>
  <c r="UE108" i="2"/>
  <c r="UD108" i="2"/>
  <c r="UC108" i="2"/>
  <c r="UB108" i="2"/>
  <c r="UA108" i="2"/>
  <c r="TZ108" i="2"/>
  <c r="TX108" i="2"/>
  <c r="TW108" i="2"/>
  <c r="TV108" i="2"/>
  <c r="TU108" i="2"/>
  <c r="TT108" i="2"/>
  <c r="TS108" i="2"/>
  <c r="TR108" i="2" s="1"/>
  <c r="TP108" i="2"/>
  <c r="TO108" i="2"/>
  <c r="TN108" i="2"/>
  <c r="TM108" i="2"/>
  <c r="TL108" i="2" s="1"/>
  <c r="TJ108" i="2"/>
  <c r="TH108" i="2"/>
  <c r="TG108" i="2"/>
  <c r="TF108" i="2"/>
  <c r="TE108" i="2"/>
  <c r="TD108" i="2"/>
  <c r="TC108" i="2"/>
  <c r="TB108" i="2"/>
  <c r="TA108" i="2"/>
  <c r="SZ108" i="2"/>
  <c r="SY108" i="2"/>
  <c r="SX108" i="2"/>
  <c r="SW108" i="2"/>
  <c r="SU108" i="2"/>
  <c r="ST108" i="2"/>
  <c r="SS108" i="2"/>
  <c r="SR108" i="2"/>
  <c r="SQ108" i="2"/>
  <c r="SP108" i="2"/>
  <c r="SM108" i="2"/>
  <c r="SL108" i="2"/>
  <c r="SK108" i="2"/>
  <c r="SJ108" i="2"/>
  <c r="SG108" i="2"/>
  <c r="VN107" i="2"/>
  <c r="VM107" i="2"/>
  <c r="VL107" i="2"/>
  <c r="VK107" i="2"/>
  <c r="VJ107" i="2"/>
  <c r="VI107" i="2"/>
  <c r="VH107" i="2"/>
  <c r="VG107" i="2"/>
  <c r="VF107" i="2"/>
  <c r="VE107" i="2"/>
  <c r="VD107" i="2"/>
  <c r="VC107" i="2"/>
  <c r="VA107" i="2"/>
  <c r="UZ107" i="2"/>
  <c r="UY107" i="2"/>
  <c r="UX107" i="2"/>
  <c r="UW107" i="2"/>
  <c r="UV107" i="2"/>
  <c r="US107" i="2"/>
  <c r="UR107" i="2"/>
  <c r="UQ107" i="2"/>
  <c r="UP107" i="2"/>
  <c r="UM107" i="2"/>
  <c r="UK107" i="2"/>
  <c r="UJ107" i="2"/>
  <c r="UI107" i="2"/>
  <c r="UH107" i="2"/>
  <c r="UG107" i="2"/>
  <c r="UF107" i="2"/>
  <c r="UE107" i="2"/>
  <c r="UD107" i="2"/>
  <c r="UC107" i="2"/>
  <c r="UB107" i="2"/>
  <c r="UA107" i="2"/>
  <c r="TZ107" i="2"/>
  <c r="TY107" i="2"/>
  <c r="TX107" i="2"/>
  <c r="TW107" i="2"/>
  <c r="TV107" i="2"/>
  <c r="TU107" i="2"/>
  <c r="TT107" i="2"/>
  <c r="TS107" i="2"/>
  <c r="TP107" i="2"/>
  <c r="TO107" i="2"/>
  <c r="TN107" i="2"/>
  <c r="TM107" i="2"/>
  <c r="TJ107" i="2"/>
  <c r="TH107" i="2"/>
  <c r="TG107" i="2"/>
  <c r="TF107" i="2"/>
  <c r="TE107" i="2"/>
  <c r="TD107" i="2"/>
  <c r="TC107" i="2"/>
  <c r="TB107" i="2"/>
  <c r="TA107" i="2"/>
  <c r="SZ107" i="2"/>
  <c r="SY107" i="2"/>
  <c r="SX107" i="2"/>
  <c r="SW107" i="2"/>
  <c r="SU107" i="2"/>
  <c r="ST107" i="2"/>
  <c r="SS107" i="2"/>
  <c r="SR107" i="2"/>
  <c r="SQ107" i="2"/>
  <c r="SP107" i="2"/>
  <c r="SM107" i="2"/>
  <c r="SL107" i="2"/>
  <c r="SK107" i="2"/>
  <c r="SJ107" i="2"/>
  <c r="SG107" i="2"/>
  <c r="VN106" i="2"/>
  <c r="VM106" i="2"/>
  <c r="VL106" i="2"/>
  <c r="VK106" i="2"/>
  <c r="VJ106" i="2"/>
  <c r="VI106" i="2"/>
  <c r="VH106" i="2"/>
  <c r="VG106" i="2"/>
  <c r="VF106" i="2"/>
  <c r="VE106" i="2"/>
  <c r="VD106" i="2"/>
  <c r="VC106" i="2"/>
  <c r="VA106" i="2"/>
  <c r="UZ106" i="2"/>
  <c r="UY106" i="2"/>
  <c r="UX106" i="2"/>
  <c r="UW106" i="2"/>
  <c r="UV106" i="2"/>
  <c r="US106" i="2"/>
  <c r="UR106" i="2"/>
  <c r="UQ106" i="2"/>
  <c r="UP106" i="2"/>
  <c r="UM106" i="2"/>
  <c r="UK106" i="2"/>
  <c r="UJ106" i="2"/>
  <c r="UI106" i="2"/>
  <c r="UH106" i="2"/>
  <c r="UG106" i="2"/>
  <c r="UF106" i="2"/>
  <c r="UE106" i="2"/>
  <c r="UD106" i="2"/>
  <c r="UC106" i="2"/>
  <c r="UB106" i="2"/>
  <c r="UA106" i="2"/>
  <c r="TZ106" i="2"/>
  <c r="TX106" i="2"/>
  <c r="TW106" i="2"/>
  <c r="TV106" i="2"/>
  <c r="TU106" i="2"/>
  <c r="TT106" i="2"/>
  <c r="TS106" i="2"/>
  <c r="TR106" i="2" s="1"/>
  <c r="TP106" i="2"/>
  <c r="TO106" i="2"/>
  <c r="TN106" i="2"/>
  <c r="TM106" i="2"/>
  <c r="TJ106" i="2"/>
  <c r="TH106" i="2"/>
  <c r="TG106" i="2"/>
  <c r="TF106" i="2"/>
  <c r="TE106" i="2"/>
  <c r="TD106" i="2"/>
  <c r="TC106" i="2"/>
  <c r="TB106" i="2"/>
  <c r="TA106" i="2"/>
  <c r="SZ106" i="2"/>
  <c r="SY106" i="2"/>
  <c r="SX106" i="2"/>
  <c r="SW106" i="2"/>
  <c r="SU106" i="2"/>
  <c r="ST106" i="2"/>
  <c r="SS106" i="2"/>
  <c r="SR106" i="2"/>
  <c r="SQ106" i="2"/>
  <c r="SP106" i="2"/>
  <c r="SM106" i="2"/>
  <c r="SL106" i="2"/>
  <c r="SK106" i="2"/>
  <c r="SJ106" i="2"/>
  <c r="SG106" i="2"/>
  <c r="VN105" i="2"/>
  <c r="VM105" i="2"/>
  <c r="VL105" i="2"/>
  <c r="VK105" i="2"/>
  <c r="VJ105" i="2"/>
  <c r="VI105" i="2"/>
  <c r="VH105" i="2"/>
  <c r="VG105" i="2"/>
  <c r="VF105" i="2"/>
  <c r="VE105" i="2"/>
  <c r="VD105" i="2"/>
  <c r="VC105" i="2"/>
  <c r="VA105" i="2"/>
  <c r="UZ105" i="2"/>
  <c r="UY105" i="2"/>
  <c r="UX105" i="2"/>
  <c r="UW105" i="2"/>
  <c r="UV105" i="2"/>
  <c r="US105" i="2"/>
  <c r="UR105" i="2"/>
  <c r="UQ105" i="2"/>
  <c r="UP105" i="2"/>
  <c r="UM105" i="2"/>
  <c r="UK105" i="2"/>
  <c r="UJ105" i="2"/>
  <c r="UI105" i="2"/>
  <c r="UH105" i="2"/>
  <c r="UG105" i="2"/>
  <c r="UF105" i="2"/>
  <c r="UE105" i="2"/>
  <c r="UD105" i="2"/>
  <c r="UC105" i="2"/>
  <c r="UB105" i="2"/>
  <c r="UA105" i="2"/>
  <c r="TZ105" i="2"/>
  <c r="TX105" i="2"/>
  <c r="TW105" i="2"/>
  <c r="TV105" i="2"/>
  <c r="TU105" i="2"/>
  <c r="TT105" i="2"/>
  <c r="TS105" i="2"/>
  <c r="TR105" i="2" s="1"/>
  <c r="TP105" i="2"/>
  <c r="TO105" i="2"/>
  <c r="TN105" i="2"/>
  <c r="TM105" i="2"/>
  <c r="TL105" i="2" s="1"/>
  <c r="TJ105" i="2"/>
  <c r="TH105" i="2"/>
  <c r="TG105" i="2"/>
  <c r="TF105" i="2"/>
  <c r="TE105" i="2"/>
  <c r="TD105" i="2"/>
  <c r="TC105" i="2"/>
  <c r="TB105" i="2"/>
  <c r="TA105" i="2"/>
  <c r="SZ105" i="2"/>
  <c r="SY105" i="2"/>
  <c r="SX105" i="2"/>
  <c r="SW105" i="2"/>
  <c r="SU105" i="2"/>
  <c r="ST105" i="2"/>
  <c r="SS105" i="2"/>
  <c r="SR105" i="2"/>
  <c r="SQ105" i="2"/>
  <c r="SP105" i="2"/>
  <c r="SO105" i="2" s="1"/>
  <c r="SM105" i="2"/>
  <c r="SL105" i="2"/>
  <c r="SK105" i="2"/>
  <c r="SJ105" i="2"/>
  <c r="SG105" i="2"/>
  <c r="VN104" i="2"/>
  <c r="VM104" i="2"/>
  <c r="VL104" i="2"/>
  <c r="VK104" i="2"/>
  <c r="VJ104" i="2"/>
  <c r="VI104" i="2"/>
  <c r="VH104" i="2"/>
  <c r="VG104" i="2"/>
  <c r="VF104" i="2"/>
  <c r="VE104" i="2"/>
  <c r="VD104" i="2"/>
  <c r="VC104" i="2"/>
  <c r="VB104" i="2" s="1"/>
  <c r="VA104" i="2"/>
  <c r="UZ104" i="2"/>
  <c r="UY104" i="2"/>
  <c r="UX104" i="2"/>
  <c r="UW104" i="2"/>
  <c r="UV104" i="2"/>
  <c r="US104" i="2"/>
  <c r="UR104" i="2"/>
  <c r="UQ104" i="2"/>
  <c r="UP104" i="2"/>
  <c r="UM104" i="2"/>
  <c r="UK104" i="2"/>
  <c r="UJ104" i="2"/>
  <c r="UI104" i="2"/>
  <c r="UH104" i="2"/>
  <c r="UG104" i="2"/>
  <c r="UF104" i="2"/>
  <c r="UE104" i="2"/>
  <c r="UD104" i="2"/>
  <c r="UC104" i="2"/>
  <c r="UB104" i="2"/>
  <c r="UA104" i="2"/>
  <c r="TZ104" i="2"/>
  <c r="TX104" i="2"/>
  <c r="TW104" i="2"/>
  <c r="TV104" i="2"/>
  <c r="TU104" i="2"/>
  <c r="TT104" i="2"/>
  <c r="TS104" i="2"/>
  <c r="TP104" i="2"/>
  <c r="TO104" i="2"/>
  <c r="TN104" i="2"/>
  <c r="TM104" i="2"/>
  <c r="TJ104" i="2"/>
  <c r="TH104" i="2"/>
  <c r="TG104" i="2"/>
  <c r="TF104" i="2"/>
  <c r="TE104" i="2"/>
  <c r="TD104" i="2"/>
  <c r="TC104" i="2"/>
  <c r="TB104" i="2"/>
  <c r="TA104" i="2"/>
  <c r="SZ104" i="2"/>
  <c r="SY104" i="2"/>
  <c r="SX104" i="2"/>
  <c r="SW104" i="2"/>
  <c r="SU104" i="2"/>
  <c r="ST104" i="2"/>
  <c r="SS104" i="2"/>
  <c r="SR104" i="2"/>
  <c r="SQ104" i="2"/>
  <c r="SP104" i="2"/>
  <c r="SO104" i="2" s="1"/>
  <c r="SM104" i="2"/>
  <c r="SL104" i="2"/>
  <c r="SK104" i="2"/>
  <c r="SJ104" i="2"/>
  <c r="SG104" i="2"/>
  <c r="VN103" i="2"/>
  <c r="VM103" i="2"/>
  <c r="VL103" i="2"/>
  <c r="VK103" i="2"/>
  <c r="VJ103" i="2"/>
  <c r="VI103" i="2"/>
  <c r="VH103" i="2"/>
  <c r="VG103" i="2"/>
  <c r="VF103" i="2"/>
  <c r="VE103" i="2"/>
  <c r="VD103" i="2"/>
  <c r="VC103" i="2"/>
  <c r="VA103" i="2"/>
  <c r="UZ103" i="2"/>
  <c r="UY103" i="2"/>
  <c r="UX103" i="2"/>
  <c r="UW103" i="2"/>
  <c r="UV103" i="2"/>
  <c r="US103" i="2"/>
  <c r="UR103" i="2"/>
  <c r="UQ103" i="2"/>
  <c r="UP103" i="2"/>
  <c r="UM103" i="2"/>
  <c r="UK103" i="2"/>
  <c r="UJ103" i="2"/>
  <c r="UI103" i="2"/>
  <c r="UH103" i="2"/>
  <c r="UG103" i="2"/>
  <c r="UF103" i="2"/>
  <c r="UE103" i="2"/>
  <c r="UD103" i="2"/>
  <c r="UC103" i="2"/>
  <c r="UB103" i="2"/>
  <c r="UA103" i="2"/>
  <c r="TZ103" i="2"/>
  <c r="TY103" i="2" s="1"/>
  <c r="TX103" i="2"/>
  <c r="TW103" i="2"/>
  <c r="TV103" i="2"/>
  <c r="TU103" i="2"/>
  <c r="TT103" i="2"/>
  <c r="TS103" i="2"/>
  <c r="TP103" i="2"/>
  <c r="TO103" i="2"/>
  <c r="TL103" i="2" s="1"/>
  <c r="TN103" i="2"/>
  <c r="TM103" i="2"/>
  <c r="TJ103" i="2"/>
  <c r="TH103" i="2"/>
  <c r="TG103" i="2"/>
  <c r="TF103" i="2"/>
  <c r="TE103" i="2"/>
  <c r="TD103" i="2"/>
  <c r="TC103" i="2"/>
  <c r="TB103" i="2"/>
  <c r="TA103" i="2"/>
  <c r="SZ103" i="2"/>
  <c r="SY103" i="2"/>
  <c r="SX103" i="2"/>
  <c r="SW103" i="2"/>
  <c r="SU103" i="2"/>
  <c r="ST103" i="2"/>
  <c r="SS103" i="2"/>
  <c r="SR103" i="2"/>
  <c r="SQ103" i="2"/>
  <c r="SP103" i="2"/>
  <c r="SM103" i="2"/>
  <c r="SL103" i="2"/>
  <c r="SK103" i="2"/>
  <c r="SI103" i="2" s="1"/>
  <c r="SJ103" i="2"/>
  <c r="SG103" i="2"/>
  <c r="VN102" i="2"/>
  <c r="VM102" i="2"/>
  <c r="VL102" i="2"/>
  <c r="VK102" i="2"/>
  <c r="VJ102" i="2"/>
  <c r="VI102" i="2"/>
  <c r="VH102" i="2"/>
  <c r="VG102" i="2"/>
  <c r="VF102" i="2"/>
  <c r="VE102" i="2"/>
  <c r="VD102" i="2"/>
  <c r="VC102" i="2"/>
  <c r="VA102" i="2"/>
  <c r="UZ102" i="2"/>
  <c r="UY102" i="2"/>
  <c r="UX102" i="2"/>
  <c r="UW102" i="2"/>
  <c r="UV102" i="2"/>
  <c r="US102" i="2"/>
  <c r="UR102" i="2"/>
  <c r="UQ102" i="2"/>
  <c r="UP102" i="2"/>
  <c r="UM102" i="2"/>
  <c r="UK102" i="2"/>
  <c r="UJ102" i="2"/>
  <c r="UI102" i="2"/>
  <c r="UH102" i="2"/>
  <c r="UG102" i="2"/>
  <c r="UF102" i="2"/>
  <c r="UE102" i="2"/>
  <c r="UD102" i="2"/>
  <c r="UC102" i="2"/>
  <c r="UB102" i="2"/>
  <c r="UA102" i="2"/>
  <c r="TZ102" i="2"/>
  <c r="TX102" i="2"/>
  <c r="TW102" i="2"/>
  <c r="TV102" i="2"/>
  <c r="TU102" i="2"/>
  <c r="TT102" i="2"/>
  <c r="TS102" i="2"/>
  <c r="TP102" i="2"/>
  <c r="TO102" i="2"/>
  <c r="TN102" i="2"/>
  <c r="TM102" i="2"/>
  <c r="TJ102" i="2"/>
  <c r="TH102" i="2"/>
  <c r="TG102" i="2"/>
  <c r="TF102" i="2"/>
  <c r="TE102" i="2"/>
  <c r="TD102" i="2"/>
  <c r="TC102" i="2"/>
  <c r="TB102" i="2"/>
  <c r="TA102" i="2"/>
  <c r="SZ102" i="2"/>
  <c r="SY102" i="2"/>
  <c r="SX102" i="2"/>
  <c r="SW102" i="2"/>
  <c r="SU102" i="2"/>
  <c r="ST102" i="2"/>
  <c r="SS102" i="2"/>
  <c r="SR102" i="2"/>
  <c r="SQ102" i="2"/>
  <c r="SP102" i="2"/>
  <c r="SM102" i="2"/>
  <c r="SL102" i="2"/>
  <c r="SK102" i="2"/>
  <c r="SJ102" i="2"/>
  <c r="SG102" i="2"/>
  <c r="VN101" i="2"/>
  <c r="VM101" i="2"/>
  <c r="VL101" i="2"/>
  <c r="VK101" i="2"/>
  <c r="VJ101" i="2"/>
  <c r="VI101" i="2"/>
  <c r="VH101" i="2"/>
  <c r="VG101" i="2"/>
  <c r="VF101" i="2"/>
  <c r="VE101" i="2"/>
  <c r="VD101" i="2"/>
  <c r="VC101" i="2"/>
  <c r="VA101" i="2"/>
  <c r="UZ101" i="2"/>
  <c r="UY101" i="2"/>
  <c r="UX101" i="2"/>
  <c r="UW101" i="2"/>
  <c r="UV101" i="2"/>
  <c r="US101" i="2"/>
  <c r="UR101" i="2"/>
  <c r="UQ101" i="2"/>
  <c r="UP101" i="2"/>
  <c r="UM101" i="2"/>
  <c r="UK101" i="2"/>
  <c r="UJ101" i="2"/>
  <c r="UI101" i="2"/>
  <c r="UH101" i="2"/>
  <c r="UG101" i="2"/>
  <c r="UF101" i="2"/>
  <c r="UE101" i="2"/>
  <c r="UD101" i="2"/>
  <c r="UC101" i="2"/>
  <c r="UB101" i="2"/>
  <c r="UA101" i="2"/>
  <c r="TZ101" i="2"/>
  <c r="TX101" i="2"/>
  <c r="TW101" i="2"/>
  <c r="TV101" i="2"/>
  <c r="TU101" i="2"/>
  <c r="TT101" i="2"/>
  <c r="TS101" i="2"/>
  <c r="TR101" i="2" s="1"/>
  <c r="TP101" i="2"/>
  <c r="TO101" i="2"/>
  <c r="TN101" i="2"/>
  <c r="TM101" i="2"/>
  <c r="TJ101" i="2"/>
  <c r="TH101" i="2"/>
  <c r="TG101" i="2"/>
  <c r="TF101" i="2"/>
  <c r="TE101" i="2"/>
  <c r="TD101" i="2"/>
  <c r="TC101" i="2"/>
  <c r="TB101" i="2"/>
  <c r="TA101" i="2"/>
  <c r="SZ101" i="2"/>
  <c r="SY101" i="2"/>
  <c r="SX101" i="2"/>
  <c r="SW101" i="2"/>
  <c r="SU101" i="2"/>
  <c r="ST101" i="2"/>
  <c r="SS101" i="2"/>
  <c r="SR101" i="2"/>
  <c r="SQ101" i="2"/>
  <c r="SP101" i="2"/>
  <c r="SM101" i="2"/>
  <c r="SL101" i="2"/>
  <c r="SK101" i="2"/>
  <c r="SJ101" i="2"/>
  <c r="SI101" i="2"/>
  <c r="SG101" i="2"/>
  <c r="VN100" i="2"/>
  <c r="VM100" i="2"/>
  <c r="VL100" i="2"/>
  <c r="VK100" i="2"/>
  <c r="VJ100" i="2"/>
  <c r="VI100" i="2"/>
  <c r="VH100" i="2"/>
  <c r="VG100" i="2"/>
  <c r="VF100" i="2"/>
  <c r="VE100" i="2"/>
  <c r="VD100" i="2"/>
  <c r="VC100" i="2"/>
  <c r="VA100" i="2"/>
  <c r="UZ100" i="2"/>
  <c r="UY100" i="2"/>
  <c r="UX100" i="2"/>
  <c r="UW100" i="2"/>
  <c r="UV100" i="2"/>
  <c r="UU100" i="2"/>
  <c r="US100" i="2"/>
  <c r="UR100" i="2"/>
  <c r="UQ100" i="2"/>
  <c r="UP100" i="2"/>
  <c r="UM100" i="2"/>
  <c r="UK100" i="2"/>
  <c r="UJ100" i="2"/>
  <c r="UI100" i="2"/>
  <c r="UH100" i="2"/>
  <c r="UG100" i="2"/>
  <c r="UF100" i="2"/>
  <c r="UE100" i="2"/>
  <c r="UD100" i="2"/>
  <c r="UC100" i="2"/>
  <c r="UB100" i="2"/>
  <c r="UA100" i="2"/>
  <c r="TZ100" i="2"/>
  <c r="TX100" i="2"/>
  <c r="TW100" i="2"/>
  <c r="TV100" i="2"/>
  <c r="TU100" i="2"/>
  <c r="TT100" i="2"/>
  <c r="TS100" i="2"/>
  <c r="TR100" i="2"/>
  <c r="TP100" i="2"/>
  <c r="TO100" i="2"/>
  <c r="TN100" i="2"/>
  <c r="TM100" i="2"/>
  <c r="TJ100" i="2"/>
  <c r="TH100" i="2"/>
  <c r="TG100" i="2"/>
  <c r="TF100" i="2"/>
  <c r="TE100" i="2"/>
  <c r="TD100" i="2"/>
  <c r="TC100" i="2"/>
  <c r="TB100" i="2"/>
  <c r="TA100" i="2"/>
  <c r="SZ100" i="2"/>
  <c r="SY100" i="2"/>
  <c r="SX100" i="2"/>
  <c r="SW100" i="2"/>
  <c r="SU100" i="2"/>
  <c r="ST100" i="2"/>
  <c r="SS100" i="2"/>
  <c r="SR100" i="2"/>
  <c r="SQ100" i="2"/>
  <c r="SP100" i="2"/>
  <c r="SO100" i="2"/>
  <c r="SM100" i="2"/>
  <c r="SL100" i="2"/>
  <c r="SK100" i="2"/>
  <c r="SJ100" i="2"/>
  <c r="SG100" i="2"/>
  <c r="VN99" i="2"/>
  <c r="VM99" i="2"/>
  <c r="VL99" i="2"/>
  <c r="VK99" i="2"/>
  <c r="VJ99" i="2"/>
  <c r="VI99" i="2"/>
  <c r="VH99" i="2"/>
  <c r="VG99" i="2"/>
  <c r="VF99" i="2"/>
  <c r="VE99" i="2"/>
  <c r="VD99" i="2"/>
  <c r="VC99" i="2"/>
  <c r="VA99" i="2"/>
  <c r="UZ99" i="2"/>
  <c r="UY99" i="2"/>
  <c r="UX99" i="2"/>
  <c r="UW99" i="2"/>
  <c r="UV99" i="2"/>
  <c r="UU99" i="2"/>
  <c r="US99" i="2"/>
  <c r="UR99" i="2"/>
  <c r="UQ99" i="2"/>
  <c r="UP99" i="2"/>
  <c r="UO99" i="2" s="1"/>
  <c r="UM99" i="2"/>
  <c r="UK99" i="2"/>
  <c r="UJ99" i="2"/>
  <c r="UI99" i="2"/>
  <c r="UH99" i="2"/>
  <c r="UG99" i="2"/>
  <c r="UF99" i="2"/>
  <c r="UE99" i="2"/>
  <c r="UD99" i="2"/>
  <c r="UC99" i="2"/>
  <c r="UB99" i="2"/>
  <c r="UA99" i="2"/>
  <c r="TZ99" i="2"/>
  <c r="TX99" i="2"/>
  <c r="TW99" i="2"/>
  <c r="TV99" i="2"/>
  <c r="TU99" i="2"/>
  <c r="TT99" i="2"/>
  <c r="TS99" i="2"/>
  <c r="TP99" i="2"/>
  <c r="TO99" i="2"/>
  <c r="TN99" i="2"/>
  <c r="TM99" i="2"/>
  <c r="TJ99" i="2"/>
  <c r="TH99" i="2"/>
  <c r="TG99" i="2"/>
  <c r="TF99" i="2"/>
  <c r="TE99" i="2"/>
  <c r="TD99" i="2"/>
  <c r="TC99" i="2"/>
  <c r="TB99" i="2"/>
  <c r="TA99" i="2"/>
  <c r="SZ99" i="2"/>
  <c r="SY99" i="2"/>
  <c r="SX99" i="2"/>
  <c r="SW99" i="2"/>
  <c r="SU99" i="2"/>
  <c r="ST99" i="2"/>
  <c r="SS99" i="2"/>
  <c r="SR99" i="2"/>
  <c r="SQ99" i="2"/>
  <c r="SP99" i="2"/>
  <c r="SM99" i="2"/>
  <c r="SL99" i="2"/>
  <c r="SK99" i="2"/>
  <c r="SJ99" i="2"/>
  <c r="SG99" i="2"/>
  <c r="VN98" i="2"/>
  <c r="VM98" i="2"/>
  <c r="VL98" i="2"/>
  <c r="VK98" i="2"/>
  <c r="VJ98" i="2"/>
  <c r="VI98" i="2"/>
  <c r="VH98" i="2"/>
  <c r="VG98" i="2"/>
  <c r="VF98" i="2"/>
  <c r="VE98" i="2"/>
  <c r="VD98" i="2"/>
  <c r="VC98" i="2"/>
  <c r="VA98" i="2"/>
  <c r="UZ98" i="2"/>
  <c r="UY98" i="2"/>
  <c r="UX98" i="2"/>
  <c r="UW98" i="2"/>
  <c r="UV98" i="2"/>
  <c r="US98" i="2"/>
  <c r="UR98" i="2"/>
  <c r="UQ98" i="2"/>
  <c r="UP98" i="2"/>
  <c r="UO98" i="2" s="1"/>
  <c r="UM98" i="2"/>
  <c r="UK98" i="2"/>
  <c r="UJ98" i="2"/>
  <c r="UI98" i="2"/>
  <c r="UH98" i="2"/>
  <c r="UG98" i="2"/>
  <c r="UF98" i="2"/>
  <c r="UE98" i="2"/>
  <c r="UD98" i="2"/>
  <c r="UC98" i="2"/>
  <c r="UB98" i="2"/>
  <c r="UA98" i="2"/>
  <c r="TZ98" i="2"/>
  <c r="TX98" i="2"/>
  <c r="TW98" i="2"/>
  <c r="TV98" i="2"/>
  <c r="TU98" i="2"/>
  <c r="TT98" i="2"/>
  <c r="TS98" i="2"/>
  <c r="TP98" i="2"/>
  <c r="TO98" i="2"/>
  <c r="TN98" i="2"/>
  <c r="TM98" i="2"/>
  <c r="TJ98" i="2"/>
  <c r="TH98" i="2"/>
  <c r="TG98" i="2"/>
  <c r="TF98" i="2"/>
  <c r="TE98" i="2"/>
  <c r="TD98" i="2"/>
  <c r="TC98" i="2"/>
  <c r="TB98" i="2"/>
  <c r="TA98" i="2"/>
  <c r="SZ98" i="2"/>
  <c r="SY98" i="2"/>
  <c r="SX98" i="2"/>
  <c r="SW98" i="2"/>
  <c r="SU98" i="2"/>
  <c r="ST98" i="2"/>
  <c r="SS98" i="2"/>
  <c r="SR98" i="2"/>
  <c r="SQ98" i="2"/>
  <c r="SP98" i="2"/>
  <c r="SM98" i="2"/>
  <c r="SL98" i="2"/>
  <c r="SK98" i="2"/>
  <c r="SJ98" i="2"/>
  <c r="SG98" i="2"/>
  <c r="VN97" i="2"/>
  <c r="VM97" i="2"/>
  <c r="VL97" i="2"/>
  <c r="VK97" i="2"/>
  <c r="VJ97" i="2"/>
  <c r="VI97" i="2"/>
  <c r="VH97" i="2"/>
  <c r="VG97" i="2"/>
  <c r="VF97" i="2"/>
  <c r="VE97" i="2"/>
  <c r="VD97" i="2"/>
  <c r="VC97" i="2"/>
  <c r="VA97" i="2"/>
  <c r="UZ97" i="2"/>
  <c r="UY97" i="2"/>
  <c r="UX97" i="2"/>
  <c r="UW97" i="2"/>
  <c r="UV97" i="2"/>
  <c r="US97" i="2"/>
  <c r="UR97" i="2"/>
  <c r="UQ97" i="2"/>
  <c r="UP97" i="2"/>
  <c r="UM97" i="2"/>
  <c r="UK97" i="2"/>
  <c r="UJ97" i="2"/>
  <c r="UI97" i="2"/>
  <c r="UH97" i="2"/>
  <c r="UG97" i="2"/>
  <c r="UF97" i="2"/>
  <c r="UE97" i="2"/>
  <c r="UD97" i="2"/>
  <c r="UC97" i="2"/>
  <c r="UB97" i="2"/>
  <c r="UA97" i="2"/>
  <c r="TZ97" i="2"/>
  <c r="TX97" i="2"/>
  <c r="TW97" i="2"/>
  <c r="TV97" i="2"/>
  <c r="TU97" i="2"/>
  <c r="TT97" i="2"/>
  <c r="TS97" i="2"/>
  <c r="TP97" i="2"/>
  <c r="TO97" i="2"/>
  <c r="TN97" i="2"/>
  <c r="TM97" i="2"/>
  <c r="TJ97" i="2"/>
  <c r="TH97" i="2"/>
  <c r="TG97" i="2"/>
  <c r="TF97" i="2"/>
  <c r="TE97" i="2"/>
  <c r="TD97" i="2"/>
  <c r="TC97" i="2"/>
  <c r="TB97" i="2"/>
  <c r="TA97" i="2"/>
  <c r="SZ97" i="2"/>
  <c r="SY97" i="2"/>
  <c r="SX97" i="2"/>
  <c r="SW97" i="2"/>
  <c r="SU97" i="2"/>
  <c r="ST97" i="2"/>
  <c r="SS97" i="2"/>
  <c r="SR97" i="2"/>
  <c r="SQ97" i="2"/>
  <c r="SP97" i="2"/>
  <c r="SM97" i="2"/>
  <c r="SL97" i="2"/>
  <c r="SK97" i="2"/>
  <c r="SJ97" i="2"/>
  <c r="SG97" i="2"/>
  <c r="VN96" i="2"/>
  <c r="VM96" i="2"/>
  <c r="VL96" i="2"/>
  <c r="VK96" i="2"/>
  <c r="VJ96" i="2"/>
  <c r="VI96" i="2"/>
  <c r="VH96" i="2"/>
  <c r="VG96" i="2"/>
  <c r="VF96" i="2"/>
  <c r="VE96" i="2"/>
  <c r="VD96" i="2"/>
  <c r="VC96" i="2"/>
  <c r="VA96" i="2"/>
  <c r="UZ96" i="2"/>
  <c r="UY96" i="2"/>
  <c r="UX96" i="2"/>
  <c r="UW96" i="2"/>
  <c r="UV96" i="2"/>
  <c r="US96" i="2"/>
  <c r="UR96" i="2"/>
  <c r="UQ96" i="2"/>
  <c r="UP96" i="2"/>
  <c r="UM96" i="2"/>
  <c r="UK96" i="2"/>
  <c r="UJ96" i="2"/>
  <c r="UI96" i="2"/>
  <c r="UH96" i="2"/>
  <c r="UG96" i="2"/>
  <c r="UF96" i="2"/>
  <c r="UE96" i="2"/>
  <c r="UD96" i="2"/>
  <c r="UC96" i="2"/>
  <c r="UB96" i="2"/>
  <c r="UA96" i="2"/>
  <c r="TZ96" i="2"/>
  <c r="TX96" i="2"/>
  <c r="TW96" i="2"/>
  <c r="TV96" i="2"/>
  <c r="TU96" i="2"/>
  <c r="TT96" i="2"/>
  <c r="TS96" i="2"/>
  <c r="TP96" i="2"/>
  <c r="TO96" i="2"/>
  <c r="TN96" i="2"/>
  <c r="TM96" i="2"/>
  <c r="TJ96" i="2"/>
  <c r="TH96" i="2"/>
  <c r="TG96" i="2"/>
  <c r="TF96" i="2"/>
  <c r="TE96" i="2"/>
  <c r="TD96" i="2"/>
  <c r="TC96" i="2"/>
  <c r="TB96" i="2"/>
  <c r="TA96" i="2"/>
  <c r="SZ96" i="2"/>
  <c r="SY96" i="2"/>
  <c r="SX96" i="2"/>
  <c r="SW96" i="2"/>
  <c r="SU96" i="2"/>
  <c r="ST96" i="2"/>
  <c r="SS96" i="2"/>
  <c r="SR96" i="2"/>
  <c r="SQ96" i="2"/>
  <c r="SP96" i="2"/>
  <c r="SM96" i="2"/>
  <c r="SL96" i="2"/>
  <c r="SK96" i="2"/>
  <c r="SJ96" i="2"/>
  <c r="SG96" i="2"/>
  <c r="VN95" i="2"/>
  <c r="VM95" i="2"/>
  <c r="VL95" i="2"/>
  <c r="VK95" i="2"/>
  <c r="VJ95" i="2"/>
  <c r="VI95" i="2"/>
  <c r="VH95" i="2"/>
  <c r="VG95" i="2"/>
  <c r="VF95" i="2"/>
  <c r="VE95" i="2"/>
  <c r="VD95" i="2"/>
  <c r="VC95" i="2"/>
  <c r="VA95" i="2"/>
  <c r="UZ95" i="2"/>
  <c r="UY95" i="2"/>
  <c r="UX95" i="2"/>
  <c r="UW95" i="2"/>
  <c r="UV95" i="2"/>
  <c r="US95" i="2"/>
  <c r="UR95" i="2"/>
  <c r="UQ95" i="2"/>
  <c r="UP95" i="2"/>
  <c r="UM95" i="2"/>
  <c r="UK95" i="2"/>
  <c r="UJ95" i="2"/>
  <c r="UI95" i="2"/>
  <c r="UH95" i="2"/>
  <c r="UG95" i="2"/>
  <c r="UF95" i="2"/>
  <c r="UE95" i="2"/>
  <c r="UD95" i="2"/>
  <c r="UC95" i="2"/>
  <c r="UB95" i="2"/>
  <c r="UA95" i="2"/>
  <c r="TZ95" i="2"/>
  <c r="TX95" i="2"/>
  <c r="TW95" i="2"/>
  <c r="TV95" i="2"/>
  <c r="TU95" i="2"/>
  <c r="TT95" i="2"/>
  <c r="TS95" i="2"/>
  <c r="TP95" i="2"/>
  <c r="TO95" i="2"/>
  <c r="TN95" i="2"/>
  <c r="TM95" i="2"/>
  <c r="TJ95" i="2"/>
  <c r="TH95" i="2"/>
  <c r="TG95" i="2"/>
  <c r="TF95" i="2"/>
  <c r="TE95" i="2"/>
  <c r="TD95" i="2"/>
  <c r="TC95" i="2"/>
  <c r="TB95" i="2"/>
  <c r="TA95" i="2"/>
  <c r="SZ95" i="2"/>
  <c r="SY95" i="2"/>
  <c r="SX95" i="2"/>
  <c r="SW95" i="2"/>
  <c r="SU95" i="2"/>
  <c r="ST95" i="2"/>
  <c r="SS95" i="2"/>
  <c r="SR95" i="2"/>
  <c r="SQ95" i="2"/>
  <c r="SP95" i="2"/>
  <c r="SM95" i="2"/>
  <c r="SL95" i="2"/>
  <c r="SK95" i="2"/>
  <c r="SJ95" i="2"/>
  <c r="SG95" i="2"/>
  <c r="VN94" i="2"/>
  <c r="VM94" i="2"/>
  <c r="VL94" i="2"/>
  <c r="VK94" i="2"/>
  <c r="VJ94" i="2"/>
  <c r="VI94" i="2"/>
  <c r="VH94" i="2"/>
  <c r="VG94" i="2"/>
  <c r="VF94" i="2"/>
  <c r="VE94" i="2"/>
  <c r="VD94" i="2"/>
  <c r="VC94" i="2"/>
  <c r="VA94" i="2"/>
  <c r="UZ94" i="2"/>
  <c r="UY94" i="2"/>
  <c r="UX94" i="2"/>
  <c r="UW94" i="2"/>
  <c r="UV94" i="2"/>
  <c r="US94" i="2"/>
  <c r="UR94" i="2"/>
  <c r="UQ94" i="2"/>
  <c r="UP94" i="2"/>
  <c r="UM94" i="2"/>
  <c r="UK94" i="2"/>
  <c r="UJ94" i="2"/>
  <c r="UI94" i="2"/>
  <c r="UH94" i="2"/>
  <c r="UG94" i="2"/>
  <c r="UF94" i="2"/>
  <c r="UE94" i="2"/>
  <c r="UD94" i="2"/>
  <c r="UC94" i="2"/>
  <c r="UB94" i="2"/>
  <c r="UA94" i="2"/>
  <c r="TZ94" i="2"/>
  <c r="TX94" i="2"/>
  <c r="TW94" i="2"/>
  <c r="TV94" i="2"/>
  <c r="TU94" i="2"/>
  <c r="TT94" i="2"/>
  <c r="TS94" i="2"/>
  <c r="TP94" i="2"/>
  <c r="TO94" i="2"/>
  <c r="TN94" i="2"/>
  <c r="TM94" i="2"/>
  <c r="TJ94" i="2"/>
  <c r="TH94" i="2"/>
  <c r="TG94" i="2"/>
  <c r="TF94" i="2"/>
  <c r="TE94" i="2"/>
  <c r="TD94" i="2"/>
  <c r="TC94" i="2"/>
  <c r="TB94" i="2"/>
  <c r="TA94" i="2"/>
  <c r="SZ94" i="2"/>
  <c r="SY94" i="2"/>
  <c r="SX94" i="2"/>
  <c r="SW94" i="2"/>
  <c r="SU94" i="2"/>
  <c r="ST94" i="2"/>
  <c r="SS94" i="2"/>
  <c r="SR94" i="2"/>
  <c r="SQ94" i="2"/>
  <c r="SP94" i="2"/>
  <c r="SM94" i="2"/>
  <c r="SL94" i="2"/>
  <c r="SK94" i="2"/>
  <c r="SJ94" i="2"/>
  <c r="SG94" i="2"/>
  <c r="VN93" i="2"/>
  <c r="VM93" i="2"/>
  <c r="VL93" i="2"/>
  <c r="VK93" i="2"/>
  <c r="VJ93" i="2"/>
  <c r="VI93" i="2"/>
  <c r="VH93" i="2"/>
  <c r="VG93" i="2"/>
  <c r="VF93" i="2"/>
  <c r="VE93" i="2"/>
  <c r="VD93" i="2"/>
  <c r="VC93" i="2"/>
  <c r="VA93" i="2"/>
  <c r="UZ93" i="2"/>
  <c r="UY93" i="2"/>
  <c r="UX93" i="2"/>
  <c r="UW93" i="2"/>
  <c r="UV93" i="2"/>
  <c r="US93" i="2"/>
  <c r="UR93" i="2"/>
  <c r="UQ93" i="2"/>
  <c r="UP93" i="2"/>
  <c r="UM93" i="2"/>
  <c r="UK93" i="2"/>
  <c r="UJ93" i="2"/>
  <c r="UI93" i="2"/>
  <c r="UH93" i="2"/>
  <c r="UG93" i="2"/>
  <c r="UF93" i="2"/>
  <c r="UE93" i="2"/>
  <c r="UD93" i="2"/>
  <c r="UC93" i="2"/>
  <c r="UB93" i="2"/>
  <c r="UA93" i="2"/>
  <c r="TZ93" i="2"/>
  <c r="TX93" i="2"/>
  <c r="TW93" i="2"/>
  <c r="TV93" i="2"/>
  <c r="TU93" i="2"/>
  <c r="TT93" i="2"/>
  <c r="TS93" i="2"/>
  <c r="TP93" i="2"/>
  <c r="TO93" i="2"/>
  <c r="TN93" i="2"/>
  <c r="TM93" i="2"/>
  <c r="TJ93" i="2"/>
  <c r="TH93" i="2"/>
  <c r="TG93" i="2"/>
  <c r="TF93" i="2"/>
  <c r="TE93" i="2"/>
  <c r="TD93" i="2"/>
  <c r="TC93" i="2"/>
  <c r="TB93" i="2"/>
  <c r="TA93" i="2"/>
  <c r="SZ93" i="2"/>
  <c r="SY93" i="2"/>
  <c r="SX93" i="2"/>
  <c r="SW93" i="2"/>
  <c r="SU93" i="2"/>
  <c r="ST93" i="2"/>
  <c r="SS93" i="2"/>
  <c r="SR93" i="2"/>
  <c r="SQ93" i="2"/>
  <c r="SP93" i="2"/>
  <c r="SM93" i="2"/>
  <c r="SL93" i="2"/>
  <c r="SK93" i="2"/>
  <c r="SJ93" i="2"/>
  <c r="SG93" i="2"/>
  <c r="VN92" i="2"/>
  <c r="VM92" i="2"/>
  <c r="VL92" i="2"/>
  <c r="VK92" i="2"/>
  <c r="VJ92" i="2"/>
  <c r="VI92" i="2"/>
  <c r="VH92" i="2"/>
  <c r="VG92" i="2"/>
  <c r="VF92" i="2"/>
  <c r="VE92" i="2"/>
  <c r="VD92" i="2"/>
  <c r="VC92" i="2"/>
  <c r="VA92" i="2"/>
  <c r="UZ92" i="2"/>
  <c r="UY92" i="2"/>
  <c r="UX92" i="2"/>
  <c r="UW92" i="2"/>
  <c r="UV92" i="2"/>
  <c r="UU92" i="2" s="1"/>
  <c r="US92" i="2"/>
  <c r="UR92" i="2"/>
  <c r="UQ92" i="2"/>
  <c r="UP92" i="2"/>
  <c r="UM92" i="2"/>
  <c r="UK92" i="2"/>
  <c r="UJ92" i="2"/>
  <c r="UI92" i="2"/>
  <c r="UH92" i="2"/>
  <c r="UG92" i="2"/>
  <c r="UF92" i="2"/>
  <c r="UE92" i="2"/>
  <c r="UD92" i="2"/>
  <c r="UC92" i="2"/>
  <c r="UB92" i="2"/>
  <c r="UA92" i="2"/>
  <c r="TZ92" i="2"/>
  <c r="TX92" i="2"/>
  <c r="TW92" i="2"/>
  <c r="TV92" i="2"/>
  <c r="TU92" i="2"/>
  <c r="TT92" i="2"/>
  <c r="TS92" i="2"/>
  <c r="TP92" i="2"/>
  <c r="TO92" i="2"/>
  <c r="TN92" i="2"/>
  <c r="TM92" i="2"/>
  <c r="TJ92" i="2"/>
  <c r="TH92" i="2"/>
  <c r="TG92" i="2"/>
  <c r="TF92" i="2"/>
  <c r="TE92" i="2"/>
  <c r="TD92" i="2"/>
  <c r="TC92" i="2"/>
  <c r="TB92" i="2"/>
  <c r="TA92" i="2"/>
  <c r="SZ92" i="2"/>
  <c r="SY92" i="2"/>
  <c r="SX92" i="2"/>
  <c r="SW92" i="2"/>
  <c r="SV92" i="2" s="1"/>
  <c r="SU92" i="2"/>
  <c r="ST92" i="2"/>
  <c r="SS92" i="2"/>
  <c r="SR92" i="2"/>
  <c r="SQ92" i="2"/>
  <c r="SP92" i="2"/>
  <c r="SO92" i="2" s="1"/>
  <c r="SM92" i="2"/>
  <c r="SL92" i="2"/>
  <c r="SK92" i="2"/>
  <c r="SJ92" i="2"/>
  <c r="SG92" i="2"/>
  <c r="VN91" i="2"/>
  <c r="VM91" i="2"/>
  <c r="VL91" i="2"/>
  <c r="VK91" i="2"/>
  <c r="VJ91" i="2"/>
  <c r="VI91" i="2"/>
  <c r="VH91" i="2"/>
  <c r="VG91" i="2"/>
  <c r="VF91" i="2"/>
  <c r="VE91" i="2"/>
  <c r="VD91" i="2"/>
  <c r="VC91" i="2"/>
  <c r="VB91" i="2" s="1"/>
  <c r="VA91" i="2"/>
  <c r="UZ91" i="2"/>
  <c r="UY91" i="2"/>
  <c r="UX91" i="2"/>
  <c r="UW91" i="2"/>
  <c r="UV91" i="2"/>
  <c r="UU91" i="2" s="1"/>
  <c r="US91" i="2"/>
  <c r="UR91" i="2"/>
  <c r="UQ91" i="2"/>
  <c r="UP91" i="2"/>
  <c r="UM91" i="2"/>
  <c r="UK91" i="2"/>
  <c r="UJ91" i="2"/>
  <c r="UI91" i="2"/>
  <c r="UH91" i="2"/>
  <c r="UG91" i="2"/>
  <c r="UF91" i="2"/>
  <c r="UE91" i="2"/>
  <c r="UD91" i="2"/>
  <c r="UC91" i="2"/>
  <c r="UB91" i="2"/>
  <c r="UA91" i="2"/>
  <c r="TZ91" i="2"/>
  <c r="TX91" i="2"/>
  <c r="TW91" i="2"/>
  <c r="TV91" i="2"/>
  <c r="TU91" i="2"/>
  <c r="TT91" i="2"/>
  <c r="TS91" i="2"/>
  <c r="TP91" i="2"/>
  <c r="TO91" i="2"/>
  <c r="TN91" i="2"/>
  <c r="TM91" i="2"/>
  <c r="TJ91" i="2"/>
  <c r="TH91" i="2"/>
  <c r="TG91" i="2"/>
  <c r="TF91" i="2"/>
  <c r="TE91" i="2"/>
  <c r="TD91" i="2"/>
  <c r="TC91" i="2"/>
  <c r="TB91" i="2"/>
  <c r="TA91" i="2"/>
  <c r="SZ91" i="2"/>
  <c r="SY91" i="2"/>
  <c r="SX91" i="2"/>
  <c r="SW91" i="2"/>
  <c r="SU91" i="2"/>
  <c r="ST91" i="2"/>
  <c r="SS91" i="2"/>
  <c r="SR91" i="2"/>
  <c r="SQ91" i="2"/>
  <c r="SP91" i="2"/>
  <c r="SM91" i="2"/>
  <c r="SL91" i="2"/>
  <c r="SK91" i="2"/>
  <c r="SJ91" i="2"/>
  <c r="SG91" i="2"/>
  <c r="VN90" i="2"/>
  <c r="VM90" i="2"/>
  <c r="VL90" i="2"/>
  <c r="VK90" i="2"/>
  <c r="VJ90" i="2"/>
  <c r="VI90" i="2"/>
  <c r="VH90" i="2"/>
  <c r="VG90" i="2"/>
  <c r="VF90" i="2"/>
  <c r="VE90" i="2"/>
  <c r="VD90" i="2"/>
  <c r="VC90" i="2"/>
  <c r="VA90" i="2"/>
  <c r="UZ90" i="2"/>
  <c r="UY90" i="2"/>
  <c r="UX90" i="2"/>
  <c r="UW90" i="2"/>
  <c r="UV90" i="2"/>
  <c r="US90" i="2"/>
  <c r="UR90" i="2"/>
  <c r="UQ90" i="2"/>
  <c r="UP90" i="2"/>
  <c r="UM90" i="2"/>
  <c r="UK90" i="2"/>
  <c r="UJ90" i="2"/>
  <c r="UI90" i="2"/>
  <c r="UH90" i="2"/>
  <c r="UG90" i="2"/>
  <c r="UF90" i="2"/>
  <c r="UE90" i="2"/>
  <c r="UD90" i="2"/>
  <c r="UC90" i="2"/>
  <c r="UB90" i="2"/>
  <c r="UA90" i="2"/>
  <c r="TZ90" i="2"/>
  <c r="TX90" i="2"/>
  <c r="TW90" i="2"/>
  <c r="TV90" i="2"/>
  <c r="TU90" i="2"/>
  <c r="TT90" i="2"/>
  <c r="TS90" i="2"/>
  <c r="TR90" i="2" s="1"/>
  <c r="TP90" i="2"/>
  <c r="TO90" i="2"/>
  <c r="TN90" i="2"/>
  <c r="TM90" i="2"/>
  <c r="TJ90" i="2"/>
  <c r="TH90" i="2"/>
  <c r="TG90" i="2"/>
  <c r="TF90" i="2"/>
  <c r="TE90" i="2"/>
  <c r="TD90" i="2"/>
  <c r="TC90" i="2"/>
  <c r="TB90" i="2"/>
  <c r="TA90" i="2"/>
  <c r="SZ90" i="2"/>
  <c r="SY90" i="2"/>
  <c r="SX90" i="2"/>
  <c r="SW90" i="2"/>
  <c r="SU90" i="2"/>
  <c r="ST90" i="2"/>
  <c r="SS90" i="2"/>
  <c r="SR90" i="2"/>
  <c r="SQ90" i="2"/>
  <c r="SP90" i="2"/>
  <c r="SM90" i="2"/>
  <c r="SL90" i="2"/>
  <c r="SK90" i="2"/>
  <c r="SJ90" i="2"/>
  <c r="SG90" i="2"/>
  <c r="VN89" i="2"/>
  <c r="VM89" i="2"/>
  <c r="VL89" i="2"/>
  <c r="VK89" i="2"/>
  <c r="VJ89" i="2"/>
  <c r="VI89" i="2"/>
  <c r="VH89" i="2"/>
  <c r="VG89" i="2"/>
  <c r="VF89" i="2"/>
  <c r="VE89" i="2"/>
  <c r="VD89" i="2"/>
  <c r="VC89" i="2"/>
  <c r="VA89" i="2"/>
  <c r="UZ89" i="2"/>
  <c r="UY89" i="2"/>
  <c r="UX89" i="2"/>
  <c r="UW89" i="2"/>
  <c r="UV89" i="2"/>
  <c r="US89" i="2"/>
  <c r="UR89" i="2"/>
  <c r="UQ89" i="2"/>
  <c r="UP89" i="2"/>
  <c r="UO89" i="2" s="1"/>
  <c r="UM89" i="2"/>
  <c r="UK89" i="2"/>
  <c r="UJ89" i="2"/>
  <c r="UI89" i="2"/>
  <c r="UH89" i="2"/>
  <c r="UG89" i="2"/>
  <c r="UF89" i="2"/>
  <c r="UE89" i="2"/>
  <c r="UD89" i="2"/>
  <c r="UC89" i="2"/>
  <c r="UB89" i="2"/>
  <c r="UA89" i="2"/>
  <c r="TZ89" i="2"/>
  <c r="TX89" i="2"/>
  <c r="TW89" i="2"/>
  <c r="TV89" i="2"/>
  <c r="TU89" i="2"/>
  <c r="TT89" i="2"/>
  <c r="TS89" i="2"/>
  <c r="TP89" i="2"/>
  <c r="TO89" i="2"/>
  <c r="TN89" i="2"/>
  <c r="TM89" i="2"/>
  <c r="TL89" i="2" s="1"/>
  <c r="TJ89" i="2"/>
  <c r="TH89" i="2"/>
  <c r="TG89" i="2"/>
  <c r="TF89" i="2"/>
  <c r="TE89" i="2"/>
  <c r="TD89" i="2"/>
  <c r="TC89" i="2"/>
  <c r="TB89" i="2"/>
  <c r="TA89" i="2"/>
  <c r="SZ89" i="2"/>
  <c r="SY89" i="2"/>
  <c r="SX89" i="2"/>
  <c r="SW89" i="2"/>
  <c r="SU89" i="2"/>
  <c r="ST89" i="2"/>
  <c r="SS89" i="2"/>
  <c r="SR89" i="2"/>
  <c r="SQ89" i="2"/>
  <c r="SP89" i="2"/>
  <c r="SM89" i="2"/>
  <c r="SL89" i="2"/>
  <c r="SK89" i="2"/>
  <c r="SJ89" i="2"/>
  <c r="SI89" i="2" s="1"/>
  <c r="SG89" i="2"/>
  <c r="VN88" i="2"/>
  <c r="VM88" i="2"/>
  <c r="VL88" i="2"/>
  <c r="VK88" i="2"/>
  <c r="VJ88" i="2"/>
  <c r="VI88" i="2"/>
  <c r="VH88" i="2"/>
  <c r="VG88" i="2"/>
  <c r="VF88" i="2"/>
  <c r="VE88" i="2"/>
  <c r="VD88" i="2"/>
  <c r="VC88" i="2"/>
  <c r="VA88" i="2"/>
  <c r="UZ88" i="2"/>
  <c r="UY88" i="2"/>
  <c r="UX88" i="2"/>
  <c r="UW88" i="2"/>
  <c r="UV88" i="2"/>
  <c r="US88" i="2"/>
  <c r="UR88" i="2"/>
  <c r="UQ88" i="2"/>
  <c r="UP88" i="2"/>
  <c r="UO88" i="2" s="1"/>
  <c r="UM88" i="2"/>
  <c r="UK88" i="2"/>
  <c r="UJ88" i="2"/>
  <c r="UI88" i="2"/>
  <c r="UH88" i="2"/>
  <c r="UG88" i="2"/>
  <c r="UF88" i="2"/>
  <c r="UE88" i="2"/>
  <c r="UD88" i="2"/>
  <c r="UC88" i="2"/>
  <c r="UB88" i="2"/>
  <c r="UA88" i="2"/>
  <c r="TZ88" i="2"/>
  <c r="TX88" i="2"/>
  <c r="TW88" i="2"/>
  <c r="TV88" i="2"/>
  <c r="TU88" i="2"/>
  <c r="TT88" i="2"/>
  <c r="TS88" i="2"/>
  <c r="TP88" i="2"/>
  <c r="TO88" i="2"/>
  <c r="TN88" i="2"/>
  <c r="TM88" i="2"/>
  <c r="TL88" i="2" s="1"/>
  <c r="TJ88" i="2"/>
  <c r="TH88" i="2"/>
  <c r="TG88" i="2"/>
  <c r="TF88" i="2"/>
  <c r="TE88" i="2"/>
  <c r="TD88" i="2"/>
  <c r="TC88" i="2"/>
  <c r="TB88" i="2"/>
  <c r="TA88" i="2"/>
  <c r="SZ88" i="2"/>
  <c r="SY88" i="2"/>
  <c r="SX88" i="2"/>
  <c r="SW88" i="2"/>
  <c r="SU88" i="2"/>
  <c r="ST88" i="2"/>
  <c r="SS88" i="2"/>
  <c r="SR88" i="2"/>
  <c r="SQ88" i="2"/>
  <c r="SP88" i="2"/>
  <c r="SM88" i="2"/>
  <c r="SL88" i="2"/>
  <c r="SK88" i="2"/>
  <c r="SJ88" i="2"/>
  <c r="SI88" i="2" s="1"/>
  <c r="SG88" i="2"/>
  <c r="VN87" i="2"/>
  <c r="VM87" i="2"/>
  <c r="VL87" i="2"/>
  <c r="VK87" i="2"/>
  <c r="VJ87" i="2"/>
  <c r="VI87" i="2"/>
  <c r="VH87" i="2"/>
  <c r="VG87" i="2"/>
  <c r="VF87" i="2"/>
  <c r="VE87" i="2"/>
  <c r="VD87" i="2"/>
  <c r="VC87" i="2"/>
  <c r="VA87" i="2"/>
  <c r="UZ87" i="2"/>
  <c r="UY87" i="2"/>
  <c r="UX87" i="2"/>
  <c r="UW87" i="2"/>
  <c r="UV87" i="2"/>
  <c r="US87" i="2"/>
  <c r="UR87" i="2"/>
  <c r="UQ87" i="2"/>
  <c r="UP87" i="2"/>
  <c r="UO87" i="2" s="1"/>
  <c r="UM87" i="2"/>
  <c r="UK87" i="2"/>
  <c r="UJ87" i="2"/>
  <c r="UI87" i="2"/>
  <c r="UH87" i="2"/>
  <c r="UG87" i="2"/>
  <c r="UF87" i="2"/>
  <c r="UE87" i="2"/>
  <c r="UD87" i="2"/>
  <c r="UC87" i="2"/>
  <c r="UB87" i="2"/>
  <c r="UA87" i="2"/>
  <c r="TZ87" i="2"/>
  <c r="TX87" i="2"/>
  <c r="TW87" i="2"/>
  <c r="TV87" i="2"/>
  <c r="TU87" i="2"/>
  <c r="TT87" i="2"/>
  <c r="TS87" i="2"/>
  <c r="TP87" i="2"/>
  <c r="TO87" i="2"/>
  <c r="TN87" i="2"/>
  <c r="TM87" i="2"/>
  <c r="TL87" i="2" s="1"/>
  <c r="TJ87" i="2"/>
  <c r="TH87" i="2"/>
  <c r="TG87" i="2"/>
  <c r="TF87" i="2"/>
  <c r="TE87" i="2"/>
  <c r="TD87" i="2"/>
  <c r="TC87" i="2"/>
  <c r="TB87" i="2"/>
  <c r="TA87" i="2"/>
  <c r="SZ87" i="2"/>
  <c r="SY87" i="2"/>
  <c r="SX87" i="2"/>
  <c r="SW87" i="2"/>
  <c r="SU87" i="2"/>
  <c r="ST87" i="2"/>
  <c r="SS87" i="2"/>
  <c r="SR87" i="2"/>
  <c r="SQ87" i="2"/>
  <c r="SP87" i="2"/>
  <c r="SM87" i="2"/>
  <c r="SL87" i="2"/>
  <c r="SK87" i="2"/>
  <c r="SJ87" i="2"/>
  <c r="SI87" i="2" s="1"/>
  <c r="SG87" i="2"/>
  <c r="VN86" i="2"/>
  <c r="VM86" i="2"/>
  <c r="VL86" i="2"/>
  <c r="VK86" i="2"/>
  <c r="VJ86" i="2"/>
  <c r="VI86" i="2"/>
  <c r="VH86" i="2"/>
  <c r="VG86" i="2"/>
  <c r="VF86" i="2"/>
  <c r="VE86" i="2"/>
  <c r="VD86" i="2"/>
  <c r="VC86" i="2"/>
  <c r="VA86" i="2"/>
  <c r="UZ86" i="2"/>
  <c r="UY86" i="2"/>
  <c r="UX86" i="2"/>
  <c r="UW86" i="2"/>
  <c r="UV86" i="2"/>
  <c r="US86" i="2"/>
  <c r="UR86" i="2"/>
  <c r="UQ86" i="2"/>
  <c r="UP86" i="2"/>
  <c r="UO86" i="2" s="1"/>
  <c r="UM86" i="2"/>
  <c r="UK86" i="2"/>
  <c r="UJ86" i="2"/>
  <c r="UI86" i="2"/>
  <c r="UH86" i="2"/>
  <c r="UG86" i="2"/>
  <c r="UF86" i="2"/>
  <c r="UE86" i="2"/>
  <c r="UD86" i="2"/>
  <c r="UC86" i="2"/>
  <c r="UB86" i="2"/>
  <c r="UA86" i="2"/>
  <c r="TZ86" i="2"/>
  <c r="TX86" i="2"/>
  <c r="TW86" i="2"/>
  <c r="TV86" i="2"/>
  <c r="TU86" i="2"/>
  <c r="TT86" i="2"/>
  <c r="TS86" i="2"/>
  <c r="TP86" i="2"/>
  <c r="TO86" i="2"/>
  <c r="TN86" i="2"/>
  <c r="TM86" i="2"/>
  <c r="TL86" i="2" s="1"/>
  <c r="TJ86" i="2"/>
  <c r="TH86" i="2"/>
  <c r="TG86" i="2"/>
  <c r="TF86" i="2"/>
  <c r="TE86" i="2"/>
  <c r="TD86" i="2"/>
  <c r="TC86" i="2"/>
  <c r="TB86" i="2"/>
  <c r="TA86" i="2"/>
  <c r="SZ86" i="2"/>
  <c r="SY86" i="2"/>
  <c r="SX86" i="2"/>
  <c r="SW86" i="2"/>
  <c r="SU86" i="2"/>
  <c r="ST86" i="2"/>
  <c r="SS86" i="2"/>
  <c r="SR86" i="2"/>
  <c r="SQ86" i="2"/>
  <c r="SP86" i="2"/>
  <c r="SM86" i="2"/>
  <c r="SL86" i="2"/>
  <c r="SK86" i="2"/>
  <c r="SJ86" i="2"/>
  <c r="SI86" i="2" s="1"/>
  <c r="SG86" i="2"/>
  <c r="VN85" i="2"/>
  <c r="VM85" i="2"/>
  <c r="VL85" i="2"/>
  <c r="VK85" i="2"/>
  <c r="VJ85" i="2"/>
  <c r="VI85" i="2"/>
  <c r="VH85" i="2"/>
  <c r="VG85" i="2"/>
  <c r="VF85" i="2"/>
  <c r="VE85" i="2"/>
  <c r="VD85" i="2"/>
  <c r="VC85" i="2"/>
  <c r="VA85" i="2"/>
  <c r="UZ85" i="2"/>
  <c r="UY85" i="2"/>
  <c r="UX85" i="2"/>
  <c r="UW85" i="2"/>
  <c r="UV85" i="2"/>
  <c r="UU85" i="2" s="1"/>
  <c r="US85" i="2"/>
  <c r="UR85" i="2"/>
  <c r="UQ85" i="2"/>
  <c r="UP85" i="2"/>
  <c r="UM85" i="2"/>
  <c r="UK85" i="2"/>
  <c r="UJ85" i="2"/>
  <c r="UI85" i="2"/>
  <c r="UH85" i="2"/>
  <c r="UG85" i="2"/>
  <c r="UF85" i="2"/>
  <c r="UE85" i="2"/>
  <c r="UD85" i="2"/>
  <c r="UC85" i="2"/>
  <c r="UB85" i="2"/>
  <c r="UA85" i="2"/>
  <c r="TZ85" i="2"/>
  <c r="TX85" i="2"/>
  <c r="TW85" i="2"/>
  <c r="TV85" i="2"/>
  <c r="TU85" i="2"/>
  <c r="TT85" i="2"/>
  <c r="TS85" i="2"/>
  <c r="TR85" i="2" s="1"/>
  <c r="TP85" i="2"/>
  <c r="TO85" i="2"/>
  <c r="TN85" i="2"/>
  <c r="TM85" i="2"/>
  <c r="TJ85" i="2"/>
  <c r="TH85" i="2"/>
  <c r="TG85" i="2"/>
  <c r="TF85" i="2"/>
  <c r="TE85" i="2"/>
  <c r="TD85" i="2"/>
  <c r="TC85" i="2"/>
  <c r="TB85" i="2"/>
  <c r="TA85" i="2"/>
  <c r="SZ85" i="2"/>
  <c r="SY85" i="2"/>
  <c r="SX85" i="2"/>
  <c r="SW85" i="2"/>
  <c r="SU85" i="2"/>
  <c r="ST85" i="2"/>
  <c r="SS85" i="2"/>
  <c r="SR85" i="2"/>
  <c r="SQ85" i="2"/>
  <c r="SP85" i="2"/>
  <c r="SO85" i="2" s="1"/>
  <c r="SM85" i="2"/>
  <c r="SL85" i="2"/>
  <c r="SK85" i="2"/>
  <c r="SJ85" i="2"/>
  <c r="SG85" i="2"/>
  <c r="VN84" i="2"/>
  <c r="VM84" i="2"/>
  <c r="VL84" i="2"/>
  <c r="VK84" i="2"/>
  <c r="VJ84" i="2"/>
  <c r="VI84" i="2"/>
  <c r="VH84" i="2"/>
  <c r="VG84" i="2"/>
  <c r="VF84" i="2"/>
  <c r="VE84" i="2"/>
  <c r="VD84" i="2"/>
  <c r="VC84" i="2"/>
  <c r="VA84" i="2"/>
  <c r="UZ84" i="2"/>
  <c r="UY84" i="2"/>
  <c r="UX84" i="2"/>
  <c r="UW84" i="2"/>
  <c r="UV84" i="2"/>
  <c r="US84" i="2"/>
  <c r="UR84" i="2"/>
  <c r="UQ84" i="2"/>
  <c r="UP84" i="2"/>
  <c r="UO84" i="2" s="1"/>
  <c r="UM84" i="2"/>
  <c r="UK84" i="2"/>
  <c r="UJ84" i="2"/>
  <c r="UI84" i="2"/>
  <c r="UH84" i="2"/>
  <c r="UG84" i="2"/>
  <c r="UF84" i="2"/>
  <c r="UE84" i="2"/>
  <c r="UD84" i="2"/>
  <c r="UC84" i="2"/>
  <c r="UB84" i="2"/>
  <c r="UA84" i="2"/>
  <c r="TZ84" i="2"/>
  <c r="TX84" i="2"/>
  <c r="TW84" i="2"/>
  <c r="TV84" i="2"/>
  <c r="TU84" i="2"/>
  <c r="TT84" i="2"/>
  <c r="TS84" i="2"/>
  <c r="TP84" i="2"/>
  <c r="TO84" i="2"/>
  <c r="TN84" i="2"/>
  <c r="TM84" i="2"/>
  <c r="TL84" i="2" s="1"/>
  <c r="TJ84" i="2"/>
  <c r="TH84" i="2"/>
  <c r="TG84" i="2"/>
  <c r="TF84" i="2"/>
  <c r="TE84" i="2"/>
  <c r="TD84" i="2"/>
  <c r="TC84" i="2"/>
  <c r="TB84" i="2"/>
  <c r="TA84" i="2"/>
  <c r="SZ84" i="2"/>
  <c r="SY84" i="2"/>
  <c r="SX84" i="2"/>
  <c r="SW84" i="2"/>
  <c r="SU84" i="2"/>
  <c r="ST84" i="2"/>
  <c r="SS84" i="2"/>
  <c r="SR84" i="2"/>
  <c r="SQ84" i="2"/>
  <c r="SP84" i="2"/>
  <c r="SM84" i="2"/>
  <c r="SL84" i="2"/>
  <c r="SK84" i="2"/>
  <c r="SJ84" i="2"/>
  <c r="SI84" i="2" s="1"/>
  <c r="SG84" i="2"/>
  <c r="VN83" i="2"/>
  <c r="VM83" i="2"/>
  <c r="VL83" i="2"/>
  <c r="VK83" i="2"/>
  <c r="VJ83" i="2"/>
  <c r="VI83" i="2"/>
  <c r="VH83" i="2"/>
  <c r="VG83" i="2"/>
  <c r="VF83" i="2"/>
  <c r="VE83" i="2"/>
  <c r="VD83" i="2"/>
  <c r="VC83" i="2"/>
  <c r="VA83" i="2"/>
  <c r="UZ83" i="2"/>
  <c r="UY83" i="2"/>
  <c r="UX83" i="2"/>
  <c r="UW83" i="2"/>
  <c r="UV83" i="2"/>
  <c r="UU83" i="2" s="1"/>
  <c r="US83" i="2"/>
  <c r="UR83" i="2"/>
  <c r="UQ83" i="2"/>
  <c r="UP83" i="2"/>
  <c r="UM83" i="2"/>
  <c r="UK83" i="2"/>
  <c r="UJ83" i="2"/>
  <c r="UI83" i="2"/>
  <c r="UH83" i="2"/>
  <c r="UG83" i="2"/>
  <c r="UF83" i="2"/>
  <c r="UE83" i="2"/>
  <c r="UD83" i="2"/>
  <c r="UC83" i="2"/>
  <c r="UB83" i="2"/>
  <c r="UA83" i="2"/>
  <c r="TZ83" i="2"/>
  <c r="TX83" i="2"/>
  <c r="TW83" i="2"/>
  <c r="TV83" i="2"/>
  <c r="TU83" i="2"/>
  <c r="TT83" i="2"/>
  <c r="TS83" i="2"/>
  <c r="TP83" i="2"/>
  <c r="TO83" i="2"/>
  <c r="TN83" i="2"/>
  <c r="TM83" i="2"/>
  <c r="TJ83" i="2"/>
  <c r="TH83" i="2"/>
  <c r="TG83" i="2"/>
  <c r="TF83" i="2"/>
  <c r="TE83" i="2"/>
  <c r="TD83" i="2"/>
  <c r="TC83" i="2"/>
  <c r="TB83" i="2"/>
  <c r="TA83" i="2"/>
  <c r="SZ83" i="2"/>
  <c r="SY83" i="2"/>
  <c r="SX83" i="2"/>
  <c r="SW83" i="2"/>
  <c r="SU83" i="2"/>
  <c r="ST83" i="2"/>
  <c r="SS83" i="2"/>
  <c r="SR83" i="2"/>
  <c r="SQ83" i="2"/>
  <c r="SP83" i="2"/>
  <c r="SM83" i="2"/>
  <c r="SL83" i="2"/>
  <c r="SK83" i="2"/>
  <c r="SJ83" i="2"/>
  <c r="SG83" i="2"/>
  <c r="VN82" i="2"/>
  <c r="VM82" i="2"/>
  <c r="VL82" i="2"/>
  <c r="VK82" i="2"/>
  <c r="VJ82" i="2"/>
  <c r="VI82" i="2"/>
  <c r="VH82" i="2"/>
  <c r="VG82" i="2"/>
  <c r="VF82" i="2"/>
  <c r="VE82" i="2"/>
  <c r="VD82" i="2"/>
  <c r="VC82" i="2"/>
  <c r="VA82" i="2"/>
  <c r="UZ82" i="2"/>
  <c r="UY82" i="2"/>
  <c r="UX82" i="2"/>
  <c r="UW82" i="2"/>
  <c r="UV82" i="2"/>
  <c r="US82" i="2"/>
  <c r="UR82" i="2"/>
  <c r="UQ82" i="2"/>
  <c r="UO82" i="2" s="1"/>
  <c r="UP82" i="2"/>
  <c r="UM82" i="2"/>
  <c r="UK82" i="2"/>
  <c r="UJ82" i="2"/>
  <c r="UI82" i="2"/>
  <c r="UH82" i="2"/>
  <c r="UG82" i="2"/>
  <c r="UF82" i="2"/>
  <c r="UE82" i="2"/>
  <c r="UD82" i="2"/>
  <c r="UC82" i="2"/>
  <c r="UB82" i="2"/>
  <c r="UA82" i="2"/>
  <c r="TZ82" i="2"/>
  <c r="TX82" i="2"/>
  <c r="TW82" i="2"/>
  <c r="TV82" i="2"/>
  <c r="TU82" i="2"/>
  <c r="TT82" i="2"/>
  <c r="TS82" i="2"/>
  <c r="TR82" i="2" s="1"/>
  <c r="TP82" i="2"/>
  <c r="TO82" i="2"/>
  <c r="TN82" i="2"/>
  <c r="TM82" i="2"/>
  <c r="TJ82" i="2"/>
  <c r="TH82" i="2"/>
  <c r="TG82" i="2"/>
  <c r="TF82" i="2"/>
  <c r="TE82" i="2"/>
  <c r="TD82" i="2"/>
  <c r="TC82" i="2"/>
  <c r="TB82" i="2"/>
  <c r="TA82" i="2"/>
  <c r="SZ82" i="2"/>
  <c r="SY82" i="2"/>
  <c r="SX82" i="2"/>
  <c r="SW82" i="2"/>
  <c r="SU82" i="2"/>
  <c r="ST82" i="2"/>
  <c r="SS82" i="2"/>
  <c r="SR82" i="2"/>
  <c r="SQ82" i="2"/>
  <c r="SP82" i="2"/>
  <c r="SO82" i="2" s="1"/>
  <c r="SM82" i="2"/>
  <c r="SL82" i="2"/>
  <c r="SK82" i="2"/>
  <c r="SJ82" i="2"/>
  <c r="SG82" i="2"/>
  <c r="VN81" i="2"/>
  <c r="VM81" i="2"/>
  <c r="VL81" i="2"/>
  <c r="VK81" i="2"/>
  <c r="VJ81" i="2"/>
  <c r="VI81" i="2"/>
  <c r="VH81" i="2"/>
  <c r="VG81" i="2"/>
  <c r="VF81" i="2"/>
  <c r="VE81" i="2"/>
  <c r="VD81" i="2"/>
  <c r="VC81" i="2"/>
  <c r="VA81" i="2"/>
  <c r="UZ81" i="2"/>
  <c r="UY81" i="2"/>
  <c r="UX81" i="2"/>
  <c r="UW81" i="2"/>
  <c r="UV81" i="2"/>
  <c r="US81" i="2"/>
  <c r="UR81" i="2"/>
  <c r="UQ81" i="2"/>
  <c r="UP81" i="2"/>
  <c r="UM81" i="2"/>
  <c r="UK81" i="2"/>
  <c r="UJ81" i="2"/>
  <c r="UI81" i="2"/>
  <c r="UH81" i="2"/>
  <c r="UG81" i="2"/>
  <c r="UF81" i="2"/>
  <c r="UE81" i="2"/>
  <c r="UD81" i="2"/>
  <c r="UC81" i="2"/>
  <c r="UB81" i="2"/>
  <c r="UA81" i="2"/>
  <c r="TZ81" i="2"/>
  <c r="TX81" i="2"/>
  <c r="TW81" i="2"/>
  <c r="TV81" i="2"/>
  <c r="TU81" i="2"/>
  <c r="TT81" i="2"/>
  <c r="TS81" i="2"/>
  <c r="TP81" i="2"/>
  <c r="TO81" i="2"/>
  <c r="TN81" i="2"/>
  <c r="TM81" i="2"/>
  <c r="TJ81" i="2"/>
  <c r="TH81" i="2"/>
  <c r="TG81" i="2"/>
  <c r="TF81" i="2"/>
  <c r="TE81" i="2"/>
  <c r="TD81" i="2"/>
  <c r="TC81" i="2"/>
  <c r="TB81" i="2"/>
  <c r="TA81" i="2"/>
  <c r="SZ81" i="2"/>
  <c r="SY81" i="2"/>
  <c r="SX81" i="2"/>
  <c r="SW81" i="2"/>
  <c r="SU81" i="2"/>
  <c r="ST81" i="2"/>
  <c r="SS81" i="2"/>
  <c r="SR81" i="2"/>
  <c r="SQ81" i="2"/>
  <c r="SP81" i="2"/>
  <c r="SM81" i="2"/>
  <c r="SL81" i="2"/>
  <c r="SK81" i="2"/>
  <c r="SJ81" i="2"/>
  <c r="SI81" i="2" s="1"/>
  <c r="SG81" i="2"/>
  <c r="VN80" i="2"/>
  <c r="VM80" i="2"/>
  <c r="VL80" i="2"/>
  <c r="VK80" i="2"/>
  <c r="VJ80" i="2"/>
  <c r="VI80" i="2"/>
  <c r="VH80" i="2"/>
  <c r="VG80" i="2"/>
  <c r="VF80" i="2"/>
  <c r="VE80" i="2"/>
  <c r="VD80" i="2"/>
  <c r="VC80" i="2"/>
  <c r="VA80" i="2"/>
  <c r="UZ80" i="2"/>
  <c r="UY80" i="2"/>
  <c r="UX80" i="2"/>
  <c r="UW80" i="2"/>
  <c r="UV80" i="2"/>
  <c r="UU80" i="2" s="1"/>
  <c r="US80" i="2"/>
  <c r="UR80" i="2"/>
  <c r="UQ80" i="2"/>
  <c r="UP80" i="2"/>
  <c r="UM80" i="2"/>
  <c r="UK80" i="2"/>
  <c r="UJ80" i="2"/>
  <c r="UI80" i="2"/>
  <c r="UH80" i="2"/>
  <c r="UG80" i="2"/>
  <c r="UF80" i="2"/>
  <c r="UE80" i="2"/>
  <c r="UD80" i="2"/>
  <c r="UC80" i="2"/>
  <c r="UB80" i="2"/>
  <c r="UA80" i="2"/>
  <c r="TZ80" i="2"/>
  <c r="TX80" i="2"/>
  <c r="TW80" i="2"/>
  <c r="TV80" i="2"/>
  <c r="TU80" i="2"/>
  <c r="TT80" i="2"/>
  <c r="TS80" i="2"/>
  <c r="TR80" i="2" s="1"/>
  <c r="TP80" i="2"/>
  <c r="TO80" i="2"/>
  <c r="TN80" i="2"/>
  <c r="TM80" i="2"/>
  <c r="TJ80" i="2"/>
  <c r="TH80" i="2"/>
  <c r="TG80" i="2"/>
  <c r="TF80" i="2"/>
  <c r="TE80" i="2"/>
  <c r="TD80" i="2"/>
  <c r="TC80" i="2"/>
  <c r="TB80" i="2"/>
  <c r="TA80" i="2"/>
  <c r="SZ80" i="2"/>
  <c r="SY80" i="2"/>
  <c r="SX80" i="2"/>
  <c r="SW80" i="2"/>
  <c r="SU80" i="2"/>
  <c r="ST80" i="2"/>
  <c r="SS80" i="2"/>
  <c r="SR80" i="2"/>
  <c r="SQ80" i="2"/>
  <c r="SP80" i="2"/>
  <c r="SM80" i="2"/>
  <c r="SL80" i="2"/>
  <c r="SK80" i="2"/>
  <c r="SI80" i="2" s="1"/>
  <c r="SJ80" i="2"/>
  <c r="SG80" i="2"/>
  <c r="VN79" i="2"/>
  <c r="VM79" i="2"/>
  <c r="VL79" i="2"/>
  <c r="VK79" i="2"/>
  <c r="VJ79" i="2"/>
  <c r="VI79" i="2"/>
  <c r="VH79" i="2"/>
  <c r="VG79" i="2"/>
  <c r="VF79" i="2"/>
  <c r="VE79" i="2"/>
  <c r="VD79" i="2"/>
  <c r="VC79" i="2"/>
  <c r="VA79" i="2"/>
  <c r="UZ79" i="2"/>
  <c r="UY79" i="2"/>
  <c r="UX79" i="2"/>
  <c r="UW79" i="2"/>
  <c r="UV79" i="2"/>
  <c r="UU79" i="2" s="1"/>
  <c r="US79" i="2"/>
  <c r="UR79" i="2"/>
  <c r="UQ79" i="2"/>
  <c r="UP79" i="2"/>
  <c r="UO79" i="2" s="1"/>
  <c r="UM79" i="2"/>
  <c r="UK79" i="2"/>
  <c r="UJ79" i="2"/>
  <c r="UI79" i="2"/>
  <c r="UH79" i="2"/>
  <c r="UG79" i="2"/>
  <c r="UF79" i="2"/>
  <c r="UE79" i="2"/>
  <c r="UD79" i="2"/>
  <c r="UC79" i="2"/>
  <c r="UB79" i="2"/>
  <c r="UA79" i="2"/>
  <c r="TY79" i="2" s="1"/>
  <c r="TZ79" i="2"/>
  <c r="TX79" i="2"/>
  <c r="TW79" i="2"/>
  <c r="TV79" i="2"/>
  <c r="TU79" i="2"/>
  <c r="TT79" i="2"/>
  <c r="TS79" i="2"/>
  <c r="TP79" i="2"/>
  <c r="TO79" i="2"/>
  <c r="TN79" i="2"/>
  <c r="TM79" i="2"/>
  <c r="TJ79" i="2"/>
  <c r="TH79" i="2"/>
  <c r="TG79" i="2"/>
  <c r="TF79" i="2"/>
  <c r="TE79" i="2"/>
  <c r="TD79" i="2"/>
  <c r="TC79" i="2"/>
  <c r="TB79" i="2"/>
  <c r="TA79" i="2"/>
  <c r="SZ79" i="2"/>
  <c r="SY79" i="2"/>
  <c r="SX79" i="2"/>
  <c r="SW79" i="2"/>
  <c r="SU79" i="2"/>
  <c r="ST79" i="2"/>
  <c r="SS79" i="2"/>
  <c r="SR79" i="2"/>
  <c r="SQ79" i="2"/>
  <c r="SP79" i="2"/>
  <c r="SM79" i="2"/>
  <c r="SL79" i="2"/>
  <c r="SK79" i="2"/>
  <c r="SJ79" i="2"/>
  <c r="SG79" i="2"/>
  <c r="VN78" i="2"/>
  <c r="VM78" i="2"/>
  <c r="VL78" i="2"/>
  <c r="VK78" i="2"/>
  <c r="VJ78" i="2"/>
  <c r="VI78" i="2"/>
  <c r="VH78" i="2"/>
  <c r="VG78" i="2"/>
  <c r="VF78" i="2"/>
  <c r="VE78" i="2"/>
  <c r="VD78" i="2"/>
  <c r="VC78" i="2"/>
  <c r="VB78" i="2"/>
  <c r="VA78" i="2"/>
  <c r="UZ78" i="2"/>
  <c r="UY78" i="2"/>
  <c r="UX78" i="2"/>
  <c r="UW78" i="2"/>
  <c r="UV78" i="2"/>
  <c r="US78" i="2"/>
  <c r="UR78" i="2"/>
  <c r="UQ78" i="2"/>
  <c r="UP78" i="2"/>
  <c r="UM78" i="2"/>
  <c r="UK78" i="2"/>
  <c r="UJ78" i="2"/>
  <c r="UI78" i="2"/>
  <c r="UH78" i="2"/>
  <c r="UG78" i="2"/>
  <c r="UF78" i="2"/>
  <c r="UE78" i="2"/>
  <c r="UD78" i="2"/>
  <c r="UC78" i="2"/>
  <c r="UB78" i="2"/>
  <c r="UA78" i="2"/>
  <c r="TZ78" i="2"/>
  <c r="TY78" i="2"/>
  <c r="TX78" i="2"/>
  <c r="TW78" i="2"/>
  <c r="TV78" i="2"/>
  <c r="TU78" i="2"/>
  <c r="TT78" i="2"/>
  <c r="TS78" i="2"/>
  <c r="TP78" i="2"/>
  <c r="TO78" i="2"/>
  <c r="TN78" i="2"/>
  <c r="TM78" i="2"/>
  <c r="TJ78" i="2"/>
  <c r="TH78" i="2"/>
  <c r="TG78" i="2"/>
  <c r="TF78" i="2"/>
  <c r="TE78" i="2"/>
  <c r="TD78" i="2"/>
  <c r="TC78" i="2"/>
  <c r="TB78" i="2"/>
  <c r="TA78" i="2"/>
  <c r="SZ78" i="2"/>
  <c r="SY78" i="2"/>
  <c r="SX78" i="2"/>
  <c r="SW78" i="2"/>
  <c r="SV78" i="2"/>
  <c r="SU78" i="2"/>
  <c r="ST78" i="2"/>
  <c r="SS78" i="2"/>
  <c r="SR78" i="2"/>
  <c r="SQ78" i="2"/>
  <c r="SP78" i="2"/>
  <c r="SM78" i="2"/>
  <c r="SL78" i="2"/>
  <c r="SK78" i="2"/>
  <c r="SJ78" i="2"/>
  <c r="SG78" i="2"/>
  <c r="VN77" i="2"/>
  <c r="VM77" i="2"/>
  <c r="VL77" i="2"/>
  <c r="VK77" i="2"/>
  <c r="VJ77" i="2"/>
  <c r="VI77" i="2"/>
  <c r="VH77" i="2"/>
  <c r="VG77" i="2"/>
  <c r="VF77" i="2"/>
  <c r="VE77" i="2"/>
  <c r="VD77" i="2"/>
  <c r="VC77" i="2"/>
  <c r="VA77" i="2"/>
  <c r="UZ77" i="2"/>
  <c r="UY77" i="2"/>
  <c r="UX77" i="2"/>
  <c r="UW77" i="2"/>
  <c r="UV77" i="2"/>
  <c r="US77" i="2"/>
  <c r="UR77" i="2"/>
  <c r="UQ77" i="2"/>
  <c r="UP77" i="2"/>
  <c r="UM77" i="2"/>
  <c r="UK77" i="2"/>
  <c r="UJ77" i="2"/>
  <c r="UI77" i="2"/>
  <c r="UH77" i="2"/>
  <c r="UG77" i="2"/>
  <c r="UF77" i="2"/>
  <c r="UE77" i="2"/>
  <c r="UD77" i="2"/>
  <c r="UC77" i="2"/>
  <c r="UB77" i="2"/>
  <c r="UA77" i="2"/>
  <c r="TZ77" i="2"/>
  <c r="TX77" i="2"/>
  <c r="TW77" i="2"/>
  <c r="TV77" i="2"/>
  <c r="TU77" i="2"/>
  <c r="TT77" i="2"/>
  <c r="TS77" i="2"/>
  <c r="TR77" i="2" s="1"/>
  <c r="TP77" i="2"/>
  <c r="TO77" i="2"/>
  <c r="TN77" i="2"/>
  <c r="TM77" i="2"/>
  <c r="TL77" i="2" s="1"/>
  <c r="TJ77" i="2"/>
  <c r="TH77" i="2"/>
  <c r="TG77" i="2"/>
  <c r="TF77" i="2"/>
  <c r="TE77" i="2"/>
  <c r="TD77" i="2"/>
  <c r="TC77" i="2"/>
  <c r="TB77" i="2"/>
  <c r="TA77" i="2"/>
  <c r="SZ77" i="2"/>
  <c r="SY77" i="2"/>
  <c r="SX77" i="2"/>
  <c r="SV77" i="2" s="1"/>
  <c r="SW77" i="2"/>
  <c r="SU77" i="2"/>
  <c r="ST77" i="2"/>
  <c r="SS77" i="2"/>
  <c r="SR77" i="2"/>
  <c r="SQ77" i="2"/>
  <c r="SP77" i="2"/>
  <c r="SM77" i="2"/>
  <c r="SL77" i="2"/>
  <c r="SK77" i="2"/>
  <c r="SJ77" i="2"/>
  <c r="SG77" i="2"/>
  <c r="VN76" i="2"/>
  <c r="VM76" i="2"/>
  <c r="VL76" i="2"/>
  <c r="VK76" i="2"/>
  <c r="VJ76" i="2"/>
  <c r="VI76" i="2"/>
  <c r="VH76" i="2"/>
  <c r="VG76" i="2"/>
  <c r="VF76" i="2"/>
  <c r="VE76" i="2"/>
  <c r="VD76" i="2"/>
  <c r="VC76" i="2"/>
  <c r="VB76" i="2" s="1"/>
  <c r="VA76" i="2"/>
  <c r="UZ76" i="2"/>
  <c r="UY76" i="2"/>
  <c r="UX76" i="2"/>
  <c r="UW76" i="2"/>
  <c r="UV76" i="2"/>
  <c r="US76" i="2"/>
  <c r="UR76" i="2"/>
  <c r="UQ76" i="2"/>
  <c r="UP76" i="2"/>
  <c r="UM76" i="2"/>
  <c r="UK76" i="2"/>
  <c r="UJ76" i="2"/>
  <c r="UI76" i="2"/>
  <c r="UH76" i="2"/>
  <c r="UG76" i="2"/>
  <c r="UF76" i="2"/>
  <c r="UE76" i="2"/>
  <c r="UD76" i="2"/>
  <c r="UC76" i="2"/>
  <c r="UB76" i="2"/>
  <c r="UA76" i="2"/>
  <c r="TZ76" i="2"/>
  <c r="TX76" i="2"/>
  <c r="TW76" i="2"/>
  <c r="TV76" i="2"/>
  <c r="TU76" i="2"/>
  <c r="TT76" i="2"/>
  <c r="TS76" i="2"/>
  <c r="TP76" i="2"/>
  <c r="TO76" i="2"/>
  <c r="TN76" i="2"/>
  <c r="TM76" i="2"/>
  <c r="TJ76" i="2"/>
  <c r="TH76" i="2"/>
  <c r="TG76" i="2"/>
  <c r="TF76" i="2"/>
  <c r="TE76" i="2"/>
  <c r="TD76" i="2"/>
  <c r="TC76" i="2"/>
  <c r="TB76" i="2"/>
  <c r="TA76" i="2"/>
  <c r="SZ76" i="2"/>
  <c r="SY76" i="2"/>
  <c r="SX76" i="2"/>
  <c r="SW76" i="2"/>
  <c r="SU76" i="2"/>
  <c r="ST76" i="2"/>
  <c r="SS76" i="2"/>
  <c r="SR76" i="2"/>
  <c r="SQ76" i="2"/>
  <c r="SP76" i="2"/>
  <c r="SM76" i="2"/>
  <c r="SL76" i="2"/>
  <c r="SK76" i="2"/>
  <c r="SJ76" i="2"/>
  <c r="SG76" i="2"/>
  <c r="VN75" i="2"/>
  <c r="VM75" i="2"/>
  <c r="VL75" i="2"/>
  <c r="VK75" i="2"/>
  <c r="VJ75" i="2"/>
  <c r="VI75" i="2"/>
  <c r="VH75" i="2"/>
  <c r="VG75" i="2"/>
  <c r="VF75" i="2"/>
  <c r="VE75" i="2"/>
  <c r="VD75" i="2"/>
  <c r="VC75" i="2"/>
  <c r="VA75" i="2"/>
  <c r="UZ75" i="2"/>
  <c r="UY75" i="2"/>
  <c r="UX75" i="2"/>
  <c r="UW75" i="2"/>
  <c r="UV75" i="2"/>
  <c r="US75" i="2"/>
  <c r="UR75" i="2"/>
  <c r="UQ75" i="2"/>
  <c r="UP75" i="2"/>
  <c r="UM75" i="2"/>
  <c r="UK75" i="2"/>
  <c r="UJ75" i="2"/>
  <c r="UI75" i="2"/>
  <c r="UH75" i="2"/>
  <c r="UG75" i="2"/>
  <c r="UF75" i="2"/>
  <c r="UE75" i="2"/>
  <c r="UD75" i="2"/>
  <c r="UC75" i="2"/>
  <c r="UB75" i="2"/>
  <c r="UA75" i="2"/>
  <c r="TZ75" i="2"/>
  <c r="TX75" i="2"/>
  <c r="TW75" i="2"/>
  <c r="TV75" i="2"/>
  <c r="TU75" i="2"/>
  <c r="TT75" i="2"/>
  <c r="TS75" i="2"/>
  <c r="TP75" i="2"/>
  <c r="TO75" i="2"/>
  <c r="TN75" i="2"/>
  <c r="TM75" i="2"/>
  <c r="TJ75" i="2"/>
  <c r="TH75" i="2"/>
  <c r="TG75" i="2"/>
  <c r="TF75" i="2"/>
  <c r="TE75" i="2"/>
  <c r="TD75" i="2"/>
  <c r="TC75" i="2"/>
  <c r="TB75" i="2"/>
  <c r="TA75" i="2"/>
  <c r="SZ75" i="2"/>
  <c r="SY75" i="2"/>
  <c r="SX75" i="2"/>
  <c r="SW75" i="2"/>
  <c r="SU75" i="2"/>
  <c r="ST75" i="2"/>
  <c r="SS75" i="2"/>
  <c r="SR75" i="2"/>
  <c r="SQ75" i="2"/>
  <c r="SP75" i="2"/>
  <c r="SM75" i="2"/>
  <c r="SL75" i="2"/>
  <c r="SK75" i="2"/>
  <c r="SJ75" i="2"/>
  <c r="SG75" i="2"/>
  <c r="VN74" i="2"/>
  <c r="VM74" i="2"/>
  <c r="VL74" i="2"/>
  <c r="VK74" i="2"/>
  <c r="VJ74" i="2"/>
  <c r="VI74" i="2"/>
  <c r="VH74" i="2"/>
  <c r="VG74" i="2"/>
  <c r="VF74" i="2"/>
  <c r="VE74" i="2"/>
  <c r="VD74" i="2"/>
  <c r="VC74" i="2"/>
  <c r="VA74" i="2"/>
  <c r="UZ74" i="2"/>
  <c r="UY74" i="2"/>
  <c r="UX74" i="2"/>
  <c r="UW74" i="2"/>
  <c r="UV74" i="2"/>
  <c r="UU74" i="2" s="1"/>
  <c r="US74" i="2"/>
  <c r="UR74" i="2"/>
  <c r="UQ74" i="2"/>
  <c r="UP74" i="2"/>
  <c r="UM74" i="2"/>
  <c r="UK74" i="2"/>
  <c r="UJ74" i="2"/>
  <c r="UI74" i="2"/>
  <c r="UH74" i="2"/>
  <c r="UG74" i="2"/>
  <c r="UF74" i="2"/>
  <c r="UE74" i="2"/>
  <c r="UD74" i="2"/>
  <c r="UC74" i="2"/>
  <c r="UB74" i="2"/>
  <c r="UA74" i="2"/>
  <c r="TZ74" i="2"/>
  <c r="TX74" i="2"/>
  <c r="TW74" i="2"/>
  <c r="TV74" i="2"/>
  <c r="TU74" i="2"/>
  <c r="TT74" i="2"/>
  <c r="TS74" i="2"/>
  <c r="TR74" i="2" s="1"/>
  <c r="TP74" i="2"/>
  <c r="TO74" i="2"/>
  <c r="TN74" i="2"/>
  <c r="TM74" i="2"/>
  <c r="TJ74" i="2"/>
  <c r="TH74" i="2"/>
  <c r="TG74" i="2"/>
  <c r="TF74" i="2"/>
  <c r="TE74" i="2"/>
  <c r="TD74" i="2"/>
  <c r="TC74" i="2"/>
  <c r="TB74" i="2"/>
  <c r="TA74" i="2"/>
  <c r="SZ74" i="2"/>
  <c r="SY74" i="2"/>
  <c r="SX74" i="2"/>
  <c r="SW74" i="2"/>
  <c r="SU74" i="2"/>
  <c r="ST74" i="2"/>
  <c r="SS74" i="2"/>
  <c r="SR74" i="2"/>
  <c r="SQ74" i="2"/>
  <c r="SP74" i="2"/>
  <c r="SO74" i="2" s="1"/>
  <c r="SM74" i="2"/>
  <c r="SL74" i="2"/>
  <c r="SK74" i="2"/>
  <c r="SJ74" i="2"/>
  <c r="SG74" i="2"/>
  <c r="VN73" i="2"/>
  <c r="VM73" i="2"/>
  <c r="VL73" i="2"/>
  <c r="VK73" i="2"/>
  <c r="VJ73" i="2"/>
  <c r="VI73" i="2"/>
  <c r="VH73" i="2"/>
  <c r="VG73" i="2"/>
  <c r="VF73" i="2"/>
  <c r="VE73" i="2"/>
  <c r="VD73" i="2"/>
  <c r="VC73" i="2"/>
  <c r="VA73" i="2"/>
  <c r="UZ73" i="2"/>
  <c r="UY73" i="2"/>
  <c r="UX73" i="2"/>
  <c r="UW73" i="2"/>
  <c r="UV73" i="2"/>
  <c r="US73" i="2"/>
  <c r="UR73" i="2"/>
  <c r="UQ73" i="2"/>
  <c r="UP73" i="2"/>
  <c r="UM73" i="2"/>
  <c r="UK73" i="2"/>
  <c r="UJ73" i="2"/>
  <c r="UI73" i="2"/>
  <c r="UH73" i="2"/>
  <c r="UG73" i="2"/>
  <c r="UF73" i="2"/>
  <c r="UE73" i="2"/>
  <c r="UD73" i="2"/>
  <c r="UC73" i="2"/>
  <c r="UB73" i="2"/>
  <c r="UA73" i="2"/>
  <c r="TZ73" i="2"/>
  <c r="TX73" i="2"/>
  <c r="TW73" i="2"/>
  <c r="TV73" i="2"/>
  <c r="TU73" i="2"/>
  <c r="TT73" i="2"/>
  <c r="TS73" i="2"/>
  <c r="TP73" i="2"/>
  <c r="TO73" i="2"/>
  <c r="TN73" i="2"/>
  <c r="TM73" i="2"/>
  <c r="TJ73" i="2"/>
  <c r="TH73" i="2"/>
  <c r="TG73" i="2"/>
  <c r="TF73" i="2"/>
  <c r="TE73" i="2"/>
  <c r="TD73" i="2"/>
  <c r="TC73" i="2"/>
  <c r="TB73" i="2"/>
  <c r="TA73" i="2"/>
  <c r="SZ73" i="2"/>
  <c r="SY73" i="2"/>
  <c r="SX73" i="2"/>
  <c r="SW73" i="2"/>
  <c r="SU73" i="2"/>
  <c r="ST73" i="2"/>
  <c r="SS73" i="2"/>
  <c r="SR73" i="2"/>
  <c r="SQ73" i="2"/>
  <c r="SP73" i="2"/>
  <c r="SO73" i="2" s="1"/>
  <c r="SM73" i="2"/>
  <c r="SL73" i="2"/>
  <c r="SK73" i="2"/>
  <c r="SJ73" i="2"/>
  <c r="SG73" i="2"/>
  <c r="VN72" i="2"/>
  <c r="VM72" i="2"/>
  <c r="VL72" i="2"/>
  <c r="VK72" i="2"/>
  <c r="VJ72" i="2"/>
  <c r="VI72" i="2"/>
  <c r="VH72" i="2"/>
  <c r="VG72" i="2"/>
  <c r="VF72" i="2"/>
  <c r="VE72" i="2"/>
  <c r="VD72" i="2"/>
  <c r="VC72" i="2"/>
  <c r="VA72" i="2"/>
  <c r="UZ72" i="2"/>
  <c r="UY72" i="2"/>
  <c r="UX72" i="2"/>
  <c r="UW72" i="2"/>
  <c r="UV72" i="2"/>
  <c r="UU72" i="2" s="1"/>
  <c r="US72" i="2"/>
  <c r="UR72" i="2"/>
  <c r="UQ72" i="2"/>
  <c r="UP72" i="2"/>
  <c r="UM72" i="2"/>
  <c r="UK72" i="2"/>
  <c r="UJ72" i="2"/>
  <c r="UI72" i="2"/>
  <c r="UH72" i="2"/>
  <c r="UG72" i="2"/>
  <c r="UF72" i="2"/>
  <c r="UE72" i="2"/>
  <c r="UD72" i="2"/>
  <c r="UC72" i="2"/>
  <c r="UB72" i="2"/>
  <c r="UA72" i="2"/>
  <c r="TZ72" i="2"/>
  <c r="TX72" i="2"/>
  <c r="TW72" i="2"/>
  <c r="TV72" i="2"/>
  <c r="TU72" i="2"/>
  <c r="TT72" i="2"/>
  <c r="TS72" i="2"/>
  <c r="TP72" i="2"/>
  <c r="TO72" i="2"/>
  <c r="TN72" i="2"/>
  <c r="TM72" i="2"/>
  <c r="TJ72" i="2"/>
  <c r="TH72" i="2"/>
  <c r="TG72" i="2"/>
  <c r="TF72" i="2"/>
  <c r="TE72" i="2"/>
  <c r="TD72" i="2"/>
  <c r="TC72" i="2"/>
  <c r="TB72" i="2"/>
  <c r="TA72" i="2"/>
  <c r="SZ72" i="2"/>
  <c r="SY72" i="2"/>
  <c r="SX72" i="2"/>
  <c r="SW72" i="2"/>
  <c r="SU72" i="2"/>
  <c r="ST72" i="2"/>
  <c r="SS72" i="2"/>
  <c r="SR72" i="2"/>
  <c r="SQ72" i="2"/>
  <c r="SP72" i="2"/>
  <c r="SM72" i="2"/>
  <c r="SL72" i="2"/>
  <c r="SK72" i="2"/>
  <c r="SJ72" i="2"/>
  <c r="SG72" i="2"/>
  <c r="VN71" i="2"/>
  <c r="VM71" i="2"/>
  <c r="VL71" i="2"/>
  <c r="VK71" i="2"/>
  <c r="VJ71" i="2"/>
  <c r="VI71" i="2"/>
  <c r="VH71" i="2"/>
  <c r="VG71" i="2"/>
  <c r="VF71" i="2"/>
  <c r="VE71" i="2"/>
  <c r="VD71" i="2"/>
  <c r="VC71" i="2"/>
  <c r="VA71" i="2"/>
  <c r="UZ71" i="2"/>
  <c r="UY71" i="2"/>
  <c r="UX71" i="2"/>
  <c r="UW71" i="2"/>
  <c r="UV71" i="2"/>
  <c r="US71" i="2"/>
  <c r="UR71" i="2"/>
  <c r="UQ71" i="2"/>
  <c r="UP71" i="2"/>
  <c r="UM71" i="2"/>
  <c r="UK71" i="2"/>
  <c r="UJ71" i="2"/>
  <c r="UI71" i="2"/>
  <c r="UH71" i="2"/>
  <c r="UG71" i="2"/>
  <c r="UF71" i="2"/>
  <c r="UE71" i="2"/>
  <c r="UD71" i="2"/>
  <c r="UC71" i="2"/>
  <c r="UB71" i="2"/>
  <c r="UA71" i="2"/>
  <c r="TZ71" i="2"/>
  <c r="TX71" i="2"/>
  <c r="TW71" i="2"/>
  <c r="TV71" i="2"/>
  <c r="TU71" i="2"/>
  <c r="TT71" i="2"/>
  <c r="TS71" i="2"/>
  <c r="TP71" i="2"/>
  <c r="TO71" i="2"/>
  <c r="TN71" i="2"/>
  <c r="TM71" i="2"/>
  <c r="TJ71" i="2"/>
  <c r="TH71" i="2"/>
  <c r="TG71" i="2"/>
  <c r="TF71" i="2"/>
  <c r="TE71" i="2"/>
  <c r="TD71" i="2"/>
  <c r="TC71" i="2"/>
  <c r="TB71" i="2"/>
  <c r="TA71" i="2"/>
  <c r="SZ71" i="2"/>
  <c r="SY71" i="2"/>
  <c r="SX71" i="2"/>
  <c r="SW71" i="2"/>
  <c r="SU71" i="2"/>
  <c r="ST71" i="2"/>
  <c r="SS71" i="2"/>
  <c r="SR71" i="2"/>
  <c r="SQ71" i="2"/>
  <c r="SP71" i="2"/>
  <c r="SM71" i="2"/>
  <c r="SL71" i="2"/>
  <c r="SK71" i="2"/>
  <c r="SJ71" i="2"/>
  <c r="SG71" i="2"/>
  <c r="VN70" i="2"/>
  <c r="VM70" i="2"/>
  <c r="VL70" i="2"/>
  <c r="VK70" i="2"/>
  <c r="VJ70" i="2"/>
  <c r="VI70" i="2"/>
  <c r="VH70" i="2"/>
  <c r="VG70" i="2"/>
  <c r="VF70" i="2"/>
  <c r="VE70" i="2"/>
  <c r="VD70" i="2"/>
  <c r="VC70" i="2"/>
  <c r="VA70" i="2"/>
  <c r="UZ70" i="2"/>
  <c r="UY70" i="2"/>
  <c r="UX70" i="2"/>
  <c r="UW70" i="2"/>
  <c r="UV70" i="2"/>
  <c r="US70" i="2"/>
  <c r="UR70" i="2"/>
  <c r="UQ70" i="2"/>
  <c r="UP70" i="2"/>
  <c r="UM70" i="2"/>
  <c r="UK70" i="2"/>
  <c r="UJ70" i="2"/>
  <c r="UI70" i="2"/>
  <c r="UH70" i="2"/>
  <c r="UG70" i="2"/>
  <c r="UF70" i="2"/>
  <c r="UE70" i="2"/>
  <c r="UD70" i="2"/>
  <c r="UC70" i="2"/>
  <c r="UB70" i="2"/>
  <c r="UA70" i="2"/>
  <c r="TZ70" i="2"/>
  <c r="TX70" i="2"/>
  <c r="TW70" i="2"/>
  <c r="TV70" i="2"/>
  <c r="TU70" i="2"/>
  <c r="TT70" i="2"/>
  <c r="TS70" i="2"/>
  <c r="TP70" i="2"/>
  <c r="TO70" i="2"/>
  <c r="TN70" i="2"/>
  <c r="TM70" i="2"/>
  <c r="TJ70" i="2"/>
  <c r="TH70" i="2"/>
  <c r="TG70" i="2"/>
  <c r="TF70" i="2"/>
  <c r="TE70" i="2"/>
  <c r="TD70" i="2"/>
  <c r="TC70" i="2"/>
  <c r="TB70" i="2"/>
  <c r="TA70" i="2"/>
  <c r="SZ70" i="2"/>
  <c r="SY70" i="2"/>
  <c r="SX70" i="2"/>
  <c r="SW70" i="2"/>
  <c r="SU70" i="2"/>
  <c r="ST70" i="2"/>
  <c r="SS70" i="2"/>
  <c r="SR70" i="2"/>
  <c r="SQ70" i="2"/>
  <c r="SP70" i="2"/>
  <c r="SO70" i="2" s="1"/>
  <c r="SM70" i="2"/>
  <c r="SL70" i="2"/>
  <c r="SK70" i="2"/>
  <c r="SJ70" i="2"/>
  <c r="SG70" i="2"/>
  <c r="VN69" i="2"/>
  <c r="VM69" i="2"/>
  <c r="VL69" i="2"/>
  <c r="VK69" i="2"/>
  <c r="VJ69" i="2"/>
  <c r="VI69" i="2"/>
  <c r="VH69" i="2"/>
  <c r="VG69" i="2"/>
  <c r="VF69" i="2"/>
  <c r="VE69" i="2"/>
  <c r="VD69" i="2"/>
  <c r="VC69" i="2"/>
  <c r="VA69" i="2"/>
  <c r="UZ69" i="2"/>
  <c r="UY69" i="2"/>
  <c r="UX69" i="2"/>
  <c r="UW69" i="2"/>
  <c r="UV69" i="2"/>
  <c r="US69" i="2"/>
  <c r="UR69" i="2"/>
  <c r="UQ69" i="2"/>
  <c r="UP69" i="2"/>
  <c r="UM69" i="2"/>
  <c r="UK69" i="2"/>
  <c r="UJ69" i="2"/>
  <c r="UI69" i="2"/>
  <c r="UH69" i="2"/>
  <c r="UG69" i="2"/>
  <c r="UF69" i="2"/>
  <c r="UE69" i="2"/>
  <c r="UD69" i="2"/>
  <c r="UC69" i="2"/>
  <c r="UB69" i="2"/>
  <c r="UA69" i="2"/>
  <c r="TZ69" i="2"/>
  <c r="TX69" i="2"/>
  <c r="TW69" i="2"/>
  <c r="TV69" i="2"/>
  <c r="TU69" i="2"/>
  <c r="TT69" i="2"/>
  <c r="TS69" i="2"/>
  <c r="TP69" i="2"/>
  <c r="TO69" i="2"/>
  <c r="TN69" i="2"/>
  <c r="TM69" i="2"/>
  <c r="TJ69" i="2"/>
  <c r="TH69" i="2"/>
  <c r="TG69" i="2"/>
  <c r="TF69" i="2"/>
  <c r="TE69" i="2"/>
  <c r="TD69" i="2"/>
  <c r="TC69" i="2"/>
  <c r="TB69" i="2"/>
  <c r="TA69" i="2"/>
  <c r="SZ69" i="2"/>
  <c r="SY69" i="2"/>
  <c r="SX69" i="2"/>
  <c r="SW69" i="2"/>
  <c r="SU69" i="2"/>
  <c r="ST69" i="2"/>
  <c r="SS69" i="2"/>
  <c r="SR69" i="2"/>
  <c r="SQ69" i="2"/>
  <c r="SP69" i="2"/>
  <c r="SO69" i="2" s="1"/>
  <c r="SM69" i="2"/>
  <c r="SL69" i="2"/>
  <c r="SK69" i="2"/>
  <c r="SJ69" i="2"/>
  <c r="SG69" i="2"/>
  <c r="VN68" i="2"/>
  <c r="VM68" i="2"/>
  <c r="VL68" i="2"/>
  <c r="VK68" i="2"/>
  <c r="VJ68" i="2"/>
  <c r="VI68" i="2"/>
  <c r="VH68" i="2"/>
  <c r="VG68" i="2"/>
  <c r="VF68" i="2"/>
  <c r="VE68" i="2"/>
  <c r="VD68" i="2"/>
  <c r="VC68" i="2"/>
  <c r="VA68" i="2"/>
  <c r="UZ68" i="2"/>
  <c r="UY68" i="2"/>
  <c r="UX68" i="2"/>
  <c r="UW68" i="2"/>
  <c r="UV68" i="2"/>
  <c r="US68" i="2"/>
  <c r="UR68" i="2"/>
  <c r="UQ68" i="2"/>
  <c r="UP68" i="2"/>
  <c r="UM68" i="2"/>
  <c r="UK68" i="2"/>
  <c r="UJ68" i="2"/>
  <c r="UI68" i="2"/>
  <c r="UH68" i="2"/>
  <c r="UG68" i="2"/>
  <c r="UF68" i="2"/>
  <c r="UE68" i="2"/>
  <c r="UD68" i="2"/>
  <c r="UC68" i="2"/>
  <c r="UB68" i="2"/>
  <c r="UA68" i="2"/>
  <c r="TZ68" i="2"/>
  <c r="TX68" i="2"/>
  <c r="TW68" i="2"/>
  <c r="TV68" i="2"/>
  <c r="TU68" i="2"/>
  <c r="TT68" i="2"/>
  <c r="TS68" i="2"/>
  <c r="TP68" i="2"/>
  <c r="TO68" i="2"/>
  <c r="TN68" i="2"/>
  <c r="TM68" i="2"/>
  <c r="TJ68" i="2"/>
  <c r="TH68" i="2"/>
  <c r="TG68" i="2"/>
  <c r="TF68" i="2"/>
  <c r="TE68" i="2"/>
  <c r="TD68" i="2"/>
  <c r="TC68" i="2"/>
  <c r="TB68" i="2"/>
  <c r="TA68" i="2"/>
  <c r="SZ68" i="2"/>
  <c r="SY68" i="2"/>
  <c r="SX68" i="2"/>
  <c r="SW68" i="2"/>
  <c r="SU68" i="2"/>
  <c r="ST68" i="2"/>
  <c r="SS68" i="2"/>
  <c r="SR68" i="2"/>
  <c r="SQ68" i="2"/>
  <c r="SP68" i="2"/>
  <c r="SM68" i="2"/>
  <c r="SL68" i="2"/>
  <c r="SK68" i="2"/>
  <c r="SJ68" i="2"/>
  <c r="SG68" i="2"/>
  <c r="VN67" i="2"/>
  <c r="VM67" i="2"/>
  <c r="VL67" i="2"/>
  <c r="VK67" i="2"/>
  <c r="VJ67" i="2"/>
  <c r="VI67" i="2"/>
  <c r="VH67" i="2"/>
  <c r="VG67" i="2"/>
  <c r="VF67" i="2"/>
  <c r="VE67" i="2"/>
  <c r="VD67" i="2"/>
  <c r="VC67" i="2"/>
  <c r="VA67" i="2"/>
  <c r="UZ67" i="2"/>
  <c r="UY67" i="2"/>
  <c r="UX67" i="2"/>
  <c r="UW67" i="2"/>
  <c r="UV67" i="2"/>
  <c r="UU67" i="2" s="1"/>
  <c r="US67" i="2"/>
  <c r="UR67" i="2"/>
  <c r="UQ67" i="2"/>
  <c r="UP67" i="2"/>
  <c r="UM67" i="2"/>
  <c r="UK67" i="2"/>
  <c r="UJ67" i="2"/>
  <c r="UI67" i="2"/>
  <c r="UH67" i="2"/>
  <c r="UG67" i="2"/>
  <c r="UF67" i="2"/>
  <c r="UE67" i="2"/>
  <c r="UD67" i="2"/>
  <c r="UC67" i="2"/>
  <c r="UB67" i="2"/>
  <c r="UA67" i="2"/>
  <c r="TZ67" i="2"/>
  <c r="TX67" i="2"/>
  <c r="TW67" i="2"/>
  <c r="TV67" i="2"/>
  <c r="TU67" i="2"/>
  <c r="TT67" i="2"/>
  <c r="TS67" i="2"/>
  <c r="TP67" i="2"/>
  <c r="TO67" i="2"/>
  <c r="TN67" i="2"/>
  <c r="TM67" i="2"/>
  <c r="TL67" i="2"/>
  <c r="TJ67" i="2"/>
  <c r="TH67" i="2"/>
  <c r="TG67" i="2"/>
  <c r="TF67" i="2"/>
  <c r="TE67" i="2"/>
  <c r="TD67" i="2"/>
  <c r="TC67" i="2"/>
  <c r="TB67" i="2"/>
  <c r="TA67" i="2"/>
  <c r="SZ67" i="2"/>
  <c r="SY67" i="2"/>
  <c r="SX67" i="2"/>
  <c r="SW67" i="2"/>
  <c r="SU67" i="2"/>
  <c r="ST67" i="2"/>
  <c r="SS67" i="2"/>
  <c r="SR67" i="2"/>
  <c r="SQ67" i="2"/>
  <c r="SP67" i="2"/>
  <c r="SO67" i="2" s="1"/>
  <c r="SM67" i="2"/>
  <c r="SL67" i="2"/>
  <c r="SK67" i="2"/>
  <c r="SJ67" i="2"/>
  <c r="SG67" i="2"/>
  <c r="VN66" i="2"/>
  <c r="VM66" i="2"/>
  <c r="VL66" i="2"/>
  <c r="VK66" i="2"/>
  <c r="VJ66" i="2"/>
  <c r="VI66" i="2"/>
  <c r="VH66" i="2"/>
  <c r="VG66" i="2"/>
  <c r="VF66" i="2"/>
  <c r="VE66" i="2"/>
  <c r="VD66" i="2"/>
  <c r="VC66" i="2"/>
  <c r="VB66" i="2" s="1"/>
  <c r="VA66" i="2"/>
  <c r="UZ66" i="2"/>
  <c r="UY66" i="2"/>
  <c r="UX66" i="2"/>
  <c r="UW66" i="2"/>
  <c r="UV66" i="2"/>
  <c r="US66" i="2"/>
  <c r="UR66" i="2"/>
  <c r="UO66" i="2" s="1"/>
  <c r="UQ66" i="2"/>
  <c r="UP66" i="2"/>
  <c r="UM66" i="2"/>
  <c r="UK66" i="2"/>
  <c r="UJ66" i="2"/>
  <c r="UI66" i="2"/>
  <c r="UH66" i="2"/>
  <c r="UG66" i="2"/>
  <c r="UF66" i="2"/>
  <c r="UE66" i="2"/>
  <c r="UD66" i="2"/>
  <c r="UC66" i="2"/>
  <c r="UB66" i="2"/>
  <c r="UA66" i="2"/>
  <c r="TZ66" i="2"/>
  <c r="TX66" i="2"/>
  <c r="TW66" i="2"/>
  <c r="TV66" i="2"/>
  <c r="TU66" i="2"/>
  <c r="TT66" i="2"/>
  <c r="TS66" i="2"/>
  <c r="TP66" i="2"/>
  <c r="TO66" i="2"/>
  <c r="TN66" i="2"/>
  <c r="TM66" i="2"/>
  <c r="TJ66" i="2"/>
  <c r="TH66" i="2"/>
  <c r="TG66" i="2"/>
  <c r="TF66" i="2"/>
  <c r="TE66" i="2"/>
  <c r="TD66" i="2"/>
  <c r="TC66" i="2"/>
  <c r="TB66" i="2"/>
  <c r="TA66" i="2"/>
  <c r="SZ66" i="2"/>
  <c r="SY66" i="2"/>
  <c r="SX66" i="2"/>
  <c r="SW66" i="2"/>
  <c r="SU66" i="2"/>
  <c r="ST66" i="2"/>
  <c r="SS66" i="2"/>
  <c r="SR66" i="2"/>
  <c r="SQ66" i="2"/>
  <c r="SP66" i="2"/>
  <c r="SM66" i="2"/>
  <c r="SL66" i="2"/>
  <c r="SK66" i="2"/>
  <c r="SJ66" i="2"/>
  <c r="SG66" i="2"/>
  <c r="VN65" i="2"/>
  <c r="VM65" i="2"/>
  <c r="VL65" i="2"/>
  <c r="VK65" i="2"/>
  <c r="VJ65" i="2"/>
  <c r="VI65" i="2"/>
  <c r="VH65" i="2"/>
  <c r="VG65" i="2"/>
  <c r="VF65" i="2"/>
  <c r="VE65" i="2"/>
  <c r="VD65" i="2"/>
  <c r="VC65" i="2"/>
  <c r="VB65" i="2" s="1"/>
  <c r="VA65" i="2"/>
  <c r="UZ65" i="2"/>
  <c r="UY65" i="2"/>
  <c r="UX65" i="2"/>
  <c r="UW65" i="2"/>
  <c r="UV65" i="2"/>
  <c r="UU65" i="2" s="1"/>
  <c r="US65" i="2"/>
  <c r="UR65" i="2"/>
  <c r="UQ65" i="2"/>
  <c r="UP65" i="2"/>
  <c r="UM65" i="2"/>
  <c r="UK65" i="2"/>
  <c r="UJ65" i="2"/>
  <c r="UI65" i="2"/>
  <c r="UH65" i="2"/>
  <c r="UG65" i="2"/>
  <c r="UF65" i="2"/>
  <c r="UE65" i="2"/>
  <c r="UD65" i="2"/>
  <c r="UC65" i="2"/>
  <c r="UB65" i="2"/>
  <c r="UA65" i="2"/>
  <c r="TZ65" i="2"/>
  <c r="TX65" i="2"/>
  <c r="TW65" i="2"/>
  <c r="TV65" i="2"/>
  <c r="TU65" i="2"/>
  <c r="TT65" i="2"/>
  <c r="TS65" i="2"/>
  <c r="TR65" i="2" s="1"/>
  <c r="TP65" i="2"/>
  <c r="TO65" i="2"/>
  <c r="TN65" i="2"/>
  <c r="TM65" i="2"/>
  <c r="TJ65" i="2"/>
  <c r="TH65" i="2"/>
  <c r="TG65" i="2"/>
  <c r="TF65" i="2"/>
  <c r="TE65" i="2"/>
  <c r="TD65" i="2"/>
  <c r="TC65" i="2"/>
  <c r="TB65" i="2"/>
  <c r="TA65" i="2"/>
  <c r="SZ65" i="2"/>
  <c r="SY65" i="2"/>
  <c r="SX65" i="2"/>
  <c r="SW65" i="2"/>
  <c r="SU65" i="2"/>
  <c r="ST65" i="2"/>
  <c r="SS65" i="2"/>
  <c r="SR65" i="2"/>
  <c r="SQ65" i="2"/>
  <c r="SP65" i="2"/>
  <c r="SM65" i="2"/>
  <c r="SL65" i="2"/>
  <c r="SK65" i="2"/>
  <c r="SJ65" i="2"/>
  <c r="SG65" i="2"/>
  <c r="VN64" i="2"/>
  <c r="VM64" i="2"/>
  <c r="VL64" i="2"/>
  <c r="VK64" i="2"/>
  <c r="VJ64" i="2"/>
  <c r="VI64" i="2"/>
  <c r="VH64" i="2"/>
  <c r="VG64" i="2"/>
  <c r="VF64" i="2"/>
  <c r="VE64" i="2"/>
  <c r="VD64" i="2"/>
  <c r="VC64" i="2"/>
  <c r="VA64" i="2"/>
  <c r="UZ64" i="2"/>
  <c r="UY64" i="2"/>
  <c r="UX64" i="2"/>
  <c r="UW64" i="2"/>
  <c r="UV64" i="2"/>
  <c r="US64" i="2"/>
  <c r="UR64" i="2"/>
  <c r="UQ64" i="2"/>
  <c r="UP64" i="2"/>
  <c r="UO64" i="2" s="1"/>
  <c r="UM64" i="2"/>
  <c r="UK64" i="2"/>
  <c r="UJ64" i="2"/>
  <c r="UI64" i="2"/>
  <c r="UH64" i="2"/>
  <c r="UG64" i="2"/>
  <c r="UF64" i="2"/>
  <c r="UE64" i="2"/>
  <c r="UD64" i="2"/>
  <c r="UC64" i="2"/>
  <c r="UB64" i="2"/>
  <c r="UA64" i="2"/>
  <c r="TZ64" i="2"/>
  <c r="TX64" i="2"/>
  <c r="TW64" i="2"/>
  <c r="TV64" i="2"/>
  <c r="TU64" i="2"/>
  <c r="TT64" i="2"/>
  <c r="TS64" i="2"/>
  <c r="TP64" i="2"/>
  <c r="TO64" i="2"/>
  <c r="TN64" i="2"/>
  <c r="TM64" i="2"/>
  <c r="TJ64" i="2"/>
  <c r="TH64" i="2"/>
  <c r="TG64" i="2"/>
  <c r="TF64" i="2"/>
  <c r="TE64" i="2"/>
  <c r="TD64" i="2"/>
  <c r="TC64" i="2"/>
  <c r="TB64" i="2"/>
  <c r="TA64" i="2"/>
  <c r="SZ64" i="2"/>
  <c r="SY64" i="2"/>
  <c r="SX64" i="2"/>
  <c r="SW64" i="2"/>
  <c r="SU64" i="2"/>
  <c r="ST64" i="2"/>
  <c r="SS64" i="2"/>
  <c r="SR64" i="2"/>
  <c r="SQ64" i="2"/>
  <c r="SP64" i="2"/>
  <c r="SM64" i="2"/>
  <c r="SL64" i="2"/>
  <c r="SK64" i="2"/>
  <c r="SJ64" i="2"/>
  <c r="SI64" i="2" s="1"/>
  <c r="SG64" i="2"/>
  <c r="VN63" i="2"/>
  <c r="VM63" i="2"/>
  <c r="VL63" i="2"/>
  <c r="VK63" i="2"/>
  <c r="VJ63" i="2"/>
  <c r="VI63" i="2"/>
  <c r="VH63" i="2"/>
  <c r="VG63" i="2"/>
  <c r="VF63" i="2"/>
  <c r="VE63" i="2"/>
  <c r="VD63" i="2"/>
  <c r="VC63" i="2"/>
  <c r="VA63" i="2"/>
  <c r="UZ63" i="2"/>
  <c r="UY63" i="2"/>
  <c r="UX63" i="2"/>
  <c r="UW63" i="2"/>
  <c r="UV63" i="2"/>
  <c r="US63" i="2"/>
  <c r="UR63" i="2"/>
  <c r="UQ63" i="2"/>
  <c r="UP63" i="2"/>
  <c r="UM63" i="2"/>
  <c r="UK63" i="2"/>
  <c r="UJ63" i="2"/>
  <c r="UI63" i="2"/>
  <c r="UH63" i="2"/>
  <c r="UG63" i="2"/>
  <c r="UF63" i="2"/>
  <c r="UE63" i="2"/>
  <c r="UD63" i="2"/>
  <c r="UC63" i="2"/>
  <c r="UB63" i="2"/>
  <c r="UA63" i="2"/>
  <c r="TZ63" i="2"/>
  <c r="TY63" i="2" s="1"/>
  <c r="TX63" i="2"/>
  <c r="TW63" i="2"/>
  <c r="TV63" i="2"/>
  <c r="TU63" i="2"/>
  <c r="TT63" i="2"/>
  <c r="TR63" i="2" s="1"/>
  <c r="TS63" i="2"/>
  <c r="TP63" i="2"/>
  <c r="TO63" i="2"/>
  <c r="TN63" i="2"/>
  <c r="TM63" i="2"/>
  <c r="TJ63" i="2"/>
  <c r="TH63" i="2"/>
  <c r="TG63" i="2"/>
  <c r="TF63" i="2"/>
  <c r="TE63" i="2"/>
  <c r="TD63" i="2"/>
  <c r="TC63" i="2"/>
  <c r="TB63" i="2"/>
  <c r="TA63" i="2"/>
  <c r="SZ63" i="2"/>
  <c r="SY63" i="2"/>
  <c r="SX63" i="2"/>
  <c r="SW63" i="2"/>
  <c r="SU63" i="2"/>
  <c r="ST63" i="2"/>
  <c r="SS63" i="2"/>
  <c r="SR63" i="2"/>
  <c r="SQ63" i="2"/>
  <c r="SP63" i="2"/>
  <c r="SM63" i="2"/>
  <c r="SL63" i="2"/>
  <c r="SK63" i="2"/>
  <c r="SJ63" i="2"/>
  <c r="SG63" i="2"/>
  <c r="VN62" i="2"/>
  <c r="VM62" i="2"/>
  <c r="VL62" i="2"/>
  <c r="VK62" i="2"/>
  <c r="VJ62" i="2"/>
  <c r="VI62" i="2"/>
  <c r="VH62" i="2"/>
  <c r="VG62" i="2"/>
  <c r="VF62" i="2"/>
  <c r="VE62" i="2"/>
  <c r="VD62" i="2"/>
  <c r="VC62" i="2"/>
  <c r="VA62" i="2"/>
  <c r="UZ62" i="2"/>
  <c r="UY62" i="2"/>
  <c r="UX62" i="2"/>
  <c r="UW62" i="2"/>
  <c r="UV62" i="2"/>
  <c r="UU62" i="2" s="1"/>
  <c r="US62" i="2"/>
  <c r="UR62" i="2"/>
  <c r="UQ62" i="2"/>
  <c r="UP62" i="2"/>
  <c r="UM62" i="2"/>
  <c r="UK62" i="2"/>
  <c r="UJ62" i="2"/>
  <c r="UI62" i="2"/>
  <c r="UH62" i="2"/>
  <c r="UG62" i="2"/>
  <c r="UF62" i="2"/>
  <c r="UE62" i="2"/>
  <c r="UD62" i="2"/>
  <c r="UC62" i="2"/>
  <c r="UB62" i="2"/>
  <c r="UA62" i="2"/>
  <c r="TZ62" i="2"/>
  <c r="TX62" i="2"/>
  <c r="TW62" i="2"/>
  <c r="TV62" i="2"/>
  <c r="TU62" i="2"/>
  <c r="TT62" i="2"/>
  <c r="TS62" i="2"/>
  <c r="TP62" i="2"/>
  <c r="TO62" i="2"/>
  <c r="TN62" i="2"/>
  <c r="TM62" i="2"/>
  <c r="TJ62" i="2"/>
  <c r="TH62" i="2"/>
  <c r="TG62" i="2"/>
  <c r="TF62" i="2"/>
  <c r="TE62" i="2"/>
  <c r="TD62" i="2"/>
  <c r="TC62" i="2"/>
  <c r="TB62" i="2"/>
  <c r="TA62" i="2"/>
  <c r="SZ62" i="2"/>
  <c r="SY62" i="2"/>
  <c r="SX62" i="2"/>
  <c r="SW62" i="2"/>
  <c r="SV62" i="2" s="1"/>
  <c r="SU62" i="2"/>
  <c r="ST62" i="2"/>
  <c r="SS62" i="2"/>
  <c r="SR62" i="2"/>
  <c r="SQ62" i="2"/>
  <c r="SP62" i="2"/>
  <c r="SM62" i="2"/>
  <c r="SL62" i="2"/>
  <c r="SK62" i="2"/>
  <c r="SJ62" i="2"/>
  <c r="SG62" i="2"/>
  <c r="VN61" i="2"/>
  <c r="VM61" i="2"/>
  <c r="VL61" i="2"/>
  <c r="VK61" i="2"/>
  <c r="VJ61" i="2"/>
  <c r="VI61" i="2"/>
  <c r="VH61" i="2"/>
  <c r="VG61" i="2"/>
  <c r="VF61" i="2"/>
  <c r="VE61" i="2"/>
  <c r="VD61" i="2"/>
  <c r="VC61" i="2"/>
  <c r="VB61" i="2" s="1"/>
  <c r="VA61" i="2"/>
  <c r="UZ61" i="2"/>
  <c r="UY61" i="2"/>
  <c r="UX61" i="2"/>
  <c r="UW61" i="2"/>
  <c r="UV61" i="2"/>
  <c r="US61" i="2"/>
  <c r="UR61" i="2"/>
  <c r="UQ61" i="2"/>
  <c r="UP61" i="2"/>
  <c r="UM61" i="2"/>
  <c r="UK61" i="2"/>
  <c r="UJ61" i="2"/>
  <c r="UI61" i="2"/>
  <c r="UH61" i="2"/>
  <c r="UG61" i="2"/>
  <c r="UF61" i="2"/>
  <c r="UE61" i="2"/>
  <c r="UD61" i="2"/>
  <c r="UC61" i="2"/>
  <c r="UB61" i="2"/>
  <c r="UA61" i="2"/>
  <c r="TZ61" i="2"/>
  <c r="TX61" i="2"/>
  <c r="TW61" i="2"/>
  <c r="TV61" i="2"/>
  <c r="TU61" i="2"/>
  <c r="TT61" i="2"/>
  <c r="TS61" i="2"/>
  <c r="TP61" i="2"/>
  <c r="TO61" i="2"/>
  <c r="TN61" i="2"/>
  <c r="TM61" i="2"/>
  <c r="TJ61" i="2"/>
  <c r="TH61" i="2"/>
  <c r="TG61" i="2"/>
  <c r="TF61" i="2"/>
  <c r="TE61" i="2"/>
  <c r="TD61" i="2"/>
  <c r="TC61" i="2"/>
  <c r="TB61" i="2"/>
  <c r="TA61" i="2"/>
  <c r="SZ61" i="2"/>
  <c r="SY61" i="2"/>
  <c r="SX61" i="2"/>
  <c r="SW61" i="2"/>
  <c r="SU61" i="2"/>
  <c r="ST61" i="2"/>
  <c r="SS61" i="2"/>
  <c r="SR61" i="2"/>
  <c r="SQ61" i="2"/>
  <c r="SP61" i="2"/>
  <c r="SO61" i="2" s="1"/>
  <c r="SM61" i="2"/>
  <c r="SL61" i="2"/>
  <c r="SK61" i="2"/>
  <c r="SJ61" i="2"/>
  <c r="SG61" i="2"/>
  <c r="VN60" i="2"/>
  <c r="VM60" i="2"/>
  <c r="VL60" i="2"/>
  <c r="VK60" i="2"/>
  <c r="VJ60" i="2"/>
  <c r="VI60" i="2"/>
  <c r="VH60" i="2"/>
  <c r="VG60" i="2"/>
  <c r="VF60" i="2"/>
  <c r="VE60" i="2"/>
  <c r="VD60" i="2"/>
  <c r="VC60" i="2"/>
  <c r="VA60" i="2"/>
  <c r="UZ60" i="2"/>
  <c r="UY60" i="2"/>
  <c r="UX60" i="2"/>
  <c r="UW60" i="2"/>
  <c r="UV60" i="2"/>
  <c r="US60" i="2"/>
  <c r="UR60" i="2"/>
  <c r="UQ60" i="2"/>
  <c r="UP60" i="2"/>
  <c r="UM60" i="2"/>
  <c r="UK60" i="2"/>
  <c r="UJ60" i="2"/>
  <c r="UI60" i="2"/>
  <c r="UH60" i="2"/>
  <c r="UG60" i="2"/>
  <c r="UF60" i="2"/>
  <c r="UE60" i="2"/>
  <c r="UD60" i="2"/>
  <c r="UC60" i="2"/>
  <c r="UB60" i="2"/>
  <c r="UA60" i="2"/>
  <c r="TZ60" i="2"/>
  <c r="TX60" i="2"/>
  <c r="TW60" i="2"/>
  <c r="TV60" i="2"/>
  <c r="TU60" i="2"/>
  <c r="TT60" i="2"/>
  <c r="TS60" i="2"/>
  <c r="TP60" i="2"/>
  <c r="TO60" i="2"/>
  <c r="TN60" i="2"/>
  <c r="TM60" i="2"/>
  <c r="TJ60" i="2"/>
  <c r="TH60" i="2"/>
  <c r="TG60" i="2"/>
  <c r="TF60" i="2"/>
  <c r="TE60" i="2"/>
  <c r="TD60" i="2"/>
  <c r="TC60" i="2"/>
  <c r="TB60" i="2"/>
  <c r="TA60" i="2"/>
  <c r="SZ60" i="2"/>
  <c r="SY60" i="2"/>
  <c r="SX60" i="2"/>
  <c r="SW60" i="2"/>
  <c r="SU60" i="2"/>
  <c r="ST60" i="2"/>
  <c r="SS60" i="2"/>
  <c r="SR60" i="2"/>
  <c r="SQ60" i="2"/>
  <c r="SP60" i="2"/>
  <c r="SM60" i="2"/>
  <c r="SL60" i="2"/>
  <c r="SK60" i="2"/>
  <c r="SJ60" i="2"/>
  <c r="SG60" i="2"/>
  <c r="VN59" i="2"/>
  <c r="VM59" i="2"/>
  <c r="VL59" i="2"/>
  <c r="VK59" i="2"/>
  <c r="VJ59" i="2"/>
  <c r="VI59" i="2"/>
  <c r="VH59" i="2"/>
  <c r="VG59" i="2"/>
  <c r="VF59" i="2"/>
  <c r="VE59" i="2"/>
  <c r="VD59" i="2"/>
  <c r="VC59" i="2"/>
  <c r="VA59" i="2"/>
  <c r="UZ59" i="2"/>
  <c r="UY59" i="2"/>
  <c r="UX59" i="2"/>
  <c r="UW59" i="2"/>
  <c r="UV59" i="2"/>
  <c r="UU59" i="2" s="1"/>
  <c r="US59" i="2"/>
  <c r="UR59" i="2"/>
  <c r="UQ59" i="2"/>
  <c r="UP59" i="2"/>
  <c r="UM59" i="2"/>
  <c r="UK59" i="2"/>
  <c r="UJ59" i="2"/>
  <c r="UI59" i="2"/>
  <c r="UH59" i="2"/>
  <c r="UG59" i="2"/>
  <c r="UF59" i="2"/>
  <c r="UE59" i="2"/>
  <c r="UD59" i="2"/>
  <c r="UC59" i="2"/>
  <c r="UB59" i="2"/>
  <c r="UA59" i="2"/>
  <c r="TZ59" i="2"/>
  <c r="TX59" i="2"/>
  <c r="TW59" i="2"/>
  <c r="TV59" i="2"/>
  <c r="TU59" i="2"/>
  <c r="TT59" i="2"/>
  <c r="TS59" i="2"/>
  <c r="TR59" i="2"/>
  <c r="TP59" i="2"/>
  <c r="TO59" i="2"/>
  <c r="TN59" i="2"/>
  <c r="TM59" i="2"/>
  <c r="TJ59" i="2"/>
  <c r="TH59" i="2"/>
  <c r="TG59" i="2"/>
  <c r="TF59" i="2"/>
  <c r="TE59" i="2"/>
  <c r="TD59" i="2"/>
  <c r="TC59" i="2"/>
  <c r="TB59" i="2"/>
  <c r="TA59" i="2"/>
  <c r="SZ59" i="2"/>
  <c r="SY59" i="2"/>
  <c r="SX59" i="2"/>
  <c r="SW59" i="2"/>
  <c r="SU59" i="2"/>
  <c r="ST59" i="2"/>
  <c r="SS59" i="2"/>
  <c r="SR59" i="2"/>
  <c r="SQ59" i="2"/>
  <c r="SP59" i="2"/>
  <c r="SM59" i="2"/>
  <c r="SL59" i="2"/>
  <c r="SK59" i="2"/>
  <c r="SJ59" i="2"/>
  <c r="SG59" i="2"/>
  <c r="VN58" i="2"/>
  <c r="VM58" i="2"/>
  <c r="VL58" i="2"/>
  <c r="VK58" i="2"/>
  <c r="VJ58" i="2"/>
  <c r="VI58" i="2"/>
  <c r="VH58" i="2"/>
  <c r="VG58" i="2"/>
  <c r="VF58" i="2"/>
  <c r="VE58" i="2"/>
  <c r="VD58" i="2"/>
  <c r="VC58" i="2"/>
  <c r="VA58" i="2"/>
  <c r="UZ58" i="2"/>
  <c r="UY58" i="2"/>
  <c r="UX58" i="2"/>
  <c r="UW58" i="2"/>
  <c r="UV58" i="2"/>
  <c r="US58" i="2"/>
  <c r="UR58" i="2"/>
  <c r="UQ58" i="2"/>
  <c r="UP58" i="2"/>
  <c r="UM58" i="2"/>
  <c r="UK58" i="2"/>
  <c r="UJ58" i="2"/>
  <c r="UI58" i="2"/>
  <c r="UH58" i="2"/>
  <c r="UG58" i="2"/>
  <c r="UF58" i="2"/>
  <c r="UE58" i="2"/>
  <c r="UD58" i="2"/>
  <c r="UC58" i="2"/>
  <c r="UB58" i="2"/>
  <c r="UA58" i="2"/>
  <c r="TZ58" i="2"/>
  <c r="TX58" i="2"/>
  <c r="TW58" i="2"/>
  <c r="TV58" i="2"/>
  <c r="TU58" i="2"/>
  <c r="TT58" i="2"/>
  <c r="TS58" i="2"/>
  <c r="TR58" i="2" s="1"/>
  <c r="TP58" i="2"/>
  <c r="TO58" i="2"/>
  <c r="TN58" i="2"/>
  <c r="TM58" i="2"/>
  <c r="TJ58" i="2"/>
  <c r="TH58" i="2"/>
  <c r="TG58" i="2"/>
  <c r="TF58" i="2"/>
  <c r="TE58" i="2"/>
  <c r="TD58" i="2"/>
  <c r="TC58" i="2"/>
  <c r="TB58" i="2"/>
  <c r="TA58" i="2"/>
  <c r="SZ58" i="2"/>
  <c r="SY58" i="2"/>
  <c r="SX58" i="2"/>
  <c r="SW58" i="2"/>
  <c r="SU58" i="2"/>
  <c r="ST58" i="2"/>
  <c r="SS58" i="2"/>
  <c r="SR58" i="2"/>
  <c r="SQ58" i="2"/>
  <c r="SP58" i="2"/>
  <c r="SM58" i="2"/>
  <c r="SL58" i="2"/>
  <c r="SK58" i="2"/>
  <c r="SJ58" i="2"/>
  <c r="SI58" i="2"/>
  <c r="SG58" i="2"/>
  <c r="VN57" i="2"/>
  <c r="VM57" i="2"/>
  <c r="VL57" i="2"/>
  <c r="VK57" i="2"/>
  <c r="VJ57" i="2"/>
  <c r="VI57" i="2"/>
  <c r="VH57" i="2"/>
  <c r="VG57" i="2"/>
  <c r="VF57" i="2"/>
  <c r="VE57" i="2"/>
  <c r="VD57" i="2"/>
  <c r="VC57" i="2"/>
  <c r="VA57" i="2"/>
  <c r="UZ57" i="2"/>
  <c r="UY57" i="2"/>
  <c r="UX57" i="2"/>
  <c r="UW57" i="2"/>
  <c r="UV57" i="2"/>
  <c r="UU57" i="2"/>
  <c r="US57" i="2"/>
  <c r="UR57" i="2"/>
  <c r="UQ57" i="2"/>
  <c r="UP57" i="2"/>
  <c r="UM57" i="2"/>
  <c r="UK57" i="2"/>
  <c r="UJ57" i="2"/>
  <c r="UI57" i="2"/>
  <c r="UH57" i="2"/>
  <c r="UG57" i="2"/>
  <c r="UF57" i="2"/>
  <c r="UE57" i="2"/>
  <c r="UD57" i="2"/>
  <c r="UC57" i="2"/>
  <c r="UB57" i="2"/>
  <c r="UA57" i="2"/>
  <c r="TZ57" i="2"/>
  <c r="TX57" i="2"/>
  <c r="TW57" i="2"/>
  <c r="TV57" i="2"/>
  <c r="TU57" i="2"/>
  <c r="TT57" i="2"/>
  <c r="TS57" i="2"/>
  <c r="TP57" i="2"/>
  <c r="TO57" i="2"/>
  <c r="TN57" i="2"/>
  <c r="TM57" i="2"/>
  <c r="TJ57" i="2"/>
  <c r="TH57" i="2"/>
  <c r="TG57" i="2"/>
  <c r="TF57" i="2"/>
  <c r="TE57" i="2"/>
  <c r="TD57" i="2"/>
  <c r="TC57" i="2"/>
  <c r="TB57" i="2"/>
  <c r="TA57" i="2"/>
  <c r="SZ57" i="2"/>
  <c r="SY57" i="2"/>
  <c r="SX57" i="2"/>
  <c r="SW57" i="2"/>
  <c r="SV57" i="2" s="1"/>
  <c r="SU57" i="2"/>
  <c r="ST57" i="2"/>
  <c r="SS57" i="2"/>
  <c r="SR57" i="2"/>
  <c r="SQ57" i="2"/>
  <c r="SO57" i="2" s="1"/>
  <c r="SP57" i="2"/>
  <c r="SM57" i="2"/>
  <c r="SL57" i="2"/>
  <c r="SI57" i="2" s="1"/>
  <c r="SK57" i="2"/>
  <c r="SJ57" i="2"/>
  <c r="SG57" i="2"/>
  <c r="VN56" i="2"/>
  <c r="VM56" i="2"/>
  <c r="VL56" i="2"/>
  <c r="VK56" i="2"/>
  <c r="VJ56" i="2"/>
  <c r="VI56" i="2"/>
  <c r="VH56" i="2"/>
  <c r="VG56" i="2"/>
  <c r="VF56" i="2"/>
  <c r="VE56" i="2"/>
  <c r="VD56" i="2"/>
  <c r="VC56" i="2"/>
  <c r="VA56" i="2"/>
  <c r="UZ56" i="2"/>
  <c r="UY56" i="2"/>
  <c r="UX56" i="2"/>
  <c r="UW56" i="2"/>
  <c r="UV56" i="2"/>
  <c r="US56" i="2"/>
  <c r="UR56" i="2"/>
  <c r="UQ56" i="2"/>
  <c r="UP56" i="2"/>
  <c r="UM56" i="2"/>
  <c r="UK56" i="2"/>
  <c r="UJ56" i="2"/>
  <c r="UI56" i="2"/>
  <c r="UH56" i="2"/>
  <c r="UG56" i="2"/>
  <c r="UF56" i="2"/>
  <c r="UE56" i="2"/>
  <c r="UD56" i="2"/>
  <c r="UC56" i="2"/>
  <c r="UB56" i="2"/>
  <c r="UA56" i="2"/>
  <c r="TZ56" i="2"/>
  <c r="TX56" i="2"/>
  <c r="TW56" i="2"/>
  <c r="TV56" i="2"/>
  <c r="TU56" i="2"/>
  <c r="TT56" i="2"/>
  <c r="TS56" i="2"/>
  <c r="TR56" i="2" s="1"/>
  <c r="TP56" i="2"/>
  <c r="TO56" i="2"/>
  <c r="TN56" i="2"/>
  <c r="TM56" i="2"/>
  <c r="TJ56" i="2"/>
  <c r="TH56" i="2"/>
  <c r="TG56" i="2"/>
  <c r="TF56" i="2"/>
  <c r="TE56" i="2"/>
  <c r="TD56" i="2"/>
  <c r="TC56" i="2"/>
  <c r="TB56" i="2"/>
  <c r="TA56" i="2"/>
  <c r="SZ56" i="2"/>
  <c r="SY56" i="2"/>
  <c r="SX56" i="2"/>
  <c r="SW56" i="2"/>
  <c r="SU56" i="2"/>
  <c r="ST56" i="2"/>
  <c r="SS56" i="2"/>
  <c r="SR56" i="2"/>
  <c r="SQ56" i="2"/>
  <c r="SP56" i="2"/>
  <c r="SO56" i="2" s="1"/>
  <c r="SM56" i="2"/>
  <c r="SL56" i="2"/>
  <c r="SK56" i="2"/>
  <c r="SJ56" i="2"/>
  <c r="SI56" i="2" s="1"/>
  <c r="SG56" i="2"/>
  <c r="VN55" i="2"/>
  <c r="VM55" i="2"/>
  <c r="VL55" i="2"/>
  <c r="VK55" i="2"/>
  <c r="VJ55" i="2"/>
  <c r="VI55" i="2"/>
  <c r="VH55" i="2"/>
  <c r="VG55" i="2"/>
  <c r="VF55" i="2"/>
  <c r="VE55" i="2"/>
  <c r="VD55" i="2"/>
  <c r="VC55" i="2"/>
  <c r="VA55" i="2"/>
  <c r="UZ55" i="2"/>
  <c r="UY55" i="2"/>
  <c r="UX55" i="2"/>
  <c r="UW55" i="2"/>
  <c r="UV55" i="2"/>
  <c r="US55" i="2"/>
  <c r="UR55" i="2"/>
  <c r="UQ55" i="2"/>
  <c r="UP55" i="2"/>
  <c r="UM55" i="2"/>
  <c r="UK55" i="2"/>
  <c r="UJ55" i="2"/>
  <c r="UI55" i="2"/>
  <c r="UH55" i="2"/>
  <c r="UG55" i="2"/>
  <c r="UF55" i="2"/>
  <c r="UE55" i="2"/>
  <c r="UD55" i="2"/>
  <c r="UC55" i="2"/>
  <c r="UB55" i="2"/>
  <c r="UA55" i="2"/>
  <c r="TZ55" i="2"/>
  <c r="TX55" i="2"/>
  <c r="TW55" i="2"/>
  <c r="TV55" i="2"/>
  <c r="TU55" i="2"/>
  <c r="TT55" i="2"/>
  <c r="TS55" i="2"/>
  <c r="TP55" i="2"/>
  <c r="TO55" i="2"/>
  <c r="TN55" i="2"/>
  <c r="TM55" i="2"/>
  <c r="TJ55" i="2"/>
  <c r="TH55" i="2"/>
  <c r="TG55" i="2"/>
  <c r="TF55" i="2"/>
  <c r="TE55" i="2"/>
  <c r="TD55" i="2"/>
  <c r="TC55" i="2"/>
  <c r="TB55" i="2"/>
  <c r="TA55" i="2"/>
  <c r="SZ55" i="2"/>
  <c r="SY55" i="2"/>
  <c r="SX55" i="2"/>
  <c r="SW55" i="2"/>
  <c r="SU55" i="2"/>
  <c r="ST55" i="2"/>
  <c r="SS55" i="2"/>
  <c r="SR55" i="2"/>
  <c r="SQ55" i="2"/>
  <c r="SP55" i="2"/>
  <c r="SM55" i="2"/>
  <c r="SL55" i="2"/>
  <c r="SK55" i="2"/>
  <c r="SJ55" i="2"/>
  <c r="SG55" i="2"/>
  <c r="VN54" i="2"/>
  <c r="VM54" i="2"/>
  <c r="VL54" i="2"/>
  <c r="VK54" i="2"/>
  <c r="VJ54" i="2"/>
  <c r="VI54" i="2"/>
  <c r="VH54" i="2"/>
  <c r="VG54" i="2"/>
  <c r="VF54" i="2"/>
  <c r="VE54" i="2"/>
  <c r="VD54" i="2"/>
  <c r="VC54" i="2"/>
  <c r="VA54" i="2"/>
  <c r="UZ54" i="2"/>
  <c r="UY54" i="2"/>
  <c r="UX54" i="2"/>
  <c r="UW54" i="2"/>
  <c r="UV54" i="2"/>
  <c r="UU54" i="2" s="1"/>
  <c r="US54" i="2"/>
  <c r="UR54" i="2"/>
  <c r="UQ54" i="2"/>
  <c r="UP54" i="2"/>
  <c r="UO54" i="2" s="1"/>
  <c r="UM54" i="2"/>
  <c r="UK54" i="2"/>
  <c r="UJ54" i="2"/>
  <c r="UI54" i="2"/>
  <c r="UH54" i="2"/>
  <c r="UG54" i="2"/>
  <c r="UF54" i="2"/>
  <c r="UE54" i="2"/>
  <c r="UD54" i="2"/>
  <c r="UC54" i="2"/>
  <c r="UB54" i="2"/>
  <c r="UA54" i="2"/>
  <c r="TZ54" i="2"/>
  <c r="TX54" i="2"/>
  <c r="TW54" i="2"/>
  <c r="TV54" i="2"/>
  <c r="TU54" i="2"/>
  <c r="TT54" i="2"/>
  <c r="TS54" i="2"/>
  <c r="TP54" i="2"/>
  <c r="TO54" i="2"/>
  <c r="TN54" i="2"/>
  <c r="TM54" i="2"/>
  <c r="TJ54" i="2"/>
  <c r="TH54" i="2"/>
  <c r="TG54" i="2"/>
  <c r="TF54" i="2"/>
  <c r="TE54" i="2"/>
  <c r="TD54" i="2"/>
  <c r="TC54" i="2"/>
  <c r="TB54" i="2"/>
  <c r="TA54" i="2"/>
  <c r="SZ54" i="2"/>
  <c r="SY54" i="2"/>
  <c r="SX54" i="2"/>
  <c r="SW54" i="2"/>
  <c r="SU54" i="2"/>
  <c r="ST54" i="2"/>
  <c r="SS54" i="2"/>
  <c r="SR54" i="2"/>
  <c r="SQ54" i="2"/>
  <c r="SP54" i="2"/>
  <c r="SM54" i="2"/>
  <c r="SL54" i="2"/>
  <c r="SK54" i="2"/>
  <c r="SJ54" i="2"/>
  <c r="SG54" i="2"/>
  <c r="VN53" i="2"/>
  <c r="VM53" i="2"/>
  <c r="VL53" i="2"/>
  <c r="VK53" i="2"/>
  <c r="VJ53" i="2"/>
  <c r="VI53" i="2"/>
  <c r="VH53" i="2"/>
  <c r="VG53" i="2"/>
  <c r="VF53" i="2"/>
  <c r="VE53" i="2"/>
  <c r="VD53" i="2"/>
  <c r="VC53" i="2"/>
  <c r="VA53" i="2"/>
  <c r="UZ53" i="2"/>
  <c r="UY53" i="2"/>
  <c r="UX53" i="2"/>
  <c r="UW53" i="2"/>
  <c r="UV53" i="2"/>
  <c r="US53" i="2"/>
  <c r="UR53" i="2"/>
  <c r="UQ53" i="2"/>
  <c r="UP53" i="2"/>
  <c r="UM53" i="2"/>
  <c r="UK53" i="2"/>
  <c r="UJ53" i="2"/>
  <c r="UI53" i="2"/>
  <c r="UH53" i="2"/>
  <c r="UG53" i="2"/>
  <c r="UF53" i="2"/>
  <c r="UE53" i="2"/>
  <c r="UD53" i="2"/>
  <c r="UC53" i="2"/>
  <c r="UB53" i="2"/>
  <c r="UA53" i="2"/>
  <c r="TZ53" i="2"/>
  <c r="TX53" i="2"/>
  <c r="TW53" i="2"/>
  <c r="TV53" i="2"/>
  <c r="TU53" i="2"/>
  <c r="TT53" i="2"/>
  <c r="TS53" i="2"/>
  <c r="TR53" i="2" s="1"/>
  <c r="TP53" i="2"/>
  <c r="TO53" i="2"/>
  <c r="TN53" i="2"/>
  <c r="TM53" i="2"/>
  <c r="TJ53" i="2"/>
  <c r="TH53" i="2"/>
  <c r="TG53" i="2"/>
  <c r="TF53" i="2"/>
  <c r="TE53" i="2"/>
  <c r="TD53" i="2"/>
  <c r="TC53" i="2"/>
  <c r="TB53" i="2"/>
  <c r="TA53" i="2"/>
  <c r="SZ53" i="2"/>
  <c r="SY53" i="2"/>
  <c r="SX53" i="2"/>
  <c r="SW53" i="2"/>
  <c r="SU53" i="2"/>
  <c r="ST53" i="2"/>
  <c r="SS53" i="2"/>
  <c r="SR53" i="2"/>
  <c r="SQ53" i="2"/>
  <c r="SP53" i="2"/>
  <c r="SM53" i="2"/>
  <c r="SL53" i="2"/>
  <c r="SK53" i="2"/>
  <c r="SJ53" i="2"/>
  <c r="SG53" i="2"/>
  <c r="VN52" i="2"/>
  <c r="VM52" i="2"/>
  <c r="VL52" i="2"/>
  <c r="VK52" i="2"/>
  <c r="VJ52" i="2"/>
  <c r="VI52" i="2"/>
  <c r="VH52" i="2"/>
  <c r="VG52" i="2"/>
  <c r="VF52" i="2"/>
  <c r="VE52" i="2"/>
  <c r="VD52" i="2"/>
  <c r="VC52" i="2"/>
  <c r="VA52" i="2"/>
  <c r="UZ52" i="2"/>
  <c r="UY52" i="2"/>
  <c r="UX52" i="2"/>
  <c r="UW52" i="2"/>
  <c r="UV52" i="2"/>
  <c r="US52" i="2"/>
  <c r="UR52" i="2"/>
  <c r="UQ52" i="2"/>
  <c r="UP52" i="2"/>
  <c r="UM52" i="2"/>
  <c r="UK52" i="2"/>
  <c r="UJ52" i="2"/>
  <c r="UI52" i="2"/>
  <c r="UH52" i="2"/>
  <c r="UG52" i="2"/>
  <c r="UF52" i="2"/>
  <c r="UE52" i="2"/>
  <c r="UD52" i="2"/>
  <c r="UC52" i="2"/>
  <c r="UB52" i="2"/>
  <c r="UA52" i="2"/>
  <c r="TZ52" i="2"/>
  <c r="TX52" i="2"/>
  <c r="TW52" i="2"/>
  <c r="TV52" i="2"/>
  <c r="TU52" i="2"/>
  <c r="TT52" i="2"/>
  <c r="TR52" i="2" s="1"/>
  <c r="TS52" i="2"/>
  <c r="TP52" i="2"/>
  <c r="TO52" i="2"/>
  <c r="TN52" i="2"/>
  <c r="TM52" i="2"/>
  <c r="TJ52" i="2"/>
  <c r="TH52" i="2"/>
  <c r="TG52" i="2"/>
  <c r="TF52" i="2"/>
  <c r="TE52" i="2"/>
  <c r="TD52" i="2"/>
  <c r="TC52" i="2"/>
  <c r="TB52" i="2"/>
  <c r="TA52" i="2"/>
  <c r="SZ52" i="2"/>
  <c r="SY52" i="2"/>
  <c r="SX52" i="2"/>
  <c r="SW52" i="2"/>
  <c r="SU52" i="2"/>
  <c r="ST52" i="2"/>
  <c r="SS52" i="2"/>
  <c r="SR52" i="2"/>
  <c r="SQ52" i="2"/>
  <c r="SP52" i="2"/>
  <c r="SM52" i="2"/>
  <c r="SL52" i="2"/>
  <c r="SK52" i="2"/>
  <c r="SJ52" i="2"/>
  <c r="SI52" i="2" s="1"/>
  <c r="SG52" i="2"/>
  <c r="VN51" i="2"/>
  <c r="VM51" i="2"/>
  <c r="VL51" i="2"/>
  <c r="VK51" i="2"/>
  <c r="VJ51" i="2"/>
  <c r="VI51" i="2"/>
  <c r="VH51" i="2"/>
  <c r="VG51" i="2"/>
  <c r="VF51" i="2"/>
  <c r="VE51" i="2"/>
  <c r="VD51" i="2"/>
  <c r="VC51" i="2"/>
  <c r="VA51" i="2"/>
  <c r="UZ51" i="2"/>
  <c r="UY51" i="2"/>
  <c r="UX51" i="2"/>
  <c r="UW51" i="2"/>
  <c r="UV51" i="2"/>
  <c r="US51" i="2"/>
  <c r="UR51" i="2"/>
  <c r="UQ51" i="2"/>
  <c r="UP51" i="2"/>
  <c r="UM51" i="2"/>
  <c r="UK51" i="2"/>
  <c r="UJ51" i="2"/>
  <c r="UI51" i="2"/>
  <c r="UH51" i="2"/>
  <c r="UG51" i="2"/>
  <c r="UF51" i="2"/>
  <c r="UE51" i="2"/>
  <c r="UD51" i="2"/>
  <c r="UC51" i="2"/>
  <c r="UB51" i="2"/>
  <c r="UA51" i="2"/>
  <c r="TZ51" i="2"/>
  <c r="TY51" i="2" s="1"/>
  <c r="TX51" i="2"/>
  <c r="TW51" i="2"/>
  <c r="TV51" i="2"/>
  <c r="TU51" i="2"/>
  <c r="TT51" i="2"/>
  <c r="TS51" i="2"/>
  <c r="TP51" i="2"/>
  <c r="TO51" i="2"/>
  <c r="TN51" i="2"/>
  <c r="TM51" i="2"/>
  <c r="TJ51" i="2"/>
  <c r="TH51" i="2"/>
  <c r="TG51" i="2"/>
  <c r="TF51" i="2"/>
  <c r="TE51" i="2"/>
  <c r="TD51" i="2"/>
  <c r="TC51" i="2"/>
  <c r="TB51" i="2"/>
  <c r="TA51" i="2"/>
  <c r="SZ51" i="2"/>
  <c r="SY51" i="2"/>
  <c r="SX51" i="2"/>
  <c r="SW51" i="2"/>
  <c r="SV51" i="2" s="1"/>
  <c r="SU51" i="2"/>
  <c r="ST51" i="2"/>
  <c r="SS51" i="2"/>
  <c r="SR51" i="2"/>
  <c r="SQ51" i="2"/>
  <c r="SP51" i="2"/>
  <c r="SM51" i="2"/>
  <c r="SL51" i="2"/>
  <c r="SK51" i="2"/>
  <c r="SJ51" i="2"/>
  <c r="SG51" i="2"/>
  <c r="VN50" i="2"/>
  <c r="VM50" i="2"/>
  <c r="VL50" i="2"/>
  <c r="VK50" i="2"/>
  <c r="VJ50" i="2"/>
  <c r="VI50" i="2"/>
  <c r="VH50" i="2"/>
  <c r="VG50" i="2"/>
  <c r="VF50" i="2"/>
  <c r="VE50" i="2"/>
  <c r="VD50" i="2"/>
  <c r="VC50" i="2"/>
  <c r="VA50" i="2"/>
  <c r="UZ50" i="2"/>
  <c r="UY50" i="2"/>
  <c r="UX50" i="2"/>
  <c r="UW50" i="2"/>
  <c r="UV50" i="2"/>
  <c r="US50" i="2"/>
  <c r="UR50" i="2"/>
  <c r="UQ50" i="2"/>
  <c r="UP50" i="2"/>
  <c r="UM50" i="2"/>
  <c r="UK50" i="2"/>
  <c r="UJ50" i="2"/>
  <c r="UI50" i="2"/>
  <c r="UH50" i="2"/>
  <c r="UG50" i="2"/>
  <c r="UF50" i="2"/>
  <c r="UE50" i="2"/>
  <c r="UD50" i="2"/>
  <c r="UC50" i="2"/>
  <c r="UB50" i="2"/>
  <c r="UA50" i="2"/>
  <c r="TZ50" i="2"/>
  <c r="TX50" i="2"/>
  <c r="TW50" i="2"/>
  <c r="TV50" i="2"/>
  <c r="TU50" i="2"/>
  <c r="TT50" i="2"/>
  <c r="TS50" i="2"/>
  <c r="TP50" i="2"/>
  <c r="TO50" i="2"/>
  <c r="TN50" i="2"/>
  <c r="TM50" i="2"/>
  <c r="TJ50" i="2"/>
  <c r="TH50" i="2"/>
  <c r="TG50" i="2"/>
  <c r="TF50" i="2"/>
  <c r="TE50" i="2"/>
  <c r="TD50" i="2"/>
  <c r="TC50" i="2"/>
  <c r="TB50" i="2"/>
  <c r="TA50" i="2"/>
  <c r="SZ50" i="2"/>
  <c r="SY50" i="2"/>
  <c r="SX50" i="2"/>
  <c r="SW50" i="2"/>
  <c r="SU50" i="2"/>
  <c r="ST50" i="2"/>
  <c r="SS50" i="2"/>
  <c r="SR50" i="2"/>
  <c r="SQ50" i="2"/>
  <c r="SP50" i="2"/>
  <c r="SM50" i="2"/>
  <c r="SL50" i="2"/>
  <c r="SK50" i="2"/>
  <c r="SJ50" i="2"/>
  <c r="SG50" i="2"/>
  <c r="VN49" i="2"/>
  <c r="VM49" i="2"/>
  <c r="VL49" i="2"/>
  <c r="VK49" i="2"/>
  <c r="VJ49" i="2"/>
  <c r="VI49" i="2"/>
  <c r="VH49" i="2"/>
  <c r="VG49" i="2"/>
  <c r="VF49" i="2"/>
  <c r="VE49" i="2"/>
  <c r="VD49" i="2"/>
  <c r="VC49" i="2"/>
  <c r="VA49" i="2"/>
  <c r="UZ49" i="2"/>
  <c r="UY49" i="2"/>
  <c r="UX49" i="2"/>
  <c r="UW49" i="2"/>
  <c r="UV49" i="2"/>
  <c r="US49" i="2"/>
  <c r="UR49" i="2"/>
  <c r="UQ49" i="2"/>
  <c r="UP49" i="2"/>
  <c r="UM49" i="2"/>
  <c r="UK49" i="2"/>
  <c r="UJ49" i="2"/>
  <c r="UI49" i="2"/>
  <c r="UH49" i="2"/>
  <c r="UG49" i="2"/>
  <c r="UF49" i="2"/>
  <c r="UE49" i="2"/>
  <c r="UD49" i="2"/>
  <c r="UC49" i="2"/>
  <c r="UB49" i="2"/>
  <c r="UA49" i="2"/>
  <c r="TZ49" i="2"/>
  <c r="TY49" i="2" s="1"/>
  <c r="TX49" i="2"/>
  <c r="TW49" i="2"/>
  <c r="TV49" i="2"/>
  <c r="TU49" i="2"/>
  <c r="TT49" i="2"/>
  <c r="TS49" i="2"/>
  <c r="TP49" i="2"/>
  <c r="TO49" i="2"/>
  <c r="TN49" i="2"/>
  <c r="TM49" i="2"/>
  <c r="TJ49" i="2"/>
  <c r="TH49" i="2"/>
  <c r="TG49" i="2"/>
  <c r="TF49" i="2"/>
  <c r="TE49" i="2"/>
  <c r="TD49" i="2"/>
  <c r="TC49" i="2"/>
  <c r="TB49" i="2"/>
  <c r="TA49" i="2"/>
  <c r="SZ49" i="2"/>
  <c r="SY49" i="2"/>
  <c r="SX49" i="2"/>
  <c r="SW49" i="2"/>
  <c r="SU49" i="2"/>
  <c r="ST49" i="2"/>
  <c r="SS49" i="2"/>
  <c r="SR49" i="2"/>
  <c r="SQ49" i="2"/>
  <c r="SP49" i="2"/>
  <c r="SM49" i="2"/>
  <c r="SL49" i="2"/>
  <c r="SK49" i="2"/>
  <c r="SJ49" i="2"/>
  <c r="SG49" i="2"/>
  <c r="VN48" i="2"/>
  <c r="VM48" i="2"/>
  <c r="VL48" i="2"/>
  <c r="VK48" i="2"/>
  <c r="VJ48" i="2"/>
  <c r="VI48" i="2"/>
  <c r="VH48" i="2"/>
  <c r="VG48" i="2"/>
  <c r="VF48" i="2"/>
  <c r="VE48" i="2"/>
  <c r="VD48" i="2"/>
  <c r="VC48" i="2"/>
  <c r="VA48" i="2"/>
  <c r="UZ48" i="2"/>
  <c r="UY48" i="2"/>
  <c r="UX48" i="2"/>
  <c r="UW48" i="2"/>
  <c r="UV48" i="2"/>
  <c r="US48" i="2"/>
  <c r="UR48" i="2"/>
  <c r="UQ48" i="2"/>
  <c r="UP48" i="2"/>
  <c r="UM48" i="2"/>
  <c r="UK48" i="2"/>
  <c r="UJ48" i="2"/>
  <c r="UI48" i="2"/>
  <c r="UH48" i="2"/>
  <c r="UG48" i="2"/>
  <c r="UF48" i="2"/>
  <c r="UE48" i="2"/>
  <c r="UD48" i="2"/>
  <c r="UC48" i="2"/>
  <c r="UB48" i="2"/>
  <c r="UA48" i="2"/>
  <c r="TZ48" i="2"/>
  <c r="TX48" i="2"/>
  <c r="TW48" i="2"/>
  <c r="TV48" i="2"/>
  <c r="TU48" i="2"/>
  <c r="TT48" i="2"/>
  <c r="TS48" i="2"/>
  <c r="TP48" i="2"/>
  <c r="TO48" i="2"/>
  <c r="TN48" i="2"/>
  <c r="TM48" i="2"/>
  <c r="TJ48" i="2"/>
  <c r="TH48" i="2"/>
  <c r="TG48" i="2"/>
  <c r="TF48" i="2"/>
  <c r="TE48" i="2"/>
  <c r="TD48" i="2"/>
  <c r="TC48" i="2"/>
  <c r="TB48" i="2"/>
  <c r="TA48" i="2"/>
  <c r="SZ48" i="2"/>
  <c r="SY48" i="2"/>
  <c r="SX48" i="2"/>
  <c r="SW48" i="2"/>
  <c r="SU48" i="2"/>
  <c r="ST48" i="2"/>
  <c r="SS48" i="2"/>
  <c r="SR48" i="2"/>
  <c r="SQ48" i="2"/>
  <c r="SP48" i="2"/>
  <c r="SM48" i="2"/>
  <c r="SL48" i="2"/>
  <c r="SK48" i="2"/>
  <c r="SJ48" i="2"/>
  <c r="SG48" i="2"/>
  <c r="VN47" i="2"/>
  <c r="VM47" i="2"/>
  <c r="VL47" i="2"/>
  <c r="VK47" i="2"/>
  <c r="VJ47" i="2"/>
  <c r="VI47" i="2"/>
  <c r="VH47" i="2"/>
  <c r="VG47" i="2"/>
  <c r="VF47" i="2"/>
  <c r="VE47" i="2"/>
  <c r="VD47" i="2"/>
  <c r="VC47" i="2"/>
  <c r="VA47" i="2"/>
  <c r="UZ47" i="2"/>
  <c r="UY47" i="2"/>
  <c r="UX47" i="2"/>
  <c r="UW47" i="2"/>
  <c r="UV47" i="2"/>
  <c r="US47" i="2"/>
  <c r="UR47" i="2"/>
  <c r="UQ47" i="2"/>
  <c r="UP47" i="2"/>
  <c r="UM47" i="2"/>
  <c r="UK47" i="2"/>
  <c r="UJ47" i="2"/>
  <c r="UI47" i="2"/>
  <c r="UH47" i="2"/>
  <c r="UG47" i="2"/>
  <c r="UF47" i="2"/>
  <c r="UE47" i="2"/>
  <c r="UD47" i="2"/>
  <c r="UC47" i="2"/>
  <c r="UB47" i="2"/>
  <c r="UA47" i="2"/>
  <c r="TZ47" i="2"/>
  <c r="TX47" i="2"/>
  <c r="TW47" i="2"/>
  <c r="TV47" i="2"/>
  <c r="TU47" i="2"/>
  <c r="TT47" i="2"/>
  <c r="TS47" i="2"/>
  <c r="TR47" i="2" s="1"/>
  <c r="TP47" i="2"/>
  <c r="TO47" i="2"/>
  <c r="TN47" i="2"/>
  <c r="TM47" i="2"/>
  <c r="TL47" i="2" s="1"/>
  <c r="TJ47" i="2"/>
  <c r="TH47" i="2"/>
  <c r="TG47" i="2"/>
  <c r="TF47" i="2"/>
  <c r="TE47" i="2"/>
  <c r="TD47" i="2"/>
  <c r="TC47" i="2"/>
  <c r="TB47" i="2"/>
  <c r="TA47" i="2"/>
  <c r="SZ47" i="2"/>
  <c r="SY47" i="2"/>
  <c r="SX47" i="2"/>
  <c r="SW47" i="2"/>
  <c r="SU47" i="2"/>
  <c r="ST47" i="2"/>
  <c r="SS47" i="2"/>
  <c r="SR47" i="2"/>
  <c r="SQ47" i="2"/>
  <c r="SP47" i="2"/>
  <c r="SM47" i="2"/>
  <c r="SL47" i="2"/>
  <c r="SK47" i="2"/>
  <c r="SJ47" i="2"/>
  <c r="SG47" i="2"/>
  <c r="VN46" i="2"/>
  <c r="VM46" i="2"/>
  <c r="VL46" i="2"/>
  <c r="VK46" i="2"/>
  <c r="VJ46" i="2"/>
  <c r="VI46" i="2"/>
  <c r="VH46" i="2"/>
  <c r="VG46" i="2"/>
  <c r="VF46" i="2"/>
  <c r="VE46" i="2"/>
  <c r="VD46" i="2"/>
  <c r="VC46" i="2"/>
  <c r="VA46" i="2"/>
  <c r="UZ46" i="2"/>
  <c r="UY46" i="2"/>
  <c r="UX46" i="2"/>
  <c r="UW46" i="2"/>
  <c r="UV46" i="2"/>
  <c r="US46" i="2"/>
  <c r="UR46" i="2"/>
  <c r="UQ46" i="2"/>
  <c r="UP46" i="2"/>
  <c r="UM46" i="2"/>
  <c r="UK46" i="2"/>
  <c r="UJ46" i="2"/>
  <c r="UI46" i="2"/>
  <c r="UH46" i="2"/>
  <c r="UG46" i="2"/>
  <c r="UF46" i="2"/>
  <c r="UE46" i="2"/>
  <c r="UD46" i="2"/>
  <c r="UC46" i="2"/>
  <c r="UB46" i="2"/>
  <c r="UA46" i="2"/>
  <c r="TZ46" i="2"/>
  <c r="TX46" i="2"/>
  <c r="TW46" i="2"/>
  <c r="TV46" i="2"/>
  <c r="TU46" i="2"/>
  <c r="TT46" i="2"/>
  <c r="TS46" i="2"/>
  <c r="TP46" i="2"/>
  <c r="TO46" i="2"/>
  <c r="TN46" i="2"/>
  <c r="TM46" i="2"/>
  <c r="TJ46" i="2"/>
  <c r="TH46" i="2"/>
  <c r="TG46" i="2"/>
  <c r="TF46" i="2"/>
  <c r="TE46" i="2"/>
  <c r="TD46" i="2"/>
  <c r="TC46" i="2"/>
  <c r="TB46" i="2"/>
  <c r="TA46" i="2"/>
  <c r="SZ46" i="2"/>
  <c r="SY46" i="2"/>
  <c r="SX46" i="2"/>
  <c r="SW46" i="2"/>
  <c r="SU46" i="2"/>
  <c r="ST46" i="2"/>
  <c r="SS46" i="2"/>
  <c r="SR46" i="2"/>
  <c r="SQ46" i="2"/>
  <c r="SP46" i="2"/>
  <c r="SO46" i="2" s="1"/>
  <c r="SM46" i="2"/>
  <c r="SL46" i="2"/>
  <c r="SK46" i="2"/>
  <c r="SJ46" i="2"/>
  <c r="SI46" i="2" s="1"/>
  <c r="SG46" i="2"/>
  <c r="VN45" i="2"/>
  <c r="VM45" i="2"/>
  <c r="VL45" i="2"/>
  <c r="VK45" i="2"/>
  <c r="VJ45" i="2"/>
  <c r="VI45" i="2"/>
  <c r="VH45" i="2"/>
  <c r="VG45" i="2"/>
  <c r="VF45" i="2"/>
  <c r="VE45" i="2"/>
  <c r="VD45" i="2"/>
  <c r="VC45" i="2"/>
  <c r="VA45" i="2"/>
  <c r="UZ45" i="2"/>
  <c r="UY45" i="2"/>
  <c r="UX45" i="2"/>
  <c r="UW45" i="2"/>
  <c r="UV45" i="2"/>
  <c r="US45" i="2"/>
  <c r="UR45" i="2"/>
  <c r="UQ45" i="2"/>
  <c r="UP45" i="2"/>
  <c r="UM45" i="2"/>
  <c r="UK45" i="2"/>
  <c r="UJ45" i="2"/>
  <c r="UI45" i="2"/>
  <c r="UH45" i="2"/>
  <c r="UG45" i="2"/>
  <c r="UF45" i="2"/>
  <c r="UE45" i="2"/>
  <c r="UD45" i="2"/>
  <c r="UC45" i="2"/>
  <c r="UB45" i="2"/>
  <c r="UA45" i="2"/>
  <c r="TZ45" i="2"/>
  <c r="TX45" i="2"/>
  <c r="TW45" i="2"/>
  <c r="TV45" i="2"/>
  <c r="TU45" i="2"/>
  <c r="TT45" i="2"/>
  <c r="TS45" i="2"/>
  <c r="TP45" i="2"/>
  <c r="TO45" i="2"/>
  <c r="TN45" i="2"/>
  <c r="TM45" i="2"/>
  <c r="TJ45" i="2"/>
  <c r="TH45" i="2"/>
  <c r="TG45" i="2"/>
  <c r="TF45" i="2"/>
  <c r="TE45" i="2"/>
  <c r="TD45" i="2"/>
  <c r="TC45" i="2"/>
  <c r="TB45" i="2"/>
  <c r="TA45" i="2"/>
  <c r="SZ45" i="2"/>
  <c r="SY45" i="2"/>
  <c r="SX45" i="2"/>
  <c r="SW45" i="2"/>
  <c r="SU45" i="2"/>
  <c r="ST45" i="2"/>
  <c r="SS45" i="2"/>
  <c r="SR45" i="2"/>
  <c r="SQ45" i="2"/>
  <c r="SP45" i="2"/>
  <c r="SM45" i="2"/>
  <c r="SL45" i="2"/>
  <c r="SK45" i="2"/>
  <c r="SJ45" i="2"/>
  <c r="SG45" i="2"/>
  <c r="VN44" i="2"/>
  <c r="VM44" i="2"/>
  <c r="VL44" i="2"/>
  <c r="VK44" i="2"/>
  <c r="VJ44" i="2"/>
  <c r="VI44" i="2"/>
  <c r="VH44" i="2"/>
  <c r="VG44" i="2"/>
  <c r="VF44" i="2"/>
  <c r="VE44" i="2"/>
  <c r="VD44" i="2"/>
  <c r="VC44" i="2"/>
  <c r="VA44" i="2"/>
  <c r="UZ44" i="2"/>
  <c r="UY44" i="2"/>
  <c r="UX44" i="2"/>
  <c r="UW44" i="2"/>
  <c r="UV44" i="2"/>
  <c r="UU44" i="2" s="1"/>
  <c r="US44" i="2"/>
  <c r="UR44" i="2"/>
  <c r="UQ44" i="2"/>
  <c r="UP44" i="2"/>
  <c r="UM44" i="2"/>
  <c r="UK44" i="2"/>
  <c r="UJ44" i="2"/>
  <c r="UI44" i="2"/>
  <c r="UH44" i="2"/>
  <c r="UG44" i="2"/>
  <c r="UF44" i="2"/>
  <c r="UE44" i="2"/>
  <c r="UD44" i="2"/>
  <c r="UC44" i="2"/>
  <c r="UB44" i="2"/>
  <c r="UA44" i="2"/>
  <c r="TZ44" i="2"/>
  <c r="TX44" i="2"/>
  <c r="TW44" i="2"/>
  <c r="TV44" i="2"/>
  <c r="TU44" i="2"/>
  <c r="TT44" i="2"/>
  <c r="TS44" i="2"/>
  <c r="TP44" i="2"/>
  <c r="TO44" i="2"/>
  <c r="TN44" i="2"/>
  <c r="TM44" i="2"/>
  <c r="TJ44" i="2"/>
  <c r="TH44" i="2"/>
  <c r="TG44" i="2"/>
  <c r="TF44" i="2"/>
  <c r="TE44" i="2"/>
  <c r="TD44" i="2"/>
  <c r="TC44" i="2"/>
  <c r="TB44" i="2"/>
  <c r="TA44" i="2"/>
  <c r="SZ44" i="2"/>
  <c r="SY44" i="2"/>
  <c r="SX44" i="2"/>
  <c r="SW44" i="2"/>
  <c r="SU44" i="2"/>
  <c r="ST44" i="2"/>
  <c r="SS44" i="2"/>
  <c r="SR44" i="2"/>
  <c r="SQ44" i="2"/>
  <c r="SP44" i="2"/>
  <c r="SM44" i="2"/>
  <c r="SL44" i="2"/>
  <c r="SK44" i="2"/>
  <c r="SJ44" i="2"/>
  <c r="SG44" i="2"/>
  <c r="VN43" i="2"/>
  <c r="VM43" i="2"/>
  <c r="VL43" i="2"/>
  <c r="VK43" i="2"/>
  <c r="VJ43" i="2"/>
  <c r="VI43" i="2"/>
  <c r="VH43" i="2"/>
  <c r="VG43" i="2"/>
  <c r="VF43" i="2"/>
  <c r="VE43" i="2"/>
  <c r="VD43" i="2"/>
  <c r="VC43" i="2"/>
  <c r="VA43" i="2"/>
  <c r="UZ43" i="2"/>
  <c r="UY43" i="2"/>
  <c r="UX43" i="2"/>
  <c r="UW43" i="2"/>
  <c r="UU43" i="2" s="1"/>
  <c r="UV43" i="2"/>
  <c r="US43" i="2"/>
  <c r="UR43" i="2"/>
  <c r="UQ43" i="2"/>
  <c r="UP43" i="2"/>
  <c r="UM43" i="2"/>
  <c r="UK43" i="2"/>
  <c r="UJ43" i="2"/>
  <c r="UI43" i="2"/>
  <c r="UH43" i="2"/>
  <c r="UG43" i="2"/>
  <c r="UF43" i="2"/>
  <c r="UE43" i="2"/>
  <c r="UD43" i="2"/>
  <c r="UC43" i="2"/>
  <c r="UB43" i="2"/>
  <c r="UA43" i="2"/>
  <c r="TZ43" i="2"/>
  <c r="TX43" i="2"/>
  <c r="TW43" i="2"/>
  <c r="TV43" i="2"/>
  <c r="TU43" i="2"/>
  <c r="TT43" i="2"/>
  <c r="TS43" i="2"/>
  <c r="TP43" i="2"/>
  <c r="TO43" i="2"/>
  <c r="TN43" i="2"/>
  <c r="TM43" i="2"/>
  <c r="TL43" i="2" s="1"/>
  <c r="TJ43" i="2"/>
  <c r="TH43" i="2"/>
  <c r="TG43" i="2"/>
  <c r="TF43" i="2"/>
  <c r="TE43" i="2"/>
  <c r="TD43" i="2"/>
  <c r="TC43" i="2"/>
  <c r="TB43" i="2"/>
  <c r="TA43" i="2"/>
  <c r="SZ43" i="2"/>
  <c r="SY43" i="2"/>
  <c r="SX43" i="2"/>
  <c r="SW43" i="2"/>
  <c r="SU43" i="2"/>
  <c r="ST43" i="2"/>
  <c r="SS43" i="2"/>
  <c r="SR43" i="2"/>
  <c r="SQ43" i="2"/>
  <c r="SO43" i="2" s="1"/>
  <c r="SP43" i="2"/>
  <c r="SM43" i="2"/>
  <c r="SL43" i="2"/>
  <c r="SK43" i="2"/>
  <c r="SJ43" i="2"/>
  <c r="SG43" i="2"/>
  <c r="VN42" i="2"/>
  <c r="VM42" i="2"/>
  <c r="VL42" i="2"/>
  <c r="VK42" i="2"/>
  <c r="VJ42" i="2"/>
  <c r="VI42" i="2"/>
  <c r="VH42" i="2"/>
  <c r="VG42" i="2"/>
  <c r="VF42" i="2"/>
  <c r="VE42" i="2"/>
  <c r="VD42" i="2"/>
  <c r="VC42" i="2"/>
  <c r="VA42" i="2"/>
  <c r="UZ42" i="2"/>
  <c r="UY42" i="2"/>
  <c r="UX42" i="2"/>
  <c r="UW42" i="2"/>
  <c r="UV42" i="2"/>
  <c r="US42" i="2"/>
  <c r="UR42" i="2"/>
  <c r="UQ42" i="2"/>
  <c r="UP42" i="2"/>
  <c r="UM42" i="2"/>
  <c r="UK42" i="2"/>
  <c r="UJ42" i="2"/>
  <c r="UI42" i="2"/>
  <c r="UH42" i="2"/>
  <c r="UG42" i="2"/>
  <c r="UF42" i="2"/>
  <c r="UE42" i="2"/>
  <c r="UD42" i="2"/>
  <c r="UC42" i="2"/>
  <c r="UB42" i="2"/>
  <c r="UA42" i="2"/>
  <c r="TZ42" i="2"/>
  <c r="TX42" i="2"/>
  <c r="TW42" i="2"/>
  <c r="TV42" i="2"/>
  <c r="TU42" i="2"/>
  <c r="TT42" i="2"/>
  <c r="TS42" i="2"/>
  <c r="TP42" i="2"/>
  <c r="TO42" i="2"/>
  <c r="TN42" i="2"/>
  <c r="TM42" i="2"/>
  <c r="TJ42" i="2"/>
  <c r="TH42" i="2"/>
  <c r="TG42" i="2"/>
  <c r="TF42" i="2"/>
  <c r="TE42" i="2"/>
  <c r="TD42" i="2"/>
  <c r="TC42" i="2"/>
  <c r="TB42" i="2"/>
  <c r="TA42" i="2"/>
  <c r="SZ42" i="2"/>
  <c r="SY42" i="2"/>
  <c r="SV42" i="2" s="1"/>
  <c r="SX42" i="2"/>
  <c r="SW42" i="2"/>
  <c r="SU42" i="2"/>
  <c r="ST42" i="2"/>
  <c r="SS42" i="2"/>
  <c r="SR42" i="2"/>
  <c r="SQ42" i="2"/>
  <c r="SP42" i="2"/>
  <c r="SM42" i="2"/>
  <c r="SL42" i="2"/>
  <c r="SK42" i="2"/>
  <c r="SJ42" i="2"/>
  <c r="SG42" i="2"/>
  <c r="VN41" i="2"/>
  <c r="VM41" i="2"/>
  <c r="VL41" i="2"/>
  <c r="VK41" i="2"/>
  <c r="VJ41" i="2"/>
  <c r="VI41" i="2"/>
  <c r="VH41" i="2"/>
  <c r="VG41" i="2"/>
  <c r="VF41" i="2"/>
  <c r="VE41" i="2"/>
  <c r="VD41" i="2"/>
  <c r="VC41" i="2"/>
  <c r="VA41" i="2"/>
  <c r="UZ41" i="2"/>
  <c r="UY41" i="2"/>
  <c r="UX41" i="2"/>
  <c r="UW41" i="2"/>
  <c r="UV41" i="2"/>
  <c r="US41" i="2"/>
  <c r="UR41" i="2"/>
  <c r="UQ41" i="2"/>
  <c r="UP41" i="2"/>
  <c r="UM41" i="2"/>
  <c r="UK41" i="2"/>
  <c r="UJ41" i="2"/>
  <c r="UI41" i="2"/>
  <c r="UH41" i="2"/>
  <c r="UG41" i="2"/>
  <c r="UF41" i="2"/>
  <c r="UE41" i="2"/>
  <c r="UD41" i="2"/>
  <c r="UC41" i="2"/>
  <c r="UB41" i="2"/>
  <c r="UA41" i="2"/>
  <c r="TZ41" i="2"/>
  <c r="TX41" i="2"/>
  <c r="TW41" i="2"/>
  <c r="TV41" i="2"/>
  <c r="TU41" i="2"/>
  <c r="TT41" i="2"/>
  <c r="TR41" i="2" s="1"/>
  <c r="TS41" i="2"/>
  <c r="TP41" i="2"/>
  <c r="TO41" i="2"/>
  <c r="TN41" i="2"/>
  <c r="TM41" i="2"/>
  <c r="TJ41" i="2"/>
  <c r="TH41" i="2"/>
  <c r="TG41" i="2"/>
  <c r="TF41" i="2"/>
  <c r="TE41" i="2"/>
  <c r="TD41" i="2"/>
  <c r="TC41" i="2"/>
  <c r="TB41" i="2"/>
  <c r="TA41" i="2"/>
  <c r="SZ41" i="2"/>
  <c r="SY41" i="2"/>
  <c r="SX41" i="2"/>
  <c r="SW41" i="2"/>
  <c r="SU41" i="2"/>
  <c r="ST41" i="2"/>
  <c r="SS41" i="2"/>
  <c r="SR41" i="2"/>
  <c r="SQ41" i="2"/>
  <c r="SO41" i="2" s="1"/>
  <c r="SP41" i="2"/>
  <c r="SM41" i="2"/>
  <c r="SL41" i="2"/>
  <c r="SK41" i="2"/>
  <c r="SJ41" i="2"/>
  <c r="SG41" i="2"/>
  <c r="VN40" i="2"/>
  <c r="VM40" i="2"/>
  <c r="VL40" i="2"/>
  <c r="VK40" i="2"/>
  <c r="VJ40" i="2"/>
  <c r="VI40" i="2"/>
  <c r="VH40" i="2"/>
  <c r="VG40" i="2"/>
  <c r="VF40" i="2"/>
  <c r="VE40" i="2"/>
  <c r="VD40" i="2"/>
  <c r="VC40" i="2"/>
  <c r="VB40" i="2" s="1"/>
  <c r="VA40" i="2"/>
  <c r="UZ40" i="2"/>
  <c r="UY40" i="2"/>
  <c r="UX40" i="2"/>
  <c r="UW40" i="2"/>
  <c r="UV40" i="2"/>
  <c r="UU40" i="2" s="1"/>
  <c r="US40" i="2"/>
  <c r="UR40" i="2"/>
  <c r="UQ40" i="2"/>
  <c r="UP40" i="2"/>
  <c r="UM40" i="2"/>
  <c r="UK40" i="2"/>
  <c r="UJ40" i="2"/>
  <c r="UI40" i="2"/>
  <c r="UH40" i="2"/>
  <c r="UG40" i="2"/>
  <c r="UF40" i="2"/>
  <c r="UE40" i="2"/>
  <c r="UD40" i="2"/>
  <c r="UC40" i="2"/>
  <c r="UB40" i="2"/>
  <c r="UA40" i="2"/>
  <c r="TZ40" i="2"/>
  <c r="TX40" i="2"/>
  <c r="TW40" i="2"/>
  <c r="TV40" i="2"/>
  <c r="TU40" i="2"/>
  <c r="TT40" i="2"/>
  <c r="TS40" i="2"/>
  <c r="TP40" i="2"/>
  <c r="TO40" i="2"/>
  <c r="TN40" i="2"/>
  <c r="TM40" i="2"/>
  <c r="TJ40" i="2"/>
  <c r="TH40" i="2"/>
  <c r="TG40" i="2"/>
  <c r="TF40" i="2"/>
  <c r="TE40" i="2"/>
  <c r="TD40" i="2"/>
  <c r="TC40" i="2"/>
  <c r="TB40" i="2"/>
  <c r="TA40" i="2"/>
  <c r="SZ40" i="2"/>
  <c r="SY40" i="2"/>
  <c r="SX40" i="2"/>
  <c r="SW40" i="2"/>
  <c r="SU40" i="2"/>
  <c r="ST40" i="2"/>
  <c r="SS40" i="2"/>
  <c r="SR40" i="2"/>
  <c r="SQ40" i="2"/>
  <c r="SP40" i="2"/>
  <c r="SO40" i="2" s="1"/>
  <c r="SM40" i="2"/>
  <c r="SL40" i="2"/>
  <c r="SK40" i="2"/>
  <c r="SJ40" i="2"/>
  <c r="SI40" i="2" s="1"/>
  <c r="SG40" i="2"/>
  <c r="VN39" i="2"/>
  <c r="VM39" i="2"/>
  <c r="VL39" i="2"/>
  <c r="VK39" i="2"/>
  <c r="VJ39" i="2"/>
  <c r="VI39" i="2"/>
  <c r="VH39" i="2"/>
  <c r="VG39" i="2"/>
  <c r="VF39" i="2"/>
  <c r="VE39" i="2"/>
  <c r="VD39" i="2"/>
  <c r="VC39" i="2"/>
  <c r="VA39" i="2"/>
  <c r="UZ39" i="2"/>
  <c r="UY39" i="2"/>
  <c r="UX39" i="2"/>
  <c r="UW39" i="2"/>
  <c r="UV39" i="2"/>
  <c r="US39" i="2"/>
  <c r="UR39" i="2"/>
  <c r="UQ39" i="2"/>
  <c r="UP39" i="2"/>
  <c r="UM39" i="2"/>
  <c r="UK39" i="2"/>
  <c r="UJ39" i="2"/>
  <c r="UI39" i="2"/>
  <c r="UH39" i="2"/>
  <c r="UG39" i="2"/>
  <c r="UF39" i="2"/>
  <c r="UE39" i="2"/>
  <c r="UD39" i="2"/>
  <c r="UC39" i="2"/>
  <c r="UB39" i="2"/>
  <c r="UA39" i="2"/>
  <c r="TZ39" i="2"/>
  <c r="TX39" i="2"/>
  <c r="TW39" i="2"/>
  <c r="TV39" i="2"/>
  <c r="TU39" i="2"/>
  <c r="TT39" i="2"/>
  <c r="TS39" i="2"/>
  <c r="TP39" i="2"/>
  <c r="TO39" i="2"/>
  <c r="TN39" i="2"/>
  <c r="TM39" i="2"/>
  <c r="TJ39" i="2"/>
  <c r="TH39" i="2"/>
  <c r="TG39" i="2"/>
  <c r="TF39" i="2"/>
  <c r="TE39" i="2"/>
  <c r="TD39" i="2"/>
  <c r="TC39" i="2"/>
  <c r="TB39" i="2"/>
  <c r="TA39" i="2"/>
  <c r="SZ39" i="2"/>
  <c r="SY39" i="2"/>
  <c r="SX39" i="2"/>
  <c r="SW39" i="2"/>
  <c r="SU39" i="2"/>
  <c r="ST39" i="2"/>
  <c r="SS39" i="2"/>
  <c r="SR39" i="2"/>
  <c r="SQ39" i="2"/>
  <c r="SP39" i="2"/>
  <c r="SM39" i="2"/>
  <c r="SL39" i="2"/>
  <c r="SK39" i="2"/>
  <c r="SJ39" i="2"/>
  <c r="SG39" i="2"/>
  <c r="VN38" i="2"/>
  <c r="VM38" i="2"/>
  <c r="VL38" i="2"/>
  <c r="VK38" i="2"/>
  <c r="VJ38" i="2"/>
  <c r="VI38" i="2"/>
  <c r="VH38" i="2"/>
  <c r="VG38" i="2"/>
  <c r="VF38" i="2"/>
  <c r="VE38" i="2"/>
  <c r="VD38" i="2"/>
  <c r="VC38" i="2"/>
  <c r="VA38" i="2"/>
  <c r="UZ38" i="2"/>
  <c r="UY38" i="2"/>
  <c r="UX38" i="2"/>
  <c r="UW38" i="2"/>
  <c r="UV38" i="2"/>
  <c r="US38" i="2"/>
  <c r="UR38" i="2"/>
  <c r="UQ38" i="2"/>
  <c r="UP38" i="2"/>
  <c r="UM38" i="2"/>
  <c r="UK38" i="2"/>
  <c r="UJ38" i="2"/>
  <c r="UI38" i="2"/>
  <c r="UH38" i="2"/>
  <c r="UG38" i="2"/>
  <c r="UF38" i="2"/>
  <c r="UE38" i="2"/>
  <c r="UD38" i="2"/>
  <c r="UC38" i="2"/>
  <c r="UB38" i="2"/>
  <c r="UA38" i="2"/>
  <c r="TZ38" i="2"/>
  <c r="TX38" i="2"/>
  <c r="TW38" i="2"/>
  <c r="TV38" i="2"/>
  <c r="TU38" i="2"/>
  <c r="TT38" i="2"/>
  <c r="TS38" i="2"/>
  <c r="TP38" i="2"/>
  <c r="TO38" i="2"/>
  <c r="TN38" i="2"/>
  <c r="TM38" i="2"/>
  <c r="TJ38" i="2"/>
  <c r="TH38" i="2"/>
  <c r="TG38" i="2"/>
  <c r="TF38" i="2"/>
  <c r="TE38" i="2"/>
  <c r="TD38" i="2"/>
  <c r="TC38" i="2"/>
  <c r="TB38" i="2"/>
  <c r="TA38" i="2"/>
  <c r="SZ38" i="2"/>
  <c r="SY38" i="2"/>
  <c r="SX38" i="2"/>
  <c r="SW38" i="2"/>
  <c r="SU38" i="2"/>
  <c r="ST38" i="2"/>
  <c r="SS38" i="2"/>
  <c r="SR38" i="2"/>
  <c r="SQ38" i="2"/>
  <c r="SP38" i="2"/>
  <c r="SM38" i="2"/>
  <c r="SL38" i="2"/>
  <c r="SK38" i="2"/>
  <c r="SJ38" i="2"/>
  <c r="SG38" i="2"/>
  <c r="VN37" i="2"/>
  <c r="VM37" i="2"/>
  <c r="VL37" i="2"/>
  <c r="VK37" i="2"/>
  <c r="VJ37" i="2"/>
  <c r="VI37" i="2"/>
  <c r="VH37" i="2"/>
  <c r="VG37" i="2"/>
  <c r="VF37" i="2"/>
  <c r="VE37" i="2"/>
  <c r="VD37" i="2"/>
  <c r="VC37" i="2"/>
  <c r="VA37" i="2"/>
  <c r="UZ37" i="2"/>
  <c r="UY37" i="2"/>
  <c r="UX37" i="2"/>
  <c r="UW37" i="2"/>
  <c r="UV37" i="2"/>
  <c r="UU37" i="2" s="1"/>
  <c r="US37" i="2"/>
  <c r="UR37" i="2"/>
  <c r="UQ37" i="2"/>
  <c r="UP37" i="2"/>
  <c r="UM37" i="2"/>
  <c r="UK37" i="2"/>
  <c r="UJ37" i="2"/>
  <c r="UI37" i="2"/>
  <c r="UH37" i="2"/>
  <c r="UG37" i="2"/>
  <c r="UF37" i="2"/>
  <c r="UE37" i="2"/>
  <c r="UD37" i="2"/>
  <c r="UC37" i="2"/>
  <c r="UB37" i="2"/>
  <c r="UA37" i="2"/>
  <c r="TZ37" i="2"/>
  <c r="TX37" i="2"/>
  <c r="TW37" i="2"/>
  <c r="TV37" i="2"/>
  <c r="TU37" i="2"/>
  <c r="TT37" i="2"/>
  <c r="TS37" i="2"/>
  <c r="TP37" i="2"/>
  <c r="TO37" i="2"/>
  <c r="TN37" i="2"/>
  <c r="TM37" i="2"/>
  <c r="TJ37" i="2"/>
  <c r="TH37" i="2"/>
  <c r="TG37" i="2"/>
  <c r="TF37" i="2"/>
  <c r="TE37" i="2"/>
  <c r="TD37" i="2"/>
  <c r="TC37" i="2"/>
  <c r="TB37" i="2"/>
  <c r="TA37" i="2"/>
  <c r="SZ37" i="2"/>
  <c r="SY37" i="2"/>
  <c r="SX37" i="2"/>
  <c r="SW37" i="2"/>
  <c r="SU37" i="2"/>
  <c r="ST37" i="2"/>
  <c r="SS37" i="2"/>
  <c r="SR37" i="2"/>
  <c r="SQ37" i="2"/>
  <c r="SP37" i="2"/>
  <c r="SM37" i="2"/>
  <c r="SL37" i="2"/>
  <c r="SK37" i="2"/>
  <c r="SJ37" i="2"/>
  <c r="SG37" i="2"/>
  <c r="VN36" i="2"/>
  <c r="VM36" i="2"/>
  <c r="VL36" i="2"/>
  <c r="VK36" i="2"/>
  <c r="VJ36" i="2"/>
  <c r="VI36" i="2"/>
  <c r="VH36" i="2"/>
  <c r="VG36" i="2"/>
  <c r="VF36" i="2"/>
  <c r="VE36" i="2"/>
  <c r="VD36" i="2"/>
  <c r="VC36" i="2"/>
  <c r="VA36" i="2"/>
  <c r="UZ36" i="2"/>
  <c r="UY36" i="2"/>
  <c r="UX36" i="2"/>
  <c r="UW36" i="2"/>
  <c r="UU36" i="2" s="1"/>
  <c r="UV36" i="2"/>
  <c r="US36" i="2"/>
  <c r="UR36" i="2"/>
  <c r="UQ36" i="2"/>
  <c r="UP36" i="2"/>
  <c r="UM36" i="2"/>
  <c r="UK36" i="2"/>
  <c r="UJ36" i="2"/>
  <c r="UI36" i="2"/>
  <c r="UH36" i="2"/>
  <c r="UG36" i="2"/>
  <c r="UF36" i="2"/>
  <c r="UE36" i="2"/>
  <c r="UD36" i="2"/>
  <c r="UC36" i="2"/>
  <c r="UB36" i="2"/>
  <c r="UA36" i="2"/>
  <c r="TZ36" i="2"/>
  <c r="TX36" i="2"/>
  <c r="TW36" i="2"/>
  <c r="TV36" i="2"/>
  <c r="TU36" i="2"/>
  <c r="TT36" i="2"/>
  <c r="TR36" i="2" s="1"/>
  <c r="TS36" i="2"/>
  <c r="TP36" i="2"/>
  <c r="TO36" i="2"/>
  <c r="TN36" i="2"/>
  <c r="TM36" i="2"/>
  <c r="TL36" i="2" s="1"/>
  <c r="TJ36" i="2"/>
  <c r="TH36" i="2"/>
  <c r="TG36" i="2"/>
  <c r="TF36" i="2"/>
  <c r="TE36" i="2"/>
  <c r="TD36" i="2"/>
  <c r="TC36" i="2"/>
  <c r="TB36" i="2"/>
  <c r="TA36" i="2"/>
  <c r="SZ36" i="2"/>
  <c r="SY36" i="2"/>
  <c r="SX36" i="2"/>
  <c r="SW36" i="2"/>
  <c r="SU36" i="2"/>
  <c r="ST36" i="2"/>
  <c r="SS36" i="2"/>
  <c r="SR36" i="2"/>
  <c r="SQ36" i="2"/>
  <c r="SP36" i="2"/>
  <c r="SO36" i="2" s="1"/>
  <c r="SM36" i="2"/>
  <c r="SL36" i="2"/>
  <c r="SK36" i="2"/>
  <c r="SJ36" i="2"/>
  <c r="SG36" i="2"/>
  <c r="VN35" i="2"/>
  <c r="VM35" i="2"/>
  <c r="VL35" i="2"/>
  <c r="VK35" i="2"/>
  <c r="VJ35" i="2"/>
  <c r="VI35" i="2"/>
  <c r="VH35" i="2"/>
  <c r="VG35" i="2"/>
  <c r="VF35" i="2"/>
  <c r="VE35" i="2"/>
  <c r="VD35" i="2"/>
  <c r="VC35" i="2"/>
  <c r="VA35" i="2"/>
  <c r="UZ35" i="2"/>
  <c r="UY35" i="2"/>
  <c r="UX35" i="2"/>
  <c r="UW35" i="2"/>
  <c r="UV35" i="2"/>
  <c r="US35" i="2"/>
  <c r="UR35" i="2"/>
  <c r="UQ35" i="2"/>
  <c r="UP35" i="2"/>
  <c r="UM35" i="2"/>
  <c r="UK35" i="2"/>
  <c r="UJ35" i="2"/>
  <c r="UI35" i="2"/>
  <c r="UH35" i="2"/>
  <c r="UG35" i="2"/>
  <c r="UF35" i="2"/>
  <c r="UE35" i="2"/>
  <c r="UD35" i="2"/>
  <c r="UC35" i="2"/>
  <c r="UB35" i="2"/>
  <c r="UA35" i="2"/>
  <c r="TZ35" i="2"/>
  <c r="TX35" i="2"/>
  <c r="TW35" i="2"/>
  <c r="TV35" i="2"/>
  <c r="TU35" i="2"/>
  <c r="TT35" i="2"/>
  <c r="TS35" i="2"/>
  <c r="TP35" i="2"/>
  <c r="TO35" i="2"/>
  <c r="TN35" i="2"/>
  <c r="TM35" i="2"/>
  <c r="TJ35" i="2"/>
  <c r="TH35" i="2"/>
  <c r="TG35" i="2"/>
  <c r="TF35" i="2"/>
  <c r="TE35" i="2"/>
  <c r="TD35" i="2"/>
  <c r="TC35" i="2"/>
  <c r="TB35" i="2"/>
  <c r="TA35" i="2"/>
  <c r="SZ35" i="2"/>
  <c r="SY35" i="2"/>
  <c r="SX35" i="2"/>
  <c r="SW35" i="2"/>
  <c r="SV35" i="2" s="1"/>
  <c r="SU35" i="2"/>
  <c r="ST35" i="2"/>
  <c r="SS35" i="2"/>
  <c r="SR35" i="2"/>
  <c r="SQ35" i="2"/>
  <c r="SP35" i="2"/>
  <c r="SM35" i="2"/>
  <c r="SL35" i="2"/>
  <c r="SK35" i="2"/>
  <c r="SJ35" i="2"/>
  <c r="SG35" i="2"/>
  <c r="VN34" i="2"/>
  <c r="VM34" i="2"/>
  <c r="VL34" i="2"/>
  <c r="VK34" i="2"/>
  <c r="VJ34" i="2"/>
  <c r="VI34" i="2"/>
  <c r="VH34" i="2"/>
  <c r="VG34" i="2"/>
  <c r="VF34" i="2"/>
  <c r="VE34" i="2"/>
  <c r="VD34" i="2"/>
  <c r="VC34" i="2"/>
  <c r="VA34" i="2"/>
  <c r="UZ34" i="2"/>
  <c r="UY34" i="2"/>
  <c r="UX34" i="2"/>
  <c r="UW34" i="2"/>
  <c r="UV34" i="2"/>
  <c r="US34" i="2"/>
  <c r="UR34" i="2"/>
  <c r="UQ34" i="2"/>
  <c r="UP34" i="2"/>
  <c r="UO34" i="2" s="1"/>
  <c r="UM34" i="2"/>
  <c r="UK34" i="2"/>
  <c r="UJ34" i="2"/>
  <c r="UI34" i="2"/>
  <c r="UH34" i="2"/>
  <c r="UG34" i="2"/>
  <c r="UF34" i="2"/>
  <c r="UE34" i="2"/>
  <c r="UD34" i="2"/>
  <c r="UC34" i="2"/>
  <c r="UB34" i="2"/>
  <c r="UA34" i="2"/>
  <c r="TZ34" i="2"/>
  <c r="TX34" i="2"/>
  <c r="TW34" i="2"/>
  <c r="TV34" i="2"/>
  <c r="TU34" i="2"/>
  <c r="TT34" i="2"/>
  <c r="TS34" i="2"/>
  <c r="TR34" i="2" s="1"/>
  <c r="TP34" i="2"/>
  <c r="TO34" i="2"/>
  <c r="TN34" i="2"/>
  <c r="TM34" i="2"/>
  <c r="TJ34" i="2"/>
  <c r="TH34" i="2"/>
  <c r="TG34" i="2"/>
  <c r="TF34" i="2"/>
  <c r="TE34" i="2"/>
  <c r="TD34" i="2"/>
  <c r="TC34" i="2"/>
  <c r="TB34" i="2"/>
  <c r="TA34" i="2"/>
  <c r="SZ34" i="2"/>
  <c r="SY34" i="2"/>
  <c r="SX34" i="2"/>
  <c r="SW34" i="2"/>
  <c r="SU34" i="2"/>
  <c r="ST34" i="2"/>
  <c r="SS34" i="2"/>
  <c r="SR34" i="2"/>
  <c r="SQ34" i="2"/>
  <c r="SP34" i="2"/>
  <c r="SM34" i="2"/>
  <c r="SL34" i="2"/>
  <c r="SK34" i="2"/>
  <c r="SJ34" i="2"/>
  <c r="SG34" i="2"/>
  <c r="VN33" i="2"/>
  <c r="VM33" i="2"/>
  <c r="VL33" i="2"/>
  <c r="VK33" i="2"/>
  <c r="VJ33" i="2"/>
  <c r="VI33" i="2"/>
  <c r="VH33" i="2"/>
  <c r="VG33" i="2"/>
  <c r="VF33" i="2"/>
  <c r="VE33" i="2"/>
  <c r="VD33" i="2"/>
  <c r="VC33" i="2"/>
  <c r="VA33" i="2"/>
  <c r="UZ33" i="2"/>
  <c r="UY33" i="2"/>
  <c r="UX33" i="2"/>
  <c r="UW33" i="2"/>
  <c r="UV33" i="2"/>
  <c r="US33" i="2"/>
  <c r="UR33" i="2"/>
  <c r="UQ33" i="2"/>
  <c r="UP33" i="2"/>
  <c r="UM33" i="2"/>
  <c r="UK33" i="2"/>
  <c r="UJ33" i="2"/>
  <c r="UI33" i="2"/>
  <c r="UH33" i="2"/>
  <c r="UG33" i="2"/>
  <c r="UF33" i="2"/>
  <c r="UE33" i="2"/>
  <c r="UD33" i="2"/>
  <c r="UC33" i="2"/>
  <c r="UB33" i="2"/>
  <c r="UA33" i="2"/>
  <c r="TZ33" i="2"/>
  <c r="TX33" i="2"/>
  <c r="TW33" i="2"/>
  <c r="TV33" i="2"/>
  <c r="TU33" i="2"/>
  <c r="TT33" i="2"/>
  <c r="TR33" i="2" s="1"/>
  <c r="TS33" i="2"/>
  <c r="TP33" i="2"/>
  <c r="TO33" i="2"/>
  <c r="TN33" i="2"/>
  <c r="TM33" i="2"/>
  <c r="TJ33" i="2"/>
  <c r="TH33" i="2"/>
  <c r="TG33" i="2"/>
  <c r="TF33" i="2"/>
  <c r="TE33" i="2"/>
  <c r="TD33" i="2"/>
  <c r="TC33" i="2"/>
  <c r="TB33" i="2"/>
  <c r="TA33" i="2"/>
  <c r="SZ33" i="2"/>
  <c r="SY33" i="2"/>
  <c r="SX33" i="2"/>
  <c r="SW33" i="2"/>
  <c r="SU33" i="2"/>
  <c r="ST33" i="2"/>
  <c r="SS33" i="2"/>
  <c r="SR33" i="2"/>
  <c r="SQ33" i="2"/>
  <c r="SP33" i="2"/>
  <c r="SM33" i="2"/>
  <c r="SL33" i="2"/>
  <c r="SK33" i="2"/>
  <c r="SJ33" i="2"/>
  <c r="SG33" i="2"/>
  <c r="VN32" i="2"/>
  <c r="VM32" i="2"/>
  <c r="VL32" i="2"/>
  <c r="VK32" i="2"/>
  <c r="VJ32" i="2"/>
  <c r="VI32" i="2"/>
  <c r="VH32" i="2"/>
  <c r="VG32" i="2"/>
  <c r="VF32" i="2"/>
  <c r="VE32" i="2"/>
  <c r="VD32" i="2"/>
  <c r="VC32" i="2"/>
  <c r="VA32" i="2"/>
  <c r="UZ32" i="2"/>
  <c r="UY32" i="2"/>
  <c r="UX32" i="2"/>
  <c r="UW32" i="2"/>
  <c r="UV32" i="2"/>
  <c r="US32" i="2"/>
  <c r="UR32" i="2"/>
  <c r="UQ32" i="2"/>
  <c r="UP32" i="2"/>
  <c r="UO32" i="2" s="1"/>
  <c r="UM32" i="2"/>
  <c r="UK32" i="2"/>
  <c r="UJ32" i="2"/>
  <c r="UI32" i="2"/>
  <c r="UH32" i="2"/>
  <c r="UG32" i="2"/>
  <c r="UF32" i="2"/>
  <c r="UE32" i="2"/>
  <c r="UD32" i="2"/>
  <c r="UC32" i="2"/>
  <c r="UB32" i="2"/>
  <c r="UA32" i="2"/>
  <c r="TZ32" i="2"/>
  <c r="TX32" i="2"/>
  <c r="TW32" i="2"/>
  <c r="TV32" i="2"/>
  <c r="TU32" i="2"/>
  <c r="TT32" i="2"/>
  <c r="TS32" i="2"/>
  <c r="TR32" i="2" s="1"/>
  <c r="TP32" i="2"/>
  <c r="TO32" i="2"/>
  <c r="TN32" i="2"/>
  <c r="TM32" i="2"/>
  <c r="TJ32" i="2"/>
  <c r="TH32" i="2"/>
  <c r="TG32" i="2"/>
  <c r="TF32" i="2"/>
  <c r="TE32" i="2"/>
  <c r="TD32" i="2"/>
  <c r="TC32" i="2"/>
  <c r="TB32" i="2"/>
  <c r="TA32" i="2"/>
  <c r="SZ32" i="2"/>
  <c r="SY32" i="2"/>
  <c r="SX32" i="2"/>
  <c r="SW32" i="2"/>
  <c r="SU32" i="2"/>
  <c r="ST32" i="2"/>
  <c r="SS32" i="2"/>
  <c r="SR32" i="2"/>
  <c r="SQ32" i="2"/>
  <c r="SP32" i="2"/>
  <c r="SM32" i="2"/>
  <c r="SL32" i="2"/>
  <c r="SK32" i="2"/>
  <c r="SJ32" i="2"/>
  <c r="SG32" i="2"/>
  <c r="VN31" i="2"/>
  <c r="VM31" i="2"/>
  <c r="VL31" i="2"/>
  <c r="VK31" i="2"/>
  <c r="VJ31" i="2"/>
  <c r="VI31" i="2"/>
  <c r="VH31" i="2"/>
  <c r="VG31" i="2"/>
  <c r="VF31" i="2"/>
  <c r="VE31" i="2"/>
  <c r="VD31" i="2"/>
  <c r="VC31" i="2"/>
  <c r="VA31" i="2"/>
  <c r="UZ31" i="2"/>
  <c r="UY31" i="2"/>
  <c r="UX31" i="2"/>
  <c r="UW31" i="2"/>
  <c r="UV31" i="2"/>
  <c r="US31" i="2"/>
  <c r="UR31" i="2"/>
  <c r="UQ31" i="2"/>
  <c r="UP31" i="2"/>
  <c r="UM31" i="2"/>
  <c r="UK31" i="2"/>
  <c r="UJ31" i="2"/>
  <c r="UI31" i="2"/>
  <c r="UH31" i="2"/>
  <c r="UG31" i="2"/>
  <c r="UF31" i="2"/>
  <c r="UE31" i="2"/>
  <c r="UD31" i="2"/>
  <c r="UC31" i="2"/>
  <c r="UB31" i="2"/>
  <c r="UA31" i="2"/>
  <c r="TZ31" i="2"/>
  <c r="TX31" i="2"/>
  <c r="TW31" i="2"/>
  <c r="TV31" i="2"/>
  <c r="TU31" i="2"/>
  <c r="TT31" i="2"/>
  <c r="TR31" i="2" s="1"/>
  <c r="TS31" i="2"/>
  <c r="TP31" i="2"/>
  <c r="TO31" i="2"/>
  <c r="TN31" i="2"/>
  <c r="TM31" i="2"/>
  <c r="TJ31" i="2"/>
  <c r="TH31" i="2"/>
  <c r="TG31" i="2"/>
  <c r="TF31" i="2"/>
  <c r="TE31" i="2"/>
  <c r="TD31" i="2"/>
  <c r="TC31" i="2"/>
  <c r="TB31" i="2"/>
  <c r="TA31" i="2"/>
  <c r="SZ31" i="2"/>
  <c r="SY31" i="2"/>
  <c r="SX31" i="2"/>
  <c r="SW31" i="2"/>
  <c r="SU31" i="2"/>
  <c r="ST31" i="2"/>
  <c r="SS31" i="2"/>
  <c r="SR31" i="2"/>
  <c r="SQ31" i="2"/>
  <c r="SP31" i="2"/>
  <c r="SM31" i="2"/>
  <c r="SL31" i="2"/>
  <c r="SK31" i="2"/>
  <c r="SJ31" i="2"/>
  <c r="SG31" i="2"/>
  <c r="VN30" i="2"/>
  <c r="VM30" i="2"/>
  <c r="VL30" i="2"/>
  <c r="VK30" i="2"/>
  <c r="VJ30" i="2"/>
  <c r="VI30" i="2"/>
  <c r="VH30" i="2"/>
  <c r="VG30" i="2"/>
  <c r="VF30" i="2"/>
  <c r="VE30" i="2"/>
  <c r="VD30" i="2"/>
  <c r="VC30" i="2"/>
  <c r="VA30" i="2"/>
  <c r="UZ30" i="2"/>
  <c r="UY30" i="2"/>
  <c r="UX30" i="2"/>
  <c r="UW30" i="2"/>
  <c r="UV30" i="2"/>
  <c r="US30" i="2"/>
  <c r="UR30" i="2"/>
  <c r="UQ30" i="2"/>
  <c r="UP30" i="2"/>
  <c r="UO30" i="2" s="1"/>
  <c r="UM30" i="2"/>
  <c r="UK30" i="2"/>
  <c r="UJ30" i="2"/>
  <c r="UI30" i="2"/>
  <c r="UH30" i="2"/>
  <c r="UG30" i="2"/>
  <c r="UF30" i="2"/>
  <c r="UE30" i="2"/>
  <c r="UD30" i="2"/>
  <c r="UC30" i="2"/>
  <c r="UB30" i="2"/>
  <c r="UA30" i="2"/>
  <c r="TZ30" i="2"/>
  <c r="TX30" i="2"/>
  <c r="TW30" i="2"/>
  <c r="TV30" i="2"/>
  <c r="TU30" i="2"/>
  <c r="TT30" i="2"/>
  <c r="TS30" i="2"/>
  <c r="TR30" i="2" s="1"/>
  <c r="TP30" i="2"/>
  <c r="TO30" i="2"/>
  <c r="TN30" i="2"/>
  <c r="TM30" i="2"/>
  <c r="TJ30" i="2"/>
  <c r="TH30" i="2"/>
  <c r="TG30" i="2"/>
  <c r="TF30" i="2"/>
  <c r="TE30" i="2"/>
  <c r="TD30" i="2"/>
  <c r="TC30" i="2"/>
  <c r="TB30" i="2"/>
  <c r="TA30" i="2"/>
  <c r="SZ30" i="2"/>
  <c r="SY30" i="2"/>
  <c r="SX30" i="2"/>
  <c r="SW30" i="2"/>
  <c r="SU30" i="2"/>
  <c r="ST30" i="2"/>
  <c r="SS30" i="2"/>
  <c r="SR30" i="2"/>
  <c r="SQ30" i="2"/>
  <c r="SP30" i="2"/>
  <c r="SM30" i="2"/>
  <c r="SL30" i="2"/>
  <c r="SK30" i="2"/>
  <c r="SJ30" i="2"/>
  <c r="SG30" i="2"/>
  <c r="VN29" i="2"/>
  <c r="VM29" i="2"/>
  <c r="VL29" i="2"/>
  <c r="VK29" i="2"/>
  <c r="VJ29" i="2"/>
  <c r="VI29" i="2"/>
  <c r="VH29" i="2"/>
  <c r="VG29" i="2"/>
  <c r="VF29" i="2"/>
  <c r="VE29" i="2"/>
  <c r="VD29" i="2"/>
  <c r="VC29" i="2"/>
  <c r="VA29" i="2"/>
  <c r="UZ29" i="2"/>
  <c r="UY29" i="2"/>
  <c r="UX29" i="2"/>
  <c r="UW29" i="2"/>
  <c r="UV29" i="2"/>
  <c r="UU29" i="2" s="1"/>
  <c r="US29" i="2"/>
  <c r="UR29" i="2"/>
  <c r="UQ29" i="2"/>
  <c r="UP29" i="2"/>
  <c r="UM29" i="2"/>
  <c r="UK29" i="2"/>
  <c r="UJ29" i="2"/>
  <c r="UI29" i="2"/>
  <c r="UH29" i="2"/>
  <c r="UG29" i="2"/>
  <c r="UF29" i="2"/>
  <c r="UE29" i="2"/>
  <c r="UD29" i="2"/>
  <c r="UC29" i="2"/>
  <c r="UB29" i="2"/>
  <c r="UA29" i="2"/>
  <c r="TZ29" i="2"/>
  <c r="TX29" i="2"/>
  <c r="TW29" i="2"/>
  <c r="TV29" i="2"/>
  <c r="TU29" i="2"/>
  <c r="TT29" i="2"/>
  <c r="TS29" i="2"/>
  <c r="TP29" i="2"/>
  <c r="TO29" i="2"/>
  <c r="TN29" i="2"/>
  <c r="TM29" i="2"/>
  <c r="TJ29" i="2"/>
  <c r="TH29" i="2"/>
  <c r="TG29" i="2"/>
  <c r="TF29" i="2"/>
  <c r="TE29" i="2"/>
  <c r="TD29" i="2"/>
  <c r="TC29" i="2"/>
  <c r="TB29" i="2"/>
  <c r="TA29" i="2"/>
  <c r="SZ29" i="2"/>
  <c r="SY29" i="2"/>
  <c r="SX29" i="2"/>
  <c r="SW29" i="2"/>
  <c r="SV29" i="2"/>
  <c r="SU29" i="2"/>
  <c r="ST29" i="2"/>
  <c r="SS29" i="2"/>
  <c r="SR29" i="2"/>
  <c r="SQ29" i="2"/>
  <c r="SP29" i="2"/>
  <c r="SM29" i="2"/>
  <c r="SL29" i="2"/>
  <c r="SK29" i="2"/>
  <c r="SJ29" i="2"/>
  <c r="SG29" i="2"/>
  <c r="VN28" i="2"/>
  <c r="VM28" i="2"/>
  <c r="VL28" i="2"/>
  <c r="VK28" i="2"/>
  <c r="VJ28" i="2"/>
  <c r="VI28" i="2"/>
  <c r="VH28" i="2"/>
  <c r="VG28" i="2"/>
  <c r="VF28" i="2"/>
  <c r="VE28" i="2"/>
  <c r="VD28" i="2"/>
  <c r="VC28" i="2"/>
  <c r="VA28" i="2"/>
  <c r="UZ28" i="2"/>
  <c r="UY28" i="2"/>
  <c r="UX28" i="2"/>
  <c r="UW28" i="2"/>
  <c r="UV28" i="2"/>
  <c r="US28" i="2"/>
  <c r="UR28" i="2"/>
  <c r="UQ28" i="2"/>
  <c r="UO28" i="2" s="1"/>
  <c r="UP28" i="2"/>
  <c r="UM28" i="2"/>
  <c r="UK28" i="2"/>
  <c r="UJ28" i="2"/>
  <c r="UI28" i="2"/>
  <c r="UH28" i="2"/>
  <c r="UG28" i="2"/>
  <c r="UF28" i="2"/>
  <c r="UE28" i="2"/>
  <c r="UD28" i="2"/>
  <c r="UC28" i="2"/>
  <c r="UB28" i="2"/>
  <c r="UA28" i="2"/>
  <c r="TZ28" i="2"/>
  <c r="TX28" i="2"/>
  <c r="TW28" i="2"/>
  <c r="TV28" i="2"/>
  <c r="TU28" i="2"/>
  <c r="TT28" i="2"/>
  <c r="TS28" i="2"/>
  <c r="TP28" i="2"/>
  <c r="TO28" i="2"/>
  <c r="TN28" i="2"/>
  <c r="TM28" i="2"/>
  <c r="TJ28" i="2"/>
  <c r="TH28" i="2"/>
  <c r="TG28" i="2"/>
  <c r="TF28" i="2"/>
  <c r="TE28" i="2"/>
  <c r="TD28" i="2"/>
  <c r="TC28" i="2"/>
  <c r="TB28" i="2"/>
  <c r="TA28" i="2"/>
  <c r="SZ28" i="2"/>
  <c r="SY28" i="2"/>
  <c r="SX28" i="2"/>
  <c r="SW28" i="2"/>
  <c r="SU28" i="2"/>
  <c r="ST28" i="2"/>
  <c r="SS28" i="2"/>
  <c r="SR28" i="2"/>
  <c r="SQ28" i="2"/>
  <c r="SP28" i="2"/>
  <c r="SM28" i="2"/>
  <c r="SL28" i="2"/>
  <c r="SK28" i="2"/>
  <c r="SJ28" i="2"/>
  <c r="SI28" i="2"/>
  <c r="SG28" i="2"/>
  <c r="VN27" i="2"/>
  <c r="VM27" i="2"/>
  <c r="VL27" i="2"/>
  <c r="VK27" i="2"/>
  <c r="VJ27" i="2"/>
  <c r="VI27" i="2"/>
  <c r="VH27" i="2"/>
  <c r="VG27" i="2"/>
  <c r="VF27" i="2"/>
  <c r="VE27" i="2"/>
  <c r="VD27" i="2"/>
  <c r="VC27" i="2"/>
  <c r="VA27" i="2"/>
  <c r="UZ27" i="2"/>
  <c r="UY27" i="2"/>
  <c r="UX27" i="2"/>
  <c r="UW27" i="2"/>
  <c r="UV27" i="2"/>
  <c r="US27" i="2"/>
  <c r="UR27" i="2"/>
  <c r="UQ27" i="2"/>
  <c r="UP27" i="2"/>
  <c r="UO27" i="2"/>
  <c r="UM27" i="2"/>
  <c r="UK27" i="2"/>
  <c r="UJ27" i="2"/>
  <c r="UI27" i="2"/>
  <c r="UH27" i="2"/>
  <c r="UG27" i="2"/>
  <c r="UF27" i="2"/>
  <c r="UE27" i="2"/>
  <c r="UD27" i="2"/>
  <c r="UC27" i="2"/>
  <c r="UB27" i="2"/>
  <c r="UA27" i="2"/>
  <c r="TZ27" i="2"/>
  <c r="TX27" i="2"/>
  <c r="TW27" i="2"/>
  <c r="TV27" i="2"/>
  <c r="TU27" i="2"/>
  <c r="TT27" i="2"/>
  <c r="TS27" i="2"/>
  <c r="TR27" i="2"/>
  <c r="TP27" i="2"/>
  <c r="TO27" i="2"/>
  <c r="TN27" i="2"/>
  <c r="TM27" i="2"/>
  <c r="TL27" i="2" s="1"/>
  <c r="TJ27" i="2"/>
  <c r="TH27" i="2"/>
  <c r="TG27" i="2"/>
  <c r="TF27" i="2"/>
  <c r="TE27" i="2"/>
  <c r="TD27" i="2"/>
  <c r="TC27" i="2"/>
  <c r="TB27" i="2"/>
  <c r="TA27" i="2"/>
  <c r="SZ27" i="2"/>
  <c r="SY27" i="2"/>
  <c r="SX27" i="2"/>
  <c r="SW27" i="2"/>
  <c r="SU27" i="2"/>
  <c r="ST27" i="2"/>
  <c r="SS27" i="2"/>
  <c r="SR27" i="2"/>
  <c r="SQ27" i="2"/>
  <c r="SP27" i="2"/>
  <c r="SM27" i="2"/>
  <c r="SL27" i="2"/>
  <c r="SK27" i="2"/>
  <c r="SJ27" i="2"/>
  <c r="SG27" i="2"/>
  <c r="VN26" i="2"/>
  <c r="VM26" i="2"/>
  <c r="VL26" i="2"/>
  <c r="VK26" i="2"/>
  <c r="VJ26" i="2"/>
  <c r="VI26" i="2"/>
  <c r="VH26" i="2"/>
  <c r="VG26" i="2"/>
  <c r="VF26" i="2"/>
  <c r="VE26" i="2"/>
  <c r="VD26" i="2"/>
  <c r="VC26" i="2"/>
  <c r="VA26" i="2"/>
  <c r="UZ26" i="2"/>
  <c r="UY26" i="2"/>
  <c r="UX26" i="2"/>
  <c r="UW26" i="2"/>
  <c r="UV26" i="2"/>
  <c r="US26" i="2"/>
  <c r="UR26" i="2"/>
  <c r="UQ26" i="2"/>
  <c r="UP26" i="2"/>
  <c r="UM26" i="2"/>
  <c r="UK26" i="2"/>
  <c r="UJ26" i="2"/>
  <c r="UI26" i="2"/>
  <c r="UH26" i="2"/>
  <c r="UG26" i="2"/>
  <c r="UF26" i="2"/>
  <c r="UE26" i="2"/>
  <c r="UD26" i="2"/>
  <c r="UC26" i="2"/>
  <c r="UB26" i="2"/>
  <c r="UA26" i="2"/>
  <c r="TZ26" i="2"/>
  <c r="TX26" i="2"/>
  <c r="TW26" i="2"/>
  <c r="TV26" i="2"/>
  <c r="TU26" i="2"/>
  <c r="TT26" i="2"/>
  <c r="TS26" i="2"/>
  <c r="TP26" i="2"/>
  <c r="TO26" i="2"/>
  <c r="TN26" i="2"/>
  <c r="TM26" i="2"/>
  <c r="TJ26" i="2"/>
  <c r="TH26" i="2"/>
  <c r="TG26" i="2"/>
  <c r="TF26" i="2"/>
  <c r="TE26" i="2"/>
  <c r="TD26" i="2"/>
  <c r="TC26" i="2"/>
  <c r="TB26" i="2"/>
  <c r="TA26" i="2"/>
  <c r="SZ26" i="2"/>
  <c r="SY26" i="2"/>
  <c r="SX26" i="2"/>
  <c r="SV26" i="2" s="1"/>
  <c r="SW26" i="2"/>
  <c r="SU26" i="2"/>
  <c r="ST26" i="2"/>
  <c r="SS26" i="2"/>
  <c r="SR26" i="2"/>
  <c r="SQ26" i="2"/>
  <c r="SP26" i="2"/>
  <c r="SM26" i="2"/>
  <c r="SL26" i="2"/>
  <c r="SK26" i="2"/>
  <c r="SJ26" i="2"/>
  <c r="SG26" i="2"/>
  <c r="VN25" i="2"/>
  <c r="VM25" i="2"/>
  <c r="VL25" i="2"/>
  <c r="VK25" i="2"/>
  <c r="VJ25" i="2"/>
  <c r="VI25" i="2"/>
  <c r="VH25" i="2"/>
  <c r="VG25" i="2"/>
  <c r="VF25" i="2"/>
  <c r="VE25" i="2"/>
  <c r="VD25" i="2"/>
  <c r="VC25" i="2"/>
  <c r="VA25" i="2"/>
  <c r="UZ25" i="2"/>
  <c r="UY25" i="2"/>
  <c r="UX25" i="2"/>
  <c r="UW25" i="2"/>
  <c r="UV25" i="2"/>
  <c r="UU25" i="2" s="1"/>
  <c r="US25" i="2"/>
  <c r="UR25" i="2"/>
  <c r="UQ25" i="2"/>
  <c r="UP25" i="2"/>
  <c r="UM25" i="2"/>
  <c r="UK25" i="2"/>
  <c r="UJ25" i="2"/>
  <c r="UI25" i="2"/>
  <c r="UH25" i="2"/>
  <c r="UG25" i="2"/>
  <c r="UF25" i="2"/>
  <c r="UE25" i="2"/>
  <c r="UD25" i="2"/>
  <c r="UC25" i="2"/>
  <c r="UB25" i="2"/>
  <c r="UA25" i="2"/>
  <c r="TZ25" i="2"/>
  <c r="TY25" i="2" s="1"/>
  <c r="TX25" i="2"/>
  <c r="TW25" i="2"/>
  <c r="TV25" i="2"/>
  <c r="TU25" i="2"/>
  <c r="TT25" i="2"/>
  <c r="TS25" i="2"/>
  <c r="TR25" i="2" s="1"/>
  <c r="TP25" i="2"/>
  <c r="TO25" i="2"/>
  <c r="TN25" i="2"/>
  <c r="TM25" i="2"/>
  <c r="TJ25" i="2"/>
  <c r="TH25" i="2"/>
  <c r="TG25" i="2"/>
  <c r="TF25" i="2"/>
  <c r="TE25" i="2"/>
  <c r="TD25" i="2"/>
  <c r="TC25" i="2"/>
  <c r="TB25" i="2"/>
  <c r="TA25" i="2"/>
  <c r="SZ25" i="2"/>
  <c r="SY25" i="2"/>
  <c r="SX25" i="2"/>
  <c r="SW25" i="2"/>
  <c r="SU25" i="2"/>
  <c r="ST25" i="2"/>
  <c r="SS25" i="2"/>
  <c r="SR25" i="2"/>
  <c r="SQ25" i="2"/>
  <c r="SP25" i="2"/>
  <c r="SM25" i="2"/>
  <c r="SL25" i="2"/>
  <c r="SK25" i="2"/>
  <c r="SJ25" i="2"/>
  <c r="SG25" i="2"/>
  <c r="VN24" i="2"/>
  <c r="VM24" i="2"/>
  <c r="VL24" i="2"/>
  <c r="VK24" i="2"/>
  <c r="VJ24" i="2"/>
  <c r="VI24" i="2"/>
  <c r="VH24" i="2"/>
  <c r="VG24" i="2"/>
  <c r="VF24" i="2"/>
  <c r="VE24" i="2"/>
  <c r="VD24" i="2"/>
  <c r="VC24" i="2"/>
  <c r="VA24" i="2"/>
  <c r="UZ24" i="2"/>
  <c r="UY24" i="2"/>
  <c r="UX24" i="2"/>
  <c r="UW24" i="2"/>
  <c r="UU24" i="2" s="1"/>
  <c r="UV24" i="2"/>
  <c r="US24" i="2"/>
  <c r="UR24" i="2"/>
  <c r="UQ24" i="2"/>
  <c r="UP24" i="2"/>
  <c r="UM24" i="2"/>
  <c r="UK24" i="2"/>
  <c r="UJ24" i="2"/>
  <c r="UI24" i="2"/>
  <c r="UH24" i="2"/>
  <c r="UG24" i="2"/>
  <c r="UF24" i="2"/>
  <c r="UE24" i="2"/>
  <c r="UD24" i="2"/>
  <c r="UC24" i="2"/>
  <c r="UB24" i="2"/>
  <c r="UA24" i="2"/>
  <c r="TZ24" i="2"/>
  <c r="TX24" i="2"/>
  <c r="TW24" i="2"/>
  <c r="TV24" i="2"/>
  <c r="TU24" i="2"/>
  <c r="TT24" i="2"/>
  <c r="TS24" i="2"/>
  <c r="TP24" i="2"/>
  <c r="TO24" i="2"/>
  <c r="TN24" i="2"/>
  <c r="TM24" i="2"/>
  <c r="TJ24" i="2"/>
  <c r="TH24" i="2"/>
  <c r="TG24" i="2"/>
  <c r="TF24" i="2"/>
  <c r="TE24" i="2"/>
  <c r="TD24" i="2"/>
  <c r="TC24" i="2"/>
  <c r="TB24" i="2"/>
  <c r="TA24" i="2"/>
  <c r="SZ24" i="2"/>
  <c r="SY24" i="2"/>
  <c r="SX24" i="2"/>
  <c r="SW24" i="2"/>
  <c r="SU24" i="2"/>
  <c r="ST24" i="2"/>
  <c r="SS24" i="2"/>
  <c r="SR24" i="2"/>
  <c r="SQ24" i="2"/>
  <c r="SP24" i="2"/>
  <c r="SM24" i="2"/>
  <c r="SL24" i="2"/>
  <c r="SK24" i="2"/>
  <c r="SJ24" i="2"/>
  <c r="SG24" i="2"/>
  <c r="VN23" i="2"/>
  <c r="VM23" i="2"/>
  <c r="VL23" i="2"/>
  <c r="VK23" i="2"/>
  <c r="VJ23" i="2"/>
  <c r="VI23" i="2"/>
  <c r="VH23" i="2"/>
  <c r="VG23" i="2"/>
  <c r="VF23" i="2"/>
  <c r="VE23" i="2"/>
  <c r="VD23" i="2"/>
  <c r="VC23" i="2"/>
  <c r="VA23" i="2"/>
  <c r="UZ23" i="2"/>
  <c r="UY23" i="2"/>
  <c r="UX23" i="2"/>
  <c r="UW23" i="2"/>
  <c r="UV23" i="2"/>
  <c r="US23" i="2"/>
  <c r="UR23" i="2"/>
  <c r="UQ23" i="2"/>
  <c r="UP23" i="2"/>
  <c r="UM23" i="2"/>
  <c r="UK23" i="2"/>
  <c r="UJ23" i="2"/>
  <c r="UI23" i="2"/>
  <c r="UH23" i="2"/>
  <c r="UG23" i="2"/>
  <c r="UF23" i="2"/>
  <c r="UE23" i="2"/>
  <c r="UD23" i="2"/>
  <c r="UC23" i="2"/>
  <c r="UB23" i="2"/>
  <c r="UA23" i="2"/>
  <c r="TZ23" i="2"/>
  <c r="TX23" i="2"/>
  <c r="TW23" i="2"/>
  <c r="TV23" i="2"/>
  <c r="TU23" i="2"/>
  <c r="TT23" i="2"/>
  <c r="TR23" i="2" s="1"/>
  <c r="TS23" i="2"/>
  <c r="TP23" i="2"/>
  <c r="TO23" i="2"/>
  <c r="TN23" i="2"/>
  <c r="TM23" i="2"/>
  <c r="TJ23" i="2"/>
  <c r="TH23" i="2"/>
  <c r="TG23" i="2"/>
  <c r="TF23" i="2"/>
  <c r="TE23" i="2"/>
  <c r="TD23" i="2"/>
  <c r="TC23" i="2"/>
  <c r="TB23" i="2"/>
  <c r="TA23" i="2"/>
  <c r="SZ23" i="2"/>
  <c r="SY23" i="2"/>
  <c r="SX23" i="2"/>
  <c r="SW23" i="2"/>
  <c r="SV23" i="2" s="1"/>
  <c r="SU23" i="2"/>
  <c r="ST23" i="2"/>
  <c r="SS23" i="2"/>
  <c r="SR23" i="2"/>
  <c r="SQ23" i="2"/>
  <c r="SP23" i="2"/>
  <c r="SO23" i="2" s="1"/>
  <c r="SM23" i="2"/>
  <c r="SL23" i="2"/>
  <c r="SK23" i="2"/>
  <c r="SJ23" i="2"/>
  <c r="SG23" i="2"/>
  <c r="VN22" i="2"/>
  <c r="VM22" i="2"/>
  <c r="VL22" i="2"/>
  <c r="VK22" i="2"/>
  <c r="VJ22" i="2"/>
  <c r="VI22" i="2"/>
  <c r="VH22" i="2"/>
  <c r="VG22" i="2"/>
  <c r="VF22" i="2"/>
  <c r="VE22" i="2"/>
  <c r="VD22" i="2"/>
  <c r="VC22" i="2"/>
  <c r="VB22" i="2" s="1"/>
  <c r="VA22" i="2"/>
  <c r="UZ22" i="2"/>
  <c r="UY22" i="2"/>
  <c r="UX22" i="2"/>
  <c r="UW22" i="2"/>
  <c r="UU22" i="2" s="1"/>
  <c r="UV22" i="2"/>
  <c r="US22" i="2"/>
  <c r="UR22" i="2"/>
  <c r="UQ22" i="2"/>
  <c r="UP22" i="2"/>
  <c r="UM22" i="2"/>
  <c r="UK22" i="2"/>
  <c r="UJ22" i="2"/>
  <c r="UI22" i="2"/>
  <c r="UH22" i="2"/>
  <c r="UG22" i="2"/>
  <c r="UF22" i="2"/>
  <c r="UE22" i="2"/>
  <c r="UD22" i="2"/>
  <c r="UC22" i="2"/>
  <c r="UB22" i="2"/>
  <c r="UA22" i="2"/>
  <c r="TZ22" i="2"/>
  <c r="TY22" i="2" s="1"/>
  <c r="TX22" i="2"/>
  <c r="TW22" i="2"/>
  <c r="TV22" i="2"/>
  <c r="TU22" i="2"/>
  <c r="TT22" i="2"/>
  <c r="TR22" i="2" s="1"/>
  <c r="TS22" i="2"/>
  <c r="TP22" i="2"/>
  <c r="TO22" i="2"/>
  <c r="TN22" i="2"/>
  <c r="TM22" i="2"/>
  <c r="TJ22" i="2"/>
  <c r="TH22" i="2"/>
  <c r="TG22" i="2"/>
  <c r="TF22" i="2"/>
  <c r="TE22" i="2"/>
  <c r="TD22" i="2"/>
  <c r="TC22" i="2"/>
  <c r="TB22" i="2"/>
  <c r="TA22" i="2"/>
  <c r="SZ22" i="2"/>
  <c r="SY22" i="2"/>
  <c r="SX22" i="2"/>
  <c r="SW22" i="2"/>
  <c r="SV22" i="2" s="1"/>
  <c r="SU22" i="2"/>
  <c r="ST22" i="2"/>
  <c r="SS22" i="2"/>
  <c r="SR22" i="2"/>
  <c r="SQ22" i="2"/>
  <c r="SO22" i="2" s="1"/>
  <c r="SP22" i="2"/>
  <c r="SM22" i="2"/>
  <c r="SL22" i="2"/>
  <c r="SK22" i="2"/>
  <c r="SJ22" i="2"/>
  <c r="SG22" i="2"/>
  <c r="VN21" i="2"/>
  <c r="VM21" i="2"/>
  <c r="VL21" i="2"/>
  <c r="VK21" i="2"/>
  <c r="VJ21" i="2"/>
  <c r="VI21" i="2"/>
  <c r="VH21" i="2"/>
  <c r="VG21" i="2"/>
  <c r="VF21" i="2"/>
  <c r="VE21" i="2"/>
  <c r="VD21" i="2"/>
  <c r="VC21" i="2"/>
  <c r="VB21" i="2" s="1"/>
  <c r="VA21" i="2"/>
  <c r="UZ21" i="2"/>
  <c r="UY21" i="2"/>
  <c r="UX21" i="2"/>
  <c r="UW21" i="2"/>
  <c r="UV21" i="2"/>
  <c r="US21" i="2"/>
  <c r="UR21" i="2"/>
  <c r="UO21" i="2" s="1"/>
  <c r="UQ21" i="2"/>
  <c r="UP21" i="2"/>
  <c r="UM21" i="2"/>
  <c r="UK21" i="2"/>
  <c r="UJ21" i="2"/>
  <c r="UI21" i="2"/>
  <c r="UH21" i="2"/>
  <c r="UG21" i="2"/>
  <c r="UF21" i="2"/>
  <c r="UE21" i="2"/>
  <c r="UD21" i="2"/>
  <c r="UC21" i="2"/>
  <c r="UB21" i="2"/>
  <c r="UA21" i="2"/>
  <c r="TZ21" i="2"/>
  <c r="TX21" i="2"/>
  <c r="TW21" i="2"/>
  <c r="TV21" i="2"/>
  <c r="TU21" i="2"/>
  <c r="TT21" i="2"/>
  <c r="TS21" i="2"/>
  <c r="TP21" i="2"/>
  <c r="TO21" i="2"/>
  <c r="TN21" i="2"/>
  <c r="TM21" i="2"/>
  <c r="TJ21" i="2"/>
  <c r="TH21" i="2"/>
  <c r="TG21" i="2"/>
  <c r="TF21" i="2"/>
  <c r="TE21" i="2"/>
  <c r="TD21" i="2"/>
  <c r="TC21" i="2"/>
  <c r="TB21" i="2"/>
  <c r="TA21" i="2"/>
  <c r="SZ21" i="2"/>
  <c r="SY21" i="2"/>
  <c r="SX21" i="2"/>
  <c r="SW21" i="2"/>
  <c r="SU21" i="2"/>
  <c r="ST21" i="2"/>
  <c r="SS21" i="2"/>
  <c r="SR21" i="2"/>
  <c r="SQ21" i="2"/>
  <c r="SP21" i="2"/>
  <c r="SO21" i="2" s="1"/>
  <c r="SM21" i="2"/>
  <c r="SL21" i="2"/>
  <c r="SK21" i="2"/>
  <c r="SJ21" i="2"/>
  <c r="SG21" i="2"/>
  <c r="VN20" i="2"/>
  <c r="VM20" i="2"/>
  <c r="VL20" i="2"/>
  <c r="VK20" i="2"/>
  <c r="VJ20" i="2"/>
  <c r="VI20" i="2"/>
  <c r="VH20" i="2"/>
  <c r="VG20" i="2"/>
  <c r="VF20" i="2"/>
  <c r="VE20" i="2"/>
  <c r="VD20" i="2"/>
  <c r="VC20" i="2"/>
  <c r="VA20" i="2"/>
  <c r="UZ20" i="2"/>
  <c r="UY20" i="2"/>
  <c r="UX20" i="2"/>
  <c r="UW20" i="2"/>
  <c r="UV20" i="2"/>
  <c r="UU20" i="2"/>
  <c r="US20" i="2"/>
  <c r="UR20" i="2"/>
  <c r="UQ20" i="2"/>
  <c r="UP20" i="2"/>
  <c r="UO20" i="2" s="1"/>
  <c r="UM20" i="2"/>
  <c r="UK20" i="2"/>
  <c r="UJ20" i="2"/>
  <c r="UI20" i="2"/>
  <c r="UH20" i="2"/>
  <c r="UG20" i="2"/>
  <c r="UF20" i="2"/>
  <c r="UE20" i="2"/>
  <c r="UD20" i="2"/>
  <c r="UC20" i="2"/>
  <c r="UB20" i="2"/>
  <c r="UA20" i="2"/>
  <c r="TZ20" i="2"/>
  <c r="TX20" i="2"/>
  <c r="TW20" i="2"/>
  <c r="TV20" i="2"/>
  <c r="TU20" i="2"/>
  <c r="TT20" i="2"/>
  <c r="TS20" i="2"/>
  <c r="TR20" i="2"/>
  <c r="TP20" i="2"/>
  <c r="TO20" i="2"/>
  <c r="TN20" i="2"/>
  <c r="TM20" i="2"/>
  <c r="TL20" i="2" s="1"/>
  <c r="TJ20" i="2"/>
  <c r="TH20" i="2"/>
  <c r="TG20" i="2"/>
  <c r="TF20" i="2"/>
  <c r="TE20" i="2"/>
  <c r="TD20" i="2"/>
  <c r="TC20" i="2"/>
  <c r="TB20" i="2"/>
  <c r="TA20" i="2"/>
  <c r="SZ20" i="2"/>
  <c r="SY20" i="2"/>
  <c r="SX20" i="2"/>
  <c r="SW20" i="2"/>
  <c r="SU20" i="2"/>
  <c r="ST20" i="2"/>
  <c r="SS20" i="2"/>
  <c r="SR20" i="2"/>
  <c r="SQ20" i="2"/>
  <c r="SP20" i="2"/>
  <c r="SO20" i="2"/>
  <c r="SM20" i="2"/>
  <c r="SL20" i="2"/>
  <c r="SK20" i="2"/>
  <c r="SJ20" i="2"/>
  <c r="SI20" i="2" s="1"/>
  <c r="SG20" i="2"/>
  <c r="VN19" i="2"/>
  <c r="VM19" i="2"/>
  <c r="VL19" i="2"/>
  <c r="VK19" i="2"/>
  <c r="VJ19" i="2"/>
  <c r="VI19" i="2"/>
  <c r="VH19" i="2"/>
  <c r="VG19" i="2"/>
  <c r="VF19" i="2"/>
  <c r="VE19" i="2"/>
  <c r="VD19" i="2"/>
  <c r="VC19" i="2"/>
  <c r="VA19" i="2"/>
  <c r="UZ19" i="2"/>
  <c r="UY19" i="2"/>
  <c r="UX19" i="2"/>
  <c r="UW19" i="2"/>
  <c r="UV19" i="2"/>
  <c r="US19" i="2"/>
  <c r="UR19" i="2"/>
  <c r="UQ19" i="2"/>
  <c r="UP19" i="2"/>
  <c r="UO19" i="2"/>
  <c r="UM19" i="2"/>
  <c r="UK19" i="2"/>
  <c r="UJ19" i="2"/>
  <c r="UI19" i="2"/>
  <c r="UH19" i="2"/>
  <c r="UG19" i="2"/>
  <c r="UF19" i="2"/>
  <c r="UE19" i="2"/>
  <c r="UD19" i="2"/>
  <c r="UC19" i="2"/>
  <c r="UB19" i="2"/>
  <c r="UA19" i="2"/>
  <c r="TZ19" i="2"/>
  <c r="TX19" i="2"/>
  <c r="TW19" i="2"/>
  <c r="TV19" i="2"/>
  <c r="TU19" i="2"/>
  <c r="TT19" i="2"/>
  <c r="TS19" i="2"/>
  <c r="TP19" i="2"/>
  <c r="TO19" i="2"/>
  <c r="TN19" i="2"/>
  <c r="TM19" i="2"/>
  <c r="TL19" i="2"/>
  <c r="TJ19" i="2"/>
  <c r="TH19" i="2"/>
  <c r="TG19" i="2"/>
  <c r="TF19" i="2"/>
  <c r="TE19" i="2"/>
  <c r="TD19" i="2"/>
  <c r="TC19" i="2"/>
  <c r="TB19" i="2"/>
  <c r="TA19" i="2"/>
  <c r="SZ19" i="2"/>
  <c r="SY19" i="2"/>
  <c r="SX19" i="2"/>
  <c r="SW19" i="2"/>
  <c r="SU19" i="2"/>
  <c r="ST19" i="2"/>
  <c r="SS19" i="2"/>
  <c r="SR19" i="2"/>
  <c r="SQ19" i="2"/>
  <c r="SP19" i="2"/>
  <c r="SM19" i="2"/>
  <c r="SL19" i="2"/>
  <c r="SK19" i="2"/>
  <c r="SJ19" i="2"/>
  <c r="SI19" i="2"/>
  <c r="SG19" i="2"/>
  <c r="VN18" i="2"/>
  <c r="VM18" i="2"/>
  <c r="VL18" i="2"/>
  <c r="VK18" i="2"/>
  <c r="VJ18" i="2"/>
  <c r="VI18" i="2"/>
  <c r="VH18" i="2"/>
  <c r="VG18" i="2"/>
  <c r="VF18" i="2"/>
  <c r="VE18" i="2"/>
  <c r="VD18" i="2"/>
  <c r="VC18" i="2"/>
  <c r="VA18" i="2"/>
  <c r="UZ18" i="2"/>
  <c r="UY18" i="2"/>
  <c r="UX18" i="2"/>
  <c r="UW18" i="2"/>
  <c r="UV18" i="2"/>
  <c r="UU18" i="2"/>
  <c r="US18" i="2"/>
  <c r="UR18" i="2"/>
  <c r="UQ18" i="2"/>
  <c r="UP18" i="2"/>
  <c r="UM18" i="2"/>
  <c r="UK18" i="2"/>
  <c r="UJ18" i="2"/>
  <c r="UI18" i="2"/>
  <c r="UH18" i="2"/>
  <c r="UG18" i="2"/>
  <c r="UF18" i="2"/>
  <c r="UE18" i="2"/>
  <c r="UD18" i="2"/>
  <c r="UC18" i="2"/>
  <c r="UB18" i="2"/>
  <c r="UA18" i="2"/>
  <c r="TZ18" i="2"/>
  <c r="TX18" i="2"/>
  <c r="TW18" i="2"/>
  <c r="TV18" i="2"/>
  <c r="TU18" i="2"/>
  <c r="TT18" i="2"/>
  <c r="TS18" i="2"/>
  <c r="TP18" i="2"/>
  <c r="TO18" i="2"/>
  <c r="TN18" i="2"/>
  <c r="TM18" i="2"/>
  <c r="TJ18" i="2"/>
  <c r="TH18" i="2"/>
  <c r="TG18" i="2"/>
  <c r="TF18" i="2"/>
  <c r="TE18" i="2"/>
  <c r="TD18" i="2"/>
  <c r="TC18" i="2"/>
  <c r="TB18" i="2"/>
  <c r="TA18" i="2"/>
  <c r="SZ18" i="2"/>
  <c r="SY18" i="2"/>
  <c r="SX18" i="2"/>
  <c r="SW18" i="2"/>
  <c r="SU18" i="2"/>
  <c r="ST18" i="2"/>
  <c r="SS18" i="2"/>
  <c r="SR18" i="2"/>
  <c r="SQ18" i="2"/>
  <c r="SO18" i="2" s="1"/>
  <c r="SP18" i="2"/>
  <c r="SM18" i="2"/>
  <c r="SL18" i="2"/>
  <c r="SK18" i="2"/>
  <c r="SJ18" i="2"/>
  <c r="SG18" i="2"/>
  <c r="VN17" i="2"/>
  <c r="VM17" i="2"/>
  <c r="VL17" i="2"/>
  <c r="VK17" i="2"/>
  <c r="VJ17" i="2"/>
  <c r="VI17" i="2"/>
  <c r="VH17" i="2"/>
  <c r="VG17" i="2"/>
  <c r="VF17" i="2"/>
  <c r="VE17" i="2"/>
  <c r="VD17" i="2"/>
  <c r="VC17" i="2"/>
  <c r="VA17" i="2"/>
  <c r="UZ17" i="2"/>
  <c r="UY17" i="2"/>
  <c r="UX17" i="2"/>
  <c r="UW17" i="2"/>
  <c r="UU17" i="2" s="1"/>
  <c r="UV17" i="2"/>
  <c r="US17" i="2"/>
  <c r="UR17" i="2"/>
  <c r="UQ17" i="2"/>
  <c r="UO17" i="2" s="1"/>
  <c r="UP17" i="2"/>
  <c r="UM17" i="2"/>
  <c r="UK17" i="2"/>
  <c r="UJ17" i="2"/>
  <c r="UI17" i="2"/>
  <c r="UH17" i="2"/>
  <c r="UG17" i="2"/>
  <c r="UF17" i="2"/>
  <c r="UE17" i="2"/>
  <c r="UD17" i="2"/>
  <c r="UC17" i="2"/>
  <c r="UB17" i="2"/>
  <c r="UA17" i="2"/>
  <c r="TZ17" i="2"/>
  <c r="TX17" i="2"/>
  <c r="TW17" i="2"/>
  <c r="TV17" i="2"/>
  <c r="TU17" i="2"/>
  <c r="TT17" i="2"/>
  <c r="TS17" i="2"/>
  <c r="TP17" i="2"/>
  <c r="TO17" i="2"/>
  <c r="TN17" i="2"/>
  <c r="TM17" i="2"/>
  <c r="TJ17" i="2"/>
  <c r="TH17" i="2"/>
  <c r="TG17" i="2"/>
  <c r="TF17" i="2"/>
  <c r="TE17" i="2"/>
  <c r="TD17" i="2"/>
  <c r="TC17" i="2"/>
  <c r="TB17" i="2"/>
  <c r="TA17" i="2"/>
  <c r="SZ17" i="2"/>
  <c r="SY17" i="2"/>
  <c r="SX17" i="2"/>
  <c r="SW17" i="2"/>
  <c r="SU17" i="2"/>
  <c r="ST17" i="2"/>
  <c r="SS17" i="2"/>
  <c r="SR17" i="2"/>
  <c r="SQ17" i="2"/>
  <c r="SP17" i="2"/>
  <c r="SM17" i="2"/>
  <c r="SL17" i="2"/>
  <c r="SK17" i="2"/>
  <c r="SJ17" i="2"/>
  <c r="SG17" i="2"/>
  <c r="VN16" i="2"/>
  <c r="VM16" i="2"/>
  <c r="VL16" i="2"/>
  <c r="VK16" i="2"/>
  <c r="VJ16" i="2"/>
  <c r="VI16" i="2"/>
  <c r="VH16" i="2"/>
  <c r="VG16" i="2"/>
  <c r="VF16" i="2"/>
  <c r="VE16" i="2"/>
  <c r="VD16" i="2"/>
  <c r="VC16" i="2"/>
  <c r="VA16" i="2"/>
  <c r="UZ16" i="2"/>
  <c r="UY16" i="2"/>
  <c r="UX16" i="2"/>
  <c r="UW16" i="2"/>
  <c r="UU16" i="2" s="1"/>
  <c r="UV16" i="2"/>
  <c r="US16" i="2"/>
  <c r="UR16" i="2"/>
  <c r="UQ16" i="2"/>
  <c r="UP16" i="2"/>
  <c r="UM16" i="2"/>
  <c r="UK16" i="2"/>
  <c r="UJ16" i="2"/>
  <c r="UI16" i="2"/>
  <c r="UH16" i="2"/>
  <c r="UG16" i="2"/>
  <c r="UF16" i="2"/>
  <c r="UE16" i="2"/>
  <c r="UD16" i="2"/>
  <c r="UC16" i="2"/>
  <c r="UB16" i="2"/>
  <c r="UA16" i="2"/>
  <c r="TZ16" i="2"/>
  <c r="TX16" i="2"/>
  <c r="TW16" i="2"/>
  <c r="TV16" i="2"/>
  <c r="TU16" i="2"/>
  <c r="TT16" i="2"/>
  <c r="TR16" i="2" s="1"/>
  <c r="TS16" i="2"/>
  <c r="TP16" i="2"/>
  <c r="TO16" i="2"/>
  <c r="TN16" i="2"/>
  <c r="TM16" i="2"/>
  <c r="TJ16" i="2"/>
  <c r="TH16" i="2"/>
  <c r="TG16" i="2"/>
  <c r="TF16" i="2"/>
  <c r="TE16" i="2"/>
  <c r="TD16" i="2"/>
  <c r="TC16" i="2"/>
  <c r="TB16" i="2"/>
  <c r="TA16" i="2"/>
  <c r="SZ16" i="2"/>
  <c r="SY16" i="2"/>
  <c r="SX16" i="2"/>
  <c r="SW16" i="2"/>
  <c r="SU16" i="2"/>
  <c r="ST16" i="2"/>
  <c r="SS16" i="2"/>
  <c r="SR16" i="2"/>
  <c r="SQ16" i="2"/>
  <c r="SP16" i="2"/>
  <c r="SM16" i="2"/>
  <c r="SL16" i="2"/>
  <c r="SK16" i="2"/>
  <c r="SJ16" i="2"/>
  <c r="SG16" i="2"/>
  <c r="VN15" i="2"/>
  <c r="VM15" i="2"/>
  <c r="VL15" i="2"/>
  <c r="VK15" i="2"/>
  <c r="VJ15" i="2"/>
  <c r="VI15" i="2"/>
  <c r="VH15" i="2"/>
  <c r="VG15" i="2"/>
  <c r="VF15" i="2"/>
  <c r="VE15" i="2"/>
  <c r="VD15" i="2"/>
  <c r="VC15" i="2"/>
  <c r="VA15" i="2"/>
  <c r="UZ15" i="2"/>
  <c r="UY15" i="2"/>
  <c r="UX15" i="2"/>
  <c r="UW15" i="2"/>
  <c r="UV15" i="2"/>
  <c r="US15" i="2"/>
  <c r="UR15" i="2"/>
  <c r="UQ15" i="2"/>
  <c r="UP15" i="2"/>
  <c r="UM15" i="2"/>
  <c r="UK15" i="2"/>
  <c r="UJ15" i="2"/>
  <c r="UI15" i="2"/>
  <c r="UH15" i="2"/>
  <c r="UG15" i="2"/>
  <c r="UF15" i="2"/>
  <c r="UE15" i="2"/>
  <c r="UD15" i="2"/>
  <c r="UC15" i="2"/>
  <c r="UB15" i="2"/>
  <c r="UA15" i="2"/>
  <c r="TZ15" i="2"/>
  <c r="TX15" i="2"/>
  <c r="TW15" i="2"/>
  <c r="TV15" i="2"/>
  <c r="TU15" i="2"/>
  <c r="TT15" i="2"/>
  <c r="TR15" i="2" s="1"/>
  <c r="TS15" i="2"/>
  <c r="TP15" i="2"/>
  <c r="TO15" i="2"/>
  <c r="TN15" i="2"/>
  <c r="TM15" i="2"/>
  <c r="TJ15" i="2"/>
  <c r="TH15" i="2"/>
  <c r="TG15" i="2"/>
  <c r="TF15" i="2"/>
  <c r="TE15" i="2"/>
  <c r="TD15" i="2"/>
  <c r="TC15" i="2"/>
  <c r="TB15" i="2"/>
  <c r="TA15" i="2"/>
  <c r="SZ15" i="2"/>
  <c r="SY15" i="2"/>
  <c r="SX15" i="2"/>
  <c r="SW15" i="2"/>
  <c r="SU15" i="2"/>
  <c r="ST15" i="2"/>
  <c r="SS15" i="2"/>
  <c r="SR15" i="2"/>
  <c r="SQ15" i="2"/>
  <c r="SO15" i="2" s="1"/>
  <c r="SP15" i="2"/>
  <c r="SM15" i="2"/>
  <c r="SL15" i="2"/>
  <c r="SK15" i="2"/>
  <c r="SJ15" i="2"/>
  <c r="SG15" i="2"/>
  <c r="VN14" i="2"/>
  <c r="VM14" i="2"/>
  <c r="VL14" i="2"/>
  <c r="VK14" i="2"/>
  <c r="VJ14" i="2"/>
  <c r="VI14" i="2"/>
  <c r="VH14" i="2"/>
  <c r="VG14" i="2"/>
  <c r="VF14" i="2"/>
  <c r="VE14" i="2"/>
  <c r="VD14" i="2"/>
  <c r="VC14" i="2"/>
  <c r="VA14" i="2"/>
  <c r="UZ14" i="2"/>
  <c r="UY14" i="2"/>
  <c r="UX14" i="2"/>
  <c r="UW14" i="2"/>
  <c r="UV14" i="2"/>
  <c r="US14" i="2"/>
  <c r="UR14" i="2"/>
  <c r="UQ14" i="2"/>
  <c r="UP14" i="2"/>
  <c r="UM14" i="2"/>
  <c r="UK14" i="2"/>
  <c r="UJ14" i="2"/>
  <c r="UI14" i="2"/>
  <c r="UH14" i="2"/>
  <c r="UG14" i="2"/>
  <c r="UF14" i="2"/>
  <c r="UE14" i="2"/>
  <c r="UD14" i="2"/>
  <c r="UC14" i="2"/>
  <c r="UB14" i="2"/>
  <c r="UA14" i="2"/>
  <c r="TZ14" i="2"/>
  <c r="TX14" i="2"/>
  <c r="TW14" i="2"/>
  <c r="TV14" i="2"/>
  <c r="TU14" i="2"/>
  <c r="TT14" i="2"/>
  <c r="TS14" i="2"/>
  <c r="TR14" i="2"/>
  <c r="TP14" i="2"/>
  <c r="TO14" i="2"/>
  <c r="TN14" i="2"/>
  <c r="TM14" i="2"/>
  <c r="TJ14" i="2"/>
  <c r="TH14" i="2"/>
  <c r="TG14" i="2"/>
  <c r="TF14" i="2"/>
  <c r="TE14" i="2"/>
  <c r="TD14" i="2"/>
  <c r="TC14" i="2"/>
  <c r="TB14" i="2"/>
  <c r="TA14" i="2"/>
  <c r="SZ14" i="2"/>
  <c r="SY14" i="2"/>
  <c r="SX14" i="2"/>
  <c r="SW14" i="2"/>
  <c r="SU14" i="2"/>
  <c r="ST14" i="2"/>
  <c r="SS14" i="2"/>
  <c r="SR14" i="2"/>
  <c r="SQ14" i="2"/>
  <c r="SP14" i="2"/>
  <c r="SM14" i="2"/>
  <c r="SL14" i="2"/>
  <c r="SK14" i="2"/>
  <c r="SJ14" i="2"/>
  <c r="SG14" i="2"/>
  <c r="VN13" i="2"/>
  <c r="VM13" i="2"/>
  <c r="VL13" i="2"/>
  <c r="VK13" i="2"/>
  <c r="VJ13" i="2"/>
  <c r="VI13" i="2"/>
  <c r="VH13" i="2"/>
  <c r="VG13" i="2"/>
  <c r="VF13" i="2"/>
  <c r="VE13" i="2"/>
  <c r="VD13" i="2"/>
  <c r="VC13" i="2"/>
  <c r="VB13" i="2" s="1"/>
  <c r="VA13" i="2"/>
  <c r="UZ13" i="2"/>
  <c r="UY13" i="2"/>
  <c r="UX13" i="2"/>
  <c r="UW13" i="2"/>
  <c r="UV13" i="2"/>
  <c r="US13" i="2"/>
  <c r="UR13" i="2"/>
  <c r="UQ13" i="2"/>
  <c r="UP13" i="2"/>
  <c r="UM13" i="2"/>
  <c r="UK13" i="2"/>
  <c r="UJ13" i="2"/>
  <c r="UI13" i="2"/>
  <c r="UH13" i="2"/>
  <c r="UG13" i="2"/>
  <c r="UF13" i="2"/>
  <c r="UE13" i="2"/>
  <c r="UD13" i="2"/>
  <c r="UC13" i="2"/>
  <c r="UB13" i="2"/>
  <c r="UA13" i="2"/>
  <c r="TZ13" i="2"/>
  <c r="TX13" i="2"/>
  <c r="TW13" i="2"/>
  <c r="TV13" i="2"/>
  <c r="TU13" i="2"/>
  <c r="TT13" i="2"/>
  <c r="TS13" i="2"/>
  <c r="TP13" i="2"/>
  <c r="TO13" i="2"/>
  <c r="TN13" i="2"/>
  <c r="TM13" i="2"/>
  <c r="TJ13" i="2"/>
  <c r="TH13" i="2"/>
  <c r="TG13" i="2"/>
  <c r="TF13" i="2"/>
  <c r="TE13" i="2"/>
  <c r="TD13" i="2"/>
  <c r="TC13" i="2"/>
  <c r="TB13" i="2"/>
  <c r="TA13" i="2"/>
  <c r="SZ13" i="2"/>
  <c r="SY13" i="2"/>
  <c r="SX13" i="2"/>
  <c r="SW13" i="2"/>
  <c r="SU13" i="2"/>
  <c r="ST13" i="2"/>
  <c r="SS13" i="2"/>
  <c r="SR13" i="2"/>
  <c r="SQ13" i="2"/>
  <c r="SP13" i="2"/>
  <c r="SO13" i="2" s="1"/>
  <c r="SM13" i="2"/>
  <c r="SL13" i="2"/>
  <c r="SK13" i="2"/>
  <c r="SJ13" i="2"/>
  <c r="SG13" i="2"/>
  <c r="VN12" i="2"/>
  <c r="VM12" i="2"/>
  <c r="VL12" i="2"/>
  <c r="VK12" i="2"/>
  <c r="VJ12" i="2"/>
  <c r="VI12" i="2"/>
  <c r="VH12" i="2"/>
  <c r="VG12" i="2"/>
  <c r="VF12" i="2"/>
  <c r="VE12" i="2"/>
  <c r="VD12" i="2"/>
  <c r="VC12" i="2"/>
  <c r="VA12" i="2"/>
  <c r="UZ12" i="2"/>
  <c r="UY12" i="2"/>
  <c r="UX12" i="2"/>
  <c r="UW12" i="2"/>
  <c r="UV12" i="2"/>
  <c r="UU12" i="2"/>
  <c r="US12" i="2"/>
  <c r="UR12" i="2"/>
  <c r="UQ12" i="2"/>
  <c r="UP12" i="2"/>
  <c r="UM12" i="2"/>
  <c r="UK12" i="2"/>
  <c r="UJ12" i="2"/>
  <c r="UI12" i="2"/>
  <c r="UH12" i="2"/>
  <c r="UG12" i="2"/>
  <c r="UF12" i="2"/>
  <c r="UE12" i="2"/>
  <c r="UD12" i="2"/>
  <c r="UC12" i="2"/>
  <c r="UB12" i="2"/>
  <c r="UA12" i="2"/>
  <c r="TZ12" i="2"/>
  <c r="TX12" i="2"/>
  <c r="TW12" i="2"/>
  <c r="TV12" i="2"/>
  <c r="TU12" i="2"/>
  <c r="TT12" i="2"/>
  <c r="TS12" i="2"/>
  <c r="TP12" i="2"/>
  <c r="TO12" i="2"/>
  <c r="TN12" i="2"/>
  <c r="TM12" i="2"/>
  <c r="TJ12" i="2"/>
  <c r="TH12" i="2"/>
  <c r="TG12" i="2"/>
  <c r="TF12" i="2"/>
  <c r="TE12" i="2"/>
  <c r="TD12" i="2"/>
  <c r="TC12" i="2"/>
  <c r="TB12" i="2"/>
  <c r="TA12" i="2"/>
  <c r="SZ12" i="2"/>
  <c r="SY12" i="2"/>
  <c r="SX12" i="2"/>
  <c r="SW12" i="2"/>
  <c r="SV12" i="2" s="1"/>
  <c r="SU12" i="2"/>
  <c r="ST12" i="2"/>
  <c r="SS12" i="2"/>
  <c r="SR12" i="2"/>
  <c r="SQ12" i="2"/>
  <c r="SO12" i="2" s="1"/>
  <c r="SP12" i="2"/>
  <c r="SM12" i="2"/>
  <c r="SL12" i="2"/>
  <c r="SK12" i="2"/>
  <c r="SJ12" i="2"/>
  <c r="SG12" i="2"/>
  <c r="VN11" i="2"/>
  <c r="VM11" i="2"/>
  <c r="VL11" i="2"/>
  <c r="VK11" i="2"/>
  <c r="VJ11" i="2"/>
  <c r="VI11" i="2"/>
  <c r="VH11" i="2"/>
  <c r="VG11" i="2"/>
  <c r="VF11" i="2"/>
  <c r="VE11" i="2"/>
  <c r="VD11" i="2"/>
  <c r="VC11" i="2"/>
  <c r="VB11" i="2" s="1"/>
  <c r="VA11" i="2"/>
  <c r="UZ11" i="2"/>
  <c r="UY11" i="2"/>
  <c r="UX11" i="2"/>
  <c r="UW11" i="2"/>
  <c r="UU11" i="2" s="1"/>
  <c r="UV11" i="2"/>
  <c r="US11" i="2"/>
  <c r="UR11" i="2"/>
  <c r="UQ11" i="2"/>
  <c r="UP11" i="2"/>
  <c r="UM11" i="2"/>
  <c r="UK11" i="2"/>
  <c r="UJ11" i="2"/>
  <c r="UI11" i="2"/>
  <c r="UH11" i="2"/>
  <c r="UG11" i="2"/>
  <c r="UF11" i="2"/>
  <c r="UE11" i="2"/>
  <c r="UD11" i="2"/>
  <c r="UC11" i="2"/>
  <c r="UB11" i="2"/>
  <c r="UA11" i="2"/>
  <c r="TZ11" i="2"/>
  <c r="TX11" i="2"/>
  <c r="TW11" i="2"/>
  <c r="TV11" i="2"/>
  <c r="TU11" i="2"/>
  <c r="TT11" i="2"/>
  <c r="TS11" i="2"/>
  <c r="TR11" i="2" s="1"/>
  <c r="TP11" i="2"/>
  <c r="TO11" i="2"/>
  <c r="TN11" i="2"/>
  <c r="TM11" i="2"/>
  <c r="TJ11" i="2"/>
  <c r="TH11" i="2"/>
  <c r="TG11" i="2"/>
  <c r="TF11" i="2"/>
  <c r="TE11" i="2"/>
  <c r="TD11" i="2"/>
  <c r="TC11" i="2"/>
  <c r="TB11" i="2"/>
  <c r="TA11" i="2"/>
  <c r="SZ11" i="2"/>
  <c r="SY11" i="2"/>
  <c r="SX11" i="2"/>
  <c r="SW11" i="2"/>
  <c r="SU11" i="2"/>
  <c r="ST11" i="2"/>
  <c r="SS11" i="2"/>
  <c r="SR11" i="2"/>
  <c r="SQ11" i="2"/>
  <c r="SO11" i="2" s="1"/>
  <c r="SP11" i="2"/>
  <c r="SM11" i="2"/>
  <c r="SL11" i="2"/>
  <c r="SK11" i="2"/>
  <c r="SJ11" i="2"/>
  <c r="SG11" i="2"/>
  <c r="VN10" i="2"/>
  <c r="VM10" i="2"/>
  <c r="VL10" i="2"/>
  <c r="VK10" i="2"/>
  <c r="VJ10" i="2"/>
  <c r="VI10" i="2"/>
  <c r="VH10" i="2"/>
  <c r="VG10" i="2"/>
  <c r="VF10" i="2"/>
  <c r="VE10" i="2"/>
  <c r="VD10" i="2"/>
  <c r="VC10" i="2"/>
  <c r="VA10" i="2"/>
  <c r="UZ10" i="2"/>
  <c r="UY10" i="2"/>
  <c r="UX10" i="2"/>
  <c r="UW10" i="2"/>
  <c r="UV10" i="2"/>
  <c r="UU10" i="2" s="1"/>
  <c r="US10" i="2"/>
  <c r="UR10" i="2"/>
  <c r="UQ10" i="2"/>
  <c r="UP10" i="2"/>
  <c r="UM10" i="2"/>
  <c r="UK10" i="2"/>
  <c r="UJ10" i="2"/>
  <c r="UI10" i="2"/>
  <c r="UH10" i="2"/>
  <c r="UG10" i="2"/>
  <c r="UF10" i="2"/>
  <c r="UE10" i="2"/>
  <c r="UD10" i="2"/>
  <c r="UC10" i="2"/>
  <c r="UB10" i="2"/>
  <c r="UA10" i="2"/>
  <c r="TZ10" i="2"/>
  <c r="TX10" i="2"/>
  <c r="TW10" i="2"/>
  <c r="TV10" i="2"/>
  <c r="TU10" i="2"/>
  <c r="TT10" i="2"/>
  <c r="TS10" i="2"/>
  <c r="TP10" i="2"/>
  <c r="TO10" i="2"/>
  <c r="TN10" i="2"/>
  <c r="TM10" i="2"/>
  <c r="TJ10" i="2"/>
  <c r="TH10" i="2"/>
  <c r="TG10" i="2"/>
  <c r="TF10" i="2"/>
  <c r="TE10" i="2"/>
  <c r="TD10" i="2"/>
  <c r="TC10" i="2"/>
  <c r="TB10" i="2"/>
  <c r="TA10" i="2"/>
  <c r="SZ10" i="2"/>
  <c r="SY10" i="2"/>
  <c r="SX10" i="2"/>
  <c r="SW10" i="2"/>
  <c r="SU10" i="2"/>
  <c r="ST10" i="2"/>
  <c r="SS10" i="2"/>
  <c r="SR10" i="2"/>
  <c r="SQ10" i="2"/>
  <c r="SP10" i="2"/>
  <c r="SM10" i="2"/>
  <c r="SL10" i="2"/>
  <c r="SK10" i="2"/>
  <c r="SJ10" i="2"/>
  <c r="SG10" i="2"/>
  <c r="VN9" i="2"/>
  <c r="VM9" i="2"/>
  <c r="VL9" i="2"/>
  <c r="VK9" i="2"/>
  <c r="VJ9" i="2"/>
  <c r="VI9" i="2"/>
  <c r="VH9" i="2"/>
  <c r="VG9" i="2"/>
  <c r="VF9" i="2"/>
  <c r="VE9" i="2"/>
  <c r="VD9" i="2"/>
  <c r="VC9" i="2"/>
  <c r="VA9" i="2"/>
  <c r="UZ9" i="2"/>
  <c r="UY9" i="2"/>
  <c r="UX9" i="2"/>
  <c r="UW9" i="2"/>
  <c r="UV9" i="2"/>
  <c r="US9" i="2"/>
  <c r="UR9" i="2"/>
  <c r="UQ9" i="2"/>
  <c r="UP9" i="2"/>
  <c r="UM9" i="2"/>
  <c r="UK9" i="2"/>
  <c r="UJ9" i="2"/>
  <c r="UI9" i="2"/>
  <c r="UH9" i="2"/>
  <c r="UG9" i="2"/>
  <c r="UF9" i="2"/>
  <c r="UE9" i="2"/>
  <c r="UD9" i="2"/>
  <c r="UC9" i="2"/>
  <c r="UB9" i="2"/>
  <c r="TY9" i="2" s="1"/>
  <c r="UA9" i="2"/>
  <c r="TZ9" i="2"/>
  <c r="TX9" i="2"/>
  <c r="TW9" i="2"/>
  <c r="TV9" i="2"/>
  <c r="TU9" i="2"/>
  <c r="TT9" i="2"/>
  <c r="TS9" i="2"/>
  <c r="TP9" i="2"/>
  <c r="TO9" i="2"/>
  <c r="TN9" i="2"/>
  <c r="TM9" i="2"/>
  <c r="TJ9" i="2"/>
  <c r="TH9" i="2"/>
  <c r="TG9" i="2"/>
  <c r="TF9" i="2"/>
  <c r="TE9" i="2"/>
  <c r="TD9" i="2"/>
  <c r="TC9" i="2"/>
  <c r="TB9" i="2"/>
  <c r="TA9" i="2"/>
  <c r="SZ9" i="2"/>
  <c r="SY9" i="2"/>
  <c r="SX9" i="2"/>
  <c r="SW9" i="2"/>
  <c r="SU9" i="2"/>
  <c r="ST9" i="2"/>
  <c r="SS9" i="2"/>
  <c r="SR9" i="2"/>
  <c r="SQ9" i="2"/>
  <c r="SP9" i="2"/>
  <c r="SO9" i="2" s="1"/>
  <c r="SM9" i="2"/>
  <c r="SL9" i="2"/>
  <c r="SK9" i="2"/>
  <c r="SJ9" i="2"/>
  <c r="SG9" i="2"/>
  <c r="VN8" i="2"/>
  <c r="VM8" i="2"/>
  <c r="VL8" i="2"/>
  <c r="VK8" i="2"/>
  <c r="VJ8" i="2"/>
  <c r="VI8" i="2"/>
  <c r="VH8" i="2"/>
  <c r="VH1" i="2" s="1"/>
  <c r="VG8" i="2"/>
  <c r="VF8" i="2"/>
  <c r="VE8" i="2"/>
  <c r="VD8" i="2"/>
  <c r="VD1" i="2" s="1"/>
  <c r="VC8" i="2"/>
  <c r="VA8" i="2"/>
  <c r="UZ8" i="2"/>
  <c r="UY8" i="2"/>
  <c r="UX8" i="2"/>
  <c r="UW8" i="2"/>
  <c r="UV8" i="2"/>
  <c r="US8" i="2"/>
  <c r="UR8" i="2"/>
  <c r="UQ8" i="2"/>
  <c r="UP8" i="2"/>
  <c r="UM8" i="2"/>
  <c r="UK8" i="2"/>
  <c r="UJ8" i="2"/>
  <c r="UI8" i="2"/>
  <c r="UH8" i="2"/>
  <c r="UG8" i="2"/>
  <c r="UF8" i="2"/>
  <c r="UE8" i="2"/>
  <c r="UD8" i="2"/>
  <c r="UC8" i="2"/>
  <c r="UB8" i="2"/>
  <c r="UA8" i="2"/>
  <c r="TZ8" i="2"/>
  <c r="TX8" i="2"/>
  <c r="TW8" i="2"/>
  <c r="TV8" i="2"/>
  <c r="TU8" i="2"/>
  <c r="TT8" i="2"/>
  <c r="TS8" i="2"/>
  <c r="TR8" i="2" s="1"/>
  <c r="TP8" i="2"/>
  <c r="TO8" i="2"/>
  <c r="TN8" i="2"/>
  <c r="TM8" i="2"/>
  <c r="TJ8" i="2"/>
  <c r="TH8" i="2"/>
  <c r="TG8" i="2"/>
  <c r="TF8" i="2"/>
  <c r="TE8" i="2"/>
  <c r="TD8" i="2"/>
  <c r="TC8" i="2"/>
  <c r="TB8" i="2"/>
  <c r="TA8" i="2"/>
  <c r="SZ8" i="2"/>
  <c r="SY8" i="2"/>
  <c r="SX8" i="2"/>
  <c r="SW8" i="2"/>
  <c r="SU8" i="2"/>
  <c r="ST8" i="2"/>
  <c r="SS8" i="2"/>
  <c r="SR8" i="2"/>
  <c r="SQ8" i="2"/>
  <c r="SP8" i="2"/>
  <c r="SM8" i="2"/>
  <c r="SL8" i="2"/>
  <c r="SK8" i="2"/>
  <c r="SJ8" i="2"/>
  <c r="SG8" i="2"/>
  <c r="WN8" i="2" s="1"/>
  <c r="VN6" i="2"/>
  <c r="VM6" i="2"/>
  <c r="VL6" i="2"/>
  <c r="VK6" i="2"/>
  <c r="VJ6" i="2"/>
  <c r="VI6" i="2"/>
  <c r="VH6" i="2"/>
  <c r="VG6" i="2"/>
  <c r="VF6" i="2"/>
  <c r="VE6" i="2"/>
  <c r="VD6" i="2"/>
  <c r="VC6" i="2"/>
  <c r="VA6" i="2"/>
  <c r="VB6" i="2" s="1"/>
  <c r="UZ6" i="2"/>
  <c r="UY6" i="2"/>
  <c r="UX6" i="2"/>
  <c r="UW6" i="2"/>
  <c r="UV6" i="2"/>
  <c r="US6" i="2"/>
  <c r="UT6" i="2" s="1"/>
  <c r="UU6" i="2" s="1"/>
  <c r="UR6" i="2"/>
  <c r="UQ6" i="2"/>
  <c r="UP6" i="2"/>
  <c r="UM6" i="2"/>
  <c r="UN6" i="2" s="1"/>
  <c r="UO6" i="2" s="1"/>
  <c r="UK6" i="2"/>
  <c r="UJ6" i="2"/>
  <c r="UI6" i="2"/>
  <c r="UH6" i="2"/>
  <c r="UG6" i="2"/>
  <c r="UF6" i="2"/>
  <c r="UE6" i="2"/>
  <c r="UD6" i="2"/>
  <c r="UC6" i="2"/>
  <c r="UB6" i="2"/>
  <c r="UA6" i="2"/>
  <c r="TZ6" i="2"/>
  <c r="TX6" i="2"/>
  <c r="TY6" i="2" s="1"/>
  <c r="TW6" i="2"/>
  <c r="TV6" i="2"/>
  <c r="TU6" i="2"/>
  <c r="TT6" i="2"/>
  <c r="TS6" i="2"/>
  <c r="TP6" i="2"/>
  <c r="TQ6" i="2" s="1"/>
  <c r="TR6" i="2" s="1"/>
  <c r="TO6" i="2"/>
  <c r="TN6" i="2"/>
  <c r="TM6" i="2"/>
  <c r="TJ6" i="2"/>
  <c r="TK6" i="2" s="1"/>
  <c r="TL6" i="2" s="1"/>
  <c r="TH6" i="2"/>
  <c r="TG6" i="2"/>
  <c r="TF6" i="2"/>
  <c r="TE6" i="2"/>
  <c r="TD6" i="2"/>
  <c r="TC6" i="2"/>
  <c r="TB6" i="2"/>
  <c r="TA6" i="2"/>
  <c r="SZ6" i="2"/>
  <c r="SY6" i="2"/>
  <c r="SX6" i="2"/>
  <c r="SW6" i="2"/>
  <c r="SU6" i="2"/>
  <c r="ST6" i="2"/>
  <c r="SS6" i="2"/>
  <c r="SR6" i="2"/>
  <c r="SQ6" i="2"/>
  <c r="SP6" i="2"/>
  <c r="SM6" i="2"/>
  <c r="SN6" i="2" s="1"/>
  <c r="SO6" i="2" s="1"/>
  <c r="SL6" i="2"/>
  <c r="SK6" i="2"/>
  <c r="SJ6" i="2"/>
  <c r="SG6" i="2"/>
  <c r="SH6" i="2" s="1"/>
  <c r="SI6" i="2" s="1"/>
  <c r="VN5" i="2"/>
  <c r="VM5" i="2"/>
  <c r="VL5" i="2"/>
  <c r="VK5" i="2"/>
  <c r="VJ5" i="2"/>
  <c r="VI5" i="2"/>
  <c r="VH5" i="2"/>
  <c r="VG5" i="2"/>
  <c r="VF5" i="2"/>
  <c r="VE5" i="2"/>
  <c r="VD5" i="2"/>
  <c r="VC5" i="2"/>
  <c r="VA5" i="2"/>
  <c r="VB5" i="2" s="1"/>
  <c r="UZ5" i="2"/>
  <c r="UY5" i="2"/>
  <c r="UX5" i="2"/>
  <c r="UW5" i="2"/>
  <c r="UV5" i="2"/>
  <c r="US5" i="2"/>
  <c r="UT5" i="2" s="1"/>
  <c r="UU5" i="2" s="1"/>
  <c r="UR5" i="2"/>
  <c r="UQ5" i="2"/>
  <c r="UP5" i="2"/>
  <c r="UM5" i="2"/>
  <c r="UN5" i="2" s="1"/>
  <c r="UO5" i="2" s="1"/>
  <c r="UK5" i="2"/>
  <c r="UJ5" i="2"/>
  <c r="UI5" i="2"/>
  <c r="UH5" i="2"/>
  <c r="UG5" i="2"/>
  <c r="UF5" i="2"/>
  <c r="UE5" i="2"/>
  <c r="UD5" i="2"/>
  <c r="UC5" i="2"/>
  <c r="UB5" i="2"/>
  <c r="UA5" i="2"/>
  <c r="TZ5" i="2"/>
  <c r="TX5" i="2"/>
  <c r="TY5" i="2" s="1"/>
  <c r="TW5" i="2"/>
  <c r="TV5" i="2"/>
  <c r="TU5" i="2"/>
  <c r="TT5" i="2"/>
  <c r="TS5" i="2"/>
  <c r="TP5" i="2"/>
  <c r="TQ5" i="2" s="1"/>
  <c r="TR5" i="2" s="1"/>
  <c r="TO5" i="2"/>
  <c r="TN5" i="2"/>
  <c r="TM5" i="2"/>
  <c r="TJ5" i="2"/>
  <c r="TK5" i="2" s="1"/>
  <c r="TL5" i="2" s="1"/>
  <c r="TH5" i="2"/>
  <c r="TG5" i="2"/>
  <c r="TF5" i="2"/>
  <c r="TE5" i="2"/>
  <c r="TD5" i="2"/>
  <c r="TC5" i="2"/>
  <c r="TB5" i="2"/>
  <c r="TA5" i="2"/>
  <c r="SZ5" i="2"/>
  <c r="SY5" i="2"/>
  <c r="SX5" i="2"/>
  <c r="SW5" i="2"/>
  <c r="SU5" i="2"/>
  <c r="ST5" i="2"/>
  <c r="SS5" i="2"/>
  <c r="SR5" i="2"/>
  <c r="SQ5" i="2"/>
  <c r="SP5" i="2"/>
  <c r="SM5" i="2"/>
  <c r="SN5" i="2" s="1"/>
  <c r="SO5" i="2" s="1"/>
  <c r="SL5" i="2"/>
  <c r="SK5" i="2"/>
  <c r="SJ5" i="2"/>
  <c r="SG5" i="2"/>
  <c r="SH5" i="2" s="1"/>
  <c r="SI5" i="2" s="1"/>
  <c r="VL1" i="2"/>
  <c r="PR1" i="2"/>
  <c r="VB9" i="2" l="1"/>
  <c r="SO10" i="2"/>
  <c r="UO10" i="2"/>
  <c r="TR12" i="2"/>
  <c r="SV13" i="2"/>
  <c r="UU13" i="2"/>
  <c r="UT13" i="2" s="1"/>
  <c r="SO14" i="2"/>
  <c r="VB14" i="2"/>
  <c r="UO15" i="2"/>
  <c r="UU15" i="2"/>
  <c r="SI17" i="2"/>
  <c r="SO17" i="2"/>
  <c r="TR18" i="2"/>
  <c r="UU21" i="2"/>
  <c r="TL25" i="2"/>
  <c r="TK25" i="2" s="1"/>
  <c r="TQ25" i="2"/>
  <c r="VB26" i="2"/>
  <c r="SI27" i="2"/>
  <c r="UU31" i="2"/>
  <c r="UU33" i="2"/>
  <c r="UU35" i="2"/>
  <c r="TL8" i="2"/>
  <c r="SI9" i="2"/>
  <c r="TL9" i="2"/>
  <c r="TR9" i="2"/>
  <c r="TQ9" i="2" s="1"/>
  <c r="UU9" i="2"/>
  <c r="UT9" i="2" s="1"/>
  <c r="TY12" i="2"/>
  <c r="VB12" i="2"/>
  <c r="TR13" i="2"/>
  <c r="SV14" i="2"/>
  <c r="TY14" i="2"/>
  <c r="TL15" i="2"/>
  <c r="UO24" i="2"/>
  <c r="SI25" i="2"/>
  <c r="SO26" i="2"/>
  <c r="SN26" i="2" s="1"/>
  <c r="TR26" i="2"/>
  <c r="VB29" i="2"/>
  <c r="SO31" i="2"/>
  <c r="SO33" i="2"/>
  <c r="SO35" i="2"/>
  <c r="TR35" i="2"/>
  <c r="VB36" i="2"/>
  <c r="VB38" i="2"/>
  <c r="SI39" i="2"/>
  <c r="SO39" i="2"/>
  <c r="TR40" i="2"/>
  <c r="TQ40" i="2" s="1"/>
  <c r="UT12" i="2"/>
  <c r="SN13" i="2"/>
  <c r="TQ14" i="2"/>
  <c r="SV11" i="2"/>
  <c r="SN11" i="2" s="1"/>
  <c r="SH11" i="2" s="1"/>
  <c r="TY11" i="2"/>
  <c r="TY13" i="2"/>
  <c r="UU14" i="2"/>
  <c r="UT14" i="2" s="1"/>
  <c r="SO16" i="2"/>
  <c r="TL17" i="2"/>
  <c r="TR17" i="2"/>
  <c r="SN23" i="2"/>
  <c r="UO23" i="2"/>
  <c r="VB23" i="2"/>
  <c r="SO24" i="2"/>
  <c r="UU30" i="2"/>
  <c r="UU32" i="2"/>
  <c r="UU34" i="2"/>
  <c r="SN35" i="2"/>
  <c r="SO37" i="2"/>
  <c r="TY40" i="2"/>
  <c r="TR38" i="2"/>
  <c r="TY39" i="2"/>
  <c r="UO39" i="2"/>
  <c r="UU39" i="2"/>
  <c r="UT40" i="2"/>
  <c r="SV41" i="2"/>
  <c r="UU41" i="2"/>
  <c r="SO47" i="2"/>
  <c r="SV49" i="2"/>
  <c r="UU49" i="2"/>
  <c r="SI70" i="2"/>
  <c r="VB70" i="2"/>
  <c r="TY71" i="2"/>
  <c r="SV76" i="2"/>
  <c r="UO80" i="2"/>
  <c r="UO81" i="2"/>
  <c r="SI82" i="2"/>
  <c r="TR95" i="2"/>
  <c r="VB95" i="2"/>
  <c r="TL96" i="2"/>
  <c r="TY96" i="2"/>
  <c r="TY98" i="2"/>
  <c r="VB98" i="2"/>
  <c r="UO102" i="2"/>
  <c r="UO103" i="2"/>
  <c r="TY104" i="2"/>
  <c r="SI105" i="2"/>
  <c r="SV107" i="2"/>
  <c r="SI108" i="2"/>
  <c r="SH108" i="2" s="1"/>
  <c r="SO108" i="2"/>
  <c r="SN108" i="2" s="1"/>
  <c r="SV108" i="2"/>
  <c r="TR110" i="2"/>
  <c r="SO112" i="2"/>
  <c r="TR113" i="2"/>
  <c r="UU114" i="2"/>
  <c r="TY118" i="2"/>
  <c r="SI119" i="2"/>
  <c r="TR120" i="2"/>
  <c r="SV121" i="2"/>
  <c r="UO121" i="2"/>
  <c r="UU121" i="2"/>
  <c r="UU124" i="2"/>
  <c r="SI125" i="2"/>
  <c r="TY125" i="2"/>
  <c r="SO126" i="2"/>
  <c r="TY127" i="2"/>
  <c r="VB128" i="2"/>
  <c r="TY131" i="2"/>
  <c r="TY133" i="2"/>
  <c r="SV139" i="2"/>
  <c r="TR141" i="2"/>
  <c r="TL142" i="2"/>
  <c r="SV143" i="2"/>
  <c r="UO143" i="2"/>
  <c r="TR145" i="2"/>
  <c r="VB145" i="2"/>
  <c r="SO155" i="2"/>
  <c r="UO156" i="2"/>
  <c r="VB158" i="2"/>
  <c r="UT158" i="2" s="1"/>
  <c r="SI160" i="2"/>
  <c r="TL161" i="2"/>
  <c r="UU168" i="2"/>
  <c r="SI173" i="2"/>
  <c r="SI177" i="2"/>
  <c r="SV179" i="2"/>
  <c r="SI181" i="2"/>
  <c r="SO185" i="2"/>
  <c r="SV187" i="2"/>
  <c r="VB187" i="2"/>
  <c r="UO188" i="2"/>
  <c r="SV189" i="2"/>
  <c r="TL191" i="2"/>
  <c r="UO191" i="2"/>
  <c r="SI193" i="2"/>
  <c r="TY194" i="2"/>
  <c r="TL195" i="2"/>
  <c r="VB195" i="2"/>
  <c r="SV197" i="2"/>
  <c r="UO197" i="2"/>
  <c r="VB198" i="2"/>
  <c r="SI199" i="2"/>
  <c r="SO199" i="2"/>
  <c r="SV201" i="2"/>
  <c r="UU201" i="2"/>
  <c r="TY202" i="2"/>
  <c r="SO203" i="2"/>
  <c r="TL203" i="2"/>
  <c r="VB203" i="2"/>
  <c r="TY205" i="2"/>
  <c r="SO206" i="2"/>
  <c r="VB206" i="2"/>
  <c r="UU207" i="2"/>
  <c r="TL208" i="2"/>
  <c r="VB208" i="2"/>
  <c r="SI209" i="2"/>
  <c r="VB216" i="2"/>
  <c r="TL217" i="2"/>
  <c r="TR217" i="2"/>
  <c r="SI219" i="2"/>
  <c r="TR220" i="2"/>
  <c r="UU221" i="2"/>
  <c r="SV222" i="2"/>
  <c r="SI223" i="2"/>
  <c r="SO223" i="2"/>
  <c r="TR224" i="2"/>
  <c r="UO228" i="2"/>
  <c r="SO38" i="2"/>
  <c r="SV40" i="2"/>
  <c r="VB42" i="2"/>
  <c r="SO44" i="2"/>
  <c r="TL44" i="2"/>
  <c r="SV45" i="2"/>
  <c r="TL45" i="2"/>
  <c r="TR45" i="2"/>
  <c r="UU46" i="2"/>
  <c r="TY47" i="2"/>
  <c r="SI48" i="2"/>
  <c r="SO48" i="2"/>
  <c r="TR49" i="2"/>
  <c r="VB51" i="2"/>
  <c r="UO52" i="2"/>
  <c r="VB53" i="2"/>
  <c r="SI54" i="2"/>
  <c r="SO54" i="2"/>
  <c r="VB54" i="2"/>
  <c r="SV56" i="2"/>
  <c r="UO56" i="2"/>
  <c r="UU56" i="2"/>
  <c r="UO58" i="2"/>
  <c r="UU58" i="2"/>
  <c r="TL60" i="2"/>
  <c r="TY60" i="2"/>
  <c r="UU61" i="2"/>
  <c r="SO62" i="2"/>
  <c r="SI63" i="2"/>
  <c r="SV64" i="2"/>
  <c r="SI65" i="2"/>
  <c r="SV65" i="2"/>
  <c r="SI66" i="2"/>
  <c r="TR68" i="2"/>
  <c r="UO69" i="2"/>
  <c r="UU69" i="2"/>
  <c r="TY74" i="2"/>
  <c r="SI75" i="2"/>
  <c r="SO75" i="2"/>
  <c r="SO80" i="2"/>
  <c r="TL80" i="2"/>
  <c r="TL81" i="2"/>
  <c r="UU82" i="2"/>
  <c r="TY83" i="2"/>
  <c r="SI90" i="2"/>
  <c r="SO90" i="2"/>
  <c r="TR92" i="2"/>
  <c r="UU93" i="2"/>
  <c r="UO94" i="2"/>
  <c r="VB94" i="2"/>
  <c r="TR97" i="2"/>
  <c r="SO99" i="2"/>
  <c r="SI102" i="2"/>
  <c r="TR103" i="2"/>
  <c r="SV104" i="2"/>
  <c r="UU104" i="2"/>
  <c r="TL107" i="2"/>
  <c r="TR107" i="2"/>
  <c r="SV115" i="2"/>
  <c r="TR121" i="2"/>
  <c r="SO124" i="2"/>
  <c r="TR124" i="2"/>
  <c r="VB127" i="2"/>
  <c r="SI142" i="2"/>
  <c r="SO145" i="2"/>
  <c r="TR146" i="2"/>
  <c r="UU146" i="2"/>
  <c r="UU155" i="2"/>
  <c r="SV157" i="2"/>
  <c r="TR157" i="2"/>
  <c r="VB157" i="2"/>
  <c r="SV158" i="2"/>
  <c r="SO159" i="2"/>
  <c r="VB159" i="2"/>
  <c r="TL162" i="2"/>
  <c r="UO166" i="2"/>
  <c r="VB168" i="2"/>
  <c r="UO170" i="2"/>
  <c r="SI171" i="2"/>
  <c r="SI172" i="2"/>
  <c r="UU174" i="2"/>
  <c r="UO177" i="2"/>
  <c r="SI183" i="2"/>
  <c r="SO183" i="2"/>
  <c r="SV184" i="2"/>
  <c r="TL184" i="2"/>
  <c r="TR184" i="2"/>
  <c r="TR186" i="2"/>
  <c r="SI187" i="2"/>
  <c r="SO190" i="2"/>
  <c r="SI191" i="2"/>
  <c r="SO191" i="2"/>
  <c r="TR192" i="2"/>
  <c r="UU192" i="2"/>
  <c r="TR201" i="2"/>
  <c r="SO204" i="2"/>
  <c r="VB209" i="2"/>
  <c r="SI210" i="2"/>
  <c r="TL210" i="2"/>
  <c r="UO210" i="2"/>
  <c r="SI212" i="2"/>
  <c r="SO212" i="2"/>
  <c r="TL213" i="2"/>
  <c r="TR213" i="2"/>
  <c r="SV215" i="2"/>
  <c r="UO215" i="2"/>
  <c r="UU215" i="2"/>
  <c r="TY216" i="2"/>
  <c r="TR222" i="2"/>
  <c r="UO222" i="2"/>
  <c r="TR225" i="2"/>
  <c r="UU226" i="2"/>
  <c r="TR228" i="2"/>
  <c r="VB228" i="2"/>
  <c r="VB41" i="2"/>
  <c r="TY42" i="2"/>
  <c r="UU47" i="2"/>
  <c r="SO49" i="2"/>
  <c r="VB49" i="2"/>
  <c r="SV50" i="2"/>
  <c r="TL50" i="2"/>
  <c r="TR50" i="2"/>
  <c r="UU53" i="2"/>
  <c r="TY65" i="2"/>
  <c r="TQ65" i="2" s="1"/>
  <c r="SO89" i="2"/>
  <c r="TR89" i="2"/>
  <c r="UU89" i="2"/>
  <c r="SI91" i="2"/>
  <c r="SO93" i="2"/>
  <c r="UU95" i="2"/>
  <c r="SO97" i="2"/>
  <c r="TL98" i="2"/>
  <c r="TR98" i="2"/>
  <c r="UO101" i="2"/>
  <c r="TR104" i="2"/>
  <c r="SO107" i="2"/>
  <c r="TQ115" i="2"/>
  <c r="UT127" i="2"/>
  <c r="UO133" i="2"/>
  <c r="UU133" i="2"/>
  <c r="UT133" i="2" s="1"/>
  <c r="VB136" i="2"/>
  <c r="UT146" i="2"/>
  <c r="SN153" i="2"/>
  <c r="SN158" i="2"/>
  <c r="VB56" i="2"/>
  <c r="UT65" i="2"/>
  <c r="SV71" i="2"/>
  <c r="VB71" i="2"/>
  <c r="TY72" i="2"/>
  <c r="SI73" i="2"/>
  <c r="VB73" i="2"/>
  <c r="TL74" i="2"/>
  <c r="TK74" i="2" s="1"/>
  <c r="TQ74" i="2"/>
  <c r="TY76" i="2"/>
  <c r="TL82" i="2"/>
  <c r="SN104" i="2"/>
  <c r="TQ107" i="2"/>
  <c r="UT110" i="2"/>
  <c r="SO115" i="2"/>
  <c r="SN115" i="2" s="1"/>
  <c r="VB118" i="2"/>
  <c r="SV120" i="2"/>
  <c r="TR127" i="2"/>
  <c r="TL128" i="2"/>
  <c r="UU128" i="2"/>
  <c r="TR131" i="2"/>
  <c r="TY139" i="2"/>
  <c r="SO140" i="2"/>
  <c r="UU141" i="2"/>
  <c r="UO142" i="2"/>
  <c r="TL144" i="2"/>
  <c r="UU145" i="2"/>
  <c r="SV146" i="2"/>
  <c r="TR147" i="2"/>
  <c r="UU148" i="2"/>
  <c r="SO149" i="2"/>
  <c r="TR149" i="2"/>
  <c r="UU149" i="2"/>
  <c r="SO151" i="2"/>
  <c r="TR151" i="2"/>
  <c r="UU151" i="2"/>
  <c r="TY154" i="2"/>
  <c r="SI155" i="2"/>
  <c r="SV155" i="2"/>
  <c r="SV159" i="2"/>
  <c r="SO160" i="2"/>
  <c r="SN160" i="2" s="1"/>
  <c r="SH160" i="2" s="1"/>
  <c r="TR160" i="2"/>
  <c r="UT160" i="2"/>
  <c r="TY162" i="2"/>
  <c r="SI163" i="2"/>
  <c r="TL163" i="2"/>
  <c r="UO163" i="2"/>
  <c r="SV164" i="2"/>
  <c r="TY164" i="2"/>
  <c r="VB164" i="2"/>
  <c r="SI165" i="2"/>
  <c r="TL165" i="2"/>
  <c r="UO165" i="2"/>
  <c r="SI166" i="2"/>
  <c r="VB166" i="2"/>
  <c r="UO167" i="2"/>
  <c r="SV168" i="2"/>
  <c r="TR172" i="2"/>
  <c r="SO179" i="2"/>
  <c r="TL181" i="2"/>
  <c r="SO182" i="2"/>
  <c r="TR182" i="2"/>
  <c r="UU182" i="2"/>
  <c r="UO186" i="2"/>
  <c r="TQ192" i="2"/>
  <c r="SI194" i="2"/>
  <c r="VB194" i="2"/>
  <c r="UO195" i="2"/>
  <c r="SV196" i="2"/>
  <c r="TY197" i="2"/>
  <c r="SV200" i="2"/>
  <c r="SI201" i="2"/>
  <c r="TY201" i="2"/>
  <c r="VB202" i="2"/>
  <c r="UO203" i="2"/>
  <c r="SV204" i="2"/>
  <c r="TY204" i="2"/>
  <c r="SV209" i="2"/>
  <c r="TL209" i="2"/>
  <c r="SO218" i="2"/>
  <c r="TL219" i="2"/>
  <c r="UU220" i="2"/>
  <c r="UO223" i="2"/>
  <c r="UU223" i="2"/>
  <c r="UO224" i="2"/>
  <c r="UO226" i="2"/>
  <c r="VB226" i="2"/>
  <c r="TL227" i="2"/>
  <c r="TY227" i="2"/>
  <c r="C21" i="3"/>
  <c r="B5" i="6" s="1"/>
  <c r="D23" i="3"/>
  <c r="D25" i="3"/>
  <c r="C11" i="3"/>
  <c r="B2" i="6" s="1"/>
  <c r="C26" i="3"/>
  <c r="B10" i="6" s="1"/>
  <c r="D30" i="3"/>
  <c r="B26" i="6" s="1"/>
  <c r="D22" i="3"/>
  <c r="C12" i="3"/>
  <c r="B3" i="6" s="1"/>
  <c r="C25" i="3"/>
  <c r="B9" i="6" s="1"/>
  <c r="D29" i="3"/>
  <c r="C29" i="3"/>
  <c r="B13" i="6" s="1"/>
  <c r="C22" i="3"/>
  <c r="B6" i="6" s="1"/>
  <c r="D26" i="3"/>
  <c r="C13" i="3"/>
  <c r="C28" i="3"/>
  <c r="B12" i="6" s="1"/>
  <c r="C24" i="3"/>
  <c r="B8" i="6" s="1"/>
  <c r="D28" i="3"/>
  <c r="D24" i="3"/>
  <c r="C27" i="3"/>
  <c r="B11" i="6" s="1"/>
  <c r="C23" i="3"/>
  <c r="B7" i="6" s="1"/>
  <c r="D21" i="3"/>
  <c r="D27" i="3"/>
  <c r="WO8" i="2"/>
  <c r="TQ11" i="2"/>
  <c r="TQ12" i="2"/>
  <c r="SN14" i="2"/>
  <c r="UT11" i="2"/>
  <c r="SN12" i="2"/>
  <c r="TQ63" i="2"/>
  <c r="SI8" i="2"/>
  <c r="TY8" i="2"/>
  <c r="UV1" i="2"/>
  <c r="UZ1" i="2"/>
  <c r="TL10" i="2"/>
  <c r="VB10" i="2"/>
  <c r="SI11" i="2"/>
  <c r="UO11" i="2"/>
  <c r="UN11" i="2" s="1"/>
  <c r="TL12" i="2"/>
  <c r="SI14" i="2"/>
  <c r="UO14" i="2"/>
  <c r="UN14" i="2" s="1"/>
  <c r="SV16" i="2"/>
  <c r="TY16" i="2"/>
  <c r="VB16" i="2"/>
  <c r="SV18" i="2"/>
  <c r="UU23" i="2"/>
  <c r="UT23" i="2" s="1"/>
  <c r="UN23" i="2" s="1"/>
  <c r="SI24" i="2"/>
  <c r="TL24" i="2"/>
  <c r="VB24" i="2"/>
  <c r="UT24" i="2" s="1"/>
  <c r="UN24" i="2" s="1"/>
  <c r="VB25" i="2"/>
  <c r="UT25" i="2" s="1"/>
  <c r="SI26" i="2"/>
  <c r="SO27" i="2"/>
  <c r="TL28" i="2"/>
  <c r="TR28" i="2"/>
  <c r="SI31" i="2"/>
  <c r="SI33" i="2"/>
  <c r="VB35" i="2"/>
  <c r="TY36" i="2"/>
  <c r="SI37" i="2"/>
  <c r="SV38" i="2"/>
  <c r="TY38" i="2"/>
  <c r="UO38" i="2"/>
  <c r="UU38" i="2"/>
  <c r="VB39" i="2"/>
  <c r="UT39" i="2" s="1"/>
  <c r="UN39" i="2" s="1"/>
  <c r="TL40" i="2"/>
  <c r="UO43" i="2"/>
  <c r="SI44" i="2"/>
  <c r="SO45" i="2"/>
  <c r="SN45" i="2" s="1"/>
  <c r="VB45" i="2"/>
  <c r="SV47" i="2"/>
  <c r="UO47" i="2"/>
  <c r="TL52" i="2"/>
  <c r="UU52" i="2"/>
  <c r="TY53" i="2"/>
  <c r="UO53" i="2"/>
  <c r="TY54" i="2"/>
  <c r="SI55" i="2"/>
  <c r="SO55" i="2"/>
  <c r="TL56" i="2"/>
  <c r="TY57" i="2"/>
  <c r="VB57" i="2"/>
  <c r="SV58" i="2"/>
  <c r="SI59" i="2"/>
  <c r="SO59" i="2"/>
  <c r="SV60" i="2"/>
  <c r="UO60" i="2"/>
  <c r="UU60" i="2"/>
  <c r="TR62" i="2"/>
  <c r="UU63" i="2"/>
  <c r="VB64" i="2"/>
  <c r="UU68" i="2"/>
  <c r="TY69" i="2"/>
  <c r="VB69" i="2"/>
  <c r="UT69" i="2" s="1"/>
  <c r="UN69" i="2" s="1"/>
  <c r="TL70" i="2"/>
  <c r="TR70" i="2"/>
  <c r="SV72" i="2"/>
  <c r="UO72" i="2"/>
  <c r="TY73" i="2"/>
  <c r="SI74" i="2"/>
  <c r="VB74" i="2"/>
  <c r="SV75" i="2"/>
  <c r="SN75" i="2" s="1"/>
  <c r="TL75" i="2"/>
  <c r="TR75" i="2"/>
  <c r="TY77" i="2"/>
  <c r="UO77" i="2"/>
  <c r="UU77" i="2"/>
  <c r="VB79" i="2"/>
  <c r="UT79" i="2" s="1"/>
  <c r="UN79" i="2" s="1"/>
  <c r="TK9" i="2"/>
  <c r="SN69" i="2"/>
  <c r="SV8" i="2"/>
  <c r="SV9" i="2"/>
  <c r="SN9" i="2" s="1"/>
  <c r="SI10" i="2"/>
  <c r="TY10" i="2"/>
  <c r="SI13" i="2"/>
  <c r="SN40" i="2"/>
  <c r="TQ47" i="2"/>
  <c r="TK47" i="2" s="1"/>
  <c r="VB55" i="2"/>
  <c r="SN56" i="2"/>
  <c r="VB62" i="2"/>
  <c r="UT62" i="2" s="1"/>
  <c r="SV69" i="2"/>
  <c r="TQ77" i="2"/>
  <c r="TK77" i="2" s="1"/>
  <c r="TQ15" i="2"/>
  <c r="TK15" i="2" s="1"/>
  <c r="UO9" i="2"/>
  <c r="UN9" i="2" s="1"/>
  <c r="TL13" i="2"/>
  <c r="UO13" i="2"/>
  <c r="UN13" i="2" s="1"/>
  <c r="SI15" i="2"/>
  <c r="SV54" i="2"/>
  <c r="SN54" i="2" s="1"/>
  <c r="UT54" i="2"/>
  <c r="UN54" i="2" s="1"/>
  <c r="SO8" i="2"/>
  <c r="UR1" i="2"/>
  <c r="SV10" i="2"/>
  <c r="TR10" i="2"/>
  <c r="TQ10" i="2" s="1"/>
  <c r="TK10" i="2" s="1"/>
  <c r="TL11" i="2"/>
  <c r="SI12" i="2"/>
  <c r="UO12" i="2"/>
  <c r="UN12" i="2" s="1"/>
  <c r="TL14" i="2"/>
  <c r="TK14" i="2" s="1"/>
  <c r="SV15" i="2"/>
  <c r="SN15" i="2" s="1"/>
  <c r="SH15" i="2" s="1"/>
  <c r="TY15" i="2"/>
  <c r="VB15" i="2"/>
  <c r="UT15" i="2" s="1"/>
  <c r="UN15" i="2" s="1"/>
  <c r="SI16" i="2"/>
  <c r="TL16" i="2"/>
  <c r="UO16" i="2"/>
  <c r="SV17" i="2"/>
  <c r="TY17" i="2"/>
  <c r="VB17" i="2"/>
  <c r="SI18" i="2"/>
  <c r="TL18" i="2"/>
  <c r="UO18" i="2"/>
  <c r="SV19" i="2"/>
  <c r="TY19" i="2"/>
  <c r="VB19" i="2"/>
  <c r="TL21" i="2"/>
  <c r="TY21" i="2"/>
  <c r="SI23" i="2"/>
  <c r="TY23" i="2"/>
  <c r="TQ23" i="2" s="1"/>
  <c r="UU28" i="2"/>
  <c r="UT29" i="2"/>
  <c r="VB30" i="2"/>
  <c r="TL31" i="2"/>
  <c r="UO31" i="2"/>
  <c r="VB32" i="2"/>
  <c r="TL33" i="2"/>
  <c r="UO33" i="2"/>
  <c r="VB34" i="2"/>
  <c r="UT34" i="2" s="1"/>
  <c r="UN34" i="2" s="1"/>
  <c r="TY35" i="2"/>
  <c r="UO36" i="2"/>
  <c r="UT36" i="2"/>
  <c r="UN36" i="2" s="1"/>
  <c r="SV37" i="2"/>
  <c r="SN37" i="2" s="1"/>
  <c r="SH37" i="2" s="1"/>
  <c r="SI38" i="2"/>
  <c r="SV39" i="2"/>
  <c r="TL39" i="2"/>
  <c r="TR39" i="2"/>
  <c r="TQ39" i="2" s="1"/>
  <c r="TY41" i="2"/>
  <c r="SI43" i="2"/>
  <c r="TR43" i="2"/>
  <c r="TR44" i="2"/>
  <c r="UO44" i="2"/>
  <c r="TY45" i="2"/>
  <c r="TQ45" i="2" s="1"/>
  <c r="UO45" i="2"/>
  <c r="UU45" i="2"/>
  <c r="VB46" i="2"/>
  <c r="SI47" i="2"/>
  <c r="SN47" i="2"/>
  <c r="VB47" i="2"/>
  <c r="UT47" i="2" s="1"/>
  <c r="SV48" i="2"/>
  <c r="TL48" i="2"/>
  <c r="TR48" i="2"/>
  <c r="TY50" i="2"/>
  <c r="TQ50" i="2" s="1"/>
  <c r="TK50" i="2" s="1"/>
  <c r="UO50" i="2"/>
  <c r="UU50" i="2"/>
  <c r="SO52" i="2"/>
  <c r="TL54" i="2"/>
  <c r="TR54" i="2"/>
  <c r="TY56" i="2"/>
  <c r="TQ56" i="2" s="1"/>
  <c r="TL57" i="2"/>
  <c r="SV59" i="2"/>
  <c r="SI60" i="2"/>
  <c r="SO60" i="2"/>
  <c r="SN60" i="2" s="1"/>
  <c r="TY62" i="2"/>
  <c r="TL63" i="2"/>
  <c r="TK63" i="2" s="1"/>
  <c r="VB63" i="2"/>
  <c r="SO65" i="2"/>
  <c r="SN65" i="2" s="1"/>
  <c r="UO65" i="2"/>
  <c r="UN65" i="2" s="1"/>
  <c r="TL66" i="2"/>
  <c r="SO68" i="2"/>
  <c r="TL69" i="2"/>
  <c r="TR69" i="2"/>
  <c r="TQ69" i="2" s="1"/>
  <c r="SV74" i="2"/>
  <c r="SN74" i="2" s="1"/>
  <c r="UO74" i="2"/>
  <c r="UT74" i="2"/>
  <c r="SO19" i="2"/>
  <c r="TR19" i="2"/>
  <c r="UU19" i="2"/>
  <c r="UT19" i="2" s="1"/>
  <c r="UN19" i="2" s="1"/>
  <c r="SI21" i="2"/>
  <c r="SV21" i="2"/>
  <c r="SN21" i="2" s="1"/>
  <c r="SI22" i="2"/>
  <c r="TL22" i="2"/>
  <c r="UO22" i="2"/>
  <c r="SV24" i="2"/>
  <c r="SN24" i="2" s="1"/>
  <c r="SH24" i="2" s="1"/>
  <c r="SV25" i="2"/>
  <c r="UO25" i="2"/>
  <c r="UN25" i="2" s="1"/>
  <c r="UU27" i="2"/>
  <c r="SO28" i="2"/>
  <c r="TY29" i="2"/>
  <c r="UO29" i="2"/>
  <c r="TL30" i="2"/>
  <c r="SV31" i="2"/>
  <c r="TY31" i="2"/>
  <c r="TQ31" i="2" s="1"/>
  <c r="TL32" i="2"/>
  <c r="SV33" i="2"/>
  <c r="TY33" i="2"/>
  <c r="TQ33" i="2" s="1"/>
  <c r="TK33" i="2" s="1"/>
  <c r="TL34" i="2"/>
  <c r="TL35" i="2"/>
  <c r="SI36" i="2"/>
  <c r="UO37" i="2"/>
  <c r="UT38" i="2"/>
  <c r="UN38" i="2" s="1"/>
  <c r="SN39" i="2"/>
  <c r="UO40" i="2"/>
  <c r="SI42" i="2"/>
  <c r="SV43" i="2"/>
  <c r="TY43" i="2"/>
  <c r="VB43" i="2"/>
  <c r="SV44" i="2"/>
  <c r="TY44" i="2"/>
  <c r="VB44" i="2"/>
  <c r="TY46" i="2"/>
  <c r="UO46" i="2"/>
  <c r="VB48" i="2"/>
  <c r="SI49" i="2"/>
  <c r="SN49" i="2"/>
  <c r="TL49" i="2"/>
  <c r="TK49" i="2" s="1"/>
  <c r="TQ49" i="2"/>
  <c r="UO49" i="2"/>
  <c r="UT49" i="2"/>
  <c r="SI50" i="2"/>
  <c r="SO50" i="2"/>
  <c r="SV52" i="2"/>
  <c r="TY52" i="2"/>
  <c r="TQ52" i="2" s="1"/>
  <c r="VB52" i="2"/>
  <c r="SV53" i="2"/>
  <c r="TL53" i="2"/>
  <c r="TQ53" i="2"/>
  <c r="TY55" i="2"/>
  <c r="UO55" i="2"/>
  <c r="UU55" i="2"/>
  <c r="TR57" i="2"/>
  <c r="TQ57" i="2" s="1"/>
  <c r="UO57" i="2"/>
  <c r="SO58" i="2"/>
  <c r="TL58" i="2"/>
  <c r="SV61" i="2"/>
  <c r="SN61" i="2" s="1"/>
  <c r="TY61" i="2"/>
  <c r="SI62" i="2"/>
  <c r="UO62" i="2"/>
  <c r="SO63" i="2"/>
  <c r="TR64" i="2"/>
  <c r="UU64" i="2"/>
  <c r="UU66" i="2"/>
  <c r="UO67" i="2"/>
  <c r="VB67" i="2"/>
  <c r="SV68" i="2"/>
  <c r="TY68" i="2"/>
  <c r="VB68" i="2"/>
  <c r="TY70" i="2"/>
  <c r="SI71" i="2"/>
  <c r="SO71" i="2"/>
  <c r="SN71" i="2" s="1"/>
  <c r="TL71" i="2"/>
  <c r="TL72" i="2"/>
  <c r="TK72" i="2" s="1"/>
  <c r="TR72" i="2"/>
  <c r="TQ72" i="2" s="1"/>
  <c r="SV73" i="2"/>
  <c r="SN73" i="2" s="1"/>
  <c r="UO73" i="2"/>
  <c r="UU73" i="2"/>
  <c r="SV83" i="2"/>
  <c r="UO83" i="2"/>
  <c r="SI85" i="2"/>
  <c r="TL85" i="2"/>
  <c r="UO85" i="2"/>
  <c r="UO91" i="2"/>
  <c r="UT91" i="2"/>
  <c r="SI92" i="2"/>
  <c r="SN92" i="2"/>
  <c r="VB93" i="2"/>
  <c r="TL94" i="2"/>
  <c r="TY94" i="2"/>
  <c r="SV95" i="2"/>
  <c r="SI96" i="2"/>
  <c r="SV96" i="2"/>
  <c r="SV98" i="2"/>
  <c r="UT104" i="2"/>
  <c r="TK107" i="2"/>
  <c r="TY18" i="2"/>
  <c r="VB18" i="2"/>
  <c r="SV20" i="2"/>
  <c r="TY20" i="2"/>
  <c r="VB20" i="2"/>
  <c r="TR21" i="2"/>
  <c r="TQ21" i="2" s="1"/>
  <c r="TL23" i="2"/>
  <c r="TR24" i="2"/>
  <c r="TY26" i="2"/>
  <c r="TQ26" i="2" s="1"/>
  <c r="UU26" i="2"/>
  <c r="UT26" i="2" s="1"/>
  <c r="TY27" i="2"/>
  <c r="VB27" i="2"/>
  <c r="SV28" i="2"/>
  <c r="SI29" i="2"/>
  <c r="SO29" i="2"/>
  <c r="SN29" i="2" s="1"/>
  <c r="TR29" i="2"/>
  <c r="SI30" i="2"/>
  <c r="SO30" i="2"/>
  <c r="SI32" i="2"/>
  <c r="SO32" i="2"/>
  <c r="SI34" i="2"/>
  <c r="SO34" i="2"/>
  <c r="UT35" i="2"/>
  <c r="TL37" i="2"/>
  <c r="TR37" i="2"/>
  <c r="SN38" i="2"/>
  <c r="SH38" i="2" s="1"/>
  <c r="SI41" i="2"/>
  <c r="TL41" i="2"/>
  <c r="UO41" i="2"/>
  <c r="SO42" i="2"/>
  <c r="SN42" i="2" s="1"/>
  <c r="TL42" i="2"/>
  <c r="TR42" i="2"/>
  <c r="TQ42" i="2" s="1"/>
  <c r="UO42" i="2"/>
  <c r="UU42" i="2"/>
  <c r="UT42" i="2" s="1"/>
  <c r="UN42" i="2" s="1"/>
  <c r="SI45" i="2"/>
  <c r="SV46" i="2"/>
  <c r="SN46" i="2" s="1"/>
  <c r="TL46" i="2"/>
  <c r="TR46" i="2"/>
  <c r="TY48" i="2"/>
  <c r="UO48" i="2"/>
  <c r="UU48" i="2"/>
  <c r="UT48" i="2" s="1"/>
  <c r="VB50" i="2"/>
  <c r="SI51" i="2"/>
  <c r="SO51" i="2"/>
  <c r="SN51" i="2" s="1"/>
  <c r="TL51" i="2"/>
  <c r="TR51" i="2"/>
  <c r="TQ51" i="2" s="1"/>
  <c r="UO51" i="2"/>
  <c r="UU51" i="2"/>
  <c r="UT51" i="2" s="1"/>
  <c r="SI53" i="2"/>
  <c r="SO53" i="2"/>
  <c r="SV55" i="2"/>
  <c r="TL55" i="2"/>
  <c r="TR55" i="2"/>
  <c r="SN57" i="2"/>
  <c r="VB58" i="2"/>
  <c r="UT58" i="2" s="1"/>
  <c r="UN58" i="2" s="1"/>
  <c r="TY59" i="2"/>
  <c r="TQ59" i="2" s="1"/>
  <c r="VB59" i="2"/>
  <c r="VB60" i="2"/>
  <c r="TR61" i="2"/>
  <c r="SN62" i="2"/>
  <c r="TL62" i="2"/>
  <c r="SV63" i="2"/>
  <c r="UO63" i="2"/>
  <c r="SO64" i="2"/>
  <c r="SN64" i="2" s="1"/>
  <c r="TL64" i="2"/>
  <c r="TL65" i="2"/>
  <c r="SO66" i="2"/>
  <c r="SI67" i="2"/>
  <c r="SI69" i="2"/>
  <c r="SV70" i="2"/>
  <c r="SN70" i="2" s="1"/>
  <c r="SH70" i="2" s="1"/>
  <c r="UO70" i="2"/>
  <c r="UU70" i="2"/>
  <c r="UT70" i="2" s="1"/>
  <c r="TR71" i="2"/>
  <c r="TQ71" i="2" s="1"/>
  <c r="UO71" i="2"/>
  <c r="UU71" i="2"/>
  <c r="UT71" i="2" s="1"/>
  <c r="SI72" i="2"/>
  <c r="SO72" i="2"/>
  <c r="SN72" i="2" s="1"/>
  <c r="VB72" i="2"/>
  <c r="UT72" i="2" s="1"/>
  <c r="TL73" i="2"/>
  <c r="TR73" i="2"/>
  <c r="TQ73" i="2" s="1"/>
  <c r="TY75" i="2"/>
  <c r="UO75" i="2"/>
  <c r="UU75" i="2"/>
  <c r="VB77" i="2"/>
  <c r="UT77" i="2" s="1"/>
  <c r="UN77" i="2" s="1"/>
  <c r="SI78" i="2"/>
  <c r="SO78" i="2"/>
  <c r="SN78" i="2" s="1"/>
  <c r="TL78" i="2"/>
  <c r="TR78" i="2"/>
  <c r="TQ78" i="2" s="1"/>
  <c r="UO78" i="2"/>
  <c r="UU78" i="2"/>
  <c r="UT78" i="2" s="1"/>
  <c r="SI79" i="2"/>
  <c r="SO79" i="2"/>
  <c r="SV80" i="2"/>
  <c r="TY80" i="2"/>
  <c r="VB80" i="2"/>
  <c r="SV81" i="2"/>
  <c r="TY81" i="2"/>
  <c r="VB81" i="2"/>
  <c r="SV82" i="2"/>
  <c r="SN82" i="2" s="1"/>
  <c r="TY82" i="2"/>
  <c r="TQ82" i="2" s="1"/>
  <c r="VB82" i="2"/>
  <c r="UT82" i="2" s="1"/>
  <c r="UN82" i="2" s="1"/>
  <c r="TL83" i="2"/>
  <c r="TR83" i="2"/>
  <c r="TQ83" i="2" s="1"/>
  <c r="SV90" i="2"/>
  <c r="SN90" i="2" s="1"/>
  <c r="SH90" i="2" s="1"/>
  <c r="TY90" i="2"/>
  <c r="TQ90" i="2" s="1"/>
  <c r="SV91" i="2"/>
  <c r="TL91" i="2"/>
  <c r="SV93" i="2"/>
  <c r="TY93" i="2"/>
  <c r="SI94" i="2"/>
  <c r="SV94" i="2"/>
  <c r="UT95" i="2"/>
  <c r="TQ98" i="2"/>
  <c r="TQ104" i="2"/>
  <c r="UO105" i="2"/>
  <c r="SN107" i="2"/>
  <c r="SN155" i="2"/>
  <c r="SI83" i="2"/>
  <c r="SO83" i="2"/>
  <c r="SN83" i="2" s="1"/>
  <c r="VB83" i="2"/>
  <c r="UT83" i="2" s="1"/>
  <c r="SV84" i="2"/>
  <c r="TY84" i="2"/>
  <c r="VB84" i="2"/>
  <c r="SV85" i="2"/>
  <c r="SN85" i="2" s="1"/>
  <c r="TY85" i="2"/>
  <c r="TQ85" i="2" s="1"/>
  <c r="TK85" i="2" s="1"/>
  <c r="VB85" i="2"/>
  <c r="UT85" i="2" s="1"/>
  <c r="SV86" i="2"/>
  <c r="TY86" i="2"/>
  <c r="VB86" i="2"/>
  <c r="SV87" i="2"/>
  <c r="TY87" i="2"/>
  <c r="VB87" i="2"/>
  <c r="SV88" i="2"/>
  <c r="TY88" i="2"/>
  <c r="VB88" i="2"/>
  <c r="SV89" i="2"/>
  <c r="SN89" i="2" s="1"/>
  <c r="TY89" i="2"/>
  <c r="TQ89" i="2" s="1"/>
  <c r="TK89" i="2" s="1"/>
  <c r="VB89" i="2"/>
  <c r="UT89" i="2" s="1"/>
  <c r="UU90" i="2"/>
  <c r="SO91" i="2"/>
  <c r="SI98" i="2"/>
  <c r="VB75" i="2"/>
  <c r="SI76" i="2"/>
  <c r="SO76" i="2"/>
  <c r="SN76" i="2" s="1"/>
  <c r="TL76" i="2"/>
  <c r="TR76" i="2"/>
  <c r="TQ76" i="2" s="1"/>
  <c r="UO76" i="2"/>
  <c r="UU76" i="2"/>
  <c r="UT76" i="2" s="1"/>
  <c r="SI77" i="2"/>
  <c r="SO77" i="2"/>
  <c r="SV79" i="2"/>
  <c r="TL79" i="2"/>
  <c r="TR79" i="2"/>
  <c r="TQ79" i="2" s="1"/>
  <c r="SO81" i="2"/>
  <c r="TR81" i="2"/>
  <c r="TQ81" i="2" s="1"/>
  <c r="TK81" i="2" s="1"/>
  <c r="UU81" i="2"/>
  <c r="SO84" i="2"/>
  <c r="TR84" i="2"/>
  <c r="UU84" i="2"/>
  <c r="SO86" i="2"/>
  <c r="TR86" i="2"/>
  <c r="UU86" i="2"/>
  <c r="SO87" i="2"/>
  <c r="SN87" i="2" s="1"/>
  <c r="TR87" i="2"/>
  <c r="TQ87" i="2" s="1"/>
  <c r="TK87" i="2" s="1"/>
  <c r="UU87" i="2"/>
  <c r="UT87" i="2" s="1"/>
  <c r="UN87" i="2" s="1"/>
  <c r="SO88" i="2"/>
  <c r="TR88" i="2"/>
  <c r="UU88" i="2"/>
  <c r="VB90" i="2"/>
  <c r="TY91" i="2"/>
  <c r="TY92" i="2"/>
  <c r="TQ92" i="2" s="1"/>
  <c r="VB92" i="2"/>
  <c r="UT92" i="2" s="1"/>
  <c r="TR93" i="2"/>
  <c r="SO95" i="2"/>
  <c r="SN95" i="2" s="1"/>
  <c r="UO96" i="2"/>
  <c r="VB96" i="2"/>
  <c r="VB97" i="2"/>
  <c r="UU98" i="2"/>
  <c r="UT98" i="2" s="1"/>
  <c r="TR99" i="2"/>
  <c r="TL102" i="2"/>
  <c r="TY102" i="2"/>
  <c r="SI104" i="2"/>
  <c r="TL104" i="2"/>
  <c r="UO104" i="2"/>
  <c r="UN104" i="2" s="1"/>
  <c r="SO106" i="2"/>
  <c r="UO106" i="2"/>
  <c r="VB106" i="2"/>
  <c r="SI111" i="2"/>
  <c r="UU113" i="2"/>
  <c r="TL115" i="2"/>
  <c r="TK115" i="2" s="1"/>
  <c r="VB115" i="2"/>
  <c r="TR117" i="2"/>
  <c r="SV118" i="2"/>
  <c r="UU118" i="2"/>
  <c r="SO120" i="2"/>
  <c r="VB120" i="2"/>
  <c r="TL121" i="2"/>
  <c r="UO122" i="2"/>
  <c r="SI123" i="2"/>
  <c r="TY123" i="2"/>
  <c r="UO124" i="2"/>
  <c r="TY126" i="2"/>
  <c r="SV127" i="2"/>
  <c r="SV128" i="2"/>
  <c r="SN128" i="2" s="1"/>
  <c r="TY128" i="2"/>
  <c r="SO131" i="2"/>
  <c r="VB131" i="2"/>
  <c r="SV132" i="2"/>
  <c r="TL132" i="2"/>
  <c r="TK132" i="2" s="1"/>
  <c r="VB132" i="2"/>
  <c r="SV133" i="2"/>
  <c r="UO134" i="2"/>
  <c r="VB134" i="2"/>
  <c r="SO135" i="2"/>
  <c r="VB135" i="2"/>
  <c r="SV137" i="2"/>
  <c r="SN137" i="2" s="1"/>
  <c r="SH137" i="2" s="1"/>
  <c r="TY137" i="2"/>
  <c r="VB137" i="2"/>
  <c r="SV138" i="2"/>
  <c r="TY138" i="2"/>
  <c r="VB138" i="2"/>
  <c r="UU140" i="2"/>
  <c r="SO141" i="2"/>
  <c r="TY141" i="2"/>
  <c r="TQ141" i="2" s="1"/>
  <c r="VB141" i="2"/>
  <c r="SV142" i="2"/>
  <c r="TY142" i="2"/>
  <c r="VB142" i="2"/>
  <c r="SI143" i="2"/>
  <c r="TL143" i="2"/>
  <c r="SN145" i="2"/>
  <c r="TY145" i="2"/>
  <c r="TQ145" i="2" s="1"/>
  <c r="UU153" i="2"/>
  <c r="UT153" i="2" s="1"/>
  <c r="UN153" i="2" s="1"/>
  <c r="SO154" i="2"/>
  <c r="VB155" i="2"/>
  <c r="UT155" i="2" s="1"/>
  <c r="SI158" i="2"/>
  <c r="SH158" i="2" s="1"/>
  <c r="TY158" i="2"/>
  <c r="TY159" i="2"/>
  <c r="UO160" i="2"/>
  <c r="TR161" i="2"/>
  <c r="VB161" i="2"/>
  <c r="UT161" i="2" s="1"/>
  <c r="SV162" i="2"/>
  <c r="UO162" i="2"/>
  <c r="TY166" i="2"/>
  <c r="TL167" i="2"/>
  <c r="VB167" i="2"/>
  <c r="TL168" i="2"/>
  <c r="SO170" i="2"/>
  <c r="TR171" i="2"/>
  <c r="VB174" i="2"/>
  <c r="UT174" i="2" s="1"/>
  <c r="SV97" i="2"/>
  <c r="SN97" i="2" s="1"/>
  <c r="TL101" i="2"/>
  <c r="TY101" i="2"/>
  <c r="SN105" i="2"/>
  <c r="SV105" i="2"/>
  <c r="TY105" i="2"/>
  <c r="TQ105" i="2" s="1"/>
  <c r="UU105" i="2"/>
  <c r="UT105" i="2" s="1"/>
  <c r="VB105" i="2"/>
  <c r="TL106" i="2"/>
  <c r="TY106" i="2"/>
  <c r="SI107" i="2"/>
  <c r="UO107" i="2"/>
  <c r="VB107" i="2"/>
  <c r="TY110" i="2"/>
  <c r="TQ110" i="2" s="1"/>
  <c r="UT115" i="2"/>
  <c r="TR118" i="2"/>
  <c r="UO119" i="2"/>
  <c r="TR122" i="2"/>
  <c r="TL125" i="2"/>
  <c r="TL129" i="2"/>
  <c r="SO132" i="2"/>
  <c r="SN132" i="2" s="1"/>
  <c r="TY135" i="2"/>
  <c r="UO135" i="2"/>
  <c r="TQ137" i="2"/>
  <c r="TK137" i="2" s="1"/>
  <c r="UT137" i="2"/>
  <c r="UN137" i="2" s="1"/>
  <c r="UO141" i="2"/>
  <c r="VB143" i="2"/>
  <c r="TR144" i="2"/>
  <c r="UO144" i="2"/>
  <c r="TQ146" i="2"/>
  <c r="TY147" i="2"/>
  <c r="TQ147" i="2" s="1"/>
  <c r="SO148" i="2"/>
  <c r="UO148" i="2"/>
  <c r="VB148" i="2"/>
  <c r="SV150" i="2"/>
  <c r="SN150" i="2" s="1"/>
  <c r="TY150" i="2"/>
  <c r="VB150" i="2"/>
  <c r="SV152" i="2"/>
  <c r="TY152" i="2"/>
  <c r="TQ152" i="2" s="1"/>
  <c r="TK152" i="2" s="1"/>
  <c r="UO157" i="2"/>
  <c r="UO158" i="2"/>
  <c r="TL160" i="2"/>
  <c r="TY161" i="2"/>
  <c r="SI162" i="2"/>
  <c r="SV166" i="2"/>
  <c r="SO168" i="2"/>
  <c r="SN168" i="2" s="1"/>
  <c r="TL97" i="2"/>
  <c r="UU97" i="2"/>
  <c r="UT97" i="2" s="1"/>
  <c r="SO98" i="2"/>
  <c r="SN98" i="2" s="1"/>
  <c r="TY99" i="2"/>
  <c r="SV100" i="2"/>
  <c r="TY100" i="2"/>
  <c r="VB100" i="2"/>
  <c r="TR102" i="2"/>
  <c r="SI106" i="2"/>
  <c r="SV106" i="2"/>
  <c r="SN106" i="2" s="1"/>
  <c r="SH106" i="2" s="1"/>
  <c r="UU106" i="2"/>
  <c r="UU107" i="2"/>
  <c r="UT107" i="2" s="1"/>
  <c r="TY108" i="2"/>
  <c r="TQ108" i="2" s="1"/>
  <c r="TK108" i="2" s="1"/>
  <c r="VB108" i="2"/>
  <c r="UT108" i="2" s="1"/>
  <c r="UN108" i="2" s="1"/>
  <c r="SV109" i="2"/>
  <c r="SN109" i="2" s="1"/>
  <c r="TY109" i="2"/>
  <c r="TQ109" i="2" s="1"/>
  <c r="VB109" i="2"/>
  <c r="UT109" i="2" s="1"/>
  <c r="UO110" i="2"/>
  <c r="UN110" i="2" s="1"/>
  <c r="UO111" i="2"/>
  <c r="SO113" i="2"/>
  <c r="TR114" i="2"/>
  <c r="TQ114" i="2" s="1"/>
  <c r="SO118" i="2"/>
  <c r="TL119" i="2"/>
  <c r="UU120" i="2"/>
  <c r="SO122" i="2"/>
  <c r="TL123" i="2"/>
  <c r="TL126" i="2"/>
  <c r="TR126" i="2"/>
  <c r="UO127" i="2"/>
  <c r="SI129" i="2"/>
  <c r="UO129" i="2"/>
  <c r="TR130" i="2"/>
  <c r="UO130" i="2"/>
  <c r="SV131" i="2"/>
  <c r="UU132" i="2"/>
  <c r="SV135" i="2"/>
  <c r="TL135" i="2"/>
  <c r="SV141" i="2"/>
  <c r="TL141" i="2"/>
  <c r="UT141" i="2"/>
  <c r="TY143" i="2"/>
  <c r="TQ143" i="2" s="1"/>
  <c r="UT145" i="2"/>
  <c r="SN152" i="2"/>
  <c r="SH153" i="2"/>
  <c r="TY153" i="2"/>
  <c r="TQ153" i="2" s="1"/>
  <c r="TR155" i="2"/>
  <c r="SI157" i="2"/>
  <c r="TL157" i="2"/>
  <c r="TY157" i="2"/>
  <c r="TR158" i="2"/>
  <c r="TR159" i="2"/>
  <c r="SV161" i="2"/>
  <c r="SN161" i="2" s="1"/>
  <c r="UO161" i="2"/>
  <c r="VB162" i="2"/>
  <c r="SV163" i="2"/>
  <c r="SN163" i="2" s="1"/>
  <c r="TY163" i="2"/>
  <c r="TQ163" i="2" s="1"/>
  <c r="TK163" i="2" s="1"/>
  <c r="VB163" i="2"/>
  <c r="UT163" i="2" s="1"/>
  <c r="UN163" i="2" s="1"/>
  <c r="SV165" i="2"/>
  <c r="SN165" i="2" s="1"/>
  <c r="TY165" i="2"/>
  <c r="TQ165" i="2" s="1"/>
  <c r="TK165" i="2" s="1"/>
  <c r="VB165" i="2"/>
  <c r="UT165" i="2" s="1"/>
  <c r="UN165" i="2" s="1"/>
  <c r="TL169" i="2"/>
  <c r="UO169" i="2"/>
  <c r="SV174" i="2"/>
  <c r="SN174" i="2" s="1"/>
  <c r="TL110" i="2"/>
  <c r="UO112" i="2"/>
  <c r="VB112" i="2"/>
  <c r="UT112" i="2" s="1"/>
  <c r="SV113" i="2"/>
  <c r="TY113" i="2"/>
  <c r="TQ113" i="2" s="1"/>
  <c r="VB113" i="2"/>
  <c r="SV114" i="2"/>
  <c r="SN114" i="2" s="1"/>
  <c r="SH114" i="2" s="1"/>
  <c r="TY114" i="2"/>
  <c r="VB114" i="2"/>
  <c r="UT114" i="2" s="1"/>
  <c r="SO116" i="2"/>
  <c r="SV116" i="2"/>
  <c r="TR116" i="2"/>
  <c r="TY116" i="2"/>
  <c r="UU116" i="2"/>
  <c r="VB116" i="2"/>
  <c r="TL117" i="2"/>
  <c r="TY117" i="2"/>
  <c r="SI118" i="2"/>
  <c r="TL118" i="2"/>
  <c r="UO118" i="2"/>
  <c r="SI120" i="2"/>
  <c r="TL120" i="2"/>
  <c r="UO120" i="2"/>
  <c r="SI121" i="2"/>
  <c r="SO121" i="2"/>
  <c r="VB121" i="2"/>
  <c r="UT121" i="2" s="1"/>
  <c r="UN121" i="2" s="1"/>
  <c r="SV122" i="2"/>
  <c r="TY122" i="2"/>
  <c r="VB122" i="2"/>
  <c r="UU123" i="2"/>
  <c r="SI124" i="2"/>
  <c r="UU125" i="2"/>
  <c r="SO127" i="2"/>
  <c r="SN127" i="2" s="1"/>
  <c r="TR128" i="2"/>
  <c r="TQ128" i="2" s="1"/>
  <c r="TY129" i="2"/>
  <c r="SI132" i="2"/>
  <c r="UO132" i="2"/>
  <c r="SO133" i="2"/>
  <c r="SN133" i="2" s="1"/>
  <c r="TL134" i="2"/>
  <c r="TY134" i="2"/>
  <c r="UU134" i="2"/>
  <c r="TQ135" i="2"/>
  <c r="UU135" i="2"/>
  <c r="UT135" i="2" s="1"/>
  <c r="TL139" i="2"/>
  <c r="UO139" i="2"/>
  <c r="TL140" i="2"/>
  <c r="SO143" i="2"/>
  <c r="SN143" i="2" s="1"/>
  <c r="TR143" i="2"/>
  <c r="UU143" i="2"/>
  <c r="SI144" i="2"/>
  <c r="SI145" i="2"/>
  <c r="TL145" i="2"/>
  <c r="UO145" i="2"/>
  <c r="UN145" i="2" s="1"/>
  <c r="SI146" i="2"/>
  <c r="TL146" i="2"/>
  <c r="TK146" i="2" s="1"/>
  <c r="SI148" i="2"/>
  <c r="SV148" i="2"/>
  <c r="UT148" i="2"/>
  <c r="UN148" i="2" s="1"/>
  <c r="SV149" i="2"/>
  <c r="SN149" i="2" s="1"/>
  <c r="TY149" i="2"/>
  <c r="TQ149" i="2" s="1"/>
  <c r="VB149" i="2"/>
  <c r="UT149" i="2" s="1"/>
  <c r="SV151" i="2"/>
  <c r="SN151" i="2" s="1"/>
  <c r="TY151" i="2"/>
  <c r="TQ151" i="2" s="1"/>
  <c r="VB151" i="2"/>
  <c r="UT151" i="2" s="1"/>
  <c r="VB152" i="2"/>
  <c r="SV154" i="2"/>
  <c r="TY155" i="2"/>
  <c r="TL156" i="2"/>
  <c r="TY156" i="2"/>
  <c r="UT157" i="2"/>
  <c r="TL158" i="2"/>
  <c r="UU159" i="2"/>
  <c r="UT159" i="2" s="1"/>
  <c r="TQ161" i="2"/>
  <c r="SO162" i="2"/>
  <c r="TR162" i="2"/>
  <c r="UU162" i="2"/>
  <c r="UT162" i="2" s="1"/>
  <c r="SO166" i="2"/>
  <c r="TR166" i="2"/>
  <c r="TQ166" i="2" s="1"/>
  <c r="TK166" i="2" s="1"/>
  <c r="UU166" i="2"/>
  <c r="UT166" i="2" s="1"/>
  <c r="UN166" i="2" s="1"/>
  <c r="SI167" i="2"/>
  <c r="TY167" i="2"/>
  <c r="TQ167" i="2" s="1"/>
  <c r="UO168" i="2"/>
  <c r="SV169" i="2"/>
  <c r="SN169" i="2" s="1"/>
  <c r="TY169" i="2"/>
  <c r="TQ169" i="2" s="1"/>
  <c r="TY170" i="2"/>
  <c r="TQ170" i="2" s="1"/>
  <c r="VB170" i="2"/>
  <c r="VB171" i="2"/>
  <c r="UT171" i="2" s="1"/>
  <c r="TR176" i="2"/>
  <c r="SN179" i="2"/>
  <c r="SV180" i="2"/>
  <c r="TY180" i="2"/>
  <c r="SI185" i="2"/>
  <c r="UO190" i="2"/>
  <c r="UU190" i="2"/>
  <c r="SO111" i="2"/>
  <c r="SV111" i="2"/>
  <c r="TR111" i="2"/>
  <c r="TY111" i="2"/>
  <c r="UU111" i="2"/>
  <c r="VB111" i="2"/>
  <c r="TL112" i="2"/>
  <c r="TY112" i="2"/>
  <c r="TQ112" i="2" s="1"/>
  <c r="TK112" i="2" s="1"/>
  <c r="SI113" i="2"/>
  <c r="TL113" i="2"/>
  <c r="UO113" i="2"/>
  <c r="SI114" i="2"/>
  <c r="TL114" i="2"/>
  <c r="UO114" i="2"/>
  <c r="SI115" i="2"/>
  <c r="UO115" i="2"/>
  <c r="UN115" i="2" s="1"/>
  <c r="SI117" i="2"/>
  <c r="SV117" i="2"/>
  <c r="SN117" i="2" s="1"/>
  <c r="UU117" i="2"/>
  <c r="SO119" i="2"/>
  <c r="SV119" i="2"/>
  <c r="TR119" i="2"/>
  <c r="TY119" i="2"/>
  <c r="UU119" i="2"/>
  <c r="VB119" i="2"/>
  <c r="TY121" i="2"/>
  <c r="TQ121" i="2" s="1"/>
  <c r="SI122" i="2"/>
  <c r="TL122" i="2"/>
  <c r="SO123" i="2"/>
  <c r="TR123" i="2"/>
  <c r="TQ123" i="2" s="1"/>
  <c r="UO123" i="2"/>
  <c r="TY124" i="2"/>
  <c r="TQ124" i="2" s="1"/>
  <c r="TK124" i="2" s="1"/>
  <c r="SO125" i="2"/>
  <c r="TR125" i="2"/>
  <c r="TQ125" i="2" s="1"/>
  <c r="UO125" i="2"/>
  <c r="SV126" i="2"/>
  <c r="VB126" i="2"/>
  <c r="SI128" i="2"/>
  <c r="SO129" i="2"/>
  <c r="SV130" i="2"/>
  <c r="SN130" i="2" s="1"/>
  <c r="UU130" i="2"/>
  <c r="TR133" i="2"/>
  <c r="TQ133" i="2" s="1"/>
  <c r="SI134" i="2"/>
  <c r="SV134" i="2"/>
  <c r="SN134" i="2" s="1"/>
  <c r="TR134" i="2"/>
  <c r="SO139" i="2"/>
  <c r="SN139" i="2" s="1"/>
  <c r="TR139" i="2"/>
  <c r="TQ139" i="2" s="1"/>
  <c r="UU139" i="2"/>
  <c r="UT139" i="2" s="1"/>
  <c r="SI140" i="2"/>
  <c r="SI141" i="2"/>
  <c r="UU144" i="2"/>
  <c r="SO146" i="2"/>
  <c r="SN146" i="2" s="1"/>
  <c r="UO146" i="2"/>
  <c r="SO147" i="2"/>
  <c r="SN147" i="2" s="1"/>
  <c r="VB147" i="2"/>
  <c r="UT147" i="2" s="1"/>
  <c r="TR148" i="2"/>
  <c r="TQ148" i="2" s="1"/>
  <c r="UU152" i="2"/>
  <c r="TL153" i="2"/>
  <c r="SI154" i="2"/>
  <c r="TR154" i="2"/>
  <c r="TQ154" i="2" s="1"/>
  <c r="UO155" i="2"/>
  <c r="SI156" i="2"/>
  <c r="SV156" i="2"/>
  <c r="UU156" i="2"/>
  <c r="SO157" i="2"/>
  <c r="SN157" i="2" s="1"/>
  <c r="SH157" i="2" s="1"/>
  <c r="SI159" i="2"/>
  <c r="UO159" i="2"/>
  <c r="TY160" i="2"/>
  <c r="TQ160" i="2" s="1"/>
  <c r="TK160" i="2" s="1"/>
  <c r="SI161" i="2"/>
  <c r="TQ162" i="2"/>
  <c r="SV167" i="2"/>
  <c r="UU167" i="2"/>
  <c r="SI168" i="2"/>
  <c r="TY168" i="2"/>
  <c r="TQ168" i="2" s="1"/>
  <c r="UT168" i="2"/>
  <c r="SI170" i="2"/>
  <c r="TL171" i="2"/>
  <c r="SV172" i="2"/>
  <c r="TY172" i="2"/>
  <c r="TQ172" i="2" s="1"/>
  <c r="TK172" i="2" s="1"/>
  <c r="SV173" i="2"/>
  <c r="TY173" i="2"/>
  <c r="TQ173" i="2" s="1"/>
  <c r="SI174" i="2"/>
  <c r="TY174" i="2"/>
  <c r="UO174" i="2"/>
  <c r="SO176" i="2"/>
  <c r="TL177" i="2"/>
  <c r="SO178" i="2"/>
  <c r="SN181" i="2"/>
  <c r="VB181" i="2"/>
  <c r="UT181" i="2" s="1"/>
  <c r="UN181" i="2" s="1"/>
  <c r="TY185" i="2"/>
  <c r="SN186" i="2"/>
  <c r="TY176" i="2"/>
  <c r="SO177" i="2"/>
  <c r="TY181" i="2"/>
  <c r="TQ181" i="2" s="1"/>
  <c r="TK181" i="2" s="1"/>
  <c r="VB186" i="2"/>
  <c r="UU170" i="2"/>
  <c r="UO172" i="2"/>
  <c r="UU172" i="2"/>
  <c r="UO173" i="2"/>
  <c r="UU173" i="2"/>
  <c r="UU177" i="2"/>
  <c r="VB178" i="2"/>
  <c r="UO179" i="2"/>
  <c r="VB183" i="2"/>
  <c r="SI184" i="2"/>
  <c r="SO184" i="2"/>
  <c r="SN184" i="2" s="1"/>
  <c r="SV185" i="2"/>
  <c r="SN185" i="2" s="1"/>
  <c r="SH185" i="2" s="1"/>
  <c r="UU186" i="2"/>
  <c r="UT186" i="2" s="1"/>
  <c r="UN186" i="2" s="1"/>
  <c r="SO187" i="2"/>
  <c r="SN187" i="2" s="1"/>
  <c r="TL187" i="2"/>
  <c r="TY187" i="2"/>
  <c r="UU187" i="2"/>
  <c r="UT187" i="2" s="1"/>
  <c r="TL188" i="2"/>
  <c r="TR188" i="2"/>
  <c r="VB190" i="2"/>
  <c r="TR191" i="2"/>
  <c r="SV192" i="2"/>
  <c r="TL192" i="2"/>
  <c r="TK192" i="2" s="1"/>
  <c r="SV194" i="2"/>
  <c r="UO194" i="2"/>
  <c r="SI195" i="2"/>
  <c r="TY195" i="2"/>
  <c r="VB196" i="2"/>
  <c r="TL197" i="2"/>
  <c r="VB200" i="2"/>
  <c r="TQ201" i="2"/>
  <c r="UO201" i="2"/>
  <c r="SV202" i="2"/>
  <c r="SI203" i="2"/>
  <c r="TY203" i="2"/>
  <c r="TY206" i="2"/>
  <c r="SV216" i="2"/>
  <c r="TY217" i="2"/>
  <c r="VB219" i="2"/>
  <c r="SI221" i="2"/>
  <c r="TL221" i="2"/>
  <c r="UO221" i="2"/>
  <c r="SN222" i="2"/>
  <c r="SV223" i="2"/>
  <c r="VB223" i="2"/>
  <c r="UT223" i="2" s="1"/>
  <c r="SI227" i="2"/>
  <c r="SV227" i="2"/>
  <c r="SV176" i="2"/>
  <c r="TL176" i="2"/>
  <c r="VB176" i="2"/>
  <c r="UT176" i="2" s="1"/>
  <c r="TY177" i="2"/>
  <c r="TQ177" i="2" s="1"/>
  <c r="VB177" i="2"/>
  <c r="SV178" i="2"/>
  <c r="TL178" i="2"/>
  <c r="TR178" i="2"/>
  <c r="TQ178" i="2" s="1"/>
  <c r="UU178" i="2"/>
  <c r="TL179" i="2"/>
  <c r="SN180" i="2"/>
  <c r="TQ180" i="2"/>
  <c r="TY183" i="2"/>
  <c r="UO183" i="2"/>
  <c r="UU183" i="2"/>
  <c r="VB184" i="2"/>
  <c r="VB185" i="2"/>
  <c r="SI186" i="2"/>
  <c r="TY189" i="2"/>
  <c r="UO189" i="2"/>
  <c r="UU189" i="2"/>
  <c r="UT189" i="2" s="1"/>
  <c r="TL190" i="2"/>
  <c r="SV191" i="2"/>
  <c r="TL194" i="2"/>
  <c r="SV195" i="2"/>
  <c r="TY196" i="2"/>
  <c r="SI197" i="2"/>
  <c r="VB197" i="2"/>
  <c r="SV198" i="2"/>
  <c r="TL198" i="2"/>
  <c r="TY199" i="2"/>
  <c r="UO199" i="2"/>
  <c r="TY200" i="2"/>
  <c r="SN201" i="2"/>
  <c r="SH201" i="2" s="1"/>
  <c r="TL201" i="2"/>
  <c r="VB201" i="2"/>
  <c r="UT201" i="2" s="1"/>
  <c r="UN201" i="2" s="1"/>
  <c r="SV203" i="2"/>
  <c r="TL205" i="2"/>
  <c r="TQ205" i="2"/>
  <c r="UO205" i="2"/>
  <c r="SI207" i="2"/>
  <c r="VB207" i="2"/>
  <c r="UT207" i="2" s="1"/>
  <c r="SV208" i="2"/>
  <c r="TY212" i="2"/>
  <c r="UO212" i="2"/>
  <c r="TY213" i="2"/>
  <c r="TQ213" i="2" s="1"/>
  <c r="TK213" i="2" s="1"/>
  <c r="SI214" i="2"/>
  <c r="SN214" i="2"/>
  <c r="TL214" i="2"/>
  <c r="TQ214" i="2"/>
  <c r="UO214" i="2"/>
  <c r="UT214" i="2"/>
  <c r="SI215" i="2"/>
  <c r="SN215" i="2"/>
  <c r="VB215" i="2"/>
  <c r="TL223" i="2"/>
  <c r="TL225" i="2"/>
  <c r="SI226" i="2"/>
  <c r="SV226" i="2"/>
  <c r="UT226" i="2"/>
  <c r="VB180" i="2"/>
  <c r="UT180" i="2" s="1"/>
  <c r="UN180" i="2" s="1"/>
  <c r="SV182" i="2"/>
  <c r="TY182" i="2"/>
  <c r="VB182" i="2"/>
  <c r="SV183" i="2"/>
  <c r="SN183" i="2" s="1"/>
  <c r="SH183" i="2" s="1"/>
  <c r="TL183" i="2"/>
  <c r="TR183" i="2"/>
  <c r="TY184" i="2"/>
  <c r="UO184" i="2"/>
  <c r="UU184" i="2"/>
  <c r="TR185" i="2"/>
  <c r="TQ185" i="2" s="1"/>
  <c r="UO185" i="2"/>
  <c r="TY186" i="2"/>
  <c r="TQ186" i="2" s="1"/>
  <c r="TK186" i="2" s="1"/>
  <c r="SV188" i="2"/>
  <c r="SN188" i="2" s="1"/>
  <c r="SH188" i="2" s="1"/>
  <c r="SI189" i="2"/>
  <c r="SO189" i="2"/>
  <c r="SN189" i="2" s="1"/>
  <c r="TR189" i="2"/>
  <c r="TQ189" i="2" s="1"/>
  <c r="SI190" i="2"/>
  <c r="TK217" i="2"/>
  <c r="TQ217" i="2"/>
  <c r="UU191" i="2"/>
  <c r="VB192" i="2"/>
  <c r="SV193" i="2"/>
  <c r="TY193" i="2"/>
  <c r="TQ193" i="2" s="1"/>
  <c r="TK193" i="2" s="1"/>
  <c r="SI196" i="2"/>
  <c r="SO196" i="2"/>
  <c r="SN196" i="2" s="1"/>
  <c r="TL196" i="2"/>
  <c r="TR196" i="2"/>
  <c r="UO196" i="2"/>
  <c r="UU196" i="2"/>
  <c r="UT196" i="2" s="1"/>
  <c r="SI198" i="2"/>
  <c r="SO198" i="2"/>
  <c r="SV199" i="2"/>
  <c r="SN199" i="2" s="1"/>
  <c r="TL199" i="2"/>
  <c r="TR199" i="2"/>
  <c r="VB204" i="2"/>
  <c r="UU205" i="2"/>
  <c r="SO208" i="2"/>
  <c r="SN208" i="2" s="1"/>
  <c r="UO208" i="2"/>
  <c r="SV210" i="2"/>
  <c r="SN210" i="2" s="1"/>
  <c r="TY210" i="2"/>
  <c r="TQ210" i="2" s="1"/>
  <c r="TK210" i="2" s="1"/>
  <c r="VB210" i="2"/>
  <c r="UT210" i="2" s="1"/>
  <c r="UN210" i="2" s="1"/>
  <c r="SV211" i="2"/>
  <c r="TY211" i="2"/>
  <c r="VB211" i="2"/>
  <c r="SV212" i="2"/>
  <c r="SN212" i="2" s="1"/>
  <c r="TL212" i="2"/>
  <c r="TR212" i="2"/>
  <c r="SV213" i="2"/>
  <c r="UO213" i="2"/>
  <c r="UU213" i="2"/>
  <c r="TY215" i="2"/>
  <c r="SI216" i="2"/>
  <c r="SO216" i="2"/>
  <c r="SN216" i="2" s="1"/>
  <c r="TL216" i="2"/>
  <c r="TK216" i="2" s="1"/>
  <c r="TR216" i="2"/>
  <c r="TQ216" i="2" s="1"/>
  <c r="UO216" i="2"/>
  <c r="UU216" i="2"/>
  <c r="UT216" i="2" s="1"/>
  <c r="SI217" i="2"/>
  <c r="SO217" i="2"/>
  <c r="VB217" i="2"/>
  <c r="SV218" i="2"/>
  <c r="TY218" i="2"/>
  <c r="VB218" i="2"/>
  <c r="SV220" i="2"/>
  <c r="SN220" i="2" s="1"/>
  <c r="TY220" i="2"/>
  <c r="TQ220" i="2" s="1"/>
  <c r="VB220" i="2"/>
  <c r="UT220" i="2" s="1"/>
  <c r="SV221" i="2"/>
  <c r="SN221" i="2" s="1"/>
  <c r="SH221" i="2" s="1"/>
  <c r="TY221" i="2"/>
  <c r="TQ221" i="2" s="1"/>
  <c r="VB221" i="2"/>
  <c r="UT221" i="2" s="1"/>
  <c r="UU222" i="2"/>
  <c r="UT222" i="2" s="1"/>
  <c r="UN222" i="2" s="1"/>
  <c r="SI224" i="2"/>
  <c r="SV224" i="2"/>
  <c r="TL226" i="2"/>
  <c r="TY226" i="2"/>
  <c r="TL228" i="2"/>
  <c r="TY191" i="2"/>
  <c r="SO192" i="2"/>
  <c r="SN192" i="2" s="1"/>
  <c r="UO193" i="2"/>
  <c r="UU193" i="2"/>
  <c r="SO194" i="2"/>
  <c r="SN194" i="2" s="1"/>
  <c r="TR194" i="2"/>
  <c r="TQ194" i="2" s="1"/>
  <c r="UU194" i="2"/>
  <c r="UT194" i="2" s="1"/>
  <c r="SO197" i="2"/>
  <c r="TR197" i="2"/>
  <c r="UU197" i="2"/>
  <c r="TY198" i="2"/>
  <c r="UO198" i="2"/>
  <c r="UU198" i="2"/>
  <c r="VB199" i="2"/>
  <c r="SI200" i="2"/>
  <c r="SO200" i="2"/>
  <c r="SN200" i="2" s="1"/>
  <c r="TL200" i="2"/>
  <c r="TR200" i="2"/>
  <c r="TQ200" i="2" s="1"/>
  <c r="UO200" i="2"/>
  <c r="UU200" i="2"/>
  <c r="UT200" i="2" s="1"/>
  <c r="SI202" i="2"/>
  <c r="SO202" i="2"/>
  <c r="SN202" i="2" s="1"/>
  <c r="TL202" i="2"/>
  <c r="TR202" i="2"/>
  <c r="TQ202" i="2" s="1"/>
  <c r="UO202" i="2"/>
  <c r="UU202" i="2"/>
  <c r="UT202" i="2" s="1"/>
  <c r="TR204" i="2"/>
  <c r="SI205" i="2"/>
  <c r="SV206" i="2"/>
  <c r="UO206" i="2"/>
  <c r="UU206" i="2"/>
  <c r="UT206" i="2" s="1"/>
  <c r="SO207" i="2"/>
  <c r="SI208" i="2"/>
  <c r="TY208" i="2"/>
  <c r="TQ208" i="2" s="1"/>
  <c r="TK208" i="2" s="1"/>
  <c r="UU208" i="2"/>
  <c r="SO209" i="2"/>
  <c r="SN209" i="2" s="1"/>
  <c r="TR209" i="2"/>
  <c r="TQ209" i="2" s="1"/>
  <c r="UU209" i="2"/>
  <c r="UT209" i="2" s="1"/>
  <c r="SI211" i="2"/>
  <c r="TL211" i="2"/>
  <c r="UO211" i="2"/>
  <c r="VB212" i="2"/>
  <c r="UT212" i="2" s="1"/>
  <c r="SI213" i="2"/>
  <c r="SO213" i="2"/>
  <c r="SN213" i="2" s="1"/>
  <c r="VB213" i="2"/>
  <c r="TL215" i="2"/>
  <c r="TR215" i="2"/>
  <c r="SV217" i="2"/>
  <c r="UO217" i="2"/>
  <c r="UU217" i="2"/>
  <c r="TR219" i="2"/>
  <c r="SI222" i="2"/>
  <c r="VB222" i="2"/>
  <c r="SN223" i="2"/>
  <c r="TR223" i="2"/>
  <c r="TQ223" i="2" s="1"/>
  <c r="UO225" i="2"/>
  <c r="VB225" i="2"/>
  <c r="TR226" i="2"/>
  <c r="SI228" i="2"/>
  <c r="SV228" i="2"/>
  <c r="SN228" i="2" s="1"/>
  <c r="SN10" i="2"/>
  <c r="SH10" i="2" s="1"/>
  <c r="SH12" i="2"/>
  <c r="SN16" i="2"/>
  <c r="SH16" i="2" s="1"/>
  <c r="TQ16" i="2"/>
  <c r="TK16" i="2" s="1"/>
  <c r="UT16" i="2"/>
  <c r="UN16" i="2" s="1"/>
  <c r="SN18" i="2"/>
  <c r="SH18" i="2" s="1"/>
  <c r="TQ18" i="2"/>
  <c r="TK18" i="2" s="1"/>
  <c r="UT18" i="2"/>
  <c r="SN20" i="2"/>
  <c r="SH20" i="2" s="1"/>
  <c r="TQ20" i="2"/>
  <c r="TK20" i="2" s="1"/>
  <c r="UT20" i="2"/>
  <c r="UN20" i="2" s="1"/>
  <c r="SN22" i="2"/>
  <c r="SH22" i="2" s="1"/>
  <c r="TQ22" i="2"/>
  <c r="TK22" i="2" s="1"/>
  <c r="UT22" i="2"/>
  <c r="UN22" i="2" s="1"/>
  <c r="TQ38" i="2"/>
  <c r="UN18" i="2"/>
  <c r="SH23" i="2"/>
  <c r="TQ35" i="2"/>
  <c r="SH9" i="2"/>
  <c r="TQ8" i="2"/>
  <c r="TK8" i="2" s="1"/>
  <c r="UT10" i="2"/>
  <c r="UN10" i="2" s="1"/>
  <c r="SH13" i="2"/>
  <c r="SN17" i="2"/>
  <c r="TQ17" i="2"/>
  <c r="TK17" i="2" s="1"/>
  <c r="UT17" i="2"/>
  <c r="UN17" i="2" s="1"/>
  <c r="UT21" i="2"/>
  <c r="UN21" i="2" s="1"/>
  <c r="TQ29" i="2"/>
  <c r="SH14" i="2"/>
  <c r="UM1" i="2"/>
  <c r="UQ1" i="2"/>
  <c r="UU8" i="2"/>
  <c r="UY1" i="2"/>
  <c r="VC1" i="2"/>
  <c r="VG1" i="2"/>
  <c r="VK1" i="2"/>
  <c r="SH17" i="2"/>
  <c r="TY24" i="2"/>
  <c r="SO25" i="2"/>
  <c r="SN25" i="2" s="1"/>
  <c r="SH25" i="2" s="1"/>
  <c r="SH26" i="2"/>
  <c r="TL26" i="2"/>
  <c r="SV27" i="2"/>
  <c r="VB28" i="2"/>
  <c r="UT28" i="2" s="1"/>
  <c r="UN28" i="2" s="1"/>
  <c r="TL29" i="2"/>
  <c r="TK29" i="2" s="1"/>
  <c r="TY30" i="2"/>
  <c r="TY32" i="2"/>
  <c r="TY34" i="2"/>
  <c r="SV36" i="2"/>
  <c r="SN36" i="2" s="1"/>
  <c r="SH36" i="2" s="1"/>
  <c r="VB37" i="2"/>
  <c r="TL38" i="2"/>
  <c r="TK38" i="2" s="1"/>
  <c r="TK39" i="2"/>
  <c r="SH40" i="2"/>
  <c r="SN43" i="2"/>
  <c r="TQ43" i="2"/>
  <c r="UT43" i="2"/>
  <c r="SN44" i="2"/>
  <c r="SH44" i="2" s="1"/>
  <c r="TQ44" i="2"/>
  <c r="TK44" i="2" s="1"/>
  <c r="UT44" i="2"/>
  <c r="UN44" i="2" s="1"/>
  <c r="TQ46" i="2"/>
  <c r="TK46" i="2" s="1"/>
  <c r="UT50" i="2"/>
  <c r="UN50" i="2" s="1"/>
  <c r="TK52" i="2"/>
  <c r="UT53" i="2"/>
  <c r="UN53" i="2" s="1"/>
  <c r="TQ55" i="2"/>
  <c r="TK55" i="2" s="1"/>
  <c r="TK57" i="2"/>
  <c r="UT57" i="2"/>
  <c r="UT59" i="2"/>
  <c r="UT61" i="2"/>
  <c r="SN63" i="2"/>
  <c r="UT63" i="2"/>
  <c r="UN63" i="2" s="1"/>
  <c r="SN27" i="2"/>
  <c r="SH27" i="2" s="1"/>
  <c r="TQ30" i="2"/>
  <c r="TK30" i="2" s="1"/>
  <c r="TQ32" i="2"/>
  <c r="TK32" i="2" s="1"/>
  <c r="TQ34" i="2"/>
  <c r="TK34" i="2" s="1"/>
  <c r="UT37" i="2"/>
  <c r="UN37" i="2" s="1"/>
  <c r="SH42" i="2"/>
  <c r="SH45" i="2"/>
  <c r="SH46" i="2"/>
  <c r="SH56" i="2"/>
  <c r="UN57" i="2"/>
  <c r="SH62" i="2"/>
  <c r="UO8" i="2"/>
  <c r="VA1" i="2"/>
  <c r="VI1" i="2"/>
  <c r="TQ27" i="2"/>
  <c r="TK27" i="2" s="1"/>
  <c r="UT30" i="2"/>
  <c r="UN30" i="2" s="1"/>
  <c r="SN31" i="2"/>
  <c r="SH31" i="2" s="1"/>
  <c r="TK31" i="2"/>
  <c r="UT32" i="2"/>
  <c r="UN32" i="2" s="1"/>
  <c r="SN33" i="2"/>
  <c r="SH33" i="2" s="1"/>
  <c r="TQ36" i="2"/>
  <c r="TK36" i="2" s="1"/>
  <c r="UN40" i="2"/>
  <c r="TK42" i="2"/>
  <c r="SH43" i="2"/>
  <c r="TK43" i="2"/>
  <c r="UN43" i="2"/>
  <c r="TK45" i="2"/>
  <c r="SH50" i="2"/>
  <c r="SN50" i="2"/>
  <c r="SH51" i="2"/>
  <c r="SN53" i="2"/>
  <c r="SH53" i="2" s="1"/>
  <c r="SH54" i="2"/>
  <c r="US1" i="2"/>
  <c r="UW1" i="2"/>
  <c r="VE1" i="2"/>
  <c r="VM1" i="2"/>
  <c r="UP1" i="2"/>
  <c r="UX1" i="2"/>
  <c r="VB8" i="2"/>
  <c r="VF1" i="2"/>
  <c r="VJ1" i="2"/>
  <c r="VN1" i="2"/>
  <c r="UO26" i="2"/>
  <c r="TY28" i="2"/>
  <c r="TQ28" i="2" s="1"/>
  <c r="TK28" i="2" s="1"/>
  <c r="SV30" i="2"/>
  <c r="SN30" i="2" s="1"/>
  <c r="SH30" i="2" s="1"/>
  <c r="VB31" i="2"/>
  <c r="UT31" i="2" s="1"/>
  <c r="UN31" i="2" s="1"/>
  <c r="SV32" i="2"/>
  <c r="SN32" i="2" s="1"/>
  <c r="SH32" i="2" s="1"/>
  <c r="VB33" i="2"/>
  <c r="UT33" i="2" s="1"/>
  <c r="UN33" i="2" s="1"/>
  <c r="SV34" i="2"/>
  <c r="SN34" i="2" s="1"/>
  <c r="SH34" i="2" s="1"/>
  <c r="SI35" i="2"/>
  <c r="UO35" i="2"/>
  <c r="UN35" i="2" s="1"/>
  <c r="TY37" i="2"/>
  <c r="TQ37" i="2" s="1"/>
  <c r="TK37" i="2" s="1"/>
  <c r="SH39" i="2"/>
  <c r="SN41" i="2"/>
  <c r="SH41" i="2" s="1"/>
  <c r="TQ41" i="2"/>
  <c r="TK41" i="2" s="1"/>
  <c r="UT41" i="2"/>
  <c r="UN41" i="2" s="1"/>
  <c r="UT46" i="2"/>
  <c r="UN46" i="2" s="1"/>
  <c r="SH47" i="2"/>
  <c r="SN48" i="2"/>
  <c r="SH48" i="2" s="1"/>
  <c r="SH49" i="2"/>
  <c r="UT55" i="2"/>
  <c r="UN55" i="2" s="1"/>
  <c r="UT60" i="2"/>
  <c r="UN60" i="2" s="1"/>
  <c r="TR60" i="2"/>
  <c r="TQ60" i="2" s="1"/>
  <c r="TK60" i="2" s="1"/>
  <c r="UO61" i="2"/>
  <c r="TR66" i="2"/>
  <c r="TR67" i="2"/>
  <c r="TK69" i="2"/>
  <c r="SH71" i="2"/>
  <c r="TQ75" i="2"/>
  <c r="TK75" i="2" s="1"/>
  <c r="SN80" i="2"/>
  <c r="SH80" i="2" s="1"/>
  <c r="TQ80" i="2"/>
  <c r="UT80" i="2"/>
  <c r="SN88" i="2"/>
  <c r="TQ88" i="2"/>
  <c r="TK88" i="2" s="1"/>
  <c r="UT88" i="2"/>
  <c r="TY58" i="2"/>
  <c r="TQ58" i="2" s="1"/>
  <c r="TK58" i="2" s="1"/>
  <c r="UO59" i="2"/>
  <c r="UN59" i="2" s="1"/>
  <c r="TL61" i="2"/>
  <c r="TY64" i="2"/>
  <c r="TQ64" i="2" s="1"/>
  <c r="TK64" i="2" s="1"/>
  <c r="SV66" i="2"/>
  <c r="SN66" i="2" s="1"/>
  <c r="SH66" i="2" s="1"/>
  <c r="UT66" i="2"/>
  <c r="UN66" i="2" s="1"/>
  <c r="SV67" i="2"/>
  <c r="SN67" i="2" s="1"/>
  <c r="SH67" i="2" s="1"/>
  <c r="UT67" i="2"/>
  <c r="UN67" i="2" s="1"/>
  <c r="UT73" i="2"/>
  <c r="UN73" i="2" s="1"/>
  <c r="SH74" i="2"/>
  <c r="SH75" i="2"/>
  <c r="SH76" i="2"/>
  <c r="TK80" i="2"/>
  <c r="UN80" i="2"/>
  <c r="UN91" i="2"/>
  <c r="UT93" i="2"/>
  <c r="SN100" i="2"/>
  <c r="TQ100" i="2"/>
  <c r="UT100" i="2"/>
  <c r="TL59" i="2"/>
  <c r="TK59" i="2" s="1"/>
  <c r="SH60" i="2"/>
  <c r="SI61" i="2"/>
  <c r="SH64" i="2"/>
  <c r="TY66" i="2"/>
  <c r="TY67" i="2"/>
  <c r="SI68" i="2"/>
  <c r="SN68" i="2"/>
  <c r="TL68" i="2"/>
  <c r="TQ68" i="2"/>
  <c r="UO68" i="2"/>
  <c r="UT68" i="2"/>
  <c r="UN71" i="2"/>
  <c r="SH72" i="2"/>
  <c r="SN77" i="2"/>
  <c r="SH78" i="2"/>
  <c r="SH82" i="2"/>
  <c r="TK82" i="2"/>
  <c r="SH83" i="2"/>
  <c r="SH85" i="2"/>
  <c r="UN85" i="2"/>
  <c r="SN86" i="2"/>
  <c r="SH86" i="2" s="1"/>
  <c r="TQ86" i="2"/>
  <c r="TK86" i="2" s="1"/>
  <c r="UT86" i="2"/>
  <c r="UN86" i="2" s="1"/>
  <c r="UN88" i="2"/>
  <c r="UN89" i="2"/>
  <c r="SN93" i="2"/>
  <c r="TQ93" i="2"/>
  <c r="SH57" i="2"/>
  <c r="SH63" i="2"/>
  <c r="SH65" i="2"/>
  <c r="SH69" i="2"/>
  <c r="SH73" i="2"/>
  <c r="SH87" i="2"/>
  <c r="SH88" i="2"/>
  <c r="SH89" i="2"/>
  <c r="TL90" i="2"/>
  <c r="TK90" i="2" s="1"/>
  <c r="TR91" i="2"/>
  <c r="TQ91" i="2" s="1"/>
  <c r="TK91" i="2" s="1"/>
  <c r="SH92" i="2"/>
  <c r="TL92" i="2"/>
  <c r="TK92" i="2" s="1"/>
  <c r="SI93" i="2"/>
  <c r="TR94" i="2"/>
  <c r="TQ94" i="2" s="1"/>
  <c r="TK94" i="2" s="1"/>
  <c r="UO95" i="2"/>
  <c r="UN95" i="2" s="1"/>
  <c r="TR96" i="2"/>
  <c r="TQ96" i="2" s="1"/>
  <c r="TK96" i="2" s="1"/>
  <c r="SI97" i="2"/>
  <c r="TY97" i="2"/>
  <c r="TL99" i="2"/>
  <c r="VB99" i="2"/>
  <c r="SI100" i="2"/>
  <c r="UO100" i="2"/>
  <c r="UN100" i="2" s="1"/>
  <c r="SV101" i="2"/>
  <c r="UU101" i="2"/>
  <c r="SV102" i="2"/>
  <c r="UU102" i="2"/>
  <c r="SV103" i="2"/>
  <c r="UU103" i="2"/>
  <c r="SH105" i="2"/>
  <c r="TK105" i="2"/>
  <c r="UN105" i="2"/>
  <c r="SH110" i="2"/>
  <c r="UT122" i="2"/>
  <c r="UN122" i="2" s="1"/>
  <c r="TK125" i="2"/>
  <c r="SH128" i="2"/>
  <c r="TQ97" i="2"/>
  <c r="TK97" i="2" s="1"/>
  <c r="TK98" i="2"/>
  <c r="UT99" i="2"/>
  <c r="UN99" i="2" s="1"/>
  <c r="UO93" i="2"/>
  <c r="UN93" i="2" s="1"/>
  <c r="SO94" i="2"/>
  <c r="SN94" i="2" s="1"/>
  <c r="SH94" i="2" s="1"/>
  <c r="UU94" i="2"/>
  <c r="UT94" i="2" s="1"/>
  <c r="UN94" i="2" s="1"/>
  <c r="SI95" i="2"/>
  <c r="TY95" i="2"/>
  <c r="SO96" i="2"/>
  <c r="SN96" i="2" s="1"/>
  <c r="SH96" i="2" s="1"/>
  <c r="UU96" i="2"/>
  <c r="UT96" i="2" s="1"/>
  <c r="UN96" i="2" s="1"/>
  <c r="UO97" i="2"/>
  <c r="UN97" i="2" s="1"/>
  <c r="SV99" i="2"/>
  <c r="TL100" i="2"/>
  <c r="SO101" i="2"/>
  <c r="VB101" i="2"/>
  <c r="SO102" i="2"/>
  <c r="VB102" i="2"/>
  <c r="SO103" i="2"/>
  <c r="VB103" i="2"/>
  <c r="SH109" i="2"/>
  <c r="TK109" i="2"/>
  <c r="UN109" i="2"/>
  <c r="SN112" i="2"/>
  <c r="SH112" i="2" s="1"/>
  <c r="UN112" i="2"/>
  <c r="SN118" i="2"/>
  <c r="SH118" i="2" s="1"/>
  <c r="TQ118" i="2"/>
  <c r="TK118" i="2" s="1"/>
  <c r="UT118" i="2"/>
  <c r="UN118" i="2" s="1"/>
  <c r="SN120" i="2"/>
  <c r="SH120" i="2" s="1"/>
  <c r="TQ120" i="2"/>
  <c r="TK120" i="2" s="1"/>
  <c r="UT120" i="2"/>
  <c r="UN120" i="2" s="1"/>
  <c r="SN121" i="2"/>
  <c r="SH121" i="2" s="1"/>
  <c r="SN122" i="2"/>
  <c r="SH122" i="2" s="1"/>
  <c r="TQ122" i="2"/>
  <c r="TK122" i="2" s="1"/>
  <c r="TK123" i="2"/>
  <c r="UT126" i="2"/>
  <c r="SN131" i="2"/>
  <c r="TQ131" i="2"/>
  <c r="UT131" i="2"/>
  <c r="UT134" i="2"/>
  <c r="UN134" i="2" s="1"/>
  <c r="UO90" i="2"/>
  <c r="UO92" i="2"/>
  <c r="UN92" i="2" s="1"/>
  <c r="TL93" i="2"/>
  <c r="TK93" i="2" s="1"/>
  <c r="TL95" i="2"/>
  <c r="TQ95" i="2"/>
  <c r="SH98" i="2"/>
  <c r="UN98" i="2"/>
  <c r="SI99" i="2"/>
  <c r="SN99" i="2"/>
  <c r="TQ101" i="2"/>
  <c r="TK101" i="2" s="1"/>
  <c r="TQ102" i="2"/>
  <c r="TK102" i="2" s="1"/>
  <c r="TQ103" i="2"/>
  <c r="TK103" i="2" s="1"/>
  <c r="SH104" i="2"/>
  <c r="TQ106" i="2"/>
  <c r="TK106" i="2" s="1"/>
  <c r="UT106" i="2"/>
  <c r="UN106" i="2" s="1"/>
  <c r="SH107" i="2"/>
  <c r="SH115" i="2"/>
  <c r="SH117" i="2"/>
  <c r="UT117" i="2"/>
  <c r="UN117" i="2" s="1"/>
  <c r="SN126" i="2"/>
  <c r="SH134" i="2"/>
  <c r="SH127" i="2"/>
  <c r="UN127" i="2"/>
  <c r="TK128" i="2"/>
  <c r="SH133" i="2"/>
  <c r="UN133" i="2"/>
  <c r="SH139" i="2"/>
  <c r="SH143" i="2"/>
  <c r="SH145" i="2"/>
  <c r="TK149" i="2"/>
  <c r="UN149" i="2"/>
  <c r="TK151" i="2"/>
  <c r="UN151" i="2"/>
  <c r="UT152" i="2"/>
  <c r="UN152" i="2" s="1"/>
  <c r="TQ157" i="2"/>
  <c r="TK157" i="2" s="1"/>
  <c r="SI126" i="2"/>
  <c r="TR129" i="2"/>
  <c r="TQ129" i="2" s="1"/>
  <c r="TK129" i="2" s="1"/>
  <c r="VB129" i="2"/>
  <c r="TY130" i="2"/>
  <c r="TQ130" i="2" s="1"/>
  <c r="TL131" i="2"/>
  <c r="TK131" i="2" s="1"/>
  <c r="SO136" i="2"/>
  <c r="SN136" i="2" s="1"/>
  <c r="SH136" i="2" s="1"/>
  <c r="TR136" i="2"/>
  <c r="TQ136" i="2" s="1"/>
  <c r="TK136" i="2" s="1"/>
  <c r="UU136" i="2"/>
  <c r="UT136" i="2" s="1"/>
  <c r="UN136" i="2" s="1"/>
  <c r="TK139" i="2"/>
  <c r="SV140" i="2"/>
  <c r="SN140" i="2" s="1"/>
  <c r="SH140" i="2" s="1"/>
  <c r="TY140" i="2"/>
  <c r="VB140" i="2"/>
  <c r="UT140" i="2" s="1"/>
  <c r="UN140" i="2" s="1"/>
  <c r="TK143" i="2"/>
  <c r="UN146" i="2"/>
  <c r="SI147" i="2"/>
  <c r="TL147" i="2"/>
  <c r="TK147" i="2" s="1"/>
  <c r="UO147" i="2"/>
  <c r="UN147" i="2" s="1"/>
  <c r="SV123" i="2"/>
  <c r="SN123" i="2" s="1"/>
  <c r="SH123" i="2" s="1"/>
  <c r="VB123" i="2"/>
  <c r="UT123" i="2" s="1"/>
  <c r="UN123" i="2" s="1"/>
  <c r="SV124" i="2"/>
  <c r="SN124" i="2" s="1"/>
  <c r="SH124" i="2" s="1"/>
  <c r="VB124" i="2"/>
  <c r="UT124" i="2" s="1"/>
  <c r="UN124" i="2" s="1"/>
  <c r="SV125" i="2"/>
  <c r="SN125" i="2" s="1"/>
  <c r="SH125" i="2" s="1"/>
  <c r="VB125" i="2"/>
  <c r="UT125" i="2" s="1"/>
  <c r="UN125" i="2" s="1"/>
  <c r="UU129" i="2"/>
  <c r="SI130" i="2"/>
  <c r="VB130" i="2"/>
  <c r="UT130" i="2" s="1"/>
  <c r="UN130" i="2" s="1"/>
  <c r="SH132" i="2"/>
  <c r="TK133" i="2"/>
  <c r="UN139" i="2"/>
  <c r="UN141" i="2"/>
  <c r="SN148" i="2"/>
  <c r="SH148" i="2" s="1"/>
  <c r="SH150" i="2"/>
  <c r="TQ150" i="2"/>
  <c r="TK150" i="2" s="1"/>
  <c r="UT150" i="2"/>
  <c r="UN150" i="2" s="1"/>
  <c r="SH152" i="2"/>
  <c r="UO126" i="2"/>
  <c r="SV129" i="2"/>
  <c r="SN129" i="2" s="1"/>
  <c r="SH129" i="2" s="1"/>
  <c r="TL130" i="2"/>
  <c r="SI131" i="2"/>
  <c r="UO131" i="2"/>
  <c r="UN131" i="2" s="1"/>
  <c r="TK135" i="2"/>
  <c r="SI138" i="2"/>
  <c r="SN138" i="2"/>
  <c r="TL138" i="2"/>
  <c r="TQ138" i="2"/>
  <c r="UO138" i="2"/>
  <c r="UT138" i="2"/>
  <c r="TQ140" i="2"/>
  <c r="TK140" i="2" s="1"/>
  <c r="SO142" i="2"/>
  <c r="SN142" i="2" s="1"/>
  <c r="SH142" i="2" s="1"/>
  <c r="TR142" i="2"/>
  <c r="TQ142" i="2" s="1"/>
  <c r="TK142" i="2" s="1"/>
  <c r="UU142" i="2"/>
  <c r="UT142" i="2" s="1"/>
  <c r="UN142" i="2" s="1"/>
  <c r="SV144" i="2"/>
  <c r="SN144" i="2" s="1"/>
  <c r="SH144" i="2" s="1"/>
  <c r="TY144" i="2"/>
  <c r="TQ144" i="2" s="1"/>
  <c r="TK144" i="2" s="1"/>
  <c r="VB144" i="2"/>
  <c r="UT144" i="2" s="1"/>
  <c r="UN144" i="2" s="1"/>
  <c r="SH146" i="2"/>
  <c r="TK148" i="2"/>
  <c r="SH149" i="2"/>
  <c r="SH151" i="2"/>
  <c r="UO154" i="2"/>
  <c r="TL155" i="2"/>
  <c r="TR156" i="2"/>
  <c r="TQ156" i="2" s="1"/>
  <c r="TK156" i="2" s="1"/>
  <c r="TL159" i="2"/>
  <c r="TQ174" i="2"/>
  <c r="SN176" i="2"/>
  <c r="SN178" i="2"/>
  <c r="UN157" i="2"/>
  <c r="UN160" i="2"/>
  <c r="SN154" i="2"/>
  <c r="SH154" i="2" s="1"/>
  <c r="SH155" i="2"/>
  <c r="SN159" i="2"/>
  <c r="SH159" i="2" s="1"/>
  <c r="TK161" i="2"/>
  <c r="TK162" i="2"/>
  <c r="SO164" i="2"/>
  <c r="SN164" i="2" s="1"/>
  <c r="SH164" i="2" s="1"/>
  <c r="TR164" i="2"/>
  <c r="TQ164" i="2" s="1"/>
  <c r="TK164" i="2" s="1"/>
  <c r="UU164" i="2"/>
  <c r="UT164" i="2" s="1"/>
  <c r="UN164" i="2" s="1"/>
  <c r="SH168" i="2"/>
  <c r="TL154" i="2"/>
  <c r="TK154" i="2" s="1"/>
  <c r="VB154" i="2"/>
  <c r="UT154" i="2" s="1"/>
  <c r="SN156" i="2"/>
  <c r="SH156" i="2" s="1"/>
  <c r="VB156" i="2"/>
  <c r="UT156" i="2" s="1"/>
  <c r="UN156" i="2" s="1"/>
  <c r="TQ159" i="2"/>
  <c r="UN161" i="2"/>
  <c r="UN162" i="2"/>
  <c r="SH163" i="2"/>
  <c r="SH165" i="2"/>
  <c r="SN167" i="2"/>
  <c r="SH167" i="2" s="1"/>
  <c r="UT178" i="2"/>
  <c r="SH169" i="2"/>
  <c r="SN170" i="2"/>
  <c r="SH170" i="2" s="1"/>
  <c r="TK170" i="2"/>
  <c r="UN171" i="2"/>
  <c r="SH174" i="2"/>
  <c r="TK177" i="2"/>
  <c r="VB179" i="2"/>
  <c r="SN182" i="2"/>
  <c r="SH182" i="2" s="1"/>
  <c r="TQ182" i="2"/>
  <c r="TK182" i="2" s="1"/>
  <c r="UT182" i="2"/>
  <c r="UN182" i="2" s="1"/>
  <c r="SH184" i="2"/>
  <c r="TK185" i="2"/>
  <c r="TK168" i="2"/>
  <c r="SN172" i="2"/>
  <c r="SH172" i="2" s="1"/>
  <c r="SN173" i="2"/>
  <c r="SH173" i="2" s="1"/>
  <c r="TK173" i="2"/>
  <c r="UT179" i="2"/>
  <c r="UN179" i="2" s="1"/>
  <c r="UN187" i="2"/>
  <c r="UT192" i="2"/>
  <c r="VB169" i="2"/>
  <c r="UT169" i="2" s="1"/>
  <c r="UN169" i="2" s="1"/>
  <c r="SV171" i="2"/>
  <c r="SN171" i="2" s="1"/>
  <c r="SH171" i="2" s="1"/>
  <c r="VB172" i="2"/>
  <c r="UT172" i="2" s="1"/>
  <c r="UN172" i="2" s="1"/>
  <c r="VB173" i="2"/>
  <c r="UT173" i="2" s="1"/>
  <c r="UN173" i="2" s="1"/>
  <c r="SH179" i="2"/>
  <c r="SH181" i="2"/>
  <c r="UT183" i="2"/>
  <c r="UN183" i="2" s="1"/>
  <c r="UT184" i="2"/>
  <c r="UN184" i="2" s="1"/>
  <c r="SH186" i="2"/>
  <c r="SV170" i="2"/>
  <c r="TY171" i="2"/>
  <c r="TQ171" i="2" s="1"/>
  <c r="TK171" i="2" s="1"/>
  <c r="TL174" i="2"/>
  <c r="TK174" i="2" s="1"/>
  <c r="SI176" i="2"/>
  <c r="UO176" i="2"/>
  <c r="SV177" i="2"/>
  <c r="SN177" i="2" s="1"/>
  <c r="SH177" i="2" s="1"/>
  <c r="SI178" i="2"/>
  <c r="UO178" i="2"/>
  <c r="TY179" i="2"/>
  <c r="TQ179" i="2" s="1"/>
  <c r="TK179" i="2" s="1"/>
  <c r="TK180" i="2"/>
  <c r="TQ183" i="2"/>
  <c r="TK183" i="2" s="1"/>
  <c r="TQ184" i="2"/>
  <c r="TK184" i="2" s="1"/>
  <c r="SV190" i="2"/>
  <c r="SN190" i="2" s="1"/>
  <c r="SH190" i="2" s="1"/>
  <c r="VB191" i="2"/>
  <c r="UT191" i="2" s="1"/>
  <c r="UN191" i="2" s="1"/>
  <c r="VB193" i="2"/>
  <c r="UT193" i="2" s="1"/>
  <c r="UN193" i="2" s="1"/>
  <c r="SH194" i="2"/>
  <c r="TK194" i="2"/>
  <c r="UN194" i="2"/>
  <c r="UT199" i="2"/>
  <c r="UN199" i="2" s="1"/>
  <c r="SH200" i="2"/>
  <c r="UT204" i="2"/>
  <c r="SN206" i="2"/>
  <c r="SH180" i="2"/>
  <c r="TR187" i="2"/>
  <c r="TQ187" i="2" s="1"/>
  <c r="TY188" i="2"/>
  <c r="TQ188" i="2" s="1"/>
  <c r="TK188" i="2" s="1"/>
  <c r="TL189" i="2"/>
  <c r="TK189" i="2" s="1"/>
  <c r="TY190" i="2"/>
  <c r="TQ190" i="2" s="1"/>
  <c r="TK190" i="2" s="1"/>
  <c r="SI192" i="2"/>
  <c r="UO192" i="2"/>
  <c r="SN195" i="2"/>
  <c r="SH195" i="2" s="1"/>
  <c r="TQ195" i="2"/>
  <c r="TK195" i="2" s="1"/>
  <c r="UT195" i="2"/>
  <c r="UN195" i="2" s="1"/>
  <c r="UN196" i="2"/>
  <c r="SN197" i="2"/>
  <c r="SH197" i="2" s="1"/>
  <c r="TQ197" i="2"/>
  <c r="TK197" i="2" s="1"/>
  <c r="UT197" i="2"/>
  <c r="UN197" i="2" s="1"/>
  <c r="TQ199" i="2"/>
  <c r="TK199" i="2" s="1"/>
  <c r="SN203" i="2"/>
  <c r="SH203" i="2" s="1"/>
  <c r="TQ203" i="2"/>
  <c r="TK203" i="2" s="1"/>
  <c r="UT203" i="2"/>
  <c r="UN203" i="2" s="1"/>
  <c r="SN204" i="2"/>
  <c r="TQ204" i="2"/>
  <c r="VB188" i="2"/>
  <c r="UT188" i="2" s="1"/>
  <c r="UN188" i="2" s="1"/>
  <c r="SH199" i="2"/>
  <c r="UU185" i="2"/>
  <c r="UT185" i="2" s="1"/>
  <c r="UN185" i="2" s="1"/>
  <c r="SH187" i="2"/>
  <c r="UT190" i="2"/>
  <c r="UN190" i="2" s="1"/>
  <c r="SN191" i="2"/>
  <c r="SH191" i="2" s="1"/>
  <c r="SN193" i="2"/>
  <c r="SH193" i="2" s="1"/>
  <c r="SH196" i="2"/>
  <c r="SN198" i="2"/>
  <c r="SH198" i="2" s="1"/>
  <c r="TQ198" i="2"/>
  <c r="TK198" i="2" s="1"/>
  <c r="UT198" i="2"/>
  <c r="UN198" i="2" s="1"/>
  <c r="TK201" i="2"/>
  <c r="SH202" i="2"/>
  <c r="TQ206" i="2"/>
  <c r="SH213" i="2"/>
  <c r="UO204" i="2"/>
  <c r="TL206" i="2"/>
  <c r="TL207" i="2"/>
  <c r="SH208" i="2"/>
  <c r="UT208" i="2"/>
  <c r="SN211" i="2"/>
  <c r="SH211" i="2" s="1"/>
  <c r="TQ211" i="2"/>
  <c r="TK211" i="2" s="1"/>
  <c r="UT211" i="2"/>
  <c r="TQ212" i="2"/>
  <c r="TK212" i="2" s="1"/>
  <c r="SH214" i="2"/>
  <c r="UT215" i="2"/>
  <c r="UN215" i="2" s="1"/>
  <c r="SN218" i="2"/>
  <c r="TQ218" i="2"/>
  <c r="UT218" i="2"/>
  <c r="TL204" i="2"/>
  <c r="SV205" i="2"/>
  <c r="SN205" i="2" s="1"/>
  <c r="VB205" i="2"/>
  <c r="UT205" i="2" s="1"/>
  <c r="UN205" i="2" s="1"/>
  <c r="SI206" i="2"/>
  <c r="SV207" i="2"/>
  <c r="UO207" i="2"/>
  <c r="UN211" i="2"/>
  <c r="SH212" i="2"/>
  <c r="UT213" i="2"/>
  <c r="UN213" i="2" s="1"/>
  <c r="TQ215" i="2"/>
  <c r="TK215" i="2" s="1"/>
  <c r="SH216" i="2"/>
  <c r="UT217" i="2"/>
  <c r="UN217" i="2" s="1"/>
  <c r="SI204" i="2"/>
  <c r="TY207" i="2"/>
  <c r="TQ207" i="2" s="1"/>
  <c r="UN208" i="2"/>
  <c r="SH209" i="2"/>
  <c r="TK209" i="2"/>
  <c r="UN209" i="2"/>
  <c r="SH210" i="2"/>
  <c r="SH215" i="2"/>
  <c r="TL218" i="2"/>
  <c r="UU219" i="2"/>
  <c r="UT219" i="2" s="1"/>
  <c r="UN219" i="2" s="1"/>
  <c r="SV219" i="2"/>
  <c r="SI218" i="2"/>
  <c r="UO218" i="2"/>
  <c r="SO219" i="2"/>
  <c r="SN219" i="2" s="1"/>
  <c r="SH219" i="2" s="1"/>
  <c r="TY219" i="2"/>
  <c r="TQ219" i="2" s="1"/>
  <c r="TK219" i="2" s="1"/>
  <c r="SI220" i="2"/>
  <c r="TL220" i="2"/>
  <c r="TK220" i="2" s="1"/>
  <c r="UO220" i="2"/>
  <c r="UN220" i="2" s="1"/>
  <c r="TK223" i="2"/>
  <c r="TL222" i="2"/>
  <c r="TQ226" i="2"/>
  <c r="TK226" i="2" s="1"/>
  <c r="SH223" i="2"/>
  <c r="UN223" i="2"/>
  <c r="TY224" i="2"/>
  <c r="TQ224" i="2" s="1"/>
  <c r="TK224" i="2" s="1"/>
  <c r="SN226" i="2"/>
  <c r="SH226" i="2" s="1"/>
  <c r="UN226" i="2"/>
  <c r="TY222" i="2"/>
  <c r="TQ222" i="2" s="1"/>
  <c r="TY225" i="2"/>
  <c r="TQ225" i="2" s="1"/>
  <c r="TK225" i="2" s="1"/>
  <c r="SO224" i="2"/>
  <c r="SN224" i="2" s="1"/>
  <c r="SH224" i="2" s="1"/>
  <c r="VB224" i="2"/>
  <c r="UT224" i="2" s="1"/>
  <c r="UN224" i="2" s="1"/>
  <c r="SV225" i="2"/>
  <c r="SN225" i="2" s="1"/>
  <c r="SH225" i="2" s="1"/>
  <c r="UU225" i="2"/>
  <c r="UT225" i="2" s="1"/>
  <c r="UN225" i="2" s="1"/>
  <c r="SO227" i="2"/>
  <c r="SN227" i="2" s="1"/>
  <c r="SH227" i="2" s="1"/>
  <c r="TR227" i="2"/>
  <c r="TQ227" i="2" s="1"/>
  <c r="TK227" i="2" s="1"/>
  <c r="UU227" i="2"/>
  <c r="UT227" i="2" s="1"/>
  <c r="UN227" i="2" s="1"/>
  <c r="TQ228" i="2"/>
  <c r="TK228" i="2" s="1"/>
  <c r="UT228" i="2"/>
  <c r="UN228" i="2" s="1"/>
  <c r="TY228" i="2"/>
  <c r="F22" i="3" l="1"/>
  <c r="B18" i="6"/>
  <c r="F25" i="3"/>
  <c r="B21" i="6"/>
  <c r="F27" i="3"/>
  <c r="B23" i="6"/>
  <c r="F24" i="3"/>
  <c r="B20" i="6"/>
  <c r="F29" i="3"/>
  <c r="B25" i="6"/>
  <c r="F23" i="3"/>
  <c r="B19" i="6"/>
  <c r="F21" i="3"/>
  <c r="B17" i="6"/>
  <c r="F28" i="3"/>
  <c r="B24" i="6"/>
  <c r="F26" i="3"/>
  <c r="B22" i="6"/>
  <c r="H30" i="3"/>
  <c r="UN176" i="2"/>
  <c r="TK100" i="2"/>
  <c r="SH228" i="2"/>
  <c r="SH189" i="2"/>
  <c r="UT177" i="2"/>
  <c r="UN177" i="2" s="1"/>
  <c r="SN141" i="2"/>
  <c r="SH141" i="2" s="1"/>
  <c r="UT81" i="2"/>
  <c r="UN81" i="2" s="1"/>
  <c r="UT75" i="2"/>
  <c r="SH29" i="2"/>
  <c r="SN28" i="2"/>
  <c r="SH28" i="2" s="1"/>
  <c r="SH21" i="2"/>
  <c r="SN19" i="2"/>
  <c r="SH19" i="2" s="1"/>
  <c r="TK12" i="2"/>
  <c r="TK26" i="2"/>
  <c r="UN158" i="2"/>
  <c r="TK65" i="2"/>
  <c r="TK71" i="2"/>
  <c r="UT45" i="2"/>
  <c r="UN45" i="2" s="1"/>
  <c r="TQ13" i="2"/>
  <c r="TK13" i="2" s="1"/>
  <c r="TK206" i="2"/>
  <c r="UN26" i="2"/>
  <c r="SH161" i="2"/>
  <c r="SN52" i="2"/>
  <c r="SH52" i="2" s="1"/>
  <c r="TQ48" i="2"/>
  <c r="TK48" i="2" s="1"/>
  <c r="TK21" i="2"/>
  <c r="TK40" i="2"/>
  <c r="UT128" i="2"/>
  <c r="UN128" i="2" s="1"/>
  <c r="UN68" i="2"/>
  <c r="TK214" i="2"/>
  <c r="TK205" i="2"/>
  <c r="TQ196" i="2"/>
  <c r="TK196" i="2" s="1"/>
  <c r="TK187" i="2"/>
  <c r="UT170" i="2"/>
  <c r="UN170" i="2" s="1"/>
  <c r="UT119" i="2"/>
  <c r="UN119" i="2" s="1"/>
  <c r="SN119" i="2"/>
  <c r="SH119" i="2" s="1"/>
  <c r="TK169" i="2"/>
  <c r="SN113" i="2"/>
  <c r="SH113" i="2" s="1"/>
  <c r="TK141" i="2"/>
  <c r="TQ117" i="2"/>
  <c r="TK117" i="2" s="1"/>
  <c r="SN84" i="2"/>
  <c r="SH84" i="2" s="1"/>
  <c r="TK79" i="2"/>
  <c r="SH77" i="2"/>
  <c r="TK76" i="2"/>
  <c r="SN91" i="2"/>
  <c r="SH91" i="2" s="1"/>
  <c r="SN79" i="2"/>
  <c r="SH79" i="2" s="1"/>
  <c r="UN48" i="2"/>
  <c r="TQ19" i="2"/>
  <c r="TK19" i="2" s="1"/>
  <c r="UT56" i="2"/>
  <c r="UN56" i="2" s="1"/>
  <c r="TQ127" i="2"/>
  <c r="TK127" i="2" s="1"/>
  <c r="D37" i="3"/>
  <c r="C37" i="3"/>
  <c r="SH205" i="2"/>
  <c r="UN218" i="2"/>
  <c r="UN207" i="2"/>
  <c r="TK35" i="2"/>
  <c r="SN207" i="2"/>
  <c r="SH207" i="2" s="1"/>
  <c r="TK204" i="2"/>
  <c r="UN138" i="2"/>
  <c r="SN103" i="2"/>
  <c r="SH103" i="2" s="1"/>
  <c r="SN101" i="2"/>
  <c r="SH101" i="2" s="1"/>
  <c r="UT103" i="2"/>
  <c r="UN103" i="2" s="1"/>
  <c r="UN159" i="2"/>
  <c r="UN135" i="2"/>
  <c r="SH222" i="2"/>
  <c r="TK95" i="2"/>
  <c r="SN102" i="2"/>
  <c r="SH102" i="2" s="1"/>
  <c r="UN61" i="2"/>
  <c r="TK202" i="2"/>
  <c r="UN200" i="2"/>
  <c r="UN212" i="2"/>
  <c r="TQ24" i="2"/>
  <c r="TK24" i="2" s="1"/>
  <c r="UN206" i="2"/>
  <c r="UN216" i="2"/>
  <c r="UN214" i="2"/>
  <c r="TK221" i="2"/>
  <c r="TQ191" i="2"/>
  <c r="TK191" i="2" s="1"/>
  <c r="TK178" i="2"/>
  <c r="UN155" i="2"/>
  <c r="TQ119" i="2"/>
  <c r="TK119" i="2" s="1"/>
  <c r="UN114" i="2"/>
  <c r="TK113" i="2"/>
  <c r="TQ176" i="2"/>
  <c r="UN168" i="2"/>
  <c r="SN162" i="2"/>
  <c r="UT143" i="2"/>
  <c r="UN143" i="2" s="1"/>
  <c r="TK110" i="2"/>
  <c r="UT132" i="2"/>
  <c r="UN132" i="2" s="1"/>
  <c r="SH162" i="2"/>
  <c r="TK167" i="2"/>
  <c r="TK104" i="2"/>
  <c r="TQ99" i="2"/>
  <c r="TK99" i="2" s="1"/>
  <c r="UT84" i="2"/>
  <c r="UN84" i="2" s="1"/>
  <c r="UN76" i="2"/>
  <c r="TK83" i="2"/>
  <c r="UN75" i="2"/>
  <c r="UN83" i="2"/>
  <c r="UN62" i="2"/>
  <c r="TK53" i="2"/>
  <c r="UN49" i="2"/>
  <c r="UN74" i="2"/>
  <c r="TQ54" i="2"/>
  <c r="TK54" i="2" s="1"/>
  <c r="UN29" i="2"/>
  <c r="UN72" i="2"/>
  <c r="SN55" i="2"/>
  <c r="SH55" i="2" s="1"/>
  <c r="UN47" i="2"/>
  <c r="UN202" i="2"/>
  <c r="TK200" i="2"/>
  <c r="SN217" i="2"/>
  <c r="SH217" i="2" s="1"/>
  <c r="UN189" i="2"/>
  <c r="UN174" i="2"/>
  <c r="UT167" i="2"/>
  <c r="UN167" i="2" s="1"/>
  <c r="TK114" i="2"/>
  <c r="UT111" i="2"/>
  <c r="UN111" i="2" s="1"/>
  <c r="SN111" i="2"/>
  <c r="SH111" i="2" s="1"/>
  <c r="SN166" i="2"/>
  <c r="SH166" i="2" s="1"/>
  <c r="TK145" i="2"/>
  <c r="TQ134" i="2"/>
  <c r="TK134" i="2" s="1"/>
  <c r="TQ116" i="2"/>
  <c r="TK116" i="2" s="1"/>
  <c r="TQ158" i="2"/>
  <c r="TQ155" i="2"/>
  <c r="TK155" i="2" s="1"/>
  <c r="UN107" i="2"/>
  <c r="SN135" i="2"/>
  <c r="SH135" i="2" s="1"/>
  <c r="TK121" i="2"/>
  <c r="UT113" i="2"/>
  <c r="UN113" i="2" s="1"/>
  <c r="TQ84" i="2"/>
  <c r="TK84" i="2" s="1"/>
  <c r="SN81" i="2"/>
  <c r="SH81" i="2" s="1"/>
  <c r="UN78" i="2"/>
  <c r="TK51" i="2"/>
  <c r="UT64" i="2"/>
  <c r="UN64" i="2" s="1"/>
  <c r="SN58" i="2"/>
  <c r="SH58" i="2" s="1"/>
  <c r="UT27" i="2"/>
  <c r="UN27" i="2" s="1"/>
  <c r="TK11" i="2"/>
  <c r="SN8" i="2"/>
  <c r="SH8" i="2" s="1"/>
  <c r="TQ62" i="2"/>
  <c r="TK62" i="2" s="1"/>
  <c r="SN59" i="2"/>
  <c r="SH59" i="2" s="1"/>
  <c r="UT52" i="2"/>
  <c r="UN52" i="2" s="1"/>
  <c r="TQ70" i="2"/>
  <c r="TK176" i="2"/>
  <c r="UN221" i="2"/>
  <c r="TK153" i="2"/>
  <c r="TQ111" i="2"/>
  <c r="TK111" i="2" s="1"/>
  <c r="TK158" i="2"/>
  <c r="UT116" i="2"/>
  <c r="UN116" i="2" s="1"/>
  <c r="SN116" i="2"/>
  <c r="SH116" i="2" s="1"/>
  <c r="TQ126" i="2"/>
  <c r="TK126" i="2" s="1"/>
  <c r="UT90" i="2"/>
  <c r="UN90" i="2" s="1"/>
  <c r="TK78" i="2"/>
  <c r="TK73" i="2"/>
  <c r="UN70" i="2"/>
  <c r="TQ61" i="2"/>
  <c r="TK61" i="2" s="1"/>
  <c r="UN51" i="2"/>
  <c r="TK23" i="2"/>
  <c r="TK70" i="2"/>
  <c r="TK56" i="2"/>
  <c r="TK222" i="2"/>
  <c r="SH218" i="2"/>
  <c r="UN192" i="2"/>
  <c r="UN178" i="2"/>
  <c r="SH138" i="2"/>
  <c r="TK130" i="2"/>
  <c r="UN126" i="2"/>
  <c r="TQ67" i="2"/>
  <c r="TK67" i="2" s="1"/>
  <c r="SH35" i="2"/>
  <c r="SH220" i="2"/>
  <c r="SH192" i="2"/>
  <c r="SH178" i="2"/>
  <c r="SH131" i="2"/>
  <c r="SH147" i="2"/>
  <c r="SH99" i="2"/>
  <c r="SH95" i="2"/>
  <c r="SH97" i="2"/>
  <c r="SH68" i="2"/>
  <c r="TK207" i="2"/>
  <c r="UN204" i="2"/>
  <c r="SH176" i="2"/>
  <c r="TK138" i="2"/>
  <c r="SH126" i="2"/>
  <c r="VB1" i="2"/>
  <c r="TK218" i="2"/>
  <c r="SH204" i="2"/>
  <c r="SH206" i="2"/>
  <c r="TK159" i="2"/>
  <c r="UN154" i="2"/>
  <c r="SH130" i="2"/>
  <c r="UT129" i="2"/>
  <c r="UN129" i="2" s="1"/>
  <c r="UT102" i="2"/>
  <c r="UN102" i="2" s="1"/>
  <c r="UT101" i="2"/>
  <c r="UN101" i="2" s="1"/>
  <c r="SH100" i="2"/>
  <c r="SH93" i="2"/>
  <c r="TK68" i="2"/>
  <c r="SH61" i="2"/>
  <c r="TQ66" i="2"/>
  <c r="TK66" i="2" s="1"/>
  <c r="UO1" i="2"/>
  <c r="UU1" i="2"/>
  <c r="UT8" i="2"/>
  <c r="UN8" i="2" s="1"/>
  <c r="F30" i="3" l="1"/>
  <c r="I30" i="3"/>
  <c r="UN1" i="2"/>
  <c r="UT1" i="2"/>
</calcChain>
</file>

<file path=xl/sharedStrings.xml><?xml version="1.0" encoding="utf-8"?>
<sst xmlns="http://schemas.openxmlformats.org/spreadsheetml/2006/main" count="5232" uniqueCount="2049">
  <si>
    <t>1. Materiál</t>
  </si>
  <si>
    <t>2. Energie</t>
  </si>
  <si>
    <t>3. Opravy a údržba</t>
  </si>
  <si>
    <t>4. Nájmy</t>
  </si>
  <si>
    <t>5. Přímá péče dodavatelsky</t>
  </si>
  <si>
    <t>6. Ostatní nakupované služby</t>
  </si>
  <si>
    <t>7. Odpisy</t>
  </si>
  <si>
    <t>8. Ostatní provozní náklady</t>
  </si>
  <si>
    <t>9. Osobní náklady-pracovníci přímé péče</t>
  </si>
  <si>
    <t>11. Osobní náklady-ostatní pracovníci</t>
  </si>
  <si>
    <t>Celkové náklady</t>
  </si>
  <si>
    <t>Informace o poskytovateli</t>
  </si>
  <si>
    <t>Identifikace služby</t>
  </si>
  <si>
    <t>Dluh</t>
  </si>
  <si>
    <t>Kapacita</t>
  </si>
  <si>
    <t>Cílové skupiny</t>
  </si>
  <si>
    <t>Převažující cílová skupina</t>
  </si>
  <si>
    <t xml:space="preserve">Věkové kategorie </t>
  </si>
  <si>
    <t>Struktura uživatelů služby ke dni podání žádosti (ambulantní a terénní formy poskytování)</t>
  </si>
  <si>
    <t>Odhad struktura uživatelů služby v roce, na který se žádá o dotaci (ambulantní a terénní formy poskytování)</t>
  </si>
  <si>
    <t>Struktura uživatelů služby k lůžkové kapacitě</t>
  </si>
  <si>
    <t>Odhad struktury uživatelů k lůžkové kapacitě</t>
  </si>
  <si>
    <t>Personální zajištění</t>
  </si>
  <si>
    <t>Rozpočet</t>
  </si>
  <si>
    <t>Podíl působnosti kraje (%)</t>
  </si>
  <si>
    <t>Počet ostatních krajů, na které se žádá</t>
  </si>
  <si>
    <t>Obvyklé náklady</t>
  </si>
  <si>
    <t>Minimální výše úhrad</t>
  </si>
  <si>
    <t>Zdroje financování</t>
  </si>
  <si>
    <t>PS (A,T,A+T)</t>
  </si>
  <si>
    <t>PS (P)</t>
  </si>
  <si>
    <t>Celková PS</t>
  </si>
  <si>
    <t>Upravená celková PS</t>
  </si>
  <si>
    <t>Soulad s SPRSS</t>
  </si>
  <si>
    <t>Podpora služby</t>
  </si>
  <si>
    <t>Chybný program</t>
  </si>
  <si>
    <t>Maximální návrh podpory</t>
  </si>
  <si>
    <t>Optimální návrh podpory</t>
  </si>
  <si>
    <t>Reálný návrh podpory</t>
  </si>
  <si>
    <t>Změna reálného návrhu podpory</t>
  </si>
  <si>
    <t>Návrh pro  dotační komisi</t>
  </si>
  <si>
    <t>Návrh dotační komise</t>
  </si>
  <si>
    <t>Přiznaná výše dotace</t>
  </si>
  <si>
    <t>Dotační kolo</t>
  </si>
  <si>
    <t>Název</t>
  </si>
  <si>
    <t>IČ</t>
  </si>
  <si>
    <t>Adresa</t>
  </si>
  <si>
    <t>Právní forma</t>
  </si>
  <si>
    <t>Identifikátor služby</t>
  </si>
  <si>
    <t>Druh služby</t>
  </si>
  <si>
    <t>Skupina</t>
  </si>
  <si>
    <t>Název služby</t>
  </si>
  <si>
    <t>Zahájení poskytování služby</t>
  </si>
  <si>
    <t>Ukončení poskytování služby</t>
  </si>
  <si>
    <t>pobytová</t>
  </si>
  <si>
    <t>ambulantní</t>
  </si>
  <si>
    <t>Terénní</t>
  </si>
  <si>
    <t>Do 18 let</t>
  </si>
  <si>
    <t>Nad 18 let</t>
  </si>
  <si>
    <t>Celkem</t>
  </si>
  <si>
    <t>Pracovní smlouvy</t>
  </si>
  <si>
    <t>Dohody o pracovní činnosti</t>
  </si>
  <si>
    <t>Dohody o provedení práce</t>
  </si>
  <si>
    <t>Nákup služeb</t>
  </si>
  <si>
    <t>Dobrovolníci</t>
  </si>
  <si>
    <t>Součty úvazků prac. v přímé péči</t>
  </si>
  <si>
    <t>1 Osobní náklady</t>
  </si>
  <si>
    <t>2 Provozní náklady</t>
  </si>
  <si>
    <t>2.6 Služby</t>
  </si>
  <si>
    <t>Dotace krajů ze zdrojů MPSV/ dotace MPSV</t>
  </si>
  <si>
    <t>Příspěvky od úřadů práce</t>
  </si>
  <si>
    <t>Příspěvek od zřiz. - obce</t>
  </si>
  <si>
    <t>Příspěvek do zřiz. - kraje</t>
  </si>
  <si>
    <t>Úhrady od uživatelů služby</t>
  </si>
  <si>
    <t>Fondy zdravotních pojišťoven</t>
  </si>
  <si>
    <t>Resorty státní správy celkem</t>
  </si>
  <si>
    <t>Jiné dotace od krajů celkem</t>
  </si>
  <si>
    <t>Jiné dotace od obcí celkem</t>
  </si>
  <si>
    <t>Strukturální fondy celkem</t>
  </si>
  <si>
    <t>Jiné zdroje</t>
  </si>
  <si>
    <t>Žádost</t>
  </si>
  <si>
    <t>Maximální kapacita dle registru</t>
  </si>
  <si>
    <t>Počet lůžek v dotovaném roce</t>
  </si>
  <si>
    <t>Maximální okamžitá kapacita počtu uživatelů služby</t>
  </si>
  <si>
    <t>Celkový počet uživatelů za předminulý rok k dotovanému roku</t>
  </si>
  <si>
    <t>Předpoklad počtu uživatelů za minulý rok k dotovanému roku</t>
  </si>
  <si>
    <t>Plánovaný počet uživatelů v dotovaném roce</t>
  </si>
  <si>
    <t>Kapacita počtu intervencí</t>
  </si>
  <si>
    <t>Celkový počet intervencí za předminulý rok k dotovanému roku</t>
  </si>
  <si>
    <t>Předpoklad počtu intervencí za minulý rok k dotovanému roku</t>
  </si>
  <si>
    <t>Plánovaný počet intervencí v dotovaném roce</t>
  </si>
  <si>
    <t>Poznámka</t>
  </si>
  <si>
    <t>Maximální denní kapacita počtu uživatelů služby</t>
  </si>
  <si>
    <t>Kapacita počtu kontaktů</t>
  </si>
  <si>
    <t>Celkový Počet kontaktů za předminulý rok k dotovanému roku</t>
  </si>
  <si>
    <t>Předpoklad počtu kontaktů za minulý rok k dotovanému roku</t>
  </si>
  <si>
    <t>Plánovaný počet kontaktů v dotovaném roce</t>
  </si>
  <si>
    <t>Maximální denní kapacita intervencí</t>
  </si>
  <si>
    <t>Plánovaný počet hodin k zajištění základních činností služby</t>
  </si>
  <si>
    <t>Maximální kapacita</t>
  </si>
  <si>
    <t>Celkový počet uživatelůza předminulý rok k dotovanému roku</t>
  </si>
  <si>
    <t>Kapacita počtu hovorů</t>
  </si>
  <si>
    <t>Maximální denní kapacita hovorů</t>
  </si>
  <si>
    <t>Celkový počet hovorů za předminulý rok k dotovanému roku</t>
  </si>
  <si>
    <t>Předpoklad počtu hovorů za minulý rok k dotovanému roku</t>
  </si>
  <si>
    <t>Plánovaný počet hovorů v dotovaném roce</t>
  </si>
  <si>
    <t>Celkový počet kontaktů za předminulý rok k dotovanému roku</t>
  </si>
  <si>
    <t>I. stupeň</t>
  </si>
  <si>
    <t>II. stupeň</t>
  </si>
  <si>
    <t>III. stupeň</t>
  </si>
  <si>
    <t>IV. stupeň</t>
  </si>
  <si>
    <t>Ostatní</t>
  </si>
  <si>
    <t>Celkem do 18 let</t>
  </si>
  <si>
    <t>Celkem nad 18 let</t>
  </si>
  <si>
    <t>Z toho bez úhrady</t>
  </si>
  <si>
    <t>1.1 sociální pracovníci</t>
  </si>
  <si>
    <t>1.2 pracovníci v sociálních službách</t>
  </si>
  <si>
    <t>1.3 Zdravotničtí pracovníci</t>
  </si>
  <si>
    <t>1.4 Pedagogičtí pracovníci</t>
  </si>
  <si>
    <t>1.5 Manželští a rodinní poradci</t>
  </si>
  <si>
    <t>1.6 Další odborní pracovníci, kteří přímo poskytují soc.služby</t>
  </si>
  <si>
    <t>2 ostatní pracovníci</t>
  </si>
  <si>
    <t>Přímá péče</t>
  </si>
  <si>
    <t>Počet dobrovilníků</t>
  </si>
  <si>
    <t>Opracované hodiny</t>
  </si>
  <si>
    <t>Součet za PS</t>
  </si>
  <si>
    <t>Součet za DPČ</t>
  </si>
  <si>
    <t>Součet za DPP</t>
  </si>
  <si>
    <t>Součet za nákup služeb</t>
  </si>
  <si>
    <t>1.1 Pracovní smlouvy</t>
  </si>
  <si>
    <t>1.2 Dohody o pracovní činnosti</t>
  </si>
  <si>
    <t>1.3 Dohody o provedení práce</t>
  </si>
  <si>
    <t>1.4 jiné osobní náklady</t>
  </si>
  <si>
    <t>2.1 Dlouhodobý majetek</t>
  </si>
  <si>
    <t>2.2 potraviny</t>
  </si>
  <si>
    <t>2.3 kancelářské potřeby</t>
  </si>
  <si>
    <t>2.4 pohonné hmoty</t>
  </si>
  <si>
    <t>2.5 jiné spotřebované nákupy</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</si>
  <si>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</si>
  <si>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</si>
  <si>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</si>
  <si>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</si>
  <si>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</si>
  <si>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</si>
  <si>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</si>
  <si>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</si>
  <si>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</si>
  <si>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</si>
  <si>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</si>
  <si>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</si>
  <si>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 xml:space="preserve">Skutečnost v předminulém roce </t>
  </si>
  <si>
    <t>Předpoklad na rok minulý</t>
  </si>
  <si>
    <t>Plán na rok dotace</t>
  </si>
  <si>
    <t>Min. výše úhrady od uživatelů</t>
  </si>
  <si>
    <t>Žádost ČR</t>
  </si>
  <si>
    <t>Žádost pro KHK</t>
  </si>
  <si>
    <t>celkem</t>
  </si>
  <si>
    <t>Počet</t>
  </si>
  <si>
    <t>Úvazky</t>
  </si>
  <si>
    <t>Přepočtené úvazky za minulý rok</t>
  </si>
  <si>
    <t>Náklady</t>
  </si>
  <si>
    <t>Požadovaná dotace</t>
  </si>
  <si>
    <t>Sociální pracovník</t>
  </si>
  <si>
    <t>Pracovník v sociálních službách - přímá obslužná péče</t>
  </si>
  <si>
    <t>pracovník v sociálních službách - základní výchovná nepedagogická činnost</t>
  </si>
  <si>
    <t>pracovník v sociálních službách - pečovatelská činnost</t>
  </si>
  <si>
    <t>pracovník v sociálních službách - činnosti pod dohledem sociálního pracovníka</t>
  </si>
  <si>
    <t>zdravotnický pracovník - lékař</t>
  </si>
  <si>
    <t>zdravotnický pracovník - zdravotní sestra</t>
  </si>
  <si>
    <t>pedagogický pracovník</t>
  </si>
  <si>
    <t>manželský a rodinný poradce</t>
  </si>
  <si>
    <t>jiný odborný pracovník, který přímo poskytuje sociální službu</t>
  </si>
  <si>
    <t>jiné zařazení v přímé péči</t>
  </si>
  <si>
    <t>PC Počet</t>
  </si>
  <si>
    <t>PC Úvazky</t>
  </si>
  <si>
    <t>Počet měsíců</t>
  </si>
  <si>
    <t>Přepočet na celé úvazky</t>
  </si>
  <si>
    <t>PC Náklady</t>
  </si>
  <si>
    <t>PC Požadovaná dotace</t>
  </si>
  <si>
    <t>Rozsah (hod.)</t>
  </si>
  <si>
    <t>Odměna</t>
  </si>
  <si>
    <t>2.1.1 Dlouhodobý nehmotný majetek do 60 tis. Kč</t>
  </si>
  <si>
    <t>2.1.2 Dlouhodobý hmotný majetek do 40 tis. Kč</t>
  </si>
  <si>
    <t>Druh finančních prostředků</t>
  </si>
  <si>
    <t>CELKOVÝ OBJEM NEINVESTIČNÍCH FINANČNÍCH PROSTŘEDKŮ</t>
  </si>
  <si>
    <t>z toho 1) OSOBNÍ NÁKLADY CELKEM</t>
  </si>
  <si>
    <t>1.1. Pracovní smlouvy</t>
  </si>
  <si>
    <t>1.2. Dohody o pracovní činnosti</t>
  </si>
  <si>
    <t>1.3. Dohody o provedení práce</t>
  </si>
  <si>
    <t>1.4. Jiné osobní náklady</t>
  </si>
  <si>
    <t>z toho 2) PROVOZNÍ NÁKLADY CELKEM</t>
  </si>
  <si>
    <t>2.1. Dlouhodobý majetek</t>
  </si>
  <si>
    <t>2.1.1. Dlouhodobý nehmotný majetek do 60 tis. Kč</t>
  </si>
  <si>
    <t>2.1.2. Dlouhodobý hmotný majetek do 40 tis. Kč</t>
  </si>
  <si>
    <t>2.2. Potraviny</t>
  </si>
  <si>
    <t>2.3. Kancelářské potřeby</t>
  </si>
  <si>
    <t>2.4. Pohonné hmoty</t>
  </si>
  <si>
    <t>2.5. Jiné spotřebované nákupy</t>
  </si>
  <si>
    <t>2.6. Služby</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</si>
  <si>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</si>
  <si>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</si>
  <si>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</si>
  <si>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</si>
  <si>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</si>
  <si>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</si>
  <si>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</si>
  <si>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 poměr, DPP, DPČ)</t>
  </si>
  <si>
    <t>2.6.9. Ostatní pracovníci (mimo prac. poměr, DPP, DPČ)</t>
  </si>
  <si>
    <t>2.6.10. Jiné</t>
  </si>
  <si>
    <t>2.7. Odpisy</t>
  </si>
  <si>
    <t>2.8. Ostatní náklady</t>
  </si>
  <si>
    <t>Požadovaná dotace celkem</t>
  </si>
  <si>
    <t>Požadovaná dotace na kraj</t>
  </si>
  <si>
    <t>Nadhodnocená částka</t>
  </si>
  <si>
    <t>Neuznaná částka</t>
  </si>
  <si>
    <t>Částečně neuznaná částka</t>
  </si>
  <si>
    <t>Podíl dotace na kraj</t>
  </si>
  <si>
    <t>DR_KOLO</t>
  </si>
  <si>
    <t>POSKYT_NAZEV</t>
  </si>
  <si>
    <t>IC</t>
  </si>
  <si>
    <t>ADRESA</t>
  </si>
  <si>
    <t>PRAVNI_FORMA</t>
  </si>
  <si>
    <t>IDENTIFIKATOR_SLUZBY</t>
  </si>
  <si>
    <t>DRUH</t>
  </si>
  <si>
    <t>SKUPINA</t>
  </si>
  <si>
    <t>NAZEV</t>
  </si>
  <si>
    <t>DATUM_OD</t>
  </si>
  <si>
    <t>DATUM_DO</t>
  </si>
  <si>
    <t>DLUH</t>
  </si>
  <si>
    <t>P_MAX_KAPACITA</t>
  </si>
  <si>
    <t>P_POCET_LUZEK</t>
  </si>
  <si>
    <t>P_KAP_POC_UZIVATELU</t>
  </si>
  <si>
    <t>P_CELK_POC_UZIVATELU_PREDM</t>
  </si>
  <si>
    <t>P_PREDP_POC_UZIVATELU_MIN</t>
  </si>
  <si>
    <t>P_PLAN_POC_UZIVATELU</t>
  </si>
  <si>
    <t>P_KAP_POC_INTERVENCE</t>
  </si>
  <si>
    <t>P_CELK_POC_INTERVENCE_PREDM</t>
  </si>
  <si>
    <t>P_PREDP_POC_INTERVENCE_MIN</t>
  </si>
  <si>
    <t>P_PLAN_POC_INTERVENCE</t>
  </si>
  <si>
    <t>P_POZNAMKA</t>
  </si>
  <si>
    <t>A_MAX_KAPACITA</t>
  </si>
  <si>
    <t>A_POCET_LUZEK</t>
  </si>
  <si>
    <t>A_KAP_POC_UZIVATELU</t>
  </si>
  <si>
    <t>A_MAX_DEN_KAP_UZIVATELU</t>
  </si>
  <si>
    <t>A_CELK_POC_UZIVATELU_PREDM</t>
  </si>
  <si>
    <t>A_PREDP_POC_UZIVATELU_MIN</t>
  </si>
  <si>
    <t>A_PLAN_POC_UZIVATELU</t>
  </si>
  <si>
    <t>A_KAP_POC_KONTAKTU</t>
  </si>
  <si>
    <t>A_CELK_POC_KONTAKTU_PREDM</t>
  </si>
  <si>
    <t>A_PREDP_POC_KONTAKTU_MIN</t>
  </si>
  <si>
    <t>A_PLAN_POC_KONTAKTU</t>
  </si>
  <si>
    <t>A_KAP_POC_INTERVENCE</t>
  </si>
  <si>
    <t>A_MAX_DEN_KAP_INTERVENCE</t>
  </si>
  <si>
    <t>A_CELK_POC_INTERVENCE_PREDM</t>
  </si>
  <si>
    <t>A_PREDP_POC_INTERVENCE_MIN</t>
  </si>
  <si>
    <t>A_PLAN_POC_INTERVENCE</t>
  </si>
  <si>
    <t>A_PLAN_POC_ZAJISTENI_CINNOSTI</t>
  </si>
  <si>
    <t>A_POZNAMKA</t>
  </si>
  <si>
    <t>T_MAX_KAPACITA</t>
  </si>
  <si>
    <t>T_KAP_POC_UZIVATELU</t>
  </si>
  <si>
    <t>T_MAX_DEN_KAP_UZIVATELU</t>
  </si>
  <si>
    <t>T_CELK_POC_UZIVATELU_PREDM</t>
  </si>
  <si>
    <t>T_PREDP_POC_UZIVATELU_MIN</t>
  </si>
  <si>
    <t>T_PLAN_POC_UZIVATELU</t>
  </si>
  <si>
    <t>T_KAP_POC_HOVORU</t>
  </si>
  <si>
    <t>T_MAX_DEN_KAP_HOVORU</t>
  </si>
  <si>
    <t>T_CELK_POC_HOVORU_PREDM</t>
  </si>
  <si>
    <t>T_PREDP_POC_HOVORU_MIN</t>
  </si>
  <si>
    <t>T_PLAN_POC_HOVORU</t>
  </si>
  <si>
    <t>T_KAP_POC_KONTAKTU</t>
  </si>
  <si>
    <t>T_CELK_POC_KONTAKTU_PREDM</t>
  </si>
  <si>
    <t>T_PREDP_POC_KONTAKTU_MIN</t>
  </si>
  <si>
    <t>T_PLAN_POC_KONTAKTU</t>
  </si>
  <si>
    <t>T_KAP_POC_INTERVENCE</t>
  </si>
  <si>
    <t>T_MAX_DEN_KAP_INTERVENCE</t>
  </si>
  <si>
    <t>T_CELK_POC_INTERVENCE_PREDM</t>
  </si>
  <si>
    <t>T_PREDP_POC_INTERVENCE_MIN</t>
  </si>
  <si>
    <t>T_PLAN_POC_INTERVENCE</t>
  </si>
  <si>
    <t>T_PLAN_POC_ZAJISTENI_CINNOSTI</t>
  </si>
  <si>
    <t>T_POZNAMKA</t>
  </si>
  <si>
    <t>CILOVE_SKUPINY</t>
  </si>
  <si>
    <t>PREVAZUJICI_SKUPINA</t>
  </si>
  <si>
    <t>VEKOVE_KATEGORIE</t>
  </si>
  <si>
    <t>STRUKT_AT_A_1_DO_18</t>
  </si>
  <si>
    <t>STRUKT_AT_A_2_DO_18</t>
  </si>
  <si>
    <t>STRUKT_AT_A_3_DO_18</t>
  </si>
  <si>
    <t>STRUKT_AT_A_4_DO_18</t>
  </si>
  <si>
    <t>STRUKT_AT_A_OST_DO_18</t>
  </si>
  <si>
    <t>STRUKT_AT_A_1_NAD_18</t>
  </si>
  <si>
    <t>STRUKT_AT_A_2_NAD_18</t>
  </si>
  <si>
    <t>STRUKT_AT_A_3_NAD_18</t>
  </si>
  <si>
    <t>STRUKT_AT_A_4_NAD_18</t>
  </si>
  <si>
    <t>STRUKT_AT_A_OST_NAD_18</t>
  </si>
  <si>
    <t>STRUKT_AT_A_1_CELK</t>
  </si>
  <si>
    <t>STRUKT_AT_A_2_CELK</t>
  </si>
  <si>
    <t>STRUKT_AT_A_3_CELK</t>
  </si>
  <si>
    <t>STRUKT_AT_A_4_CELK</t>
  </si>
  <si>
    <t>STRUKT_AT_A_OST_CELK</t>
  </si>
  <si>
    <t>STRUKT_AT_A_DO_18_CELK</t>
  </si>
  <si>
    <t>STRUKT_AT_A_NAD_18_CELK</t>
  </si>
  <si>
    <t>STRUKT_AT_A_CELK</t>
  </si>
  <si>
    <t>STRUKT_AT_A_BEZ_UHRADY</t>
  </si>
  <si>
    <t>STRUKT_AT_O_1_DO_18</t>
  </si>
  <si>
    <t>STRUKT_AT_O_2_DO_18</t>
  </si>
  <si>
    <t>STRUKT_AT_O_3_DO_18</t>
  </si>
  <si>
    <t>STRUKT_AT_O_4_DO_18</t>
  </si>
  <si>
    <t>STRUKT_AT_O_OST_DO_18</t>
  </si>
  <si>
    <t>STRUKT_AT_O_1_NAD_18</t>
  </si>
  <si>
    <t>STRUKT_AT_O_2_NAD_18</t>
  </si>
  <si>
    <t>STRUKT_AT_O_3_NAD_18</t>
  </si>
  <si>
    <t>STRUKT_AT_O_4_NAD_18</t>
  </si>
  <si>
    <t>STRUKT_AT_O_OST_NAD_18</t>
  </si>
  <si>
    <t>STRUKT_AT_O_1_CELK</t>
  </si>
  <si>
    <t>STRUKT_AT_O_2_CELK</t>
  </si>
  <si>
    <t>STRUKT_AT_O_3_CELK</t>
  </si>
  <si>
    <t>STRUKT_AT_O_4_CELK</t>
  </si>
  <si>
    <t>STRUKT_AT_O_OST_CELK</t>
  </si>
  <si>
    <t>STRUKT_AT_O_DO_18_CELK</t>
  </si>
  <si>
    <t>STRUKT_AT_O_NAD_18_CELK</t>
  </si>
  <si>
    <t>STRUKT_AT_O_CELK</t>
  </si>
  <si>
    <t>STRUKT_AT_O_BEZ_UHRADY</t>
  </si>
  <si>
    <t>STRUKT_P_A_1_DO_18</t>
  </si>
  <si>
    <t>STRUKT_P_A_2_DO_18</t>
  </si>
  <si>
    <t>STRUKT_P_A_3_DO_18</t>
  </si>
  <si>
    <t>STRUKT_P_A_4_DO_18</t>
  </si>
  <si>
    <t>STRUKT_P_A_OST_DO_18</t>
  </si>
  <si>
    <t>STRUKT_P_A_1_NAD_18</t>
  </si>
  <si>
    <t>STRUKT_P_A_2_NAD_18</t>
  </si>
  <si>
    <t>STRUKT_P_A_3_NAD_18</t>
  </si>
  <si>
    <t>STRUKT_P_A_4_NAD_18</t>
  </si>
  <si>
    <t>STRUKT_P_A_OST_NAD_18</t>
  </si>
  <si>
    <t>STRUKT_P_A_1_CELK</t>
  </si>
  <si>
    <t>STRUKT_P_A_2_CELK</t>
  </si>
  <si>
    <t>STRUKT_P_A_3_CELK</t>
  </si>
  <si>
    <t>STRUKT_P_A_4_CELK</t>
  </si>
  <si>
    <t>STRUKT_P_A_OST_CELK</t>
  </si>
  <si>
    <t>STRUKT_P_A_DO_18_CELK</t>
  </si>
  <si>
    <t>STRUKT_P_A_NAD_18_CELK</t>
  </si>
  <si>
    <t>STRUKT_P_A_CELK</t>
  </si>
  <si>
    <t>STRUKT_P_O_1_DO_18</t>
  </si>
  <si>
    <t>STRUKT_P_O_2_DO_18</t>
  </si>
  <si>
    <t>STRUKT_P_O_3_DO_18</t>
  </si>
  <si>
    <t>STRUKT_P_O_4_DO_18</t>
  </si>
  <si>
    <t>STRUKT_P_O_OST_DO_18</t>
  </si>
  <si>
    <t>STRUKT_P_O_1_NAD_18</t>
  </si>
  <si>
    <t>STRUKT_P_O_2_NAD_18</t>
  </si>
  <si>
    <t>STRUKT_P_O_3_NAD_18</t>
  </si>
  <si>
    <t>STRUKT_P_O_4_NAD_18</t>
  </si>
  <si>
    <t>STRUKT_P_O_OST_NAD_18</t>
  </si>
  <si>
    <t>STRUKT_P_O_1_CELK</t>
  </si>
  <si>
    <t>STRUKT_P_O_2_CELK</t>
  </si>
  <si>
    <t>STRUKT_P_O_3_CELK</t>
  </si>
  <si>
    <t>STRUKT_P_O_4_CELK</t>
  </si>
  <si>
    <t>STRUKT_P_O_OST_CELK</t>
  </si>
  <si>
    <t>STRUKT_P_O_DO_18_CELK</t>
  </si>
  <si>
    <t>STRUKT_P_O_NAD_18_CELK</t>
  </si>
  <si>
    <t>STRUKT_P_O_CELK</t>
  </si>
  <si>
    <t>SML_POCET_1_1</t>
  </si>
  <si>
    <t>SML_UVAZKU_1_1</t>
  </si>
  <si>
    <t>SML_UVAZKU_PREP_MIN_1_1</t>
  </si>
  <si>
    <t>SML_NAKLADY_1_1</t>
  </si>
  <si>
    <t>SML_POZAD_DOTACE_1_1</t>
  </si>
  <si>
    <t>SML_POCET_1_2</t>
  </si>
  <si>
    <t>SML_UVAZKU_1_2</t>
  </si>
  <si>
    <t>SML_UVAZKU_PREP_MIN_1_2</t>
  </si>
  <si>
    <t>SML_NAKLADY_1_2</t>
  </si>
  <si>
    <t>SML_POZAD_DOTACE_1_2</t>
  </si>
  <si>
    <t>SML_POCET_1_3</t>
  </si>
  <si>
    <t>SML_UVAZKU_1_3</t>
  </si>
  <si>
    <t>SML_UVAZKU_PREP_MIN_1_3</t>
  </si>
  <si>
    <t>SML_NAKLADY_1_3</t>
  </si>
  <si>
    <t>SML_POZAD_DOTACE_1_3</t>
  </si>
  <si>
    <t>SML_POCET_1_4</t>
  </si>
  <si>
    <t>SML_UVAZKU_1_4</t>
  </si>
  <si>
    <t>SML_UVAZKU_PREP_MIN_1_4</t>
  </si>
  <si>
    <t>SML_NAKLADY_1_4</t>
  </si>
  <si>
    <t>SML_POZAD_DOTACE_1_4</t>
  </si>
  <si>
    <t>SML_POCET_1_5</t>
  </si>
  <si>
    <t>SML_UVAZKU_1_5</t>
  </si>
  <si>
    <t>SML_UVAZKU_PREP_MIN_1_5</t>
  </si>
  <si>
    <t>SML_NAKLADY_1_5</t>
  </si>
  <si>
    <t>SML_POZAD_DOTACE_1_5</t>
  </si>
  <si>
    <t>SML_POCET_1_6</t>
  </si>
  <si>
    <t>SML_UVAZKU_1_6</t>
  </si>
  <si>
    <t>SML_UVAZKU_PREP_MIN_1_6</t>
  </si>
  <si>
    <t>SML_NAKLADY_1_6</t>
  </si>
  <si>
    <t>SML_POZAD_DOTACE_1_6</t>
  </si>
  <si>
    <t>SML_POCET_2</t>
  </si>
  <si>
    <t>SML_UVAZKU_2</t>
  </si>
  <si>
    <t>SML_UVAZKU_PREP_MIN_2</t>
  </si>
  <si>
    <t>SML_NAKLADY_2</t>
  </si>
  <si>
    <t>SML_POZAD_DOTACE_2</t>
  </si>
  <si>
    <t>DPC_POCET_1</t>
  </si>
  <si>
    <t>DPC_UVAZKY_1</t>
  </si>
  <si>
    <t>DPC_MESICU_1</t>
  </si>
  <si>
    <t>DPC_UVAZKY_PREP_1</t>
  </si>
  <si>
    <t>DPC_NAKLADY_1</t>
  </si>
  <si>
    <t>DPC_DOTACE_1</t>
  </si>
  <si>
    <t>DPC_POCET_2</t>
  </si>
  <si>
    <t>DPC_UVAZKY_2</t>
  </si>
  <si>
    <t>DPC_MESICU_2</t>
  </si>
  <si>
    <t>DPC_UVAZKY_PREP_2</t>
  </si>
  <si>
    <t>DPC_NAKLADY_2</t>
  </si>
  <si>
    <t>DPC_DOTACE_2</t>
  </si>
  <si>
    <t>DPC_POCET_3</t>
  </si>
  <si>
    <t>DPC_UVAZKY_3</t>
  </si>
  <si>
    <t>DPC_MESICU_3</t>
  </si>
  <si>
    <t>DPC_UVAZKY_PREP_3</t>
  </si>
  <si>
    <t>DPC_NAKLADY_3</t>
  </si>
  <si>
    <t>DPC_DOTACE_3</t>
  </si>
  <si>
    <t>DPC_POCET_4</t>
  </si>
  <si>
    <t>DPC_UVAZKY_4</t>
  </si>
  <si>
    <t>DPC_MESICU_4</t>
  </si>
  <si>
    <t>DPC_UVAZKY_PREP_4</t>
  </si>
  <si>
    <t>DPC_NAKLADY_4</t>
  </si>
  <si>
    <t>DPC_DOTACE_4</t>
  </si>
  <si>
    <t>DPC_POCET_5</t>
  </si>
  <si>
    <t>DPC_UVAZKY_5</t>
  </si>
  <si>
    <t>DPC_MESICU_5</t>
  </si>
  <si>
    <t>DPC_UVAZKY_PREP_5</t>
  </si>
  <si>
    <t>DPC_NAKLADY_5</t>
  </si>
  <si>
    <t>DPC_DOTACE_5</t>
  </si>
  <si>
    <t>DPC_POCET_6</t>
  </si>
  <si>
    <t>DPC_UVAZKY_6</t>
  </si>
  <si>
    <t>DPC_MESICU_6</t>
  </si>
  <si>
    <t>DPC_UVAZKY_PREP_6</t>
  </si>
  <si>
    <t>DPC_NAKLADY_6</t>
  </si>
  <si>
    <t>DPC_DOTACE_6</t>
  </si>
  <si>
    <t>DPC_POCET_7</t>
  </si>
  <si>
    <t>DPC_UVAZKY_7</t>
  </si>
  <si>
    <t>DPC_MESICU_7</t>
  </si>
  <si>
    <t>DPC_UVAZKY_PREP_7</t>
  </si>
  <si>
    <t>DPC_NAKLADY_7</t>
  </si>
  <si>
    <t>DPC_DOTACE_7</t>
  </si>
  <si>
    <t>DPC_POCET_8</t>
  </si>
  <si>
    <t>DPC_UVAZKY_8</t>
  </si>
  <si>
    <t>DPC_MESICU_8</t>
  </si>
  <si>
    <t>DPC_UVAZKY_PREP_8</t>
  </si>
  <si>
    <t>DPC_NAKLADY_8</t>
  </si>
  <si>
    <t>DPC_DOTACE_8</t>
  </si>
  <si>
    <t>DPC_POCET_9</t>
  </si>
  <si>
    <t>DPC_UVAZKY_9</t>
  </si>
  <si>
    <t>DPC_MESICU_9</t>
  </si>
  <si>
    <t>DPC_UVAZKY_PREP_9</t>
  </si>
  <si>
    <t>DPC_NAKLADY_9</t>
  </si>
  <si>
    <t>DPC_DOTACE_9</t>
  </si>
  <si>
    <t>DPC_POCET_10</t>
  </si>
  <si>
    <t>DPC_UVAZKY_10</t>
  </si>
  <si>
    <t>DPC_MESICU_10</t>
  </si>
  <si>
    <t>DPC_UVAZKY_PREP_10</t>
  </si>
  <si>
    <t>DPC_NAKLADY_10</t>
  </si>
  <si>
    <t>DPC_DOTACE_10</t>
  </si>
  <si>
    <t>DPC_POCET_98</t>
  </si>
  <si>
    <t>DPC_UVAZKY_98</t>
  </si>
  <si>
    <t>DPC_MESICU_98</t>
  </si>
  <si>
    <t>DPC_UVAZKY_PREP_98</t>
  </si>
  <si>
    <t>DPC_NAKLADY_98</t>
  </si>
  <si>
    <t>DPC_DOTACE_98</t>
  </si>
  <si>
    <t>DPC_POCET_OST</t>
  </si>
  <si>
    <t>DPC_UVAZKY_OST</t>
  </si>
  <si>
    <t>DPC_MESICU_OST</t>
  </si>
  <si>
    <t>DPC_UVAZKY_PREP_OST</t>
  </si>
  <si>
    <t>DPC_NAKLADY_OST</t>
  </si>
  <si>
    <t>DPC_DOTACE_OST</t>
  </si>
  <si>
    <t>DPP_POCET_PP</t>
  </si>
  <si>
    <t>DPP_ROZSAH_PP</t>
  </si>
  <si>
    <t>DPP_UVAZKY_PREP_PP</t>
  </si>
  <si>
    <t>DPP_ODMENA_PP</t>
  </si>
  <si>
    <t>DPP_DOTACE_PP</t>
  </si>
  <si>
    <t>DPP_POCET_OST</t>
  </si>
  <si>
    <t>DPP_ROZSAH_OST</t>
  </si>
  <si>
    <t>DPP_UVAZKY_PREP_OST</t>
  </si>
  <si>
    <t>DPP_ODMENA_OST</t>
  </si>
  <si>
    <t>DPP_DOTACE_OST</t>
  </si>
  <si>
    <t>NSL_POCET_1_1</t>
  </si>
  <si>
    <t>NSL_UVAZKU_1_1</t>
  </si>
  <si>
    <t>NSL_UVAZKU_PREP_MIN_1_1</t>
  </si>
  <si>
    <t>NSL_NAKLADY_1_1</t>
  </si>
  <si>
    <t>NSL_POZAD_DOTACE_1_1</t>
  </si>
  <si>
    <t>NSL_POCET_1_2</t>
  </si>
  <si>
    <t>NSL_UVAZKU_1_2</t>
  </si>
  <si>
    <t>NSL_UVAZKU_PREP_MIN_1_2</t>
  </si>
  <si>
    <t>NSL_NAKLADY_1_2</t>
  </si>
  <si>
    <t>NSL_POZAD_DOTACE_1_2</t>
  </si>
  <si>
    <t>NSL_POCET_1_3</t>
  </si>
  <si>
    <t>NSL_UVAZKU_1_3</t>
  </si>
  <si>
    <t>NSL_UVAZKU_PREP_MIN_1_3</t>
  </si>
  <si>
    <t>NSL_NAKLADY_1_3</t>
  </si>
  <si>
    <t>NSL_POZAD_DOTACE_1_3</t>
  </si>
  <si>
    <t>NSL_POCET_1_4</t>
  </si>
  <si>
    <t>NSL_UVAZKU_1_4</t>
  </si>
  <si>
    <t>NSL_UVAZKU_PREP_MIN_1_4</t>
  </si>
  <si>
    <t>NSL_NAKLADY_1_4</t>
  </si>
  <si>
    <t>NSL_POZAD_DOTACE_1_4</t>
  </si>
  <si>
    <t>NSL_POCET_1_5</t>
  </si>
  <si>
    <t>NSL_UVAZKU_1_5</t>
  </si>
  <si>
    <t>NSL_UVAZKU_PREP_MIN_1_5</t>
  </si>
  <si>
    <t>NSL_NAKLADY_1_5</t>
  </si>
  <si>
    <t>NSL_POZAD_DOTACE_1_5</t>
  </si>
  <si>
    <t>NSL_POCET_1_6</t>
  </si>
  <si>
    <t>NSL_UVAZKU_1_6</t>
  </si>
  <si>
    <t>NSL_UVAZKU_PREP_MIN_1_6</t>
  </si>
  <si>
    <t>NSL_NAKLADY_1_6</t>
  </si>
  <si>
    <t>NSL_POZAD_DOTACE_1_6</t>
  </si>
  <si>
    <t>NSL_POCET_2</t>
  </si>
  <si>
    <t>NSL_UVAZKU_2</t>
  </si>
  <si>
    <t>NSL_UVAZKU_PREP_MIN_2</t>
  </si>
  <si>
    <t>NSL_NAKLADY_2</t>
  </si>
  <si>
    <t>NSL_POZAD_DOTACE_2</t>
  </si>
  <si>
    <t>DOBROVOLNICI_POCET</t>
  </si>
  <si>
    <t>DOBROVOLNICI_HODIN</t>
  </si>
  <si>
    <t>uvazky_pp_za_ps</t>
  </si>
  <si>
    <t>uvazky_pp_za_dpc</t>
  </si>
  <si>
    <t>uvazky_pp_za_dpp</t>
  </si>
  <si>
    <t>uvazky_pp_za_ns</t>
  </si>
  <si>
    <t>uvazky_pp_celkem</t>
  </si>
  <si>
    <t>NAKLADY_1_1</t>
  </si>
  <si>
    <t>POZAD_DOTACE_1_1</t>
  </si>
  <si>
    <t>POZAD_DOTACE_KRAJ_1_1</t>
  </si>
  <si>
    <t>NADHODNOCENO_1_1</t>
  </si>
  <si>
    <t>NEUZNANO_1_1</t>
  </si>
  <si>
    <t>CAST_NEUZNANO_1_1</t>
  </si>
  <si>
    <t>NAKLADY_1_2</t>
  </si>
  <si>
    <t>POZAD_DOTACE_1_2</t>
  </si>
  <si>
    <t>POZAD_DOTACE_KRAJ_1_2</t>
  </si>
  <si>
    <t>NADHODNOCENO_1_2</t>
  </si>
  <si>
    <t>NEUZNANO_1_2</t>
  </si>
  <si>
    <t>CAST_NEUZNANO_1_2</t>
  </si>
  <si>
    <t>NAKLADY_1_3</t>
  </si>
  <si>
    <t>POZAD_DOTACE_1_3</t>
  </si>
  <si>
    <t>POZAD_DOTACE_KRAJ_1_3</t>
  </si>
  <si>
    <t>NADHODNOCENO_1_3</t>
  </si>
  <si>
    <t>NEUZNANO_1_3</t>
  </si>
  <si>
    <t>CAST_NEUZNANO_1_3</t>
  </si>
  <si>
    <t>NAKLADY_1_4</t>
  </si>
  <si>
    <t>POZAD_DOTACE_1_4</t>
  </si>
  <si>
    <t>POZAD_DOTACE_KRAJ_1_4</t>
  </si>
  <si>
    <t>NADHODNOCENO_1_4</t>
  </si>
  <si>
    <t>NEUZNANO_1_4</t>
  </si>
  <si>
    <t>CAST_NEUZNANO_1_4</t>
  </si>
  <si>
    <t>NAKLADY_2_1_1</t>
  </si>
  <si>
    <t>POZAD_DOTACE_2_1_1</t>
  </si>
  <si>
    <t>POZAD_DOTACE_KRAJ_2_1_1</t>
  </si>
  <si>
    <t>NADHODNOCENO_2_1_1</t>
  </si>
  <si>
    <t>NEUZNANO_2_1_1</t>
  </si>
  <si>
    <t>CAST_NEUZNANO_2_1_1</t>
  </si>
  <si>
    <t>NAKLADY_2_1_2</t>
  </si>
  <si>
    <t>POZAD_DOTACE_2_1_2</t>
  </si>
  <si>
    <t>POZAD_DOTACE_KRAJ_2_1_2</t>
  </si>
  <si>
    <t>NADHODNOCENO_2_1_2</t>
  </si>
  <si>
    <t>NEUZNANO_2_1_2</t>
  </si>
  <si>
    <t>CAST_NEUZNANO_2_1_2</t>
  </si>
  <si>
    <t>NAKLADY_2_2</t>
  </si>
  <si>
    <t>POZAD_DOTACE_2_2</t>
  </si>
  <si>
    <t>POZAD_DOTACE_KRAJ_2_2</t>
  </si>
  <si>
    <t>NADHODNOCENO_2_2</t>
  </si>
  <si>
    <t>NEUZNANO_2_2</t>
  </si>
  <si>
    <t>CAST_NEUZNANO_2_2</t>
  </si>
  <si>
    <t>NAKLADY_2_3</t>
  </si>
  <si>
    <t>POZAD_DOTACE_2_3</t>
  </si>
  <si>
    <t>POZAD_DOTACE_KRAJ_2_3</t>
  </si>
  <si>
    <t>NADHODNOCENO_2_3</t>
  </si>
  <si>
    <t>NEUZNANO_2_3</t>
  </si>
  <si>
    <t>CAST_NEUZNANO_2_3</t>
  </si>
  <si>
    <t>NAKLADY_2_4</t>
  </si>
  <si>
    <t>POZAD_DOTACE_2_4</t>
  </si>
  <si>
    <t>POZAD_DOTACE_KRAJ_2_4</t>
  </si>
  <si>
    <t>NADHODNOCENO_2_4</t>
  </si>
  <si>
    <t>NEUZNANO_2_4</t>
  </si>
  <si>
    <t>CAST_NEUZNANO_2_4</t>
  </si>
  <si>
    <t>NAKLADY_2_5</t>
  </si>
  <si>
    <t>POZAD_DOTACE_2_5</t>
  </si>
  <si>
    <t>POZAD_DOTACE_KRAJ_2_5</t>
  </si>
  <si>
    <t>NADHODNOCENO_2_5</t>
  </si>
  <si>
    <t>NEUZNANO_2_5</t>
  </si>
  <si>
    <t>CAST_NEUZNANO_2_5</t>
  </si>
  <si>
    <t>NAKLADY_2_6_1</t>
  </si>
  <si>
    <t>POZAD_DOTACE_2_6_1</t>
  </si>
  <si>
    <t>POZAD_DOTACE_KRAJ_2_6_1</t>
  </si>
  <si>
    <t>NADHODNOCENO_2_6_1</t>
  </si>
  <si>
    <t>NEUZNANO_2_6_1</t>
  </si>
  <si>
    <t>CAST_NEUZNANO_2_6_1</t>
  </si>
  <si>
    <t>NAKLADY_2_6_2</t>
  </si>
  <si>
    <t>POZAD_DOTACE_2_6_2</t>
  </si>
  <si>
    <t>POZAD_DOTACE_KRAJ_2_6_2</t>
  </si>
  <si>
    <t>NADHODNOCENO_2_6_2</t>
  </si>
  <si>
    <t>NEUZNANO_2_6_2</t>
  </si>
  <si>
    <t>CAST_NEUZNANO_2_6_2</t>
  </si>
  <si>
    <t>NAKLADY_2_6_3</t>
  </si>
  <si>
    <t>POZAD_DOTACE_2_6_3</t>
  </si>
  <si>
    <t>POZAD_DOTACE_KRAJ_2_6_3</t>
  </si>
  <si>
    <t>NADHODNOCENO_2_6_3</t>
  </si>
  <si>
    <t>NEUZNANO_2_6_3</t>
  </si>
  <si>
    <t>CAST_NEUZNANO_2_6_3</t>
  </si>
  <si>
    <t>NAKLADY_2_6_4</t>
  </si>
  <si>
    <t>POZAD_DOTACE_2_6_4</t>
  </si>
  <si>
    <t>POZAD_DOTACE_KRAJ_2_6_4</t>
  </si>
  <si>
    <t>NADHODNOCENO_2_6_4</t>
  </si>
  <si>
    <t>NEUZNANO_2_6_4</t>
  </si>
  <si>
    <t>CAST_NEUZNANO_2_6_4</t>
  </si>
  <si>
    <t>NAKLADY_2_6_5</t>
  </si>
  <si>
    <t>POZAD_DOTACE_2_6_5</t>
  </si>
  <si>
    <t>POZAD_DOTACE_KRAJ_2_6_5</t>
  </si>
  <si>
    <t>NADHODNOCENO_2_6_5</t>
  </si>
  <si>
    <t>NEUZNANO_2_6_5</t>
  </si>
  <si>
    <t>CAST_NEUZNANO_2_6_5</t>
  </si>
  <si>
    <t>NAKLADY_2_6_6</t>
  </si>
  <si>
    <t>POZAD_DOTACE_2_6_6</t>
  </si>
  <si>
    <t>POZAD_DOTACE_KRAJ_2_6_6</t>
  </si>
  <si>
    <t>NADHODNOCENO_2_6_6</t>
  </si>
  <si>
    <t>NEUZNANO_2_6_6</t>
  </si>
  <si>
    <t>CAST_NEUZNANO_2_6_6</t>
  </si>
  <si>
    <t>NAKLADY_2_6_7</t>
  </si>
  <si>
    <t>POZAD_DOTACE_2_6_7</t>
  </si>
  <si>
    <t>POZAD_DOTACE_KRAJ_2_6_7</t>
  </si>
  <si>
    <t>NADHODNOCENO_2_6_7</t>
  </si>
  <si>
    <t>NEUZNANO_2_6_7</t>
  </si>
  <si>
    <t>CAST_NEUZNANO_2_6_7</t>
  </si>
  <si>
    <t>NAKLADY_2_6_8</t>
  </si>
  <si>
    <t>POZAD_DOTACE_2_6_8</t>
  </si>
  <si>
    <t>POZAD_DOTACE_KRAJ_2_6_8</t>
  </si>
  <si>
    <t>NADHODNOCENO_2_6_8</t>
  </si>
  <si>
    <t>NEUZNANO_2_6_8</t>
  </si>
  <si>
    <t>CAST_NEUZNANO_2_6_8</t>
  </si>
  <si>
    <t>NAKLADY_2_6_9</t>
  </si>
  <si>
    <t>POZAD_DOTACE_2_6_9</t>
  </si>
  <si>
    <t>POZAD_DOTACE_KRAJ_2_6_9</t>
  </si>
  <si>
    <t>NADHODNOCENO_2_6_9</t>
  </si>
  <si>
    <t>NEUZNANO_2_6_9</t>
  </si>
  <si>
    <t>CAST_NEUZNANO_2_6_9</t>
  </si>
  <si>
    <t>NAKLADY_2_6_10</t>
  </si>
  <si>
    <t>POZAD_DOTACE_2_6_10</t>
  </si>
  <si>
    <t>POZAD_DOTACE_KRAJ_2_6_10</t>
  </si>
  <si>
    <t>NADHODNOCENO_2_6_10</t>
  </si>
  <si>
    <t>NEUZNANO_2_6_10</t>
  </si>
  <si>
    <t>CAST_NEUZNANO_2_6_10</t>
  </si>
  <si>
    <t>NAKLADY_2_7</t>
  </si>
  <si>
    <t>POZAD_DOTACE_2_7</t>
  </si>
  <si>
    <t>POZAD_DOTACE_KRAJ_2_7</t>
  </si>
  <si>
    <t>NADHODNOCENO_2_7</t>
  </si>
  <si>
    <t>NEUZNANO_2_7</t>
  </si>
  <si>
    <t>CAST_NEUZNANO_2_7</t>
  </si>
  <si>
    <t>NAKLADY_2_8</t>
  </si>
  <si>
    <t>POZAD_DOTACE_2_8</t>
  </si>
  <si>
    <t>POZAD_DOTACE_KRAJ_2_8</t>
  </si>
  <si>
    <t>NADHODNOCENO_2_8</t>
  </si>
  <si>
    <t>NEUZNANO_2_8</t>
  </si>
  <si>
    <t>CAST_NEUZNANO_2_8</t>
  </si>
  <si>
    <t>CELKEM_NAKLADY</t>
  </si>
  <si>
    <t>CELKEM_POZAD_DOTACE_KRAJ</t>
  </si>
  <si>
    <t>PODIL_DOTACE_KRAJ</t>
  </si>
  <si>
    <t>PODIL_PUSOBNOSTI_KRAJ</t>
  </si>
  <si>
    <t>POCET_OST_KRAJU</t>
  </si>
  <si>
    <t>OBVYKLE_NAKLADY</t>
  </si>
  <si>
    <t>MINIMALNI_VYSE_UHRAD</t>
  </si>
  <si>
    <t>FIN_1_1_N2</t>
  </si>
  <si>
    <t>FIN_1_1_N1</t>
  </si>
  <si>
    <t>FIN_1_1_N0</t>
  </si>
  <si>
    <t>FIN_1_2_N2</t>
  </si>
  <si>
    <t>FIN_1_2_N1</t>
  </si>
  <si>
    <t>FIN_1_2_N0</t>
  </si>
  <si>
    <t>FIN_1_4_N2</t>
  </si>
  <si>
    <t>FIN_1_4_N1</t>
  </si>
  <si>
    <t>FIN_1_4_N0</t>
  </si>
  <si>
    <t>FIN_1_5_N2</t>
  </si>
  <si>
    <t>FIN_1_5_N1</t>
  </si>
  <si>
    <t>FIN_1_5_N0</t>
  </si>
  <si>
    <t>FIN_1_6_N2</t>
  </si>
  <si>
    <t>FIN_1_6_N1</t>
  </si>
  <si>
    <t>FIN_1_6_N0</t>
  </si>
  <si>
    <t>UHRADA_MIN</t>
  </si>
  <si>
    <t>FIN_1_7_N2</t>
  </si>
  <si>
    <t>FIN_1_7_N1</t>
  </si>
  <si>
    <t>FIN_1_7_N0</t>
  </si>
  <si>
    <t>MIN_VYSE_UHRAD_VZP</t>
  </si>
  <si>
    <t>FIN_2_N2</t>
  </si>
  <si>
    <t>FIN_2_N1</t>
  </si>
  <si>
    <t>FIN_2_N0</t>
  </si>
  <si>
    <t>FIN_3_N2</t>
  </si>
  <si>
    <t>FIN_3_N1</t>
  </si>
  <si>
    <t>FIN_3_N0</t>
  </si>
  <si>
    <t>FIN_6_N2</t>
  </si>
  <si>
    <t>FIN_6_N1</t>
  </si>
  <si>
    <t>FIN_6_N0</t>
  </si>
  <si>
    <t>FIN_4_N2</t>
  </si>
  <si>
    <t>FIN_4_N1</t>
  </si>
  <si>
    <t>FIN_4_N0</t>
  </si>
  <si>
    <t>FIN_5_N2</t>
  </si>
  <si>
    <t>FIN_5_N1</t>
  </si>
  <si>
    <t>FIN_5_N0</t>
  </si>
  <si>
    <t>fps_at</t>
  </si>
  <si>
    <t>fps_p</t>
  </si>
  <si>
    <t>fps_celkova</t>
  </si>
  <si>
    <t>fps_upravena</t>
  </si>
  <si>
    <t>SOULAD_S_SPRSS</t>
  </si>
  <si>
    <t>PODPORA</t>
  </si>
  <si>
    <t>CHYBNY_PROGRAM</t>
  </si>
  <si>
    <t>MAX_NAVRH_PODPORY</t>
  </si>
  <si>
    <t>PODPORA_OPTIMALNI</t>
  </si>
  <si>
    <t>PODPORA_REALNA</t>
  </si>
  <si>
    <t>ZMENA_PODPORY</t>
  </si>
  <si>
    <t>NAVRH_PRO_DK</t>
  </si>
  <si>
    <t>NAVRH_Z_DK</t>
  </si>
  <si>
    <t>PRIZNANA_DOTACE</t>
  </si>
  <si>
    <t>dr_kolo</t>
  </si>
  <si>
    <t>poskyt_nazev</t>
  </si>
  <si>
    <t>ic</t>
  </si>
  <si>
    <t>adresa</t>
  </si>
  <si>
    <t>pravni_forma</t>
  </si>
  <si>
    <t>identifikator_sluzby</t>
  </si>
  <si>
    <t>druh</t>
  </si>
  <si>
    <t>skupina</t>
  </si>
  <si>
    <t>nazev</t>
  </si>
  <si>
    <t>datum_od</t>
  </si>
  <si>
    <t>datum_do</t>
  </si>
  <si>
    <t>dluh</t>
  </si>
  <si>
    <t>p_max_kapacita</t>
  </si>
  <si>
    <t>p_POCET_LUZEK</t>
  </si>
  <si>
    <t>p_KAP_POC_UZIVATELU</t>
  </si>
  <si>
    <t>p_CELK_POC_UZIVATELU_PREDM</t>
  </si>
  <si>
    <t>p_PREDP_POC_UZIVATELU_MIN</t>
  </si>
  <si>
    <t>p_PLAN_POC_UZIVATELU</t>
  </si>
  <si>
    <t>p_KAP_POC_INTERVENCE</t>
  </si>
  <si>
    <t>p_CELK_POC_INTERVENCE_PREDM</t>
  </si>
  <si>
    <t>p_PREDP_POC_INTERVENCE_MIN</t>
  </si>
  <si>
    <t>p_PLAN_POC_INTERVENCE</t>
  </si>
  <si>
    <t>p_poznamka</t>
  </si>
  <si>
    <t>a_max_kapacita</t>
  </si>
  <si>
    <t>a_POCET_LUZEK</t>
  </si>
  <si>
    <t>a_KAP_POC_UZIVATELU</t>
  </si>
  <si>
    <t>a_MAX_DEN_KAP_UZIVATELU</t>
  </si>
  <si>
    <t>a_CELK_POC_UZIVATELU_PREDM</t>
  </si>
  <si>
    <t>a_PREDP_POC_UZIVATELU_MIN</t>
  </si>
  <si>
    <t>a_PLAN_POC_UZIVATELU</t>
  </si>
  <si>
    <t>a_KAP_POC_KONTAKTU</t>
  </si>
  <si>
    <t>a_CELK_POC_KONTAKTU_PREDM</t>
  </si>
  <si>
    <t>a_PREDP_POC_KONTAKTU_MIN</t>
  </si>
  <si>
    <t>a_PLAN_POC_KONTAKTU</t>
  </si>
  <si>
    <t>a_KAP_POC_INTERVENCE</t>
  </si>
  <si>
    <t>a_MAX_DEN_KAP_INTERVENCE</t>
  </si>
  <si>
    <t>a_CELK_POC_INTERVENCE_PREDM</t>
  </si>
  <si>
    <t>a_PREDP_POC_INTERVENCE_MIN</t>
  </si>
  <si>
    <t>a_PLAN_POC_INTERVENCE</t>
  </si>
  <si>
    <t>a_PLAN_POC_ZAJISTENI_CINNOSTI</t>
  </si>
  <si>
    <t>a_poznamka</t>
  </si>
  <si>
    <t>t_max_kapacita</t>
  </si>
  <si>
    <t>t_KAP_POC_UZIVATELU</t>
  </si>
  <si>
    <t>t_MAX_DEN_KAP_UZIVATELU</t>
  </si>
  <si>
    <t>t_CELK_POC_UZIVATELU_PREDM</t>
  </si>
  <si>
    <t>t_PREDP_POC_UZIVATELU_MIN</t>
  </si>
  <si>
    <t>t_PLAN_POC_UZIVATELU</t>
  </si>
  <si>
    <t>t_KAP_POC_HOVORU</t>
  </si>
  <si>
    <t>t_MAX_DEN_KAP_HOVORU</t>
  </si>
  <si>
    <t>t_CELK_POC_HOVORU_PREDM</t>
  </si>
  <si>
    <t>t_PREDP_POC_HOVORU_MIN</t>
  </si>
  <si>
    <t>t_PLAN_POC_HOVORU</t>
  </si>
  <si>
    <t>t_KAP_POC_KONTAKTU</t>
  </si>
  <si>
    <t>t_CELK_POC_KONTAKTU_PREDM</t>
  </si>
  <si>
    <t>t_PREDP_POC_KONTAKTU_MIN</t>
  </si>
  <si>
    <t>t_PLAN_POC_KONTAKTU</t>
  </si>
  <si>
    <t>t_KAP_POC_INTERVENCE</t>
  </si>
  <si>
    <t>t_MAX_DEN_KAP_INTERVENCE</t>
  </si>
  <si>
    <t>t_CELK_POC_INTERVENCE_PREDM</t>
  </si>
  <si>
    <t>t_PREDP_POC_INTERVENCE_MIN</t>
  </si>
  <si>
    <t>t_PLAN_POC_INTERVENCE</t>
  </si>
  <si>
    <t>t_PLAN_POC_ZAJISTENI_CINNOSTI</t>
  </si>
  <si>
    <t>t_poznamka</t>
  </si>
  <si>
    <t>cilove_skupiny</t>
  </si>
  <si>
    <t>prevazujici_skupina</t>
  </si>
  <si>
    <t>vekove_kategorie</t>
  </si>
  <si>
    <t>strukt_at_a_1_do_18</t>
  </si>
  <si>
    <t>strukt_at_a_2_do_18</t>
  </si>
  <si>
    <t>strukt_at_a_3_do_18</t>
  </si>
  <si>
    <t>strukt_at_a_4_do_18</t>
  </si>
  <si>
    <t>strukt_at_a_ost_do_18</t>
  </si>
  <si>
    <t>strukt_at_a_1_nad_18</t>
  </si>
  <si>
    <t>strukt_at_a_2_nad_18</t>
  </si>
  <si>
    <t>strukt_at_a_3_nad_18</t>
  </si>
  <si>
    <t>strukt_at_a_4_nad_18</t>
  </si>
  <si>
    <t>strukt_at_a_ost_nad_18</t>
  </si>
  <si>
    <t>strukt_at_a_1_celk</t>
  </si>
  <si>
    <t>strukt_at_a_2_celk</t>
  </si>
  <si>
    <t>strukt_at_a_3_celk</t>
  </si>
  <si>
    <t>strukt_at_a_4_celk</t>
  </si>
  <si>
    <t>strukt_at_a_ost_celk</t>
  </si>
  <si>
    <t>strukt_at_a_do_18_celk</t>
  </si>
  <si>
    <t>strukt_at_a_nad_18_celk</t>
  </si>
  <si>
    <t>strukt_at_a_celk</t>
  </si>
  <si>
    <t>strukt_at_a_bez_uhrady</t>
  </si>
  <si>
    <t>strukt_at_o_1_do_18</t>
  </si>
  <si>
    <t>strukt_at_o_2_do_18</t>
  </si>
  <si>
    <t>strukt_at_o_3_do_18</t>
  </si>
  <si>
    <t>strukt_at_o_4_do_18</t>
  </si>
  <si>
    <t>strukt_at_o_ost_do_18</t>
  </si>
  <si>
    <t>strukt_at_o_1_nad_18</t>
  </si>
  <si>
    <t>strukt_at_o_2_nad_18</t>
  </si>
  <si>
    <t>strukt_at_o_3_nad_18</t>
  </si>
  <si>
    <t>strukt_at_o_4_nad_18</t>
  </si>
  <si>
    <t>strukt_at_o_ost_nad_18</t>
  </si>
  <si>
    <t>strukt_at_o_1_celk</t>
  </si>
  <si>
    <t>strukt_at_o_2_celk</t>
  </si>
  <si>
    <t>strukt_at_o_3_celk</t>
  </si>
  <si>
    <t>strukt_at_o_4_celk</t>
  </si>
  <si>
    <t>strukt_at_o_ost_celk</t>
  </si>
  <si>
    <t>strukt_at_o_do_18_celk</t>
  </si>
  <si>
    <t>strukt_at_o_nad_18_celk</t>
  </si>
  <si>
    <t>strukt_at_o_celk</t>
  </si>
  <si>
    <t>strukt_at_o_bez_uhrady</t>
  </si>
  <si>
    <t>strukt_p_a_1_do_18</t>
  </si>
  <si>
    <t>strukt_p_a_2_do_18</t>
  </si>
  <si>
    <t>strukt_p_a_3_do_18</t>
  </si>
  <si>
    <t>strukt_p_a_4_do_18</t>
  </si>
  <si>
    <t>strukt_p_a_ost_do_18</t>
  </si>
  <si>
    <t>strukt_p_a_1_nad_18</t>
  </si>
  <si>
    <t>strukt_p_a_2_nad_18</t>
  </si>
  <si>
    <t>strukt_p_a_3_nad_18</t>
  </si>
  <si>
    <t>strukt_p_a_4_nad_18</t>
  </si>
  <si>
    <t>strukt_p_a_ost_nad_18</t>
  </si>
  <si>
    <t>strukt_p_a_1_celk</t>
  </si>
  <si>
    <t>strukt_p_a_2_celk</t>
  </si>
  <si>
    <t>strukt_p_a_3_celk</t>
  </si>
  <si>
    <t>strukt_p_a_4_celk</t>
  </si>
  <si>
    <t>strukt_p_a_ost_celk</t>
  </si>
  <si>
    <t>strukt_p_a_do_18_celk</t>
  </si>
  <si>
    <t>strukt_p_a_nad_18_celk</t>
  </si>
  <si>
    <t>strukt_p_a_celk</t>
  </si>
  <si>
    <t>strukt_p_o_1_do_18</t>
  </si>
  <si>
    <t>strukt_p_o_2_do_18</t>
  </si>
  <si>
    <t>strukt_p_o_3_do_18</t>
  </si>
  <si>
    <t>strukt_p_o_4_do_18</t>
  </si>
  <si>
    <t>strukt_p_o_ost_do_18</t>
  </si>
  <si>
    <t>strukt_p_o_1_nad_18</t>
  </si>
  <si>
    <t>strukt_p_o_2_nad_18</t>
  </si>
  <si>
    <t>strukt_p_o_3_nad_18</t>
  </si>
  <si>
    <t>strukt_p_o_4_nad_18</t>
  </si>
  <si>
    <t>strukt_p_o_ost_nad_18</t>
  </si>
  <si>
    <t>strukt_p_o_1_celk</t>
  </si>
  <si>
    <t>strukt_p_o_2_celk</t>
  </si>
  <si>
    <t>strukt_p_o_3_celk</t>
  </si>
  <si>
    <t>strukt_p_o_4_celk</t>
  </si>
  <si>
    <t>strukt_p_o_ost_celk</t>
  </si>
  <si>
    <t>strukt_p_o_do_18_celk</t>
  </si>
  <si>
    <t>strukt_p_o_nad_18_celk</t>
  </si>
  <si>
    <t>strukt_p_o_celk</t>
  </si>
  <si>
    <t>sml_pocet_1_1</t>
  </si>
  <si>
    <t>sml_uvazku_1_1</t>
  </si>
  <si>
    <t>sml_uvazku_prep_min_1_1</t>
  </si>
  <si>
    <t>sml_naklady_1_1</t>
  </si>
  <si>
    <t>sml_pozad_dotace_1_1</t>
  </si>
  <si>
    <t>sml_pocet_1_2</t>
  </si>
  <si>
    <t>sml_uvazku_1_2</t>
  </si>
  <si>
    <t>sml_uvazku_prep_min_1_2</t>
  </si>
  <si>
    <t>sml_naklady_1_2</t>
  </si>
  <si>
    <t>sml_pozad_dotace_1_2</t>
  </si>
  <si>
    <t>sml_pocet_1_3</t>
  </si>
  <si>
    <t>sml_uvazku_1_3</t>
  </si>
  <si>
    <t>sml_uvazku_prep_min_1_3</t>
  </si>
  <si>
    <t>sml_naklady_1_3</t>
  </si>
  <si>
    <t>sml_pozad_dotace_1_3</t>
  </si>
  <si>
    <t>sml_pocet_1_4</t>
  </si>
  <si>
    <t>sml_uvazku_1_4</t>
  </si>
  <si>
    <t>sml_uvazku_prep_min_1_4</t>
  </si>
  <si>
    <t>sml_naklady_1_4</t>
  </si>
  <si>
    <t>sml_pozad_dotace_1_4</t>
  </si>
  <si>
    <t>sml_pocet_1_5</t>
  </si>
  <si>
    <t>sml_uvazku_1_5</t>
  </si>
  <si>
    <t>sml_uvazku_prep_min_1_5</t>
  </si>
  <si>
    <t>sml_naklady_1_5</t>
  </si>
  <si>
    <t>sml_pozad_dotace_1_5</t>
  </si>
  <si>
    <t>sml_pocet_1_6</t>
  </si>
  <si>
    <t>sml_uvazku_1_6</t>
  </si>
  <si>
    <t>sml_uvazku_prep_min_1_6</t>
  </si>
  <si>
    <t>sml_naklady_1_6</t>
  </si>
  <si>
    <t>sml_pozad_dotace_1_6</t>
  </si>
  <si>
    <t>sml_pocet_2</t>
  </si>
  <si>
    <t>sml_uvazku_2</t>
  </si>
  <si>
    <t>sml_uvazku_prep_min_2</t>
  </si>
  <si>
    <t>sml_naklady_2</t>
  </si>
  <si>
    <t>sml_pozad_dotace_2</t>
  </si>
  <si>
    <t>dpc_pocet_1</t>
  </si>
  <si>
    <t>dpc_uvazky_1</t>
  </si>
  <si>
    <t>dpc_mesicu_1</t>
  </si>
  <si>
    <t>dpc_uvazky_prep_1</t>
  </si>
  <si>
    <t>dpc_naklady_1</t>
  </si>
  <si>
    <t>dpc_dotace_1</t>
  </si>
  <si>
    <t>dpc_pocet_2</t>
  </si>
  <si>
    <t>dpc_uvazky_2</t>
  </si>
  <si>
    <t>dpc_mesicu_2</t>
  </si>
  <si>
    <t>dpc_uvazky_prep_2</t>
  </si>
  <si>
    <t>dpc_naklady_2</t>
  </si>
  <si>
    <t>dpc_dotace_2</t>
  </si>
  <si>
    <t>dpc_pocet_3</t>
  </si>
  <si>
    <t>dpc_uvazky_3</t>
  </si>
  <si>
    <t>dpc_mesicu_3</t>
  </si>
  <si>
    <t>dpc_uvazky_prep_3</t>
  </si>
  <si>
    <t>dpc_naklady_3</t>
  </si>
  <si>
    <t>dpc_dotace_3</t>
  </si>
  <si>
    <t>dpc_pocet_4</t>
  </si>
  <si>
    <t>dpc_uvazky_4</t>
  </si>
  <si>
    <t>dpc_mesicu_4</t>
  </si>
  <si>
    <t>dpc_uvazky_prep_4</t>
  </si>
  <si>
    <t>dpc_naklady_4</t>
  </si>
  <si>
    <t>dpc_dotace_4</t>
  </si>
  <si>
    <t>dpc_pocet_5</t>
  </si>
  <si>
    <t>dpc_uvazky_5</t>
  </si>
  <si>
    <t>dpc_mesicu_5</t>
  </si>
  <si>
    <t>dpc_uvazky_prep_5</t>
  </si>
  <si>
    <t>dpc_naklady_5</t>
  </si>
  <si>
    <t>dpc_dotace_5</t>
  </si>
  <si>
    <t>dpc_pocet_6</t>
  </si>
  <si>
    <t>dpc_uvazky_6</t>
  </si>
  <si>
    <t>dpc_mesicu_6</t>
  </si>
  <si>
    <t>dpc_uvazky_prep_6</t>
  </si>
  <si>
    <t>dpc_naklady_6</t>
  </si>
  <si>
    <t>dpc_dotace_6</t>
  </si>
  <si>
    <t>dpc_pocet_7</t>
  </si>
  <si>
    <t>dpc_uvazky_7</t>
  </si>
  <si>
    <t>dpc_mesicu_7</t>
  </si>
  <si>
    <t>dpc_uvazky_prep_7</t>
  </si>
  <si>
    <t>dpc_naklady_7</t>
  </si>
  <si>
    <t>dpc_dotace_7</t>
  </si>
  <si>
    <t>dpc_pocet_8</t>
  </si>
  <si>
    <t>dpc_uvazky_8</t>
  </si>
  <si>
    <t>dpc_mesicu_8</t>
  </si>
  <si>
    <t>dpc_uvazky_prep_8</t>
  </si>
  <si>
    <t>dpc_naklady_8</t>
  </si>
  <si>
    <t>dpc_dotace_8</t>
  </si>
  <si>
    <t>dpc_pocet_9</t>
  </si>
  <si>
    <t>dpc_uvazky_9</t>
  </si>
  <si>
    <t>dpc_mesicu_9</t>
  </si>
  <si>
    <t>dpc_uvazky_prep_9</t>
  </si>
  <si>
    <t>dpc_naklady_9</t>
  </si>
  <si>
    <t>dpc_dotace_9</t>
  </si>
  <si>
    <t>dpc_pocet_10</t>
  </si>
  <si>
    <t>dpc_uvazky_10</t>
  </si>
  <si>
    <t>dpc_mesicu_10</t>
  </si>
  <si>
    <t>dpc_uvazky_prep_10</t>
  </si>
  <si>
    <t>dpc_naklady_10</t>
  </si>
  <si>
    <t>dpc_dotace_10</t>
  </si>
  <si>
    <t>dpc_pocet_98</t>
  </si>
  <si>
    <t>dpc_uvazky_98</t>
  </si>
  <si>
    <t>dpc_mesicu_98</t>
  </si>
  <si>
    <t>dpc_uvazky_prep_98</t>
  </si>
  <si>
    <t>dpc_naklady_98</t>
  </si>
  <si>
    <t>dpc_dotace_98</t>
  </si>
  <si>
    <t>dpc_pocet_ost</t>
  </si>
  <si>
    <t>dpc_uvazky_ost</t>
  </si>
  <si>
    <t>dpc_mesicu_ost</t>
  </si>
  <si>
    <t>dpc_uvazky_prep_ost</t>
  </si>
  <si>
    <t>dpc_naklady_ost</t>
  </si>
  <si>
    <t>dpc_dotace_ost</t>
  </si>
  <si>
    <t>dpp_pocet_pp</t>
  </si>
  <si>
    <t>dpp_rozsah_pp</t>
  </si>
  <si>
    <t>dpp_uvazky_prep_pp</t>
  </si>
  <si>
    <t>dpp_odmena_pp</t>
  </si>
  <si>
    <t>dpp_dotace_pp</t>
  </si>
  <si>
    <t>dpp_pocet_ost</t>
  </si>
  <si>
    <t>dpp_rozsah_ost</t>
  </si>
  <si>
    <t>dpp_uvazky_prep_ost</t>
  </si>
  <si>
    <t>dpp_odmena_ost</t>
  </si>
  <si>
    <t>dpp_dotace_ost</t>
  </si>
  <si>
    <t>nsl_pocet_1_1</t>
  </si>
  <si>
    <t>nsl_uvazku_1_1</t>
  </si>
  <si>
    <t>nsl_uvazku_prep_min_1_1</t>
  </si>
  <si>
    <t>nsl_naklady_1_1</t>
  </si>
  <si>
    <t>nsl_pozad_dotace_1_1</t>
  </si>
  <si>
    <t>nsl_pocet_1_2</t>
  </si>
  <si>
    <t>nsl_uvazku_1_2</t>
  </si>
  <si>
    <t>nsl_uvazku_prep_min_1_2</t>
  </si>
  <si>
    <t>nsl_naklady_1_2</t>
  </si>
  <si>
    <t>nsl_pozad_dotace_1_2</t>
  </si>
  <si>
    <t>nsl_pocet_1_3</t>
  </si>
  <si>
    <t>nsl_uvazku_1_3</t>
  </si>
  <si>
    <t>nsl_uvazku_prep_min_1_3</t>
  </si>
  <si>
    <t>nsl_naklady_1_3</t>
  </si>
  <si>
    <t>nsl_pozad_dotace_1_3</t>
  </si>
  <si>
    <t>nsl_pocet_1_4</t>
  </si>
  <si>
    <t>nsl_uvazku_1_4</t>
  </si>
  <si>
    <t>nsl_uvazku_prep_min_1_4</t>
  </si>
  <si>
    <t>nsl_naklady_1_4</t>
  </si>
  <si>
    <t>nsl_pozad_dotace_1_4</t>
  </si>
  <si>
    <t>nsl_pocet_1_5</t>
  </si>
  <si>
    <t>nsl_uvazku_1_5</t>
  </si>
  <si>
    <t>nsl_uvazku_prep_min_1_5</t>
  </si>
  <si>
    <t>nsl_naklady_1_5</t>
  </si>
  <si>
    <t>nsl_pozad_dotace_1_5</t>
  </si>
  <si>
    <t>nsl_pocet_1_6</t>
  </si>
  <si>
    <t>nsl_uvazku_1_6</t>
  </si>
  <si>
    <t>nsl_uvazku_prep_min_1_6</t>
  </si>
  <si>
    <t>nsl_naklady_1_6</t>
  </si>
  <si>
    <t>nsl_pozad_dotace_1_6</t>
  </si>
  <si>
    <t>nsl_pocet_2</t>
  </si>
  <si>
    <t>nsl_uvazku_2</t>
  </si>
  <si>
    <t>nsl_uvazku_prep_min_2</t>
  </si>
  <si>
    <t>nsl_naklady_2</t>
  </si>
  <si>
    <t>nsl_pozad_dotace_2</t>
  </si>
  <si>
    <t>dobrovolnici_pocet</t>
  </si>
  <si>
    <t>dobrovolnici_hodin</t>
  </si>
  <si>
    <t>naklady_1_1</t>
  </si>
  <si>
    <t>pozad_dotace_1_1</t>
  </si>
  <si>
    <t>pozad_dotace_kraj_1_1</t>
  </si>
  <si>
    <t>nadhodnoceno_1_1</t>
  </si>
  <si>
    <t>neuznano_1_1</t>
  </si>
  <si>
    <t>cast_neuznano_1_1</t>
  </si>
  <si>
    <t>naklady_1_2</t>
  </si>
  <si>
    <t>pozad_dotace_1_2</t>
  </si>
  <si>
    <t>pozad_dotace_kraj_1_2</t>
  </si>
  <si>
    <t>nadhodnoceno_1_2</t>
  </si>
  <si>
    <t>neuznano_1_2</t>
  </si>
  <si>
    <t>cast_neuznano_1_2</t>
  </si>
  <si>
    <t>naklady_1_3</t>
  </si>
  <si>
    <t>pozad_dotace_1_3</t>
  </si>
  <si>
    <t>pozad_dotace_kraj_1_3</t>
  </si>
  <si>
    <t>nadhodnoceno_1_3</t>
  </si>
  <si>
    <t>neuznano_1_3</t>
  </si>
  <si>
    <t>cast_neuznano_1_3</t>
  </si>
  <si>
    <t>naklady_1_4</t>
  </si>
  <si>
    <t>pozad_dotace_1_4</t>
  </si>
  <si>
    <t>pozad_dotace_kraj_1_4</t>
  </si>
  <si>
    <t>nadhodnoceno_1_4</t>
  </si>
  <si>
    <t>neuznano_1_4</t>
  </si>
  <si>
    <t>cast_neuznano_1_4</t>
  </si>
  <si>
    <t>naklady_2_1_1</t>
  </si>
  <si>
    <t>pozad_dotace_2_1_1</t>
  </si>
  <si>
    <t>pozad_dotace_kraj_2_1_1</t>
  </si>
  <si>
    <t>nadhodnoceno_2_1_1</t>
  </si>
  <si>
    <t>neuznano_2_1_1</t>
  </si>
  <si>
    <t>cast_neuznano_2_1_1</t>
  </si>
  <si>
    <t>naklady_2_1_2</t>
  </si>
  <si>
    <t>pozad_dotace_2_1_2</t>
  </si>
  <si>
    <t>pozad_dotace_kraj_2_1_2</t>
  </si>
  <si>
    <t>nadhodnoceno_2_1_2</t>
  </si>
  <si>
    <t>neuznano_2_1_2</t>
  </si>
  <si>
    <t>cast_neuznano_2_1_2</t>
  </si>
  <si>
    <t>naklady_2_2</t>
  </si>
  <si>
    <t>pozad_dotace_2_2</t>
  </si>
  <si>
    <t>pozad_dotace_kraj_2_2</t>
  </si>
  <si>
    <t>nadhodnoceno_2_2</t>
  </si>
  <si>
    <t>neuznano_2_2</t>
  </si>
  <si>
    <t>cast_neuznano_2_2</t>
  </si>
  <si>
    <t>naklady_2_3</t>
  </si>
  <si>
    <t>pozad_dotace_2_3</t>
  </si>
  <si>
    <t>pozad_dotace_kraj_2_3</t>
  </si>
  <si>
    <t>nadhodnoceno_2_3</t>
  </si>
  <si>
    <t>neuznano_2_3</t>
  </si>
  <si>
    <t>cast_neuznano_2_3</t>
  </si>
  <si>
    <t>naklady_2_4</t>
  </si>
  <si>
    <t>pozad_dotace_2_4</t>
  </si>
  <si>
    <t>pozad_dotace_kraj_2_4</t>
  </si>
  <si>
    <t>nadhodnoceno_2_4</t>
  </si>
  <si>
    <t>neuznano_2_4</t>
  </si>
  <si>
    <t>cast_neuznano_2_4</t>
  </si>
  <si>
    <t>naklady_2_5</t>
  </si>
  <si>
    <t>pozad_dotace_2_5</t>
  </si>
  <si>
    <t>pozad_dotace_kraj_2_5</t>
  </si>
  <si>
    <t>nadhodnoceno_2_5</t>
  </si>
  <si>
    <t>neuznano_2_5</t>
  </si>
  <si>
    <t>cast_neuznano_2_5</t>
  </si>
  <si>
    <t>naklady_2_6_1</t>
  </si>
  <si>
    <t>pozad_dotace_2_6_1</t>
  </si>
  <si>
    <t>pozad_dotace_kraj_2_6_1</t>
  </si>
  <si>
    <t>nadhodnoceno_2_6_1</t>
  </si>
  <si>
    <t>neuznano_2_6_1</t>
  </si>
  <si>
    <t>cast_neuznano_2_6_1</t>
  </si>
  <si>
    <t>naklady_2_6_2</t>
  </si>
  <si>
    <t>pozad_dotace_2_6_2</t>
  </si>
  <si>
    <t>pozad_dotace_kraj_2_6_2</t>
  </si>
  <si>
    <t>nadhodnoceno_2_6_2</t>
  </si>
  <si>
    <t>neuznano_2_6_2</t>
  </si>
  <si>
    <t>cast_neuznano_2_6_2</t>
  </si>
  <si>
    <t>naklady_2_6_3</t>
  </si>
  <si>
    <t>pozad_dotace_2_6_3</t>
  </si>
  <si>
    <t>pozad_dotace_kraj_2_6_3</t>
  </si>
  <si>
    <t>nadhodnoceno_2_6_3</t>
  </si>
  <si>
    <t>neuznano_2_6_3</t>
  </si>
  <si>
    <t>cast_neuznano_2_6_3</t>
  </si>
  <si>
    <t>naklady_2_6_4</t>
  </si>
  <si>
    <t>pozad_dotace_2_6_4</t>
  </si>
  <si>
    <t>pozad_dotace_kraj_2_6_4</t>
  </si>
  <si>
    <t>nadhodnoceno_2_6_4</t>
  </si>
  <si>
    <t>neuznano_2_6_4</t>
  </si>
  <si>
    <t>cast_neuznano_2_6_4</t>
  </si>
  <si>
    <t>naklady_2_6_5</t>
  </si>
  <si>
    <t>pozad_dotace_2_6_5</t>
  </si>
  <si>
    <t>pozad_dotace_kraj_2_6_5</t>
  </si>
  <si>
    <t>nadhodnoceno_2_6_5</t>
  </si>
  <si>
    <t>neuznano_2_6_5</t>
  </si>
  <si>
    <t>cast_neuznano_2_6_5</t>
  </si>
  <si>
    <t>naklady_2_6_6</t>
  </si>
  <si>
    <t>pozad_dotace_2_6_6</t>
  </si>
  <si>
    <t>pozad_dotace_kraj_2_6_6</t>
  </si>
  <si>
    <t>nadhodnoceno_2_6_6</t>
  </si>
  <si>
    <t>neuznano_2_6_6</t>
  </si>
  <si>
    <t>cast_neuznano_2_6_6</t>
  </si>
  <si>
    <t>naklady_2_6_7</t>
  </si>
  <si>
    <t>pozad_dotace_2_6_7</t>
  </si>
  <si>
    <t>pozad_dotace_kraj_2_6_7</t>
  </si>
  <si>
    <t>nadhodnoceno_2_6_7</t>
  </si>
  <si>
    <t>neuznano_2_6_7</t>
  </si>
  <si>
    <t>cast_neuznano_2_6_7</t>
  </si>
  <si>
    <t>naklady_2_6_8</t>
  </si>
  <si>
    <t>pozad_dotace_2_6_8</t>
  </si>
  <si>
    <t>pozad_dotace_kraj_2_6_8</t>
  </si>
  <si>
    <t>nadhodnoceno_2_6_8</t>
  </si>
  <si>
    <t>neuznano_2_6_8</t>
  </si>
  <si>
    <t>cast_neuznano_2_6_8</t>
  </si>
  <si>
    <t>naklady_2_6_9</t>
  </si>
  <si>
    <t>pozad_dotace_2_6_9</t>
  </si>
  <si>
    <t>pozad_dotace_kraj_2_6_9</t>
  </si>
  <si>
    <t>nadhodnoceno_2_6_9</t>
  </si>
  <si>
    <t>neuznano_2_6_9</t>
  </si>
  <si>
    <t>cast_neuznano_2_6_9</t>
  </si>
  <si>
    <t>naklady_2_6_10</t>
  </si>
  <si>
    <t>pozad_dotace_2_6_10</t>
  </si>
  <si>
    <t>pozad_dotace_kraj_2_6_10</t>
  </si>
  <si>
    <t>nadhodnoceno_2_6_10</t>
  </si>
  <si>
    <t>neuznano_2_6_10</t>
  </si>
  <si>
    <t>cast_neuznano_2_6_10</t>
  </si>
  <si>
    <t>naklady_2_7</t>
  </si>
  <si>
    <t>pozad_dotace_2_7</t>
  </si>
  <si>
    <t>pozad_dotace_kraj_2_7</t>
  </si>
  <si>
    <t>nadhodnoceno_2_7</t>
  </si>
  <si>
    <t>neuznano_2_7</t>
  </si>
  <si>
    <t>cast_neuznano_2_7</t>
  </si>
  <si>
    <t>naklady_2_8</t>
  </si>
  <si>
    <t>pozad_dotace_2_8</t>
  </si>
  <si>
    <t>pozad_dotace_kraj_2_8</t>
  </si>
  <si>
    <t>nadhodnoceno_2_8</t>
  </si>
  <si>
    <t>neuznano_2_8</t>
  </si>
  <si>
    <t>cast_neuznano_2_8</t>
  </si>
  <si>
    <t>celkem_naklady</t>
  </si>
  <si>
    <t>celkem_pozad_dotace</t>
  </si>
  <si>
    <t>celkem_pozad_dotace_kraj</t>
  </si>
  <si>
    <t>podil_dotace_kraj</t>
  </si>
  <si>
    <t>podil_pusobnosti_kraj</t>
  </si>
  <si>
    <t>pocet_ost_kraju</t>
  </si>
  <si>
    <t>obvykle_naklady</t>
  </si>
  <si>
    <t>minimalni_vyse_uhrad</t>
  </si>
  <si>
    <t>fin_1_1_n2</t>
  </si>
  <si>
    <t>fin_1_1_n1</t>
  </si>
  <si>
    <t>fin_1_1_n0</t>
  </si>
  <si>
    <t>fin_1_2_n2</t>
  </si>
  <si>
    <t>fin_1_2_n1</t>
  </si>
  <si>
    <t>fin_1_2_n0</t>
  </si>
  <si>
    <t>fin_1_4_n2</t>
  </si>
  <si>
    <t>fin_1_4_n1</t>
  </si>
  <si>
    <t>fin_1_4_n0</t>
  </si>
  <si>
    <t>fin_1_5_n2</t>
  </si>
  <si>
    <t>fin_1_5_n1</t>
  </si>
  <si>
    <t>fin_1_5_n0</t>
  </si>
  <si>
    <t>fin_1_6_n2</t>
  </si>
  <si>
    <t>fin_1_6_n1</t>
  </si>
  <si>
    <t>fin_1_6_n0</t>
  </si>
  <si>
    <t>uhrada_min</t>
  </si>
  <si>
    <t>fin_1_7_n2</t>
  </si>
  <si>
    <t>fin_1_7_n1</t>
  </si>
  <si>
    <t>fin_1_7_n0</t>
  </si>
  <si>
    <t>min_vyse_uhrad_vzp</t>
  </si>
  <si>
    <t>fin_2_n2</t>
  </si>
  <si>
    <t>fin_2_n1</t>
  </si>
  <si>
    <t>fin_2_n0</t>
  </si>
  <si>
    <t>fin_3_n2</t>
  </si>
  <si>
    <t>fin_3_n1</t>
  </si>
  <si>
    <t>fin_3_n0</t>
  </si>
  <si>
    <t>fin_6_n2</t>
  </si>
  <si>
    <t>fin_6_n1</t>
  </si>
  <si>
    <t>fin_6_n0</t>
  </si>
  <si>
    <t>fin_4_n2</t>
  </si>
  <si>
    <t>fin_4_n1</t>
  </si>
  <si>
    <t>fin_4_n0</t>
  </si>
  <si>
    <t>fin_5_n2</t>
  </si>
  <si>
    <t>fin_5_n1</t>
  </si>
  <si>
    <t>fin_5_n0</t>
  </si>
  <si>
    <t>soulad_s_sprss</t>
  </si>
  <si>
    <t>podpora</t>
  </si>
  <si>
    <t>chybny_program</t>
  </si>
  <si>
    <t>max_navrh_podpory</t>
  </si>
  <si>
    <t>podpora_optimalni</t>
  </si>
  <si>
    <t>podpora_realna</t>
  </si>
  <si>
    <t>zmena_podpory</t>
  </si>
  <si>
    <t>navrh_pro_dk</t>
  </si>
  <si>
    <t>navrh_z_dk</t>
  </si>
  <si>
    <t>priznana_dotace</t>
  </si>
  <si>
    <t>Alžběta Limberská - Domácí péče Jičín</t>
  </si>
  <si>
    <t xml:space="preserve">Denisova 690
Valdické Předměstí
506 01 Jičín 1
</t>
  </si>
  <si>
    <t>Fyzická osoba podnikající dle živnostenského zákona nezapsaná v obchodním rejstříku</t>
  </si>
  <si>
    <t>pečovatelská služba</t>
  </si>
  <si>
    <t>sociální péče</t>
  </si>
  <si>
    <t>N</t>
  </si>
  <si>
    <t>• počet klientů: 25</t>
  </si>
  <si>
    <t>• 10. osoby s chronickým duševním onemocněním
• 11. osoby s chronickým onemocněním
• 12. osoby s jiným zdravotním postižením
• 17. osoby se zdravotním postižením
• 23. rodiny s dítětem/dětmi
• 24. senioři</t>
  </si>
  <si>
    <t>senioři</t>
  </si>
  <si>
    <t>• bez omezení věku</t>
  </si>
  <si>
    <t>Ambeat Health Care a.s.</t>
  </si>
  <si>
    <t xml:space="preserve">Týnská 632/10
Praha 1 - Staré Město
110 00 Praha 1
</t>
  </si>
  <si>
    <t>Akciová společnost</t>
  </si>
  <si>
    <t>domovy pro seniory</t>
  </si>
  <si>
    <t>SENIOR CENTRUM PŘEPYCHY</t>
  </si>
  <si>
    <t>• počet lůžek: 106</t>
  </si>
  <si>
    <t>• 11. osoby s chronickým onemocněním
• 12. osoby s jiným zdravotním postižením
• 13. osoby s kombinovaným postižením
• 24. senioři</t>
  </si>
  <si>
    <t>• dospělí (27 – 64 let)
• mladší senioři (65 – 80 let)
• starší senioři (nad 80 let)</t>
  </si>
  <si>
    <t>SENIOR CENTRUM MALÁ ČERMNÁ</t>
  </si>
  <si>
    <t>• počet lůžek: 46</t>
  </si>
  <si>
    <t>• 11. osoby s chronickým onemocněním
• 12. osoby s jiným zdravotním postižením
• 13. osoby s kombinovaným postižením
• 21. osoby, které vedou rizikový způsob života nebo jsou tímto způsobem života ohroženy</t>
  </si>
  <si>
    <t>osoby s jiným zdravotním postižením</t>
  </si>
  <si>
    <t>Apropo Jičín, o. p. s.</t>
  </si>
  <si>
    <t xml:space="preserve">Soudná 13
506 01 Jičín 1
</t>
  </si>
  <si>
    <t>Obecně prospěšná společnost</t>
  </si>
  <si>
    <t>denní stacionáře</t>
  </si>
  <si>
    <t>Denní stacionář APROPO</t>
  </si>
  <si>
    <t>• počet klientů: 18</t>
  </si>
  <si>
    <t>• 13. osoby s kombinovaným postižením
• 14. osoby s mentálním postižením
• 15. osoby s tělesným postižením</t>
  </si>
  <si>
    <t>osoby s kombinovaným postižením</t>
  </si>
  <si>
    <t>• děti předškolního věku (1 - 6 let)
• mladší děti (7 –10 let)
• starší děti (11 – 15 let)
• dorost (16 – 18 let)
• mladí dospělí (19 – 26 let)
• dospělí (27 – 64 let)</t>
  </si>
  <si>
    <t>osobní asistence</t>
  </si>
  <si>
    <t>Osobní asistence APROPO</t>
  </si>
  <si>
    <t>• počet klientů: 23</t>
  </si>
  <si>
    <t>Barevné domky Hajnice</t>
  </si>
  <si>
    <t xml:space="preserve">Hajnice 46
544 66 Hajnice
</t>
  </si>
  <si>
    <t>PO KHK</t>
  </si>
  <si>
    <t>sociální rehabilitace</t>
  </si>
  <si>
    <t>sociální prevence</t>
  </si>
  <si>
    <t>Oranžové služby</t>
  </si>
  <si>
    <t>• počet klientů: 10</t>
  </si>
  <si>
    <t>• 13. osoby s kombinovaným postižením
• 14. osoby s mentálním postižením</t>
  </si>
  <si>
    <t>osoby s mentálním postižením</t>
  </si>
  <si>
    <t>• dorost (16 – 18 let)
• mladí dospělí (19 – 26 let)
• dospělí (27 – 64 let)</t>
  </si>
  <si>
    <t>domovy pro osoby se zdravotním postižením</t>
  </si>
  <si>
    <t>Domov pro osoby se zdravotním postižením</t>
  </si>
  <si>
    <t>• počet lůžek: 59</t>
  </si>
  <si>
    <t>• mladší děti (7 –10 let)
• starší děti (11 – 15 let)
• dorost (16 – 18 let)
• mladí dospělí (19 – 26 let)
• dospělí (27 – 64 let)
• mladší senioři (65 – 80 let)
• starší senioři (nad 80 let)</t>
  </si>
  <si>
    <t>sociálně terapeutické dílny</t>
  </si>
  <si>
    <t>Stříbrná dílna</t>
  </si>
  <si>
    <t>• počet klientů: 1</t>
  </si>
  <si>
    <t>• mladí dospělí (19 – 26 let)
• dospělí (27 – 64 let)</t>
  </si>
  <si>
    <t>chráněné bydlení</t>
  </si>
  <si>
    <t>Chránění bydlení</t>
  </si>
  <si>
    <t>• počet lůžek: 45</t>
  </si>
  <si>
    <t>Centrum LIRA, z.ú.</t>
  </si>
  <si>
    <t xml:space="preserve">Matoušova 406/20
Liberec III-Jeřáb
460 07 Liberec 7
</t>
  </si>
  <si>
    <t>Ústav</t>
  </si>
  <si>
    <t>raná péče</t>
  </si>
  <si>
    <t>• počet klientů: 2</t>
  </si>
  <si>
    <t>Definovaná maximální okamžitá kapacita počtu uživatelů ambulantních služeb - individuálních programů, vychází z kapacity prostor ( 2 místnosti, 45 m2, 15 m2,- 2 uživatelé), u skupinových programů je kapacita též limitována prostorem - 20 uživatelů( semináře pro rodiny, skupinové programy pro děti s postižením, nácviky sociálních dovedností pro děti s PAS -jednočlenné, dvoučlenné až čtyřčlenné skupiny).
Maximální denní kapacita uživatelů ambulantních služeb - individuálních programů a jednání s rodinami - kapacita 6, u skupinových je kapacita 20. 
Všichni klienti Centra LIRA čerpají terénní i ambulantní služby.</t>
  </si>
  <si>
    <t>• počet klientů: 6</t>
  </si>
  <si>
    <t>Maximální okamžitá kapacita počtu uživatelů terénních služeb vychází z kapacity odborných pracovníků rané péče a aut pro terénní služby, která jsou k poskytování terénních služeb raná péče nezbytná.
Maximální denní kapacita uživatelů služby opět vychází z dopravních možností zajištění služby a z průměrného počtu uživatelů na jednoho odborného pracovníka za 1 konzultační den, u kterých odborný pracovník poskytne formou konzultace v rodině nebo jiném, rodinou zvoleném místě, službu.</t>
  </si>
  <si>
    <t>• 23. rodiny s dítětem/dětmi</t>
  </si>
  <si>
    <t>rodiny s dítětem/dětmi</t>
  </si>
  <si>
    <t>• děti kojeneckého věku (do 1 roku)
• děti předškolního věku (1 - 6 let)
• mladší děti (7 –10 let)</t>
  </si>
  <si>
    <t>Centrum Orion, z. s.</t>
  </si>
  <si>
    <t xml:space="preserve">Dlouhá Ves 116
516 01 Rychnov nad Kněžnou
</t>
  </si>
  <si>
    <t>Spolek</t>
  </si>
  <si>
    <t>Osobní asistence k dětem a mladým dospělým se zdravotním postižením</t>
  </si>
  <si>
    <t>• počet klientů: 80</t>
  </si>
  <si>
    <t>• 12. osoby s jiným zdravotním postižením
• 13. osoby s kombinovaným postižením
• 14. osoby s mentálním postižením
• 15. osoby s tělesným postižením</t>
  </si>
  <si>
    <t>• děti předškolního věku (1 - 6 let)
• mladší děti (7 –10 let)
• starší děti (11 – 15 let)
• dorost (16 – 18 let)
• mladí dospělí (19 – 26 let)</t>
  </si>
  <si>
    <t>centra denních služeb</t>
  </si>
  <si>
    <t>Centrum denních služeb</t>
  </si>
  <si>
    <t>• počet klientů: 40</t>
  </si>
  <si>
    <t>• mladší děti (7 –10 let)
• starší děti (11 – 15 let)
• dorost (16 – 18 let)
• mladí dospělí (19 – 26 let)
• dospělí (27 – 64 let)</t>
  </si>
  <si>
    <t>Centrum pro integraci osob se zdravotním postižením Královéhradeckého kraje, o. p. s.</t>
  </si>
  <si>
    <t xml:space="preserve">Jana Černého 8/28
Věkoše
503 41 Hradec Králové 7
</t>
  </si>
  <si>
    <t>odborné sociální poradenství</t>
  </si>
  <si>
    <t>poradenství</t>
  </si>
  <si>
    <t>Centrum pro zdravotně postižené Královéhradeckého kraje</t>
  </si>
  <si>
    <t>• počet intervencí (30 min. jednání): 25</t>
  </si>
  <si>
    <t>• 10. osoby s chronickým duševním onemocněním
• 11. osoby s chronickým onemocněním
• 12. osoby s jiným zdravotním postižením
• 13. osoby s kombinovaným postižením
• 14. osoby s mentálním postižením
• 15. osoby s tělesným postižením
• 16. osoby se sluchovým postižením
• 17. osoby se zdravotním postižením
• 18. osoby se zrakovým postižením</t>
  </si>
  <si>
    <t>osoby s tělesným postižením</t>
  </si>
  <si>
    <t>sociálně aktivizační služby pro seniory a osoby se zdravotním postižením</t>
  </si>
  <si>
    <t>Centrum péče o duševní zdraví</t>
  </si>
  <si>
    <t>• počet klientů: 30</t>
  </si>
  <si>
    <t>osoby s chronickým duševním onemocněním</t>
  </si>
  <si>
    <t>• mladší děti (7 –10 let)
• starší děti (11 – 15 let)
• dorost (16 – 18 let)
• mladí dospělí (19 – 26 let)
• dospělí (27 – 64 let)
• mladší senioři (65 – 80 let)</t>
  </si>
  <si>
    <t>Centrum psychologické podpory, z. s.</t>
  </si>
  <si>
    <t xml:space="preserve">Dolní Branná 266
543 62 Dolní Branná
</t>
  </si>
  <si>
    <t>• počet intervencí (30 min. jednání): 10</t>
  </si>
  <si>
    <t>• 19. osoby v krizi
• 21. osoby, které vedou rizikový způsob života nebo jsou tímto způsobem života ohroženy
• 23. rodiny s dítětem/dětmi</t>
  </si>
  <si>
    <t>osoby v krizi</t>
  </si>
  <si>
    <t>Centrum sociální pomoci a služeb o. p. s.</t>
  </si>
  <si>
    <t xml:space="preserve">Souběžná 1746/12
Nový Hradec Králové
500 12 Hradec Králové 12
</t>
  </si>
  <si>
    <t>Manželská a rodinná poradna Hradec Králové</t>
  </si>
  <si>
    <t>• počet klientů: 12</t>
  </si>
  <si>
    <t>Sledovanou jednotkou pro vyjádření kapacity úkonů poradny je počet denních konzultací trvajících 45 minut.</t>
  </si>
  <si>
    <t>•  1. děti a mládež ve věku od 6 do 26 let ohrožené společensky nežádoucími jevy
•  3. oběti domácího násilí
•  5. oběti trestné činnosti
•  9. osoby ohrožené závislostí nebo závislé na návykových látkách
• 10. osoby s chronickým duševním onemocněním
• 15. osoby s tělesným postižením
• 17. osoby se zdravotním postižením
• 19. osoby v krizi
• 21. osoby, které vedou rizikový způsob života nebo jsou tímto způsobem života ohroženy
• 23. rodiny s dítětem/dětmi</t>
  </si>
  <si>
    <t>Manželská a rodinná poradna Náchod</t>
  </si>
  <si>
    <t>• počet klientů: 8</t>
  </si>
  <si>
    <t>Psychologická poradna Rychnov nad Kněžnou</t>
  </si>
  <si>
    <t>• počet klientů: 5</t>
  </si>
  <si>
    <t>Sledovanou jednotkou pro vyjádření kapacity úkonů poradny je počet denních konzulatcí trvající 45 minut.</t>
  </si>
  <si>
    <t>•  1. děti a mládež ve věku od 6 do 26 let ohrožené společensky nežádoucími jevy
•  3. oběti domácího násilí
•  5. oběti trestné činnosti
•  7. osoby do 26 let věku opouštějící školská zařízení pro výkon ústavní péče
•  9. osoby ohrožené závislostí nebo závislé na návykových látkách
• 15. osoby s tělesným postižením
• 17. osoby se zdravotním postižením
• 19. osoby v krizi
• 21. osoby, které vedou rizikový způsob života nebo jsou tímto způsobem života ohroženy
• 23. rodiny s dítětem/dětmi</t>
  </si>
  <si>
    <t>Denní stacionář - Domovinka</t>
  </si>
  <si>
    <t>• počet klientů: 20</t>
  </si>
  <si>
    <t>• 15. osoby s tělesným postižením
• 16. osoby se sluchovým postižením
• 17. osoby se zdravotním postižením
• 18. osoby se zrakovým postižením
• 24. senioři</t>
  </si>
  <si>
    <t>Manželská a rodinná poradna Jičín</t>
  </si>
  <si>
    <t>Komplexní pečovatelská služba v terénu pro seniory, občany se zdravotním postižením</t>
  </si>
  <si>
    <t>• počet klientů: 220</t>
  </si>
  <si>
    <t>• 10. osoby s chronickým duševním onemocněním
• 11. osoby s chronickým onemocněním
• 12. osoby s jiným zdravotním postižením
• 15. osoby s tělesným postižením
• 16. osoby se sluchovým postižením
• 17. osoby se zdravotním postižením
• 18. osoby se zrakovým postižením
• 19. osoby v krizi
• 24. senioři</t>
  </si>
  <si>
    <t>Centrum sociálních služeb Naděje Broumov</t>
  </si>
  <si>
    <t xml:space="preserve">Jiráskova 193
Nové Město
550 01 Broumov 1
</t>
  </si>
  <si>
    <t>Příspěvková organizace zřízená územním samosprávným celkem</t>
  </si>
  <si>
    <t>• počet klientů: 3</t>
  </si>
  <si>
    <t>• počet klientů: 70</t>
  </si>
  <si>
    <t>• 11. osoby s chronickým onemocněním
• 15. osoby s tělesným postižením
• 24. senioři</t>
  </si>
  <si>
    <t>• starší děti (11 – 15 let)
• dorost (16 – 18 let)
• mladí dospělí (19 – 26 let)
• dospělí (27 – 64 let)
• mladší senioři (65 – 80 let)</t>
  </si>
  <si>
    <t>• 19. osoby v krizi
• 20. osoby žijící v sociálně vyloučených komunitách
• 21. osoby, které vedou rizikový způsob života nebo jsou tímto způsobem života ohroženy
• 23. rodiny s dítětem/dětmi
• 25. etnické menšiny</t>
  </si>
  <si>
    <t>• starší děti (11 – 15 let)
• dorost (16 – 18 let)
• mladí dospělí (19 – 26 let)
• dospělí (27 – 64 let)
• mladší senioři (65 – 80 let)
• starší senioři (nad 80 let)</t>
  </si>
  <si>
    <t>Centrum sociálních služeb Naděje Broumov - domov pro seniory</t>
  </si>
  <si>
    <t>• počet lůžek: 34</t>
  </si>
  <si>
    <t>• 24. senioři</t>
  </si>
  <si>
    <t>• mladší senioři (65 – 80 let)
• starší senioři (nad 80 let)</t>
  </si>
  <si>
    <t>Denní stacionář Klokan o. p. s.</t>
  </si>
  <si>
    <t xml:space="preserve">Janderova 436
Hořice
508 01 Hořice v Podkrkonoší
</t>
  </si>
  <si>
    <t>Denní stacionář Klokan o.p.s.</t>
  </si>
  <si>
    <t>Diakonie ČCE - středisko BETANIE - evangelický domov v Náchodě</t>
  </si>
  <si>
    <t xml:space="preserve">Špreňarova 1053
Náchod
547 01 Náchod 1
</t>
  </si>
  <si>
    <t>Církve a náboženské společnosti</t>
  </si>
  <si>
    <t>odlehčovací služby</t>
  </si>
  <si>
    <t>• počet lůžek: 6</t>
  </si>
  <si>
    <t>• 12. osoby s jiným zdravotním postižením
• 13. osoby s kombinovaným postižením
• 14. osoby s mentálním postižením
• 15. osoby s tělesným postižením
• 24. senioři</t>
  </si>
  <si>
    <t>• mladí dospělí (19 – 26 let)
• dospělí (27 – 64 let)
• mladší senioři (65 – 80 let)
• starší senioři (nad 80 let)</t>
  </si>
  <si>
    <t>• počet lůžek: 14</t>
  </si>
  <si>
    <t>• 12. osoby s jiným zdravotním postižením
• 13. osoby s kombinovaným postižením
• 14. osoby s mentálním postižením
• 15. osoby s tělesným postižením
• 17. osoby se zdravotním postižením
• 18. osoby se zrakovým postižením
• 24. senioři</t>
  </si>
  <si>
    <t>Diakonie ČCE - středisko Milíčův dům</t>
  </si>
  <si>
    <t xml:space="preserve">Havlíčkova 14
Jakubské Předměstí
551 01 Jaroměř 1
</t>
  </si>
  <si>
    <t>sociálně aktivizační služby pro rodiny s dětmi</t>
  </si>
  <si>
    <t>SAS Alternativa</t>
  </si>
  <si>
    <t>• počet klientů: 90</t>
  </si>
  <si>
    <t>• děti předškolního věku (1 - 6 let)
• mladší děti (7 –10 let)
• starší děti (11 – 15 let)
• dorost (16 – 18 let)</t>
  </si>
  <si>
    <t>Diakonie ČCE - středisko Světlo ve Vrchlabí</t>
  </si>
  <si>
    <t xml:space="preserve">Komenského 616
Vrchlabí
543 01 Vrchlabí 1
</t>
  </si>
  <si>
    <t>Osobní asistence</t>
  </si>
  <si>
    <t>• počet klientů: 4</t>
  </si>
  <si>
    <t>• 12. osoby s jiným zdravotním postižením
• 13. osoby s kombinovaným postižením
• 14. osoby s mentálním postižením
• 15. osoby s tělesným postižením
• 17. osoby se zdravotním postižením
• 24. senioři</t>
  </si>
  <si>
    <t>Sociálně aktivizační služby pro rodiny s dětmi</t>
  </si>
  <si>
    <t>• děti kojeneckého věku (do 1 roku)
• děti předškolního věku (1 - 6 let)
• mladší děti (7 –10 let)
• starší děti (11 – 15 let)
• dorost (16 – 18 let)</t>
  </si>
  <si>
    <t>Pracoviště rané péče</t>
  </si>
  <si>
    <t>Ambulantní konzultace jsou plánovány dle individuálních požadavků uživatelů. Ambulantní forma služby je poskytována od 1.4.2016.</t>
  </si>
  <si>
    <t>• děti kojeneckého věku (do 1 roku)
• děti předškolního věku (1 - 6 let)</t>
  </si>
  <si>
    <t>Sociální rehabilitace - Spirála</t>
  </si>
  <si>
    <t>• 11. osoby s chronickým onemocněním
• 12. osoby s jiným zdravotním postižením
• 13. osoby s kombinovaným postižením
• 14. osoby s mentálním postižením
• 15. osoby s tělesným postižením</t>
  </si>
  <si>
    <t>• počet klientů: 14</t>
  </si>
  <si>
    <t>Diakonie ČCE - středisko ve Dvoře Králové nad Labem</t>
  </si>
  <si>
    <t xml:space="preserve">nábřeží Benešovo 1067
544 01 Dvůr Králové nad Labem
</t>
  </si>
  <si>
    <t>Pečovatelská služba</t>
  </si>
  <si>
    <t>• počet klientů: 188</t>
  </si>
  <si>
    <t>• 10. osoby s chronickým duševním onemocněním
• 11. osoby s chronickým onemocněním
• 12. osoby s jiným zdravotním postižením
• 15. osoby s tělesným postižením
• 17. osoby se zdravotním postižením
• 18. osoby se zrakovým postižením
• 24. senioři</t>
  </si>
  <si>
    <t>denní stacionář</t>
  </si>
  <si>
    <t>Domov pro seniory</t>
  </si>
  <si>
    <t>• počet lůžek: 23</t>
  </si>
  <si>
    <t>domovy se zvláštním režimem</t>
  </si>
  <si>
    <t>Domov Diakonie</t>
  </si>
  <si>
    <t>• počet lůžek: 10</t>
  </si>
  <si>
    <t>• 10. osoby s chronickým duševním onemocněním
• 24. senioři</t>
  </si>
  <si>
    <t>Diecézní katolická charita Hradec Králové</t>
  </si>
  <si>
    <t xml:space="preserve">Velké náměstí 37/46
Hradec Králové
500 03 Hradec Králové 3
</t>
  </si>
  <si>
    <t>Poradna pro cizince a uprchlíky</t>
  </si>
  <si>
    <t>• počet intervencí (30 min. jednání): 12</t>
  </si>
  <si>
    <t>•  2. imigranti a azylanti</t>
  </si>
  <si>
    <t>imigranti a azylanti</t>
  </si>
  <si>
    <t>Domácí hospic Duha, o. p. s.</t>
  </si>
  <si>
    <t xml:space="preserve">Čsl. armády 1815
Hořice
508 01 Hořice v Podkrkonoší
</t>
  </si>
  <si>
    <t>Sociální poradna Centra domácí hospicové péče</t>
  </si>
  <si>
    <t>• počet intervencí (30 min. jednání): 6</t>
  </si>
  <si>
    <t>• počet intervencí (30 min. jednání): 3</t>
  </si>
  <si>
    <t>• 11. osoby s chronickým onemocněním
• 19. osoby v krizi</t>
  </si>
  <si>
    <t>Domácí hospic Setkání, o.p.s.</t>
  </si>
  <si>
    <t xml:space="preserve">Hrdinů odboje 1017
516 01 Rychnov nad Kněžnou
</t>
  </si>
  <si>
    <t>Sociální poradna Domácího hospice Setkání</t>
  </si>
  <si>
    <t>• počet intervencí (30 min. jednání): 4</t>
  </si>
  <si>
    <t>Data z roku 2015 jsou uvedena za část roku od registrace 15.5. 2015</t>
  </si>
  <si>
    <t>Domov Dědina</t>
  </si>
  <si>
    <t xml:space="preserve">Nádražní 709
517 73 Opočno
</t>
  </si>
  <si>
    <t>Domov Dědina - denní stacionář</t>
  </si>
  <si>
    <t>U služby denní stacionář nezjišťujeme stupeň závislosti (příspěvek na péči), proto je v tabulce struktura uživatelů vyplněn stupen závislosti - ostatní.</t>
  </si>
  <si>
    <t>Domov Dědina - pobytová služba</t>
  </si>
  <si>
    <t>• počet lůžek: 104</t>
  </si>
  <si>
    <t>Počet lůžek byl navýšen ze 104 na 107.</t>
  </si>
  <si>
    <t>Domov Dědina - chráněné bydlení</t>
  </si>
  <si>
    <t>• počet lůžek: 16</t>
  </si>
  <si>
    <t>Od 1. 12. 2015 vzniklo nové středisko, proto došlo k navýšení počtu lůžek.
U služby chráněné bydlení nezjišťujeme stupeň závislosti (příspěvek na péči), proto je v tabulce struktura uživatelů vyplněn stupen závislosti - ostatní.</t>
  </si>
  <si>
    <t>• 10. osoby s chronickým duševním onemocněním
• 14. osoby s mentálním postižením</t>
  </si>
  <si>
    <t>Domov Dolní zámek</t>
  </si>
  <si>
    <t xml:space="preserve">náměstí Aloise Jiráska 44
549 57 Teplice nad Metují
</t>
  </si>
  <si>
    <t>• počet lůžek: 49</t>
  </si>
  <si>
    <t>•  9. osoby ohrožené závislostí nebo závislé na návykových látkách</t>
  </si>
  <si>
    <t>osoby ohrožené závislostí nebo závislé na návykových látkách</t>
  </si>
  <si>
    <t>Domov důchodců Albrechtice nad Orlicí</t>
  </si>
  <si>
    <t xml:space="preserve">1. máje 104
517 22 Albrechtice nad Orlicí
</t>
  </si>
  <si>
    <t>• počet lůžek: 81</t>
  </si>
  <si>
    <t>• 10. osoby s chronickým duševním onemocněním</t>
  </si>
  <si>
    <t>Domov důchodců Borohrádek</t>
  </si>
  <si>
    <t xml:space="preserve">Rudé armády 1
517 24 Borohrádek
</t>
  </si>
  <si>
    <t>• počet lůžek: 121</t>
  </si>
  <si>
    <t>Domov důchodců Černožice</t>
  </si>
  <si>
    <t xml:space="preserve">Revoluční 84
Černožice
503 04 Černožice nad Labem
</t>
  </si>
  <si>
    <t>Z důvodu rekonstrukce budovy Domova důchodců Černožice došlo ke snížení kapacity klientů.</t>
  </si>
  <si>
    <t>• počet lůžek: 56</t>
  </si>
  <si>
    <t>Domov důchodců Dvůr Králové nad Labem</t>
  </si>
  <si>
    <t xml:space="preserve">Roháčova 2968
544 01 Dvůr Králové nad Labem
</t>
  </si>
  <si>
    <t>• počet lůžek: 80</t>
  </si>
  <si>
    <t>Domov důchodců Humburky</t>
  </si>
  <si>
    <t xml:space="preserve">Humburky 100
504 01 Nový Bydžov
</t>
  </si>
  <si>
    <t>• počet lůžek: 47</t>
  </si>
  <si>
    <t>Domov důchodců ChD - Zdislava</t>
  </si>
  <si>
    <t xml:space="preserve">Týnišťská 337
503 46 Třebechovice pod Orebem
</t>
  </si>
  <si>
    <t>Domov důchodců ChD-Zdislava</t>
  </si>
  <si>
    <t>• počet lůžek: 54</t>
  </si>
  <si>
    <t>• 11. osoby s chronickým onemocněním
• 12. osoby s jiným zdravotním postižením
• 15. osoby s tělesným postižením
• 17. osoby se zdravotním postižením
• 24. senioři</t>
  </si>
  <si>
    <t>Domov důchodců Lampertice</t>
  </si>
  <si>
    <t xml:space="preserve">Lampertice 204
541 01 Trutnov 1
</t>
  </si>
  <si>
    <t>• počet lůžek: 52</t>
  </si>
  <si>
    <t>Domov důchodců Malá Čermná</t>
  </si>
  <si>
    <t xml:space="preserve">Malá Čermná 42
549 31 Hronov 1
</t>
  </si>
  <si>
    <t>• počet lůžek: 53</t>
  </si>
  <si>
    <t>Domov důchodců Mlázovice</t>
  </si>
  <si>
    <t xml:space="preserve">Náměstí 43
507 58 Mlázovice
</t>
  </si>
  <si>
    <t>• počet lůžek: 55</t>
  </si>
  <si>
    <t>Domov důchodců Náchod</t>
  </si>
  <si>
    <t xml:space="preserve">Bartoňova 903
Náchod
547 01 Náchod 1
</t>
  </si>
  <si>
    <t>• počet lůžek: 60</t>
  </si>
  <si>
    <t>• 11. osoby s chronickým onemocněním</t>
  </si>
  <si>
    <t>osoby s chronickým onemocněním</t>
  </si>
  <si>
    <t>• počet lůžek: 90</t>
  </si>
  <si>
    <t>Domov důchodců Police nad Metují</t>
  </si>
  <si>
    <t xml:space="preserve">Na Sibiři 149
Velká Ledhuje
549 54 Police nad Metují
</t>
  </si>
  <si>
    <t>• počet lůžek: 64</t>
  </si>
  <si>
    <t>Domov důchodců Tmavý Důl</t>
  </si>
  <si>
    <t xml:space="preserve">Tmavý Důl 633
Rtyně v Podkrkonoší
542 34 Malé Svatoňovice
</t>
  </si>
  <si>
    <t>• počet lůžek: 100</t>
  </si>
  <si>
    <t>DOMOV NA STŘÍBRNÉM VRCHU</t>
  </si>
  <si>
    <t xml:space="preserve">Stříbrný vrch 199
Rokytnice v Orlických horách
517 61 Rokytnice v Orl.horách
</t>
  </si>
  <si>
    <t>• počet lůžek: 4</t>
  </si>
  <si>
    <t>• počet lůžek: 43</t>
  </si>
  <si>
    <t>• počet klientů: 13</t>
  </si>
  <si>
    <t>• mladí dospělí (19 – 26 let)
• dospělí (27 – 64 let)
• mladší senioři (65 – 80 let)</t>
  </si>
  <si>
    <t>• počet lůžek: 7</t>
  </si>
  <si>
    <t>• 14. osoby s mentálním postižením</t>
  </si>
  <si>
    <t>Domov odpočinku ve stáří Justynka</t>
  </si>
  <si>
    <t xml:space="preserve">Komenského náměstí 212
Hronov
549 31 Hronov 1
</t>
  </si>
  <si>
    <t>• počet lůžek: 67</t>
  </si>
  <si>
    <t>Domov pro seniory Pilníkov</t>
  </si>
  <si>
    <t xml:space="preserve">Trutnovská 176
542 42 Pilníkov
</t>
  </si>
  <si>
    <t>• počet lůžek: 42</t>
  </si>
  <si>
    <t>Domov pro seniory Trutnov</t>
  </si>
  <si>
    <t xml:space="preserve">Rudolfa Frimla 936
Střední Předměstí
541 01 Trutnov 1
</t>
  </si>
  <si>
    <t>• počet lůžek: 124</t>
  </si>
  <si>
    <t>Domov pro seniory Vrchlabí</t>
  </si>
  <si>
    <t xml:space="preserve">Žižkova 590
Vrchlabí
543 01 Vrchlabí 1
</t>
  </si>
  <si>
    <t>• počet lůžek: 3</t>
  </si>
  <si>
    <t>Domov sociálních služeb Skřivany</t>
  </si>
  <si>
    <t xml:space="preserve">Dr. Vojtěcha 93
Skřivany
503 52 Skřivany u Nového Bydžova
</t>
  </si>
  <si>
    <t>Domov sociálních služeb Skřivany - DOZP</t>
  </si>
  <si>
    <t>• počet lůžek: 86</t>
  </si>
  <si>
    <t>Domov sociálních služeb Skřivany - CHB</t>
  </si>
  <si>
    <t>Domov U Biřičky</t>
  </si>
  <si>
    <t xml:space="preserve">K Biřičce 1240
Nový Hradec Králové
500 08 Hradec Králové 8
</t>
  </si>
  <si>
    <t>• počet klientů: 53</t>
  </si>
  <si>
    <t>Mimořádné snížení kapacity z důvodu stavebních úprav.</t>
  </si>
  <si>
    <t>• počet lůžek: 272</t>
  </si>
  <si>
    <t>Domov V Podzámčí</t>
  </si>
  <si>
    <t xml:space="preserve">Palackého 165
Chlumec nad Cidlinou III
503 51 Chlumec nad Cidlinou
</t>
  </si>
  <si>
    <t>• počet lůžek: 8</t>
  </si>
  <si>
    <t>• počet lůžek: 48</t>
  </si>
  <si>
    <t>• počet lůžek: 76</t>
  </si>
  <si>
    <t>Domovy Na Třešňovce</t>
  </si>
  <si>
    <t xml:space="preserve">Riegrova 837
552 03 Česká Skalice
</t>
  </si>
  <si>
    <t>domov pro seniory</t>
  </si>
  <si>
    <t>• počet lůžek: 95</t>
  </si>
  <si>
    <t>domov pro osoby se zdravotním postižením</t>
  </si>
  <si>
    <t>• počet lůžek: 57</t>
  </si>
  <si>
    <t>DUHA o. p. s.</t>
  </si>
  <si>
    <t xml:space="preserve">Julia Fučíka 873
504 01 Nový Bydžov
</t>
  </si>
  <si>
    <t>Duha o.p.s. Nový Bydžov - centrum denních služeb</t>
  </si>
  <si>
    <t>• 15. osoby s tělesným postižením
• 17. osoby se zdravotním postižením
• 24. senioři</t>
  </si>
  <si>
    <t>Obec</t>
  </si>
  <si>
    <t>Duha o.p.s. Nový Bydžov-odlehčovací služba</t>
  </si>
  <si>
    <t>• počet lůžek: 9</t>
  </si>
  <si>
    <t>nízkoprahová zařízení pro děti a mládež</t>
  </si>
  <si>
    <t>Duha o.p.s. - NZDM DoPatra</t>
  </si>
  <si>
    <t>•  1. děti a mládež ve věku od 6 do 26 let ohrožené společensky nežádoucími jevy
• 25. etnické menšiny</t>
  </si>
  <si>
    <t>děti a mládež ve věku od 6 do 26 let ohrožené společensky nežádoucími jevy</t>
  </si>
  <si>
    <t>• mladší děti (7 –10 let)
• starší děti (11 – 15 let)</t>
  </si>
  <si>
    <t>Duha o.p.s. Nový Bydžov - pečovatelská služba</t>
  </si>
  <si>
    <t>• 14. osoby s mentálním postižením
• 15. osoby s tělesným postižením
• 17. osoby se zdravotním postižením
• 24. senioři</t>
  </si>
  <si>
    <t>• dorost (16 – 18 let)
• mladí dospělí (19 – 26 let)
• dospělí (27 – 64 let)
• mladší senioři (65 – 80 let)
• starší senioři (nad 80 let)</t>
  </si>
  <si>
    <t>Farní charita Dobruška</t>
  </si>
  <si>
    <t xml:space="preserve">Kostelní 259
518 01 Dobruška
</t>
  </si>
  <si>
    <t>v roce 2014 přímé péče u klienta 4 260 hodin
v roce 2015 přímé péče u klienta 4 640 hodin
odhad 2016 přímé péče u klienta 7 000 hodin</t>
  </si>
  <si>
    <t>• 11. osoby s chronickým onemocněním
• 13. osoby s kombinovaným postižením
• 15. osoby s tělesným postižením
• 17. osoby se zdravotním postižením
• 24. senioři</t>
  </si>
  <si>
    <t>Farní charita Dvůr Králové nad Labem</t>
  </si>
  <si>
    <t xml:space="preserve">Palackého 99
544 01 Dvůr Králové nad Labem
</t>
  </si>
  <si>
    <t>• 13. osoby s kombinovaným postižením
• 15. osoby s tělesným postižením
• 17. osoby se zdravotním postižením
• 24. senioři</t>
  </si>
  <si>
    <t>osoby se zdravotním postižením</t>
  </si>
  <si>
    <t>• děti předškolního věku (1 - 6 let)
• mladší děti (7 –10 let)
• starší děti (11 – 15 let)
• dorost (16 – 18 let)
• mladí dospělí (19 – 26 let)
• dospělí (27 – 64 let)
• mladší senioři (65 – 80 let)
• starší senioři (nad 80 let)</t>
  </si>
  <si>
    <t>Občanská poradna</t>
  </si>
  <si>
    <t>• 19. osoby v krizi
• 21. osoby, které vedou rizikový způsob života nebo jsou tímto způsobem života ohroženy</t>
  </si>
  <si>
    <t>osoby, které vedou rizikový způsob života nebo jsou tímto způsobem života ohroženy</t>
  </si>
  <si>
    <t>Střelka</t>
  </si>
  <si>
    <t>•  1. děti a mládež ve věku od 6 do 26 let ohrožené společensky nežádoucími jevy</t>
  </si>
  <si>
    <t>• mladší děti (7 –10 let)
• starší děti (11 – 15 let)
• dorost (16 – 18 let)
• mladí dospělí (19 – 26 let)</t>
  </si>
  <si>
    <t>Farní charita Rychnov nad Kněžnou</t>
  </si>
  <si>
    <t xml:space="preserve">Palackého 111
516 01 Rychnov nad Kněžnou
</t>
  </si>
  <si>
    <t>Stacionář sv.Františka</t>
  </si>
  <si>
    <t>• počet lůžek: 13</t>
  </si>
  <si>
    <t>• počet klientů: 22</t>
  </si>
  <si>
    <t>• 13. osoby s kombinovaným postižením
• 14. osoby s mentálním postižením
• 24. senioři</t>
  </si>
  <si>
    <t>týdenní stacionáře</t>
  </si>
  <si>
    <t>Farní charita Třebechovice pod Orebem</t>
  </si>
  <si>
    <t xml:space="preserve">Týnišťská 1318
503 46 Třebechovice pod Orebem
</t>
  </si>
  <si>
    <t>Charitní pečovatelská služba Třebechovice pod Orebem</t>
  </si>
  <si>
    <t>• počet klientů: 110</t>
  </si>
  <si>
    <t>• 11. osoby s chronickým onemocněním
• 12. osoby s jiným zdravotním postižením
• 13. osoby s kombinovaným postižením
• 14. osoby s mentálním postižením
• 15. osoby s tělesným postižením
• 16. osoby se sluchovým postižením
• 17. osoby se zdravotním postižením
• 18. osoby se zrakovým postižením
• 23. rodiny s dítětem/dětmi
• 24. senioři</t>
  </si>
  <si>
    <t>Geriatrické centrum Týniště nad Orlicí</t>
  </si>
  <si>
    <t xml:space="preserve">Turkova 785
517 21 Týniště nad Orlicí
</t>
  </si>
  <si>
    <t>• 17. osoby se zdravotním postižením
• 24. senioři</t>
  </si>
  <si>
    <t>HEWER, z.s.</t>
  </si>
  <si>
    <t xml:space="preserve">Černokostelecká 2020/20
Praha 10 - Strašnice
100 00 Praha 10
</t>
  </si>
  <si>
    <t>Osobní asistence pro Královéhradecký kraj</t>
  </si>
  <si>
    <t>• počet klientů: 120</t>
  </si>
  <si>
    <t>Poptávka po vyšší kapacitě služby vychází z demografického vývoje a celospolečenského zájmu o péči v přirozeném prostředí uživatelů s využitím terénních sociálních služeb. V případě služby HEWER jde navíc o zajišťování osobní asistence u bývalých klientů ČČK a zejména pak ve Speciální základní a mateřské škole v Hradci K., což se začalo projevovat již od září roku 2016. Daný stav výrazně ovlivní počty pracovníků v přímé péči v roce 2017 a musí dojít k jejich navýšení. Na základě zahájení služby osobní asistence HEWER pro cca 40 dětí ze Speciální školy  v HK (Mateřská škola a Speciální základní škola Hradec Králové) došlo od září 2016 k navýšení počtu uživatelů služby. V registraci bude tento údaj v nejbližších dnech aktualizován tak,  aby odpovídal reálným počtům. V "Předpokladu počtu uživatelů za minulý rok k dotovanému roku" proto uvádíme již aktuální hodnotu 160 uživatelů.</t>
  </si>
  <si>
    <t>• 13. osoby s kombinovaným postižením
• 14. osoby s mentálním postižením
• 15. osoby s tělesným postižením
• 16. osoby se sluchovým postižením
• 17. osoby se zdravotním postižením
• 18. osoby se zrakovým postižením
• 24. senioři</t>
  </si>
  <si>
    <t>Hradecké centrum pro osoby se sluchovým postižením o.p.s.</t>
  </si>
  <si>
    <t xml:space="preserve">Milady Horákové 504/45
Třebeš
500 06 Hradec Králové 6
</t>
  </si>
  <si>
    <t>tlumočnické služby</t>
  </si>
  <si>
    <t>Tlumočnické služby</t>
  </si>
  <si>
    <t>• počet intervencí (30 min. jednání): 8</t>
  </si>
  <si>
    <t>Klient využívá formu služby dle charakteru požadavku tlumočení, proto je v obou formách uvedený stejný celkový počet klientů.</t>
  </si>
  <si>
    <t>• 16. osoby se sluchovým postižením</t>
  </si>
  <si>
    <t>osoby se sluchovým postižením</t>
  </si>
  <si>
    <t>Odborné sociální poradenství</t>
  </si>
  <si>
    <t>• počet intervencí (30 min. jednání): 15</t>
  </si>
  <si>
    <t>Kapacita počtu intervencí je myšlena max. denní kapacitou, max. kapacita služby není vzhledem k charakteru služby stanovena.</t>
  </si>
  <si>
    <t>KŘESADLO HK - Centrum pomoci lidem s PAS, z.ú.</t>
  </si>
  <si>
    <t xml:space="preserve">Mrštíkova 934/20
Nový Hradec Králové
500 09 Hradec Králové 9
</t>
  </si>
  <si>
    <t>Křesadlo HK - Centrum pomoci lidem s PAS, z.ú.</t>
  </si>
  <si>
    <t>Službu jsme začali poskytovat v říjnu 2015, v tomto roce jsme nečerpali dotaci z MPSV. Čerpali jsme z vlastních zdrojů.</t>
  </si>
  <si>
    <t>v roce 2015 nevyužil žádný klient terénní služby. Toto bylo zapříčiněno spuštěním služby až v říjnu 2015.</t>
  </si>
  <si>
    <t>Jde o kvalifikovaný odhad. Službu od ledna otevíráme. Vycházíme z požadavků rodinných příslušníků osob s PAS.</t>
  </si>
  <si>
    <t>• 10. osoby s chronickým duševním onemocněním
• 19. osoby v krizi
• 23. rodiny s dítětem/dětmi</t>
  </si>
  <si>
    <t>Laxus z. ú.</t>
  </si>
  <si>
    <t xml:space="preserve">Sadová 2107
Nymburk
288 02 Nymburk 2
</t>
  </si>
  <si>
    <t>Ambulantní centrum Hradec Králové</t>
  </si>
  <si>
    <t>Poznámka 1: Maximální okamžitá kapacita vychází z počtu pracovníků ve službě = 1 pracovník pracuje s jedním klientem, poskytuje intervenci. Poznámka 2: Maximální denní kapacita vychází z počtu pracovníků ve službě v jeden den = jeden pracovník je schopen v jednom dni poskytnout službu 5 klientům – 5 intervencí, dále analogicky s pozn.1. 
Poznámka 3: Pod pojem intervence spadá: individuální poradenství, skupinová práce, sociální práce, rodinné a párové poradenství, poradenství pro rodiče a poskytnutí pomoci v krizi. Některé intervence mohou být poskytnuty zároveň v rámci jednoho kontaktu.
Poznámka 4: Odhady počtu intervencí a uživatelů služby na rok 2016 vychází z aktuálních výkazů k září 2016; odhady na rok 2017 z plánovaného rozvoje nabízených služeb při zachování stávajícího personálního pokrytí služeb.
Maximální denní kapacita služby je  pro rok 2017 plánovaná na 15 intervencí, v současné době je maximální denní kapacita 10 intervencí. V registru bude tato změna zapsána k 1.1.2017.</t>
  </si>
  <si>
    <t>• starší děti (11 – 15 let)
• dorost (16 – 18 let)
• mladí dospělí (19 – 26 let)
• dospělí (27 – 64 let)</t>
  </si>
  <si>
    <t>terénní programy</t>
  </si>
  <si>
    <t>Centrum terénních programů Královehradeckého kraje</t>
  </si>
  <si>
    <t>kontakt = jednorázová intervence v přímém kontaktu s klientem, a to buď přímo nebo po telefonu, v rámci jednoho kontaktu je možno poskytnout více výkonů.(původní definice )
kontakt* = Zprostředkování kontaktu se společenským prostředím + Pomoc při uplatňování práv a oprávněných zájmů + Výchovné, vzdělávací a aktivizační činnosti + Sociálně terapeutické činnosti + Výměnný program - výměny + Poradenství (podle benchmarkingu KHK): 2015 – 3954, 2016 – 4400, 2017 - 4900
Okamžitá kapacita uživatelů služby = počet pracovníků služby (6 osob) – 1 pracovník v 1 okamžik pracuje s 1 klientem
Denní kapacita uživatelů služby= počet klientů, které je zařízení schopno obsloužit v rámci své provozní doby vzhledem k počtu pracovníků ve službě a k průměrnému objemu služeb, které čerpá jeden klient.
Okamžitá kapacita kontaktů = počet pracovníků služby (6 osob) – na jednoho pracovníka připadá 1 kontakt s 1 klientem v 1 okamžik
Poslední navýšení denní a okamžité kapacity programu je spojena s rozšířením služeb do regiónu Broumovsko.</t>
  </si>
  <si>
    <t>kontaktní centra</t>
  </si>
  <si>
    <t>K-centrum Hradec Králové</t>
  </si>
  <si>
    <t>VYJÁDŘENÍ KAPACITY:
Kontakt = Součet výkonů - Výměnný program - výměny + Servis + Poradenství + Intervence + Testy + Reference, kontaktní práce.
Okamžitá kapacita = počet pracovníků služby vykonávající individuální práci v aktuální chvíli.
Denní kapacita = počet klientů, které je zařízení schopno obsloužit v rámci své provozní doby vzhledem k počtu pracovníků ve službě a k průměrnému objemu služeb, které čerpá jeden klient.</t>
  </si>
  <si>
    <t>Město Česká Skalice</t>
  </si>
  <si>
    <t xml:space="preserve">třída T. G. Masaryka 80
552 03 Česká Skalice
</t>
  </si>
  <si>
    <t>Pečovatelská služba Česká Skalice</t>
  </si>
  <si>
    <t>ambulantní služba posyktována jako úkon koupání, hygiena v SOH, které je v danou dobu určeno kapacitně pro jednu osobu</t>
  </si>
  <si>
    <t>• 11. osoby s chronickým onemocněním
• 17. osoby se zdravotním postižením
• 24. senioři</t>
  </si>
  <si>
    <t>Město Dobruška</t>
  </si>
  <si>
    <t xml:space="preserve">nám. F. L. Věka 11
518 01 Dobruška
</t>
  </si>
  <si>
    <t>Město Dobruška Pečovatelská služba</t>
  </si>
  <si>
    <t>• počet klientů: 50</t>
  </si>
  <si>
    <t>• 11. osoby s chronickým onemocněním
• 13. osoby s kombinovaným postižením
• 17. osoby se zdravotním postižením
• 24. senioři</t>
  </si>
  <si>
    <t>Město Hronov</t>
  </si>
  <si>
    <t xml:space="preserve">nám. Čs. armády 5
Hronov
549 31 Hronov 1
</t>
  </si>
  <si>
    <t>• 11. osoby s chronickým onemocněním
• 15. osoby s tělesným postižením
• 17. osoby se zdravotním postižením
• 24. senioři</t>
  </si>
  <si>
    <t>Město Jaroměř</t>
  </si>
  <si>
    <t xml:space="preserve">nám. Československé armády 16
Jaroměř
551 01 Jaroměř 1
</t>
  </si>
  <si>
    <t>Pečovatelská služba Jaroměř</t>
  </si>
  <si>
    <t>• počet klientů: 16</t>
  </si>
  <si>
    <t>• počet klientů: 160</t>
  </si>
  <si>
    <t>• 11. osoby s chronickým onemocněním
• 12. osoby s jiným zdravotním postižením
• 17. osoby se zdravotním postižením
• 23. rodiny s dítětem/dětmi
• 24. senioři</t>
  </si>
  <si>
    <t>Město Kostelec nad Orlicí</t>
  </si>
  <si>
    <t xml:space="preserve">Palackého náměstí 38
517 41 Kostelec nad Orlicí
</t>
  </si>
  <si>
    <t>Pečovatelská služba Kostelec nad Orlicí</t>
  </si>
  <si>
    <t>• 11. osoby s chronickým onemocněním
• 13. osoby s kombinovaným postižením
• 14. osoby s mentálním postižením
• 15. osoby s tělesným postižením
• 16. osoby se sluchovým postižením
• 17. osoby se zdravotním postižením
• 18. osoby se zrakovým postižením
• 24. senioři</t>
  </si>
  <si>
    <t>Centrum denních služeb Domovinka</t>
  </si>
  <si>
    <t>• počet klientů: 9</t>
  </si>
  <si>
    <t>• 11. osoby s chronickým onemocněním
• 14. osoby s mentálním postižením
• 15. osoby s tělesným postižením
• 24. senioři</t>
  </si>
  <si>
    <t>Město Lázně Bělohrad</t>
  </si>
  <si>
    <t xml:space="preserve">Náměstí K. V. Raise 35
507 81 Lázně Bělohrad
</t>
  </si>
  <si>
    <t>• počet klientů: 45</t>
  </si>
  <si>
    <t>Město Meziměstí</t>
  </si>
  <si>
    <t xml:space="preserve">5. května 1
Meziměstí
549 81 Meziměstí u Broumova 1
</t>
  </si>
  <si>
    <t>Pečovatelská služba Meziměstí</t>
  </si>
  <si>
    <t>• počet klientů: 65</t>
  </si>
  <si>
    <t>• 17. osoby se zdravotním postižením
• 23. rodiny s dítětem/dětmi
• 24. senioři</t>
  </si>
  <si>
    <t>• děti kojeneckého věku (do 1 roku)
• děti předškolního věku (1 - 6 let)
• mladí dospělí (19 – 26 let)
• dospělí (27 – 64 let)
• mladší senioři (65 – 80 let)
• starší senioři (nad 80 let)</t>
  </si>
  <si>
    <t>Město Miletín</t>
  </si>
  <si>
    <t xml:space="preserve">náměstí K. J. Erbena 99
507 71 Miletín
</t>
  </si>
  <si>
    <t>Město Miletín-pečovatelská služba</t>
  </si>
  <si>
    <t>• 10. osoby s chronickým duševním onemocněním
• 15. osoby s tělesným postižením
• 17. osoby se zdravotním postižením
• 18. osoby se zrakovým postižením
• 24. senioři</t>
  </si>
  <si>
    <t>Město Police nad Metují</t>
  </si>
  <si>
    <t xml:space="preserve">Masarykovo náměstí 98
549 54 Police nad Metují
</t>
  </si>
  <si>
    <t>Město Rokytnice v Orlických horách</t>
  </si>
  <si>
    <t xml:space="preserve">náměstí Jindřicha Šimka 3
Rokytnice v Orlických horách
517 61 Rokytnice v Orl.horách
</t>
  </si>
  <si>
    <t>Pečovatelská služba Rokytnice v Orlických horách</t>
  </si>
  <si>
    <t>jedná se o středisko osobní hygieny</t>
  </si>
  <si>
    <t>• počet klientů: 35</t>
  </si>
  <si>
    <t>• 10. osoby s chronickým duševním onemocněním
• 11. osoby s chronickým onemocněním
• 17. osoby se zdravotním postižením
• 24. senioři</t>
  </si>
  <si>
    <t>Město Rtyně v Podkrkonoší</t>
  </si>
  <si>
    <t xml:space="preserve">Hronovská 431
542 33 Rtyně v Podkrkonoší
</t>
  </si>
  <si>
    <t>• počet klientů: 60</t>
  </si>
  <si>
    <t>Město Teplice nad Metují</t>
  </si>
  <si>
    <t xml:space="preserve">Rooseveltova 15
549 57 Teplice nad Metují
</t>
  </si>
  <si>
    <t>Pečovatelská služba Teplice nad Metují</t>
  </si>
  <si>
    <t>Město Úpice</t>
  </si>
  <si>
    <t xml:space="preserve">Pod městem 624
542 32 Úpice
</t>
  </si>
  <si>
    <t>Centrum denních služeb města Úpice</t>
  </si>
  <si>
    <t>• 17. osoby se zdravotním postižením</t>
  </si>
  <si>
    <t>Pečovatelská služba města Úpice</t>
  </si>
  <si>
    <t>Město Vamberk</t>
  </si>
  <si>
    <t xml:space="preserve">Husovo náměstí 1
517 54 Vamberk
</t>
  </si>
  <si>
    <t>• počet klientů: 62</t>
  </si>
  <si>
    <t>Město Vrchlabí</t>
  </si>
  <si>
    <t xml:space="preserve">Zámek 1
Vrchlabí
543 01 Vrchlabí 1
</t>
  </si>
  <si>
    <t>Pečovatelská služba Vrchlabí</t>
  </si>
  <si>
    <t>• počet klientů: 132</t>
  </si>
  <si>
    <t>Městská nemocnice Hořice</t>
  </si>
  <si>
    <t xml:space="preserve">Riegrova 655
Hořice
508 01 Hořice v Podkrkonoší
</t>
  </si>
  <si>
    <t>sociální služby poskytované ve zdravotnických zařízeních lůžkové péče</t>
  </si>
  <si>
    <t>• 10. osoby s chronickým duševním onemocněním
• 11. osoby s chronickým onemocněním
• 12. osoby s jiným zdravotním postižením
• 13. osoby s kombinovaným postižením
• 14. osoby s mentálním postižením
• 15. osoby s tělesným postižením
• 16. osoby se sluchovým postižením
• 17. osoby se zdravotním postižením
• 18. osoby se zrakovým postižením
• 24. senioři</t>
  </si>
  <si>
    <t>osoby se zrakovým postižením</t>
  </si>
  <si>
    <t>Městské středisko sociálních služeb MARIE</t>
  </si>
  <si>
    <t xml:space="preserve">Bartoňova 1998
Náchod
547 01 Náchod 1
</t>
  </si>
  <si>
    <t>MěSSS Marie Náchod</t>
  </si>
  <si>
    <t>• počet lůžek: 58</t>
  </si>
  <si>
    <t>Celková kapacita odlehčovací služby  DS Marie - 4 lůžka. V listopadu a v prosinci 2016 může být odlehčovací služba nabídnuta a poskytnuta dalším zájemcům.</t>
  </si>
  <si>
    <t>• počet klientů: 260</t>
  </si>
  <si>
    <t>Městské středisko sociálních služeb Oáza</t>
  </si>
  <si>
    <t xml:space="preserve">T. G. Masaryka 1424
Nové Město nad Metují
549 01 Nové Město nad Metují 1
</t>
  </si>
  <si>
    <t>• počet klientů: 15</t>
  </si>
  <si>
    <t>Navýšen počet klientů s péčí o vlastní osobu, hygienu.</t>
  </si>
  <si>
    <t>Odlehčovací služba</t>
  </si>
  <si>
    <t>• počet lůžek: 5</t>
  </si>
  <si>
    <t>Počet lůžek je 5. V průběhu roku službu využije 55 klientů. Údaj jsme do kolonky "počet lůžek v dotovaném roce" uvedli podle "plánovaného počtu uživatelů v dotovaném roce", protože jinak systém hlásí chybu. S takto podávanou informací se však nestotožňujeme.</t>
  </si>
  <si>
    <t>• počet klientů: 41</t>
  </si>
  <si>
    <t>Byla ukončena část  smluv s klienty odebírající pouze obědy. Byl navýšen počet klientů, kteří potřebují komplexní pečovatelskou službu (osobní hygiena atd.).</t>
  </si>
  <si>
    <t>• 11. osoby s chronickým onemocněním
• 17. osoby se zdravotním postižením
• 23. rodiny s dítětem/dětmi
• 24. senioři</t>
  </si>
  <si>
    <t>Městys Pecka</t>
  </si>
  <si>
    <t xml:space="preserve">Pecka 2
507 82 Pecka
</t>
  </si>
  <si>
    <t>Pečovatelská služba Pecka</t>
  </si>
  <si>
    <t>• počet klientů: 27</t>
  </si>
  <si>
    <t>Mgr. Zuzana Luňáková, Agentura domácí péče</t>
  </si>
  <si>
    <t xml:space="preserve">Záhumenská 475
517 71 České Meziříčí
</t>
  </si>
  <si>
    <t>• 11. osoby s chronickým onemocněním
• 12. osoby s jiným zdravotním postižením
• 13. osoby s kombinovaným postižením
• 14. osoby s mentálním postižením
• 15. osoby s tělesným postižením
• 16. osoby se sluchovým postižením
• 17. osoby se zdravotním postižením
• 18. osoby se zrakovým postižením
• 24. senioři</t>
  </si>
  <si>
    <t>Misericordia, o.p.s.</t>
  </si>
  <si>
    <t xml:space="preserve">Štefánikova 1207
544 01 Dvůr Králové nad Labem
</t>
  </si>
  <si>
    <t>Sociální rehabilitace</t>
  </si>
  <si>
    <t>•  6. osoby bez přístřeší
• 17. osoby se zdravotním postižením
• 19. osoby v krizi
• 21. osoby, které vedou rizikový způsob života nebo jsou tímto způsobem života ohroženy</t>
  </si>
  <si>
    <t>NOMIA, z.ú.</t>
  </si>
  <si>
    <t xml:space="preserve">Světí 15
503 12 Všestary
</t>
  </si>
  <si>
    <t>krizová pomoc</t>
  </si>
  <si>
    <t>Dětské krizové centrum NOMIA</t>
  </si>
  <si>
    <t>Terénní služby jsou na úkor služeb ambulantních. Většina služeb však probíhá ambulantně.</t>
  </si>
  <si>
    <t>• 19. osoby v krizi</t>
  </si>
  <si>
    <t>Poradna pro oběti násilí a trestné činnosti NOMIA</t>
  </si>
  <si>
    <t>• počet intervencí (30 min. jednání): 36</t>
  </si>
  <si>
    <t>Došlo k navýšení počtu intervencí v roce 2016 oproti roku 2015 z důvodu nárůstu zvykacích režímů, kde trvá zpravidla jeden úkon 2 hodiny = 4 intervence. 1 konzultace trvá zpravidla 1  hodinu = 2 intervence. V roce 2016 od ledna - září bylo uskutečněno 2092 intervencí.</t>
  </si>
  <si>
    <t>Terénní forma je na úkor formy ambulantní. Většina úkonů probíhá ambulantně.</t>
  </si>
  <si>
    <t>•  3. oběti domácího násilí
•  5. oběti trestné činnosti
• 23. rodiny s dítětem/dětmi</t>
  </si>
  <si>
    <t>NONA 92, o. p. s.</t>
  </si>
  <si>
    <t xml:space="preserve">Rašínova 313
Nové Město nad Metují
549 01 Nové Město nad Metují 1
</t>
  </si>
  <si>
    <t>Stacionář NONA pro mládež a dospělé s mentálním postižením a kombinovanými vadami</t>
  </si>
  <si>
    <t>Občanské poradenské středisko, o.p.s.</t>
  </si>
  <si>
    <t xml:space="preserve">Veverkova 1343/1
Pražské Předměstí
500 02 Hradec Králové 2
</t>
  </si>
  <si>
    <t>Občanská poradna Náchod</t>
  </si>
  <si>
    <t>• počet intervencí (30 min. jednání): 8
• počet kontaktů (10 min jednání): 8</t>
  </si>
  <si>
    <t>• počet intervencí (30 min. jednání): 1
• počet kontaktů (10 min jednání): 1</t>
  </si>
  <si>
    <t>•  1. děti a mládež ve věku od 6 do 26 let ohrožené společensky nežádoucími jevy
•  2. imigranti a azylanti
•  3. oběti domácího násilí
•  4. oběti obchodu s lidmi
•  5. oběti trestné činnosti
•  6. osoby bez přístřeší
•  7. osoby do 26 let věku opouštějící školská zařízení pro výkon ústavní péče
•  8. osoby komerčně zneužívané
•  9. osoby ohrožené závislostí nebo závislé na návykových látkách
• 10. osoby s chronickým duševním onemocněním
• 11. osoby s chronickým onemocněním
• 12. osoby s jiným zdravotním postižením
• 13. osoby s kombinovaným postižením
• 14. osoby s mentálním postižením
• 15. osoby s tělesným postižením
• 16. osoby se sluchovým postižením
• 17. osoby se zdravotním postižením
• 18. osoby se zrakovým postižením
• 19. osoby v krizi
• 20. osoby žijící v sociálně vyloučených komunitách
• 21. osoby, které vedou rizikový způsob života nebo jsou tímto způsobem života ohroženy
• 22. pachatelé trestné činnosti
• 23. rodiny s dítětem/dětmi
• 24. senioři
• 25. etnické menšiny</t>
  </si>
  <si>
    <t>Občanská poradna Hradec Králové</t>
  </si>
  <si>
    <t>• počet intervencí (30 min. jednání): 16
• počet kontaktů (10 min jednání): 16</t>
  </si>
  <si>
    <t>• počet intervencí (30 min. jednání): 2
• počet kontaktů (10 min jednání): 2</t>
  </si>
  <si>
    <t>Občanská poradna Jičín</t>
  </si>
  <si>
    <t>Obec Kvasiny</t>
  </si>
  <si>
    <t xml:space="preserve">Kvasiny 81
517 02 Kvasiny
</t>
  </si>
  <si>
    <t>Pečovatelská služba Kvasiny</t>
  </si>
  <si>
    <t>• 12. osoby s jiným zdravotním postižením
• 17. osoby se zdravotním postižením
• 24. senioři</t>
  </si>
  <si>
    <t>Obecný zájem, z.ú.</t>
  </si>
  <si>
    <t xml:space="preserve">Gen. Govorova 575
503 03 Smiřice
</t>
  </si>
  <si>
    <t>Obecný zájem,o.s.</t>
  </si>
  <si>
    <t>• počet klientů: 85</t>
  </si>
  <si>
    <t>Oblastní charita Červený Kostelec</t>
  </si>
  <si>
    <t xml:space="preserve">5. května 1170
549 41 Červený Kostelec
</t>
  </si>
  <si>
    <t>Charitní pečovatelská služba ČK</t>
  </si>
  <si>
    <t>• počet klientů: 200</t>
  </si>
  <si>
    <t>Hospic Anežky České</t>
  </si>
  <si>
    <t>• počet lůžek: 30</t>
  </si>
  <si>
    <t>• 12. osoby s jiným zdravotním postižením
• 17. osoby se zdravotním postižením</t>
  </si>
  <si>
    <t>tísňová péče</t>
  </si>
  <si>
    <t>Tísňová péče při pečovatelské službě</t>
  </si>
  <si>
    <t>• počet klientů: 78</t>
  </si>
  <si>
    <t>Odborná poradna</t>
  </si>
  <si>
    <t>Chráněné bydlení</t>
  </si>
  <si>
    <t>• počet lůžek: 2</t>
  </si>
  <si>
    <t>• dospělí (27 – 64 let)</t>
  </si>
  <si>
    <t>Charitní pečovatelská služba Hostinné</t>
  </si>
  <si>
    <t>• počet klientů: 125</t>
  </si>
  <si>
    <t>• 13. osoby s kombinovaným postižením
• 14. osoby s mentálním postižením
• 15. osoby s tělesným postižením
• 24. senioři</t>
  </si>
  <si>
    <t>• starší děti (11 – 15 let)
• mladí dospělí (19 – 26 let)
• dospělí (27 – 64 let)
• mladší senioři (65 – 80 let)
• starší senioři (nad 80 let)</t>
  </si>
  <si>
    <t>Oblastní charita Hradec Králové</t>
  </si>
  <si>
    <t xml:space="preserve">Komenského 266/3
Hradec Králové
500 03 Hradec Králové 3
</t>
  </si>
  <si>
    <t>Středisko rané péče Sluníčko</t>
  </si>
  <si>
    <t>• počet klientů: 100</t>
  </si>
  <si>
    <t>Služba může být sjednána maximálně pro 100 klientů(rodin) v dlouhodobé péči  zároveň. V jednom roce ovšem některé rodiny péči ukončují, některé začínají, proto celkový počet rodin v péči bývá vyšší než 100.</t>
  </si>
  <si>
    <t>Služba může být sjednána maximálně pro 100 klientů(rodin) v dlouhodobé péči současně.</t>
  </si>
  <si>
    <t>• 13. osoby s kombinovaným postižením
• 14. osoby s mentálním postižením
• 15. osoby s tělesným postižením
• 18. osoby se zrakovým postižením
• 23. rodiny s dítětem/dětmi</t>
  </si>
  <si>
    <t>noclehárny</t>
  </si>
  <si>
    <t>Noclehárna- Dům Matky Terezy Hradec Králové</t>
  </si>
  <si>
    <t>• počet lůžek: 40</t>
  </si>
  <si>
    <t>Celkový počet uživatelů za rok 2015...295, jedná se o celkový počet různých uživatelů, kteří službu využívali většinou opakovaně. V r. 2015 bylo poskytnuto 25 475 noclehů. Celková kapacita je 58 lůžek-z toho 30 lůžek muži (celoročně), 10 lůžek ženy (celoročně), 18 lůžek sezónní zimní noclehárna, případně v nouzi dalších 7 míst pro ženy v tělocvičně. Stávající kapacita je vzhledem k nárůstu počtu žen na ulici a jejich zájmu o službu noclehárny dlouhodobě nedostatečná.</t>
  </si>
  <si>
    <t>•  6. osoby bez přístřeší</t>
  </si>
  <si>
    <t>osoby bez přístřeší</t>
  </si>
  <si>
    <t>Poradna pro lidi v tísni</t>
  </si>
  <si>
    <t>• počet intervencí (30 min. jednání): 32</t>
  </si>
  <si>
    <t>•  5. oběti trestné činnosti
• 19. osoby v krizi</t>
  </si>
  <si>
    <t>Charitní pečovatelská služba</t>
  </si>
  <si>
    <t>Klientelu střediska tvoří lidé převážně vyšších věkových kategorií, těžce zdravotně postižení a lidé v terminálním stadiu života. Rozsah péče je dán vždy stupněm závislosti, sjednanými službami a sociálním prostředím. Tyto služby v sobě zahrnují péči o člověka a péči o jeho domácnost – pomoc při osobní hygieně, oblékání, podávání jídla, zajišťování nákupů, pochůzky po úřadech, provázení na vycházkách, základní úklid a další úkony.</t>
  </si>
  <si>
    <t>• 10. osoby s chronickým duševním onemocněním
• 17. osoby se zdravotním postižením
• 23. rodiny s dítětem/dětmi
• 24. senioři</t>
  </si>
  <si>
    <t>Poradna Domácí hospicové péče</t>
  </si>
  <si>
    <t>• počet intervencí (30 min. jednání): 5</t>
  </si>
  <si>
    <t>Registrovaná sociální služba Poradna Domácí hospicové péče poskytuje své služby od 1.5.2016, od 1.7.2016 je sociální službou začleněnou do Sítě sociálních služeb KHK. Služba navazuje na odborné poradenství, původně poskytované v rámci Domácí hospicové péče Hradec Králové (registrované zdravotnické služby).  Nově došlo k vyčlenění sociální práce do samostatné sociální služby a tak k přesnějšímu vymezení sociální a zdravotnické služby. Tyto služby společně poskytují odbornou komplexní péči o nevyléčitelně nemocného člověka i o jeho blízké. Přispívají k tomu, aby člověk i v poslední etapě života mohl žít důstojně. Služba Poradny Domácí hospicové péče je poskytována ve vlastním domácím prostředí nemocného v souladu s postupy paliativní medicíny, týká se podpory rodin, blízkých a to i v čase truchlení. Služba, poskytovaná osobní nebo telefonickou formou, nabízí pomoc a rady při hledání a plánování kroků v péči o nevyléčitelně nemocného člověka, edukaci v péči o nemocného, orientaci v oblastech sociálního zabezpečení a práva, prostor pro sdílení obav, starostí a smutku, pomoc se zprostředkováním dalších služeb a kontaktů. Základním cílem služby je poskytnutí podpory a pomoci klientům tak, aby se dokázali zorientovat a adaptovat na náročnou životní situaci, aby měli dostatek potřebných informací, jak náhle vzniklou situaci zvládat a řešit, aby byli dostatečně informováni o možnostech důstojného umírání. Služba je poskytována zdarma klientům od 18-ti let v Hradci Králové a v dojezdové vzdálenosti 30 km.</t>
  </si>
  <si>
    <t>Služba je poskytována klientům od 18 ti let v Hradci Králové a blízkém okolí - v dojezdové vzdálenosti 30 kilometrů.</t>
  </si>
  <si>
    <t>• 11. osoby s chronickým onemocněním
• 17. osoby se zdravotním postižením
• 19. osoby v krizi</t>
  </si>
  <si>
    <t>Oblastní charita Jičín</t>
  </si>
  <si>
    <t xml:space="preserve">Na jihu 553
Nové Město
506 01 Jičín 1
</t>
  </si>
  <si>
    <t>Nízkoprahový klub Pohoda</t>
  </si>
  <si>
    <t>Nízkoprahový klub Exit</t>
  </si>
  <si>
    <t>Nízkoprahový klub Nová Paka</t>
  </si>
  <si>
    <t>• počet klientů: 72</t>
  </si>
  <si>
    <t>Oblastní charita Sobotka</t>
  </si>
  <si>
    <t xml:space="preserve">Malé náměstí 2
507 43 Sobotka
</t>
  </si>
  <si>
    <t>Charitní pečovatelská služba Libošovice</t>
  </si>
  <si>
    <t>Domov pokojného stáří Libošovice</t>
  </si>
  <si>
    <t>• počet lůžek: 25</t>
  </si>
  <si>
    <t>Oblastní charita Trutnov</t>
  </si>
  <si>
    <t xml:space="preserve">Dřevařská 332
Poříčí
541 03 Trutnov 3
</t>
  </si>
  <si>
    <t>ZVONEK pro rodinu</t>
  </si>
  <si>
    <t>V roce předminulém k dotovanému roku, tzn. v roce 2015, nebyla ambulantní forma služby poskytnuta.</t>
  </si>
  <si>
    <t>Vzhledem k pracovní době a počtu terénních pracovníků může být služba poskytnuta maximálně 8 rodinám v jeden den. Maximální denní kapacita počtu uživatelů služby není stanovena v Rozhodnutí o registraci služby.</t>
  </si>
  <si>
    <t>Charitní ošetřovatelská a pečovatelská služba Trutnov</t>
  </si>
  <si>
    <t>• počet klientů: 32</t>
  </si>
  <si>
    <t>• 15. osoby s tělesným postižením
• 17. osoby se zdravotním postižením</t>
  </si>
  <si>
    <t>OD5K10, z. s.</t>
  </si>
  <si>
    <t xml:space="preserve">Komenského 39
516 01 Rychnov nad Kněžnou
</t>
  </si>
  <si>
    <t>Občanská poradna Rychnov nad Kněžnou</t>
  </si>
  <si>
    <t>Centrum 5KA</t>
  </si>
  <si>
    <t>•  1. děti a mládež ve věku od 6 do 26 let ohrožené společensky nežádoucími jevy
•  9. osoby ohrožené závislostí nebo závislé na návykových látkách
• 20. osoby žijící v sociálně vyloučených komunitách
• 21. osoby, které vedou rizikový způsob života nebo jsou tímto způsobem života ohroženy
• 25. etnické menšiny</t>
  </si>
  <si>
    <t>• starší děti (11 – 15 let)
• dorost (16 – 18 let)
• mladí dospělí (19 – 26 let)</t>
  </si>
  <si>
    <t>Pečovatelská služba Města Dvůr Králové nad Labem</t>
  </si>
  <si>
    <t xml:space="preserve">Elišky Krásnohorské 2962
544 01 Dvůr Králové nad Labem
</t>
  </si>
  <si>
    <t>Noclehárna</t>
  </si>
  <si>
    <t>• počet klientů: 7</t>
  </si>
  <si>
    <t>u počtu uživatelů zde je uváděn počet uživatelů využívajících jen ambulatní + ambulantní a zároveň terénní služby (kromě kolonky Plánovaný počet uživatelů v dotovaném roce)</t>
  </si>
  <si>
    <t>• počet klientů: 190</t>
  </si>
  <si>
    <t>u maximální okamžité kapacity je o víkendu a ve svátcích kapacita pouze 1 (slouží 1 pečovatelka); u počtu v týdnu je počítáno s tím, že ne každý den je v práci celkový počet pečovatelek (čerpají volna za odsloužené víkendy atd.)
u počtu uživatelů zde je uváděn počet uživatelů využívajících jen terénní + terénní a zároveň ambulantní služby (kromě kolonky Plánovaný počet uživatelů v dotovaném roce)
není zde započítán čas na úkonové služby (praní a žehlení prádla, dovoz a donáška oběda)</t>
  </si>
  <si>
    <t>Pečovatelská služba Trutnov</t>
  </si>
  <si>
    <t xml:space="preserve">Dělnická 161
Horní Předměstí
541 01 Trutnov 1
</t>
  </si>
  <si>
    <t>• počet klientů: 350</t>
  </si>
  <si>
    <t>Pečovatelská služba Žacléř</t>
  </si>
  <si>
    <t xml:space="preserve">J. E. Purkyně 229
542 01 Žacléř
</t>
  </si>
  <si>
    <t>PFERDA z.ú.</t>
  </si>
  <si>
    <t xml:space="preserve">Panská 79
516 01 Rychnov nad Kněžnou
</t>
  </si>
  <si>
    <t>podpora samostatného bydlení</t>
  </si>
  <si>
    <t>Takový normální život</t>
  </si>
  <si>
    <t>• 10. osoby s chronickým duševním onemocněním
• 12. osoby s jiným zdravotním postižením
• 14. osoby s mentálním postižením</t>
  </si>
  <si>
    <t>Pracoviště pečovatelské péče, o. p. s.</t>
  </si>
  <si>
    <t xml:space="preserve">Pražská třída 231/184
Plačice
500 04 Hradec Králové 4
</t>
  </si>
  <si>
    <t>Pracoviště pečovatelské služby, o.p.s.</t>
  </si>
  <si>
    <t>PROINTEPO - Střední škola, Základní škola a Mateřská škola s.r.o.</t>
  </si>
  <si>
    <t xml:space="preserve">Hrubínova 1458/1
Pražské Předměstí
500 02 Hradec Králové 2
</t>
  </si>
  <si>
    <t>Společnost s ručením omezeným</t>
  </si>
  <si>
    <t>• 11. osoby s chronickým onemocněním
• 13. osoby s kombinovaným postižením
• 14. osoby s mentálním postižením
• 15. osoby s tělesným postižením
• 17. osoby se zdravotním postižením</t>
  </si>
  <si>
    <t>PROSTOR PRO, o.p.s.</t>
  </si>
  <si>
    <t xml:space="preserve">Čajkovského 1861/46a
Nový Hradec Králové
500 09 Hradec Králové 9
</t>
  </si>
  <si>
    <t>NZDM KLÍDEK</t>
  </si>
  <si>
    <t>maximální denní kapacita není stanovena</t>
  </si>
  <si>
    <t>•  1. děti a mládež ve věku od 6 do 26 let ohrožené společensky nežádoucími jevy
• 21. osoby, které vedou rizikový způsob života nebo jsou tímto způsobem života ohroženy</t>
  </si>
  <si>
    <t>NZDM KLUBÍK</t>
  </si>
  <si>
    <t>maximální denní kapacita počtu uživatelů není stanovena</t>
  </si>
  <si>
    <t>Salesiánský klub mládeže, z. s. Centrum Don Bosco</t>
  </si>
  <si>
    <t xml:space="preserve">Zborovské náměstí 2018
Pardubice V - Zelené Předměstí
530 02 Pardubice 2
</t>
  </si>
  <si>
    <t>Pobočný spolek</t>
  </si>
  <si>
    <t>Sociální rehabilitace Doprovázení</t>
  </si>
  <si>
    <t>Údaje za rok 2015 jsou uvedeny za celou službu. Z uvedeného počtu 37 uživatelů jich bylo 26 z Pardubického kraje a 11 z Královéhradeckého kraje. Údaje za rok 2016 jsou opět uvedeny za celou službu. Kvalifikovaný odhad klientů v jednotlivých krajích pro rok 2016 je následující: Pardubický kraj – 32, Královéhradecký kraj – 10. 
Plánované údaje pro dotovaný rok 2017 se vztahují k poskytování sociální
služby v Pardubickém kraji a Královéhradeckém kraji v souladu s uvedenými podíly působnosti a plánovanými úvazky v přímé práci (85 % Pardubický kraj= 45 klientů, 15 % Královéhradecký kraj= 8 klientů). Při plánování kapacity počítáme s optimálním poměrem 10 klientů na 1,0 úvazku v přímé práci. V žádosti uvádíme souhrnný plánovaný počet klientů, který činí 53 osob (součet pro oba kraje).
Při rozdělení klientů mezi ambulantní a terénní formu poskytování služby vycházíme z naší praxe, kdy všem našim klientům poskytujeme službu jak terénní, tak ambulantní formou.</t>
  </si>
  <si>
    <t>•  1. děti a mládež ve věku od 6 do 26 let ohrožené společensky nežádoucími jevy
•  7. osoby do 26 let věku opouštějící školská zařízení pro výkon ústavní péče</t>
  </si>
  <si>
    <t>osoby do 26 let věku opouštějící školská zařízení pro výkon ústavní péče</t>
  </si>
  <si>
    <t>Salinger, z.s.</t>
  </si>
  <si>
    <t xml:space="preserve">Gočárova třída 760/22
Hradec Králové
500 02 Hradec Králové 2
</t>
  </si>
  <si>
    <t>NZDM Modrý pomeranč</t>
  </si>
  <si>
    <t>• počet klientů: 57
• počet kontaktů (10 min jednání): 90</t>
  </si>
  <si>
    <t>Kapacita služby NZDM Modrý pomeranč je stanovena jako celkový součet klientů bez ohledu na formu poskytování (Jedná se o pole plánovaný počet uživatelů v dotovaném roce, celkový počet uživatelů za předminulý rok k dotovanému roku a předpoklad počtu uživatelů za minulý rok). Uvedená čísla jsou stejná jak pro ambulantní, tak terénní kapacitu, jelikož s klientem je pracováno zároveň terénně i ambulantně, nelze tedy data statisticky jednoznačně oddělit.</t>
  </si>
  <si>
    <t>• počet klientů: 15
• počet kontaktů (10 min jednání): 24</t>
  </si>
  <si>
    <t>•  1. děti a mládež ve věku od 6 do 26 let ohrožené společensky nežádoucími jevy
• 21. osoby, které vedou rizikový způsob života nebo jsou tímto způsobem života ohroženy
• 25. etnické menšiny</t>
  </si>
  <si>
    <t>Sdružení Neratov</t>
  </si>
  <si>
    <t xml:space="preserve">Bartošovice v Orlických horách 84
517 61 Rokytnice v Orl.horách
</t>
  </si>
  <si>
    <t>chráněné bydlení Domov</t>
  </si>
  <si>
    <t>Sdružení ozdravoven a léčeben okresu Trutnov</t>
  </si>
  <si>
    <t xml:space="preserve">Procházkova 818
Střední Předměstí
541 01 Trutnov 1
</t>
  </si>
  <si>
    <t>Nízkoprahové zařízení pro děti a mládež - RIAPS-Shelter</t>
  </si>
  <si>
    <t>Maximální denní kapacita není stanovena, služba pracuje pouze s okamžitou kapacitou</t>
  </si>
  <si>
    <t>Manželská a rodinná poradna</t>
  </si>
  <si>
    <t>kapacita je stanovena jako kapacita  okamžitá
denní kapacita není stanovena 
do čísel  o počtu kontaktů  a plánovaném počtu kontaktů  se promítá chybění pracovníka a také změna ve struktuře cílové skupiny a struktuře služeb</t>
  </si>
  <si>
    <t>•  1. děti a mládež ve věku od 6 do 26 let ohrožené společensky nežádoucími jevy
•  3. oběti domácího násilí
• 19. osoby v krizi
• 23. rodiny s dítětem/dětmi</t>
  </si>
  <si>
    <t>Stacionář RIAPS</t>
  </si>
  <si>
    <t>Kapacita je stanovena jako okamžitá na jednu danou  činnost. Denní kapacita není ve službě stanovována.  Někteří uživatelé čerpají dlesvých potřeb ambulantní i terénní služby. Součet počtu uživatelů u obou typů služeb se tak nerovná počtu fyzických osob.</t>
  </si>
  <si>
    <t>Kapacita byla zvyšována v říjnu t.r. vzhledem ke zvyšující se potřebě. Okamžitá kapacita u tohoto typu služby není stanovena. 
Někteří uživatelé čerpají dle svých potřeb  ambulantní i terénní služby, tj. součet  uváděného počtu uživatelů za obě formy by se nerovnal počtu fyzických osob využívajících služby sociální rehabilitace.</t>
  </si>
  <si>
    <t>Kontaktní centrum</t>
  </si>
  <si>
    <t>kapacita kontaktů ani maximální denní kapacita není stanovena, služba pracuje s okamžitou kapacitou klientů</t>
  </si>
  <si>
    <t>služba nepracuje s kapacitou kontaktů ani maximální denní kapacitou, pouze s kapacitou okamžitou</t>
  </si>
  <si>
    <t>SENIOR CENTRUM Hradec Králové o.p.s.</t>
  </si>
  <si>
    <t xml:space="preserve">Příčná 413/15
Třebeš
500 11 Hradec Králové 11
</t>
  </si>
  <si>
    <t>odlehčovací služba</t>
  </si>
  <si>
    <t>• počet lůžek: 22</t>
  </si>
  <si>
    <t>• 10. osoby s chronickým duševním onemocněním
• 11. osoby s chronickým onemocněním
• 12. osoby s jiným zdravotním postižením
• 13. osoby s kombinovaným postižením
• 15. osoby s tělesným postižením
• 16. osoby se sluchovým postižením
• 17. osoby se zdravotním postižením
• 18. osoby se zrakovým postižením
• 24. senioři</t>
  </si>
  <si>
    <t>SKOK do života o. p. s.</t>
  </si>
  <si>
    <t xml:space="preserve">Brožíkova 451/5
Nový Hradec Králové
500 12 Hradec Králové 12
</t>
  </si>
  <si>
    <t>chráněné BYDLENÍ v síti</t>
  </si>
  <si>
    <t>V druhé polovině roku 2017 plánujeme navýšit kapacitu služb na 20 lůžek, protože plánujeme ze služby podpora samostatného bydlení převést do služby chráněné bydlení dům s kapacitou 7 lůžek. V současné době poskytujeme službu v domě s kapacitou 10 lůžek a v bytě s kapacitou 3 lůžek.</t>
  </si>
  <si>
    <t>Služby Dolní Kalná, okres Trutnov</t>
  </si>
  <si>
    <t xml:space="preserve">Dolní Kalná 178
543 74 Dolní Kalná
</t>
  </si>
  <si>
    <t>Sociální služby města Hořice</t>
  </si>
  <si>
    <t xml:space="preserve">Riegrova 2111
Hořice
508 01 Hořice v Podkrkonoší
</t>
  </si>
  <si>
    <t>domov se zvláštním režimem</t>
  </si>
  <si>
    <t>• počet lůžek: 50</t>
  </si>
  <si>
    <t>• 13. osoby s kombinovaným postižením
• 14. osoby s mentálním postižením
• 15. osoby s tělesným postižením
• 17. osoby se zdravotním postižením</t>
  </si>
  <si>
    <t>Sociální služby města Jičína</t>
  </si>
  <si>
    <t xml:space="preserve">Hofmanova 574
Nové Město
506 01 Jičín 1
</t>
  </si>
  <si>
    <t>• počet klientů: 285</t>
  </si>
  <si>
    <t>• počet lůžek: 61</t>
  </si>
  <si>
    <t>Denní stacionář Domovinka</t>
  </si>
  <si>
    <t>Sociální služby Města Opočna</t>
  </si>
  <si>
    <t xml:space="preserve">Tyršova 683
517 73 Opočno
</t>
  </si>
  <si>
    <t>Domov pro seniory Jitřenka</t>
  </si>
  <si>
    <t>• počet lůžek: 35</t>
  </si>
  <si>
    <t>Sociální služby města Rychnov nad Kněžnou, o. p. s.</t>
  </si>
  <si>
    <t xml:space="preserve">Na Drahách 1595
516 01 Rychnov nad Kněžnou
</t>
  </si>
  <si>
    <t>Domovinka</t>
  </si>
  <si>
    <t>• 10. osoby s chronickým duševním onemocněním
• 17. osoby se zdravotním postižením
• 24. senioři</t>
  </si>
  <si>
    <t>• počet klientů: 24</t>
  </si>
  <si>
    <t>• počet klientů: 370</t>
  </si>
  <si>
    <t>Sociální služby obce Chomutice - Domov pro seniory</t>
  </si>
  <si>
    <t xml:space="preserve">Obora 11
Chomutice
508 01 Hořice v Podkrkonoší
</t>
  </si>
  <si>
    <t>• počet lůžek: 37</t>
  </si>
  <si>
    <t>Spokojený domov, o.p.s.</t>
  </si>
  <si>
    <t xml:space="preserve">Na Návsi 44
Veselá
295 01 Mnichovo Hradiště
</t>
  </si>
  <si>
    <t>Poskytujeme osobní asistenci na celém území PO3 Jičín, proto dochází k vysokému nárůstu uživatelů.
Do hodin přímého výkonu uživatele není započítán čas na přípravu, individuální plánování, hlášení apod.</t>
  </si>
  <si>
    <t>• 10. osoby s chronickým duševním onemocněním
• 13. osoby s kombinovaným postižením
• 14. osoby s mentálním postižením
• 15. osoby s tělesným postižením
• 17. osoby se zdravotním postižením</t>
  </si>
  <si>
    <t>Do hodin přímého výkonu uživatele není započítán čas na přípravu, individuální plánování, hlášení apod.</t>
  </si>
  <si>
    <t>Společné cesty - o.s.</t>
  </si>
  <si>
    <t xml:space="preserve">Hurdálkova 147
Náchod
547 01 Náchod 1
</t>
  </si>
  <si>
    <t>Občanské sdružení</t>
  </si>
  <si>
    <t>Sportem proti bariérám, z. s.</t>
  </si>
  <si>
    <t xml:space="preserve">Nádražní 111
507 91 Stará Paka
</t>
  </si>
  <si>
    <t>Stacionář Cesta Náchod z.ú.</t>
  </si>
  <si>
    <t xml:space="preserve">Vítkova 3
Běloves
547 01 Náchod 1
</t>
  </si>
  <si>
    <t>• počet klientů: 17</t>
  </si>
  <si>
    <t>Stacionář pro zdravotně oslabené a tělesně postižené</t>
  </si>
  <si>
    <t xml:space="preserve">Náchodská 359
Dolní Předměstí
541 01 Trutnov 1
</t>
  </si>
  <si>
    <t>Středisko sociálních služeb Chlumec nad Cidinou o.p.s.</t>
  </si>
  <si>
    <t xml:space="preserve">Palackého 310
Chlumec nad Cidlinou III
503 51 Chlumec nad Cidlinou
</t>
  </si>
  <si>
    <t>Středisko sociálních služeb Chlumec nad Cidlinou o.p.s.</t>
  </si>
  <si>
    <t>TyfloCentrum Hradec Králové, o. p. s.</t>
  </si>
  <si>
    <t xml:space="preserve">Okružní 1135/15
Hradec Králové
500 03 Hradec Králové 3
</t>
  </si>
  <si>
    <t>sociálně aktivizační služby pro zrakově postižené</t>
  </si>
  <si>
    <t>Běžná denní kapacita je 5 uživatelů denně, max. 10 uživatelů denně - limitováno kapacitou prostor (maximální denní kapacia). Maximální okamžitá kapacita se rovná počtu pracovníků přímé péče, schopných se najednou věnovat konkrétnímu uživateli, t.j. 4.</t>
  </si>
  <si>
    <t>Běžná denní kapacita je 5 uživatelů denně, při mimořádných akcích lze zajistit až 30 uživatelů denně (max. denní kapacita). Maximální okamžitá kapacita se rovná počtu pracovníků přímé péče, schopných se najednou věnovat konkrétnímu uživateli, t.j. 4.</t>
  </si>
  <si>
    <t>• 18. osoby se zrakovým postižením</t>
  </si>
  <si>
    <t>základní a odborné poradenství pro zrakově postižené</t>
  </si>
  <si>
    <t>Kapacita 4 minimálně 30 min jednání denně vychází z počtu úvazků pracovníků v přímé péči, z počtu dnů poskytované služby a kvalifikovaného odhadu možností pracovnka věnovat se plnohodnotně 4 uživatelům služby denně.</t>
  </si>
  <si>
    <t>průvodcovské a předčitatelské služby</t>
  </si>
  <si>
    <t>Řada uživatelů využívá jak formu ambulantní, tak terénní. Celkový počet uživatelů ambulantní formy služby je tedy větší.</t>
  </si>
  <si>
    <t>Řada uživatelů využívá jak formu ambulantní, tak terénní. Celkový počet uživatelů terénní formy služby je tedy větší.</t>
  </si>
  <si>
    <t>• počet intervencí (30 min. jednání): 2</t>
  </si>
  <si>
    <t>V roce 2015 bylo 95 intervencí s uživateli, 30 se zájemci o službu a 54 v oblasti řešení architekt. a info. bariér.</t>
  </si>
  <si>
    <t>V roce 2015 byly 3 intervence s uživateli, 174 se zájemci o službu (na Oční klinice Fakultní nemocnice v Hradci Králové) a 20 intervencí v oblasti řešení architekt. a info. bariér.</t>
  </si>
  <si>
    <t>V roce 2015 bylo 130 intervencí s uživateli a 8 se zájemci.</t>
  </si>
  <si>
    <t>Ústav sociální péče pro mentálně postiženou mládež Chotělice</t>
  </si>
  <si>
    <t xml:space="preserve">Chotělice 89
503 53 Smidary
</t>
  </si>
  <si>
    <t>Ústav sociální péče pro mládež DOMEČKY</t>
  </si>
  <si>
    <t xml:space="preserve">Jiráskova 1612
516 01 Rychnov nad Kněžnou
</t>
  </si>
  <si>
    <t>Ústav sociální péče pro mládež Domečky</t>
  </si>
  <si>
    <t>• počet lůžek: 103</t>
  </si>
  <si>
    <t>Ústav sociální péče pro mládež Kvasiny</t>
  </si>
  <si>
    <t xml:space="preserve">Kvasiny 340
517 02 Kvasiny
</t>
  </si>
  <si>
    <t>Ústav sociální péče pro tělesně postižené v Hořicích v Podkrkonoší</t>
  </si>
  <si>
    <t xml:space="preserve">Strozziho 1333
Hořice
508 01 Hořice v Podkrkonoší
</t>
  </si>
  <si>
    <t>• počet lůžek: 79</t>
  </si>
  <si>
    <t>• 11. osoby s chronickým onemocněním
• 15. osoby s tělesným postižením</t>
  </si>
  <si>
    <t>Ústav sociálních služeb města Nové Paky</t>
  </si>
  <si>
    <t xml:space="preserve">Svatojánská 494
509 01 Nová Paka
</t>
  </si>
  <si>
    <t>• počet lůžek: 65</t>
  </si>
  <si>
    <t>Ústav sociálních služeb Milíčeves</t>
  </si>
  <si>
    <t xml:space="preserve">Milíčeves 1
Slatiny
506 01 Jičín 1
</t>
  </si>
  <si>
    <t>Ústav sociálních lužeb Milíčeves</t>
  </si>
  <si>
    <t>• počet lůžek: 70</t>
  </si>
  <si>
    <t>Věra Kosinová - Daneta, zařízení pro zdravotně postižené</t>
  </si>
  <si>
    <t xml:space="preserve">Prodloužená 226
Pardubice II - Polabiny
530 09 Pardubice 9
</t>
  </si>
  <si>
    <t>ASISTENČNÍ SLUŽBA DANETA</t>
  </si>
  <si>
    <t>Stupně závislosti dle zákona 108/2006 Sb. nezjišťujeme, jedná se o kvalifikovaný odhad.</t>
  </si>
  <si>
    <t>• 13. osoby s kombinovaným postižením
• 14. osoby s mentálním postižením
• 17. osoby se zdravotním postižením
• 18. osoby se zrakovým postižením</t>
  </si>
  <si>
    <t>CHRÁNĚNÉ BYDLENÍ DANETA</t>
  </si>
  <si>
    <t>• 13. osoby s kombinovaným postižením
• 14. osoby s mentálním postižením
• 16. osoby se sluchovým postižením
• 17. osoby se zdravotním postižením
• 18. osoby se zrakovým postižením</t>
  </si>
  <si>
    <t>DENNÍ STACIONÁŘ DANETA</t>
  </si>
  <si>
    <t>• 13. osoby s kombinovaným postižením
• 14. osoby s mentálním postižením
• 15. osoby s tělesným postižením
• 16. osoby se sluchovým postižením
• 17. osoby se zdravotním postižením
• 18. osoby se zrakovým postižením</t>
  </si>
  <si>
    <t>Život bez bariér, z. ú.</t>
  </si>
  <si>
    <t xml:space="preserve">Lomená 533
509 01 Nová Paka
</t>
  </si>
  <si>
    <t>Denní stacionář - Centrum Klášter</t>
  </si>
  <si>
    <t>• dorost (16 – 18 let)
• mladí dospělí (19 – 26 let)
• dospělí (27 – 64 let)
• mladší senioři (65 – 80 let)</t>
  </si>
  <si>
    <t>• 10. osoby s chronickým duševním onemocněním
• 13. osoby s kombinovaným postižením
• 14. osoby s mentálním postižením
• 15. osoby s tělesným postižením</t>
  </si>
  <si>
    <t>Terénní forma OSP byla poskytovatelem registrována. Realizovaná však bude od ledna 2017.</t>
  </si>
  <si>
    <t>Život Hradec Králové, o.p.s.</t>
  </si>
  <si>
    <t xml:space="preserve">třída Edvarda Beneše 1747/1
Nový Hradec Králové
500 12 Hradec Králové 12
</t>
  </si>
  <si>
    <t>Servis domácí péče - pečovatelská služba</t>
  </si>
  <si>
    <t>• počet klientů: 175</t>
  </si>
  <si>
    <t>Tísňová péče pro seniory a zdravotně postižené občany</t>
  </si>
  <si>
    <t>Průměrný věk uživatelů služby je 86,5 let. Vzhledem k této skutečnosti je zvyšování počtu uživatelů velmi obtížné. Můžeme konstatovat tuto významnou skutečnost: 93 % uživatelů využívá tísňovou péči až do konce svého života a nevyžaduje umístění v ústavních zařízeních. tTo je významné v současné době i do budoucna.</t>
  </si>
  <si>
    <t>• 11. osoby s chronickým onemocněním
• 12. osoby s jiným zdravotním postižením
• 13. osoby s kombinovaným postižením
• 15. osoby s tělesným postižením
• 16. osoby se sluchovým postižením
• 17. osoby se zdravotním postižením
• 18. osoby se zrakovým postižením
• 24. senioři</t>
  </si>
  <si>
    <t>1.1 z toho Pohonné hmoty</t>
  </si>
  <si>
    <t>1.2 z toho Potraviny</t>
  </si>
  <si>
    <t>6.1 z toho Právní a ekonomické služby, poradenství</t>
  </si>
  <si>
    <t>6.2 z toho Strava dodavatelsky</t>
  </si>
  <si>
    <t>9.1 z toho osobní náklady DPP - přímá péče</t>
  </si>
  <si>
    <t>Vyplňovat pouze modře podbarvená pole</t>
  </si>
  <si>
    <t>Žádost o změnu čerpání struktury dotace KHK z rozpočtu MPSV 2017</t>
  </si>
  <si>
    <t>(i pro příspěvkové organizace PO KHK, které dotaci čerpali formou příspěvku na provoz)</t>
  </si>
  <si>
    <t>Žádost nutná v případě, že plánované čerpání dotace překročí požadovanou částku na dotaci u příslušné položky víc jak o 10%</t>
  </si>
  <si>
    <t>Program na podporu sociálních služeb definovaných v zákoně č. 108/2006 Sb., o sociálních službách, ve znění pozdějších předpisů, který bude financování  z prostředků dotace ze státního rozpočtu, kterou Královéhradecký kraj obdrží na základě dotačního řízení pro kraje a hlavní město Prahu na podporu poskytování sociálních služeb v roce 2017.</t>
  </si>
  <si>
    <t>Číslo registrace sociální služby:</t>
  </si>
  <si>
    <t>Vyplnit číslo registrace služby a ostatní údaje se automaticky vyplní</t>
  </si>
  <si>
    <t>Poskytovatel</t>
  </si>
  <si>
    <t>Služba</t>
  </si>
  <si>
    <t>Výše dotace</t>
  </si>
  <si>
    <t>A</t>
  </si>
  <si>
    <t>B</t>
  </si>
  <si>
    <t>C</t>
  </si>
  <si>
    <t>Nákladová položka</t>
  </si>
  <si>
    <t>Rozpočet z žádosti 2017</t>
  </si>
  <si>
    <t>Požadavek na dotaci z žádosti</t>
  </si>
  <si>
    <t>Osobní náklady celkem</t>
  </si>
  <si>
    <t>osobní náklady celkem</t>
  </si>
  <si>
    <t>Předpoklad - skutečné čerpání</t>
  </si>
  <si>
    <t>Vyplnil</t>
  </si>
  <si>
    <t>Dne</t>
  </si>
  <si>
    <t>kontrola</t>
  </si>
  <si>
    <t>Identifikátor</t>
  </si>
  <si>
    <t>služba</t>
  </si>
  <si>
    <t>žádost MPSV pro rok 2017</t>
  </si>
  <si>
    <t>MPSV 2017 po 1. a 2. kole</t>
  </si>
  <si>
    <t>Návrh MPSV navýšení 3.kolo</t>
  </si>
  <si>
    <t>§ 40 - Pečovatelská služba</t>
  </si>
  <si>
    <t>§ 46 - Denní stacionáře</t>
  </si>
  <si>
    <t>§ 39 - Osobní asistence</t>
  </si>
  <si>
    <t>Centrum LIRA, z. ú.</t>
  </si>
  <si>
    <t>§ 54 - Raná péče</t>
  </si>
  <si>
    <t>Centrum Orion</t>
  </si>
  <si>
    <t>§ 45 - Centra denních služeb</t>
  </si>
  <si>
    <t>Centrum pro integraci osob se zdravotním postižením Královéhradeckého kraje o.p.s</t>
  </si>
  <si>
    <t>§ 37 - Odborné sociální poradenství</t>
  </si>
  <si>
    <t>§ 66 - Sociálně aktivizační služby pro seniory a osoby se zdravotním postižením</t>
  </si>
  <si>
    <t>Centrum psychologické podpory, spolek</t>
  </si>
  <si>
    <t>§ 37 - Odborné sociální poradenství s prvky terapie</t>
  </si>
  <si>
    <t>Manželská a rodinná poradna Rychnov n.Kn.</t>
  </si>
  <si>
    <t>Denní stacionář pro seniory</t>
  </si>
  <si>
    <t>Denní stacionář Klokan, o.p.s.</t>
  </si>
  <si>
    <t>Denní stacionář Klokan</t>
  </si>
  <si>
    <t>§ 44 - Odlehčovací služby</t>
  </si>
  <si>
    <t>§ 48 - Domovy pro osoby se zdravotním postižením</t>
  </si>
  <si>
    <t>§ 65 - Sociálně aktivizační služby pro rodiny s dětmi</t>
  </si>
  <si>
    <t>Sociálně aktivizační služby</t>
  </si>
  <si>
    <t>Pracoviště rané péče Diakonie ČCE - středisko Světlo ve Vrchlabí</t>
  </si>
  <si>
    <t>§ 70 - Sociální rehabilitace</t>
  </si>
  <si>
    <t>Denní centrum pro seniory</t>
  </si>
  <si>
    <t>§ 49 - Domovy pro seniory</t>
  </si>
  <si>
    <t>§ 50 - Domovy se zvláštním režimem</t>
  </si>
  <si>
    <t>Domácí hospic Duha, o.p.s.</t>
  </si>
  <si>
    <t>DUHA o. p. s. - centrum denních služeb</t>
  </si>
  <si>
    <t>DUHA o. p. s. - odlehčovací služba</t>
  </si>
  <si>
    <t>NZDM DoPatra</t>
  </si>
  <si>
    <t>§ 62 - Nízkoprahová zařízení pro děti a mládež</t>
  </si>
  <si>
    <t>DUHA o. p. s. - pečovatelská služba</t>
  </si>
  <si>
    <t>Občanská poradna Jaroměř</t>
  </si>
  <si>
    <t>Nízkoprahové zařízení pro děti a mládež Střelka</t>
  </si>
  <si>
    <t>Občanská poradna Dvůr Králové nad Labem</t>
  </si>
  <si>
    <t>Občanská poradna Hořice</t>
  </si>
  <si>
    <t>Stacionář sv. Františka</t>
  </si>
  <si>
    <t>§ 47 - Týdenní stacionáře</t>
  </si>
  <si>
    <t>Středisko osobní asistence Hradecko</t>
  </si>
  <si>
    <t>§ 56 - Tlumočnické služby</t>
  </si>
  <si>
    <t>Poradenství</t>
  </si>
  <si>
    <t>Křesadlo HK - centrum pomoci lidem s PAS, z. ú.</t>
  </si>
  <si>
    <t>Laxus z.ú.</t>
  </si>
  <si>
    <t>Centrum terénních programů Královéhradeckého kraje</t>
  </si>
  <si>
    <t>§ 69 - Terénní programy</t>
  </si>
  <si>
    <t>K - centrum Hradec Králové</t>
  </si>
  <si>
    <t>§ 59 - Kontaktní centra</t>
  </si>
  <si>
    <t>Misericordia o.p.s.</t>
  </si>
  <si>
    <t>§ 60 - Krizová pomoc</t>
  </si>
  <si>
    <t>NONA 92, o.p.s.</t>
  </si>
  <si>
    <t>Stacionář NONA</t>
  </si>
  <si>
    <t>Obanská poradna Jičín</t>
  </si>
  <si>
    <t>Obecný zájem z. ú.</t>
  </si>
  <si>
    <t>Obecný zájem, z. ú.</t>
  </si>
  <si>
    <t>Charitní pečovatelská služba Červený Kostelec</t>
  </si>
  <si>
    <t>§ 41 - Tísňová péče</t>
  </si>
  <si>
    <t>Domov sv. Josefa v Žirči u Dvora Králové n. Labem, středisko OCHČK</t>
  </si>
  <si>
    <t>§ 51 - Chráněné bydlení</t>
  </si>
  <si>
    <t>Dům Matky Terezy Hradec Králové</t>
  </si>
  <si>
    <t>§ 63 - Noclehárny</t>
  </si>
  <si>
    <t>Poradna pro lidi v tísni Hradec Králové</t>
  </si>
  <si>
    <t>Charitní pečovatelská služba Hradec Králové</t>
  </si>
  <si>
    <t>Poradna Domácí hospicové péče Hradec Králové</t>
  </si>
  <si>
    <t>Nízkoprahový klub PoHoDa</t>
  </si>
  <si>
    <t>Nízkoprahový klub EXIT</t>
  </si>
  <si>
    <t>Oblastní charita Sobotka - Charitní pečovatelská služba</t>
  </si>
  <si>
    <t>Oblastní charita Sobotka - Domov pokojného stáří Libošovice</t>
  </si>
  <si>
    <t>OD5K10, z.s.</t>
  </si>
  <si>
    <t>§ 43 - Podpora samostatného bydlení</t>
  </si>
  <si>
    <t>Nízkoprahové zařízení pro děti a mládež Modrý pomeranč</t>
  </si>
  <si>
    <t>Chráněné bydlení Domov</t>
  </si>
  <si>
    <t>Chráněné BYDLENÍ v síti</t>
  </si>
  <si>
    <t>Sociální služby města Rychnov nad Kněžnou o. p. s.</t>
  </si>
  <si>
    <t>Sportem proti bariérám, z.s.</t>
  </si>
  <si>
    <t>Stacionář Cesta Náchod, z.ú.</t>
  </si>
  <si>
    <t>Denní stacionář</t>
  </si>
  <si>
    <t>Sociálně aktivizační služby pro zrakově postižené</t>
  </si>
  <si>
    <t>Základní a odborné poradenství pro zrakově postižené</t>
  </si>
  <si>
    <t>Průvodcovské a předčitatelské služby</t>
  </si>
  <si>
    <t>§ 42 - Průvodcovské a předčítatelské služby</t>
  </si>
  <si>
    <t>Život bez bariér, z.ú.</t>
  </si>
  <si>
    <t>Život bez bariér, o. s. - Centrum Klášter</t>
  </si>
  <si>
    <t>Život bez bariér, o. s.</t>
  </si>
  <si>
    <t>Život bez bariér, o. s. - Centrum klášter</t>
  </si>
  <si>
    <t>Život Hradec Králové, o. p. s.</t>
  </si>
  <si>
    <t>Centrum pro rodinu - OSP</t>
  </si>
  <si>
    <t>Pečovatelská služba Hronov</t>
  </si>
  <si>
    <t>Město Jaroměř Pečovatelská služba</t>
  </si>
  <si>
    <t>Dům s pečovatelskou službou</t>
  </si>
  <si>
    <t>Město Police nad Metují - pečovatelská služba</t>
  </si>
  <si>
    <t>§ 52 - Sociální služby poskytované ve zdravotnických zařízeních ústavní péče</t>
  </si>
  <si>
    <t>Domov pro seniory Marie</t>
  </si>
  <si>
    <t>Sociální služby města Jičína, Pečovatelská služba</t>
  </si>
  <si>
    <t>Sociální služby města Jičína, Denní stacionář Domovinka</t>
  </si>
  <si>
    <t>Stacionář mezi mosty Trutnov</t>
  </si>
  <si>
    <t>Sociálně terapeutická dílna</t>
  </si>
  <si>
    <t>§ 67 - Sociálně terapeutické dílny</t>
  </si>
  <si>
    <t>Domov bez bariér</t>
  </si>
  <si>
    <t>Domov sociálních služeb Chotělice</t>
  </si>
  <si>
    <t>Domov U Biřičky, Hradec Králové</t>
  </si>
  <si>
    <t>Domov U Biřičky,Hradec Králové</t>
  </si>
  <si>
    <t>Nízkoprahové zařízení pro děti a mládež - RIAPS - Shelter</t>
  </si>
  <si>
    <t>překročení 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</si>
</sst>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Kč&quot;_-;\-* #,##0\ &quot;Kč&quot;_-;_-* &quot;-&quot;\ &quot;Kč&quot;_-;_-@_-"/>
    <numFmt numFmtId="164" formatCode="d/m/yyyy;@"/>
    <numFmt numFmtId="165" formatCode="0.0%"/>
  </numFmts>
  <fonts count="40">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b/>
      <sz val="16"/>
      <color rgb="FFFF0000"/>
      <name val="Calibri"/>
      <family val="2"/>
      <charset val="238"/>
      <scheme val="minor"/>
    </font>
    <font>
      <sz val="10"/>
      <color rgb="FFFF0000"/>
      <name val="Calibri"/>
      <family val="2"/>
      <charset val="238"/>
      <scheme val="minor"/>
    </font>
    <font>
      <sz val="11"/>
      <color indexed="8"/>
      <name val="Arial"/>
      <family val="2"/>
      <charset val="238"/>
    </font>
    <font>
      <b/>
      <sz val="11"/>
      <color rgb="FFFF0000"/>
      <name val="Calibri"/>
      <family val="2"/>
      <charset val="238"/>
      <scheme val="minor"/>
    </font>
    <font>
      <b/>
      <sz val="10"/>
      <name val="Arial"/>
      <family val="2"/>
      <charset val="238"/>
    </font>
    <font>
      <sz val="12"/>
      <name val="Arial"/>
      <family val="2"/>
      <charset val="238"/>
    </font>
    <font>
      <sz val="14"/>
      <name val="Arial"/>
      <family val="2"/>
      <charset val="238"/>
    </font>
    <font>
      <b/>
      <sz val="14"/>
      <color rgb="FFFF0000"/>
      <name val="Arial"/>
      <family val="2"/>
      <charset val="238"/>
    </font>
    <font>
      <b/>
      <u/>
      <sz val="13"/>
      <name val="Arial"/>
      <family val="2"/>
      <charset val="238"/>
    </font>
    <font>
      <sz val="11"/>
      <color rgb="FFFF0000"/>
      <name val="Arial"/>
      <family val="2"/>
      <charset val="238"/>
    </font>
    <font>
      <sz val="13"/>
      <name val="Arial"/>
      <family val="2"/>
      <charset val="238"/>
    </font>
    <font>
      <b/>
      <sz val="11"/>
      <color rgb="FF0070C0"/>
      <name val="Arial"/>
      <family val="2"/>
      <charset val="238"/>
    </font>
    <font>
      <b/>
      <sz val="11"/>
      <color rgb="FF0070C0"/>
      <name val="Calibri"/>
      <family val="2"/>
      <charset val="238"/>
      <scheme val="minor"/>
    </font>
    <font>
      <sz val="10"/>
      <name val="Arial"/>
      <family val="2"/>
      <charset val="238"/>
    </font>
    <font>
      <b/>
      <i/>
      <sz val="9"/>
      <color rgb="FFFF0000"/>
      <name val="Arial"/>
      <family val="2"/>
      <charset val="238"/>
    </font>
    <font>
      <b/>
      <i/>
      <sz val="9"/>
      <name val="Arial"/>
      <family val="2"/>
      <charset val="238"/>
    </font>
    <font>
      <sz val="11"/>
      <color theme="2" tint="-0.249977111117893"/>
      <name val="Calibri"/>
      <family val="2"/>
      <charset val="238"/>
      <scheme val="minor"/>
    </font>
    <font>
      <sz val="11"/>
      <name val="Calibri"/>
      <family val="2"/>
      <charset val="238"/>
      <scheme val="minor"/>
    </font>
    <font>
      <sz val="10"/>
      <color indexed="12"/>
      <name val="Arial"/>
      <family val="2"/>
      <charset val="238"/>
    </font>
    <font>
      <sz val="12"/>
      <color indexed="12"/>
      <name val="Arial"/>
      <family val="2"/>
      <charset val="238"/>
    </font>
    <font>
      <sz val="12"/>
      <color theme="1"/>
      <name val="Calibri"/>
      <family val="2"/>
      <charset val="238"/>
      <scheme val="minor"/>
    </font>
    <font>
      <sz val="11"/>
      <color indexed="12"/>
      <name val="Arial"/>
      <family val="2"/>
      <charset val="238"/>
    </font>
    <font>
      <b/>
      <sz val="12"/>
      <color theme="1"/>
      <name val="Calibri"/>
      <family val="2"/>
      <charset val="238"/>
      <scheme val="minor"/>
    </font>
    <font>
      <b/>
      <sz val="11"/>
      <name val="Arial"/>
      <family val="2"/>
      <charset val="238"/>
    </font>
    <font>
      <b/>
      <sz val="10"/>
      <color indexed="8"/>
      <name val="Arial"/>
      <family val="2"/>
      <charset val="238"/>
    </font>
    <font>
      <sz val="8"/>
      <color indexed="8"/>
      <name val="Arial"/>
      <family val="2"/>
      <charset val="238"/>
    </font>
    <font>
      <b/>
      <sz val="12"/>
      <color indexed="8"/>
      <name val="Arial"/>
      <family val="2"/>
      <charset val="238"/>
    </font>
    <font>
      <sz val="11"/>
      <color theme="1"/>
      <name val="ArialMT"/>
    </font>
    <font>
      <sz val="11"/>
      <color theme="1"/>
      <name val="Calibri"/>
      <family val="2"/>
      <charset val="238"/>
      <scheme val="minor"/>
    </font>
    <font>
      <b/>
      <sz val="9"/>
      <color rgb="FFFF0000"/>
      <name val="Arial"/>
      <family val="2"/>
      <charset val="238"/>
    </font>
    <font>
      <sz val="9"/>
      <name val="Arial"/>
      <family val="2"/>
      <charset val="238"/>
    </font>
    <font>
      <b/>
      <sz val="9"/>
      <color rgb="FFFF0000"/>
      <name val="Calibri"/>
      <family val="2"/>
      <charset val="238"/>
      <scheme val="minor"/>
    </font>
    <font>
      <sz val="9"/>
      <color rgb="FFFF0000"/>
      <name val="Calibri"/>
      <family val="2"/>
      <charset val="238"/>
      <scheme val="minor"/>
    </font>
    <font>
      <sz val="9"/>
      <color indexed="8"/>
      <name val="Arial"/>
      <family val="2"/>
      <charset val="238"/>
    </font>
    <font>
      <sz val="14"/>
      <color rgb="FFFF0000"/>
      <name val="Calibri"/>
      <family val="2"/>
      <charset val="238"/>
      <scheme val="minor"/>
    </font>
    <font>
      <b/>
      <sz val="8"/>
      <color indexed="8"/>
      <name val="Arial"/>
      <family val="2"/>
      <charset val="238"/>
    </font>
  </fonts>
  <fills count="26">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indexed="22"/>
        <bgColor indexed="64"/>
      </patternFill>
    </fill>
    <fill>
      <patternFill patternType="solid">
        <fgColor theme="4"/>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59999389629810485"/>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2">
    <xf numFmtId="0" fontId="0" fillId="0" borderId="0"/>
    <xf numFmtId="9" fontId="32" fillId="0" borderId="0" applyFont="0" applyFill="0" applyBorder="0" applyAlignment="0" applyProtection="0"/>
  </cellStyleXfs>
  <cellXfs count="261">
    <xf numFmtId="0" fontId="0" fillId="0" borderId="0" xfId="0"/>
    <xf numFmtId="0" fontId="0" fillId="0" borderId="5" xfId="0" applyFill="1" applyBorder="1" applyAlignment="1">
      <alignment horizontal="center" vertical="center" wrapText="1"/>
    </xf>
    <xf numFmtId="0" fontId="0" fillId="9"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horizontal="center" vertical="center" wrapText="1"/>
    </xf>
    <xf numFmtId="3" fontId="0" fillId="0" borderId="0" xfId="0" applyNumberFormat="1"/>
    <xf numFmtId="0" fontId="0" fillId="0" borderId="0" xfId="0" applyAlignment="1">
      <alignment vertical="top"/>
    </xf>
    <xf numFmtId="0" fontId="0" fillId="0" borderId="0" xfId="0" applyAlignment="1"/>
    <xf numFmtId="3" fontId="0" fillId="0" borderId="0" xfId="0" applyNumberFormat="1" applyAlignment="1"/>
    <xf numFmtId="0" fontId="0" fillId="0" borderId="0" xfId="0" applyAlignment="1">
      <alignment wrapText="1"/>
    </xf>
    <xf numFmtId="3" fontId="0" fillId="0" borderId="0" xfId="0" applyNumberFormat="1" applyFill="1" applyAlignment="1"/>
    <xf numFmtId="0" fontId="0" fillId="0" borderId="0" xfId="0" applyFill="1" applyAlignment="1">
      <alignment vertical="top" wrapText="1"/>
    </xf>
    <xf numFmtId="0" fontId="0" fillId="0" borderId="0" xfId="0" applyFill="1"/>
    <xf numFmtId="0" fontId="0" fillId="0" borderId="9" xfId="0" applyFill="1" applyBorder="1" applyAlignment="1">
      <alignment horizontal="center" vertical="center" wrapText="1"/>
    </xf>
    <xf numFmtId="0" fontId="0" fillId="0" borderId="9" xfId="0" applyFill="1" applyBorder="1" applyAlignment="1">
      <alignment horizontal="center" vertical="top" wrapText="1"/>
    </xf>
    <xf numFmtId="0" fontId="0" fillId="9" borderId="6" xfId="0" applyFill="1" applyBorder="1" applyAlignment="1">
      <alignment horizontal="center" vertical="top" wrapText="1"/>
    </xf>
    <xf numFmtId="0" fontId="0" fillId="0" borderId="6" xfId="0" applyFill="1" applyBorder="1" applyAlignment="1">
      <alignment horizontal="center" vertical="top" wrapText="1"/>
    </xf>
    <xf numFmtId="0" fontId="0" fillId="0" borderId="6" xfId="0" applyBorder="1"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3" fontId="0" fillId="0" borderId="0" xfId="0" applyNumberFormat="1" applyAlignment="1">
      <alignment vertical="top"/>
    </xf>
    <xf numFmtId="0" fontId="8" fillId="21" borderId="17" xfId="0" applyFont="1" applyFill="1" applyBorder="1" applyAlignment="1">
      <alignment horizontal="left" vertical="top" wrapText="1"/>
    </xf>
    <xf numFmtId="0" fontId="8" fillId="21" borderId="8" xfId="0" applyFont="1" applyFill="1" applyBorder="1" applyAlignment="1">
      <alignment horizontal="left" vertical="top" wrapText="1"/>
    </xf>
    <xf numFmtId="0" fontId="8" fillId="21" borderId="2" xfId="0" applyFont="1" applyFill="1" applyBorder="1" applyAlignment="1">
      <alignment horizontal="left" vertical="top" wrapText="1"/>
    </xf>
    <xf numFmtId="0" fontId="8" fillId="21" borderId="18" xfId="0" applyFont="1" applyFill="1" applyBorder="1" applyAlignment="1">
      <alignment horizontal="left" vertical="top" wrapText="1"/>
    </xf>
    <xf numFmtId="0" fontId="8" fillId="21" borderId="19" xfId="0" applyFont="1" applyFill="1" applyBorder="1" applyAlignment="1">
      <alignment horizontal="left" vertical="top" wrapText="1"/>
    </xf>
    <xf numFmtId="0" fontId="8" fillId="21" borderId="20" xfId="0" applyFont="1" applyFill="1" applyBorder="1" applyAlignment="1">
      <alignment horizontal="left" vertical="top" wrapText="1"/>
    </xf>
    <xf numFmtId="0" fontId="8" fillId="21" borderId="21" xfId="0" applyFont="1" applyFill="1" applyBorder="1" applyAlignment="1">
      <alignment horizontal="left" vertical="top" wrapText="1"/>
    </xf>
    <xf numFmtId="3" fontId="0" fillId="0" borderId="0" xfId="0" applyNumberFormat="1" applyAlignment="1">
      <alignment wrapText="1"/>
    </xf>
    <xf numFmtId="0" fontId="0" fillId="0" borderId="6" xfId="0" applyFill="1" applyBorder="1" applyAlignment="1">
      <alignment vertical="top" wrapText="1"/>
    </xf>
    <xf numFmtId="0" fontId="0" fillId="0" borderId="6" xfId="0" applyBorder="1" applyAlignment="1">
      <alignment vertical="top" wrapText="1"/>
    </xf>
    <xf numFmtId="0" fontId="0" fillId="0" borderId="11" xfId="0" applyFill="1" applyBorder="1" applyAlignment="1">
      <alignment horizontal="center" vertical="top" wrapText="1"/>
    </xf>
    <xf numFmtId="3" fontId="1" fillId="0" borderId="0" xfId="0" applyNumberFormat="1" applyFont="1" applyAlignment="1">
      <alignment horizontal="left" vertical="top" wrapText="1"/>
    </xf>
    <xf numFmtId="3" fontId="0" fillId="0" borderId="0" xfId="0" applyNumberFormat="1" applyAlignment="1">
      <alignment horizontal="left" vertical="top" wrapText="1"/>
    </xf>
    <xf numFmtId="0" fontId="0" fillId="0" borderId="0" xfId="0" applyFill="1" applyAlignment="1"/>
    <xf numFmtId="14" fontId="0" fillId="0" borderId="0" xfId="0" applyNumberFormat="1" applyAlignment="1"/>
    <xf numFmtId="3" fontId="1" fillId="0" borderId="0" xfId="0" applyNumberFormat="1" applyFont="1" applyAlignment="1">
      <alignment vertical="top"/>
    </xf>
    <xf numFmtId="3" fontId="0" fillId="0" borderId="0" xfId="0" applyNumberFormat="1" applyAlignment="1">
      <alignment vertical="center"/>
    </xf>
    <xf numFmtId="0" fontId="0" fillId="23" borderId="0" xfId="0" applyFill="1" applyAlignment="1"/>
    <xf numFmtId="0" fontId="0" fillId="23" borderId="0" xfId="0" applyFill="1" applyAlignment="1">
      <alignment wrapText="1"/>
    </xf>
    <xf numFmtId="14" fontId="0" fillId="23" borderId="0" xfId="0" applyNumberFormat="1" applyFill="1" applyAlignment="1"/>
    <xf numFmtId="3" fontId="0" fillId="23" borderId="0" xfId="0" applyNumberFormat="1" applyFill="1" applyAlignment="1"/>
    <xf numFmtId="3" fontId="1" fillId="23" borderId="0" xfId="0" applyNumberFormat="1" applyFont="1" applyFill="1" applyAlignment="1">
      <alignment vertical="top"/>
    </xf>
    <xf numFmtId="3" fontId="0" fillId="23" borderId="0" xfId="0" applyNumberFormat="1" applyFill="1" applyAlignment="1">
      <alignment vertical="top"/>
    </xf>
    <xf numFmtId="0" fontId="0" fillId="23" borderId="0" xfId="0" applyFill="1" applyAlignment="1">
      <alignment vertical="top"/>
    </xf>
    <xf numFmtId="3" fontId="0" fillId="7" borderId="0" xfId="0" applyNumberFormat="1" applyFill="1" applyAlignment="1">
      <alignment vertical="top"/>
    </xf>
    <xf numFmtId="0" fontId="0" fillId="7" borderId="0" xfId="0" applyFill="1" applyAlignment="1"/>
    <xf numFmtId="0" fontId="0" fillId="0" borderId="10" xfId="0" applyBorder="1"/>
    <xf numFmtId="0" fontId="0" fillId="0" borderId="9" xfId="0" applyBorder="1"/>
    <xf numFmtId="0" fontId="0" fillId="0" borderId="13" xfId="0" applyBorder="1"/>
    <xf numFmtId="0" fontId="0" fillId="0" borderId="0" xfId="0" applyAlignment="1">
      <alignment horizontal="left" wrapText="1"/>
    </xf>
    <xf numFmtId="0" fontId="0" fillId="0" borderId="12" xfId="0" applyBorder="1" applyAlignment="1">
      <alignment horizontal="left"/>
    </xf>
    <xf numFmtId="0" fontId="0" fillId="0" borderId="0" xfId="0" applyAlignment="1">
      <alignment horizontal="left"/>
    </xf>
    <xf numFmtId="0" fontId="0" fillId="7" borderId="7" xfId="0" applyNumberFormat="1" applyFill="1" applyBorder="1" applyAlignment="1">
      <alignment horizontal="center" vertical="center" wrapText="1"/>
    </xf>
    <xf numFmtId="0" fontId="0" fillId="7" borderId="8" xfId="0" applyNumberFormat="1" applyFill="1" applyBorder="1" applyAlignment="1">
      <alignment horizontal="center" vertical="center" wrapText="1"/>
    </xf>
    <xf numFmtId="3" fontId="0" fillId="7" borderId="8" xfId="0" applyNumberFormat="1" applyFill="1" applyBorder="1" applyAlignment="1">
      <alignment horizontal="center" vertical="center" wrapText="1"/>
    </xf>
    <xf numFmtId="0" fontId="0" fillId="7" borderId="4" xfId="0" applyNumberFormat="1" applyFill="1" applyBorder="1" applyAlignment="1">
      <alignment horizontal="center" vertical="center" wrapText="1"/>
    </xf>
    <xf numFmtId="0" fontId="0" fillId="0" borderId="0" xfId="0" applyFill="1" applyAlignment="1">
      <alignment wrapText="1"/>
    </xf>
    <xf numFmtId="0" fontId="4" fillId="0" borderId="0" xfId="0" applyFont="1" applyAlignment="1">
      <alignment horizontal="left" vertical="top" wrapText="1"/>
    </xf>
    <xf numFmtId="0" fontId="0" fillId="22" borderId="0" xfId="0" applyFill="1" applyAlignment="1">
      <alignment wrapText="1"/>
    </xf>
    <xf numFmtId="0" fontId="0" fillId="7" borderId="0" xfId="0" applyFill="1" applyAlignment="1">
      <alignment wrapText="1"/>
    </xf>
    <xf numFmtId="14" fontId="0" fillId="7" borderId="0" xfId="0" applyNumberFormat="1" applyFill="1" applyAlignment="1"/>
    <xf numFmtId="3" fontId="0" fillId="7" borderId="0" xfId="0" applyNumberFormat="1" applyFill="1" applyAlignment="1"/>
    <xf numFmtId="3" fontId="1" fillId="7" borderId="0" xfId="0" applyNumberFormat="1" applyFont="1" applyFill="1" applyAlignment="1">
      <alignment vertical="top"/>
    </xf>
    <xf numFmtId="0" fontId="0" fillId="7" borderId="0" xfId="0" applyFill="1" applyAlignment="1">
      <alignment vertical="top"/>
    </xf>
    <xf numFmtId="0" fontId="0" fillId="24" borderId="0" xfId="0" applyFill="1" applyBorder="1" applyAlignment="1" applyProtection="1"/>
    <xf numFmtId="0" fontId="0" fillId="24" borderId="0" xfId="0" applyFill="1" applyAlignment="1" applyProtection="1"/>
    <xf numFmtId="0" fontId="0" fillId="24" borderId="0" xfId="0" applyFill="1" applyProtection="1"/>
    <xf numFmtId="3" fontId="26" fillId="9" borderId="0" xfId="0" applyNumberFormat="1" applyFont="1" applyFill="1" applyBorder="1" applyAlignment="1" applyProtection="1">
      <alignment horizontal="center"/>
    </xf>
    <xf numFmtId="0" fontId="0" fillId="0" borderId="0" xfId="0" applyFill="1" applyAlignment="1" applyProtection="1"/>
    <xf numFmtId="0" fontId="11" fillId="0" borderId="0" xfId="0" applyFont="1" applyFill="1" applyAlignment="1" applyProtection="1">
      <alignment horizontal="right" vertical="center"/>
    </xf>
    <xf numFmtId="0" fontId="11" fillId="0" borderId="0" xfId="0" applyFont="1" applyFill="1" applyAlignment="1" applyProtection="1">
      <alignment vertical="center"/>
    </xf>
    <xf numFmtId="0" fontId="13" fillId="0" borderId="0" xfId="0" applyFont="1" applyFill="1" applyAlignment="1" applyProtection="1">
      <alignment horizontal="left"/>
    </xf>
    <xf numFmtId="0" fontId="14" fillId="0" borderId="0" xfId="0" applyFont="1" applyFill="1" applyAlignment="1" applyProtection="1"/>
    <xf numFmtId="0" fontId="17" fillId="0" borderId="0" xfId="0" applyFont="1" applyFill="1" applyBorder="1" applyAlignment="1" applyProtection="1"/>
    <xf numFmtId="3" fontId="19" fillId="0" borderId="0" xfId="0" applyNumberFormat="1" applyFont="1" applyFill="1" applyBorder="1" applyAlignment="1" applyProtection="1"/>
    <xf numFmtId="0" fontId="30" fillId="0" borderId="6" xfId="0" applyFont="1" applyFill="1" applyBorder="1" applyAlignment="1" applyProtection="1">
      <alignment horizontal="center" vertical="center" wrapText="1"/>
    </xf>
    <xf numFmtId="0" fontId="28" fillId="0" borderId="6" xfId="0" applyFont="1" applyFill="1" applyBorder="1" applyAlignment="1" applyProtection="1">
      <alignment horizontal="center" vertical="center" wrapText="1"/>
    </xf>
    <xf numFmtId="0" fontId="0" fillId="9" borderId="0" xfId="0" applyFill="1" applyProtection="1"/>
    <xf numFmtId="0" fontId="28" fillId="0" borderId="6" xfId="0" applyFont="1" applyFill="1" applyBorder="1" applyAlignment="1" applyProtection="1">
      <alignment vertical="top" wrapText="1"/>
    </xf>
    <xf numFmtId="0" fontId="29" fillId="0" borderId="6" xfId="0" applyFont="1" applyFill="1" applyBorder="1" applyAlignment="1" applyProtection="1">
      <alignment horizontal="center" vertical="top" wrapText="1"/>
    </xf>
    <xf numFmtId="0" fontId="22" fillId="0" borderId="15" xfId="0" applyFont="1" applyFill="1" applyBorder="1" applyAlignment="1" applyProtection="1"/>
    <xf numFmtId="0" fontId="17" fillId="0" borderId="15" xfId="0" applyFont="1" applyFill="1" applyBorder="1" applyAlignment="1" applyProtection="1">
      <alignment horizontal="center"/>
    </xf>
    <xf numFmtId="0" fontId="9" fillId="7" borderId="0" xfId="0" applyFont="1" applyFill="1" applyAlignment="1" applyProtection="1">
      <alignment vertical="center"/>
    </xf>
    <xf numFmtId="0" fontId="10" fillId="7" borderId="0" xfId="0" applyFont="1" applyFill="1" applyAlignment="1" applyProtection="1">
      <alignment vertical="center"/>
    </xf>
    <xf numFmtId="0" fontId="0" fillId="7" borderId="0" xfId="0" applyFill="1" applyAlignment="1" applyProtection="1"/>
    <xf numFmtId="0" fontId="0" fillId="0" borderId="6" xfId="0" applyFill="1" applyBorder="1" applyAlignment="1" applyProtection="1">
      <alignment vertical="top" wrapText="1"/>
    </xf>
    <xf numFmtId="3" fontId="0" fillId="0" borderId="6" xfId="0" applyNumberFormat="1" applyFill="1" applyBorder="1" applyAlignment="1" applyProtection="1">
      <alignment vertical="center"/>
    </xf>
    <xf numFmtId="3" fontId="0" fillId="9" borderId="0" xfId="0" applyNumberFormat="1" applyFill="1" applyProtection="1"/>
    <xf numFmtId="3" fontId="0" fillId="24" borderId="0" xfId="0" applyNumberFormat="1" applyFill="1" applyProtection="1"/>
    <xf numFmtId="3" fontId="0" fillId="7" borderId="6" xfId="0" applyNumberFormat="1" applyFill="1" applyBorder="1" applyAlignment="1" applyProtection="1">
      <alignment vertical="center"/>
      <protection locked="0"/>
    </xf>
    <xf numFmtId="0" fontId="0" fillId="0" borderId="23" xfId="0" applyBorder="1" applyAlignment="1">
      <alignment vertical="center" wrapText="1"/>
    </xf>
    <xf numFmtId="0" fontId="0" fillId="0" borderId="23" xfId="0" applyBorder="1" applyAlignment="1">
      <alignment vertical="center"/>
    </xf>
    <xf numFmtId="3" fontId="0" fillId="0" borderId="23" xfId="0" applyNumberForma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24" xfId="0" applyFill="1" applyBorder="1" applyAlignment="1">
      <alignment vertical="center" wrapText="1"/>
    </xf>
    <xf numFmtId="0" fontId="23" fillId="9" borderId="7" xfId="0" applyFont="1" applyFill="1" applyBorder="1" applyAlignment="1" applyProtection="1"/>
    <xf numFmtId="3" fontId="23" fillId="9" borderId="8" xfId="0" applyNumberFormat="1" applyFont="1" applyFill="1" applyBorder="1" applyAlignment="1" applyProtection="1"/>
    <xf numFmtId="3" fontId="25" fillId="9" borderId="8" xfId="0" applyNumberFormat="1" applyFont="1" applyFill="1" applyBorder="1" applyAlignment="1" applyProtection="1">
      <alignment horizontal="center"/>
    </xf>
    <xf numFmtId="0" fontId="0" fillId="9" borderId="4" xfId="0" applyFont="1" applyFill="1" applyBorder="1" applyAlignment="1" applyProtection="1"/>
    <xf numFmtId="0" fontId="26" fillId="9" borderId="13" xfId="0" applyFont="1" applyFill="1" applyBorder="1" applyAlignment="1" applyProtection="1">
      <alignment horizontal="justify"/>
    </xf>
    <xf numFmtId="3" fontId="26" fillId="9" borderId="0" xfId="0" applyNumberFormat="1" applyFont="1" applyFill="1" applyBorder="1" applyAlignment="1" applyProtection="1"/>
    <xf numFmtId="0" fontId="24" fillId="9" borderId="13" xfId="0" applyFont="1" applyFill="1" applyBorder="1" applyAlignment="1" applyProtection="1">
      <alignment wrapText="1"/>
    </xf>
    <xf numFmtId="3" fontId="24" fillId="9" borderId="0" xfId="0" applyNumberFormat="1" applyFont="1" applyFill="1" applyBorder="1" applyAlignment="1" applyProtection="1"/>
    <xf numFmtId="3" fontId="24" fillId="9" borderId="0" xfId="0" applyNumberFormat="1" applyFont="1" applyFill="1" applyBorder="1" applyAlignment="1" applyProtection="1">
      <alignment horizontal="center"/>
    </xf>
    <xf numFmtId="0" fontId="27" fillId="9" borderId="14" xfId="0" applyFont="1" applyFill="1" applyBorder="1" applyAlignment="1" applyProtection="1"/>
    <xf numFmtId="0" fontId="0" fillId="9" borderId="15" xfId="0" applyFill="1" applyBorder="1" applyAlignment="1" applyProtection="1"/>
    <xf numFmtId="0" fontId="0" fillId="9" borderId="16" xfId="0" applyFill="1" applyBorder="1" applyAlignment="1" applyProtection="1"/>
    <xf numFmtId="0" fontId="20" fillId="24" borderId="0" xfId="0" applyFont="1" applyFill="1" applyProtection="1"/>
    <xf numFmtId="0" fontId="0" fillId="0" borderId="6" xfId="0" applyFill="1" applyBorder="1" applyAlignment="1" applyProtection="1">
      <alignment wrapText="1"/>
    </xf>
    <xf numFmtId="0" fontId="2" fillId="7" borderId="6" xfId="0" applyFont="1" applyFill="1" applyBorder="1" applyAlignment="1" applyProtection="1">
      <alignment wrapText="1"/>
      <protection locked="0"/>
    </xf>
    <xf numFmtId="164" fontId="0" fillId="9" borderId="22" xfId="0" applyNumberFormat="1" applyFill="1" applyBorder="1" applyProtection="1">
      <protection locked="0"/>
    </xf>
    <xf numFmtId="0" fontId="0" fillId="0" borderId="0" xfId="0" applyFill="1" applyBorder="1" applyAlignment="1">
      <alignment vertical="center"/>
    </xf>
    <xf numFmtId="0" fontId="0" fillId="24" borderId="0" xfId="0" applyFont="1" applyFill="1" applyProtection="1"/>
    <xf numFmtId="0" fontId="0" fillId="24" borderId="0" xfId="0" applyFont="1" applyFill="1" applyBorder="1" applyAlignment="1" applyProtection="1"/>
    <xf numFmtId="0" fontId="0" fillId="24" borderId="0" xfId="0" applyFont="1" applyFill="1" applyAlignment="1" applyProtection="1"/>
    <xf numFmtId="3" fontId="0" fillId="0" borderId="0" xfId="0" applyNumberFormat="1" applyFill="1"/>
    <xf numFmtId="0" fontId="3" fillId="24" borderId="0" xfId="0" applyFont="1" applyFill="1" applyProtection="1"/>
    <xf numFmtId="0" fontId="33" fillId="0" borderId="0" xfId="0" applyFont="1" applyFill="1" applyAlignment="1" applyProtection="1">
      <alignment horizontal="right" vertical="center"/>
    </xf>
    <xf numFmtId="0" fontId="3" fillId="0" borderId="0" xfId="0" applyFont="1" applyFill="1" applyAlignment="1" applyProtection="1"/>
    <xf numFmtId="0" fontId="34" fillId="0" borderId="0" xfId="0" applyFont="1" applyFill="1" applyAlignment="1" applyProtection="1"/>
    <xf numFmtId="0" fontId="35" fillId="0" borderId="0" xfId="0" applyFont="1" applyFill="1" applyAlignment="1" applyProtection="1">
      <alignment wrapText="1"/>
    </xf>
    <xf numFmtId="0" fontId="3" fillId="0" borderId="15" xfId="0" applyFont="1" applyFill="1" applyBorder="1" applyAlignment="1" applyProtection="1">
      <alignment horizontal="center" wrapText="1"/>
    </xf>
    <xf numFmtId="0" fontId="3" fillId="9" borderId="4" xfId="0" applyFont="1" applyFill="1" applyBorder="1" applyAlignment="1" applyProtection="1"/>
    <xf numFmtId="0" fontId="36" fillId="9" borderId="10" xfId="0" applyFont="1" applyFill="1" applyBorder="1" applyAlignment="1" applyProtection="1">
      <alignment wrapText="1"/>
    </xf>
    <xf numFmtId="0" fontId="3" fillId="9" borderId="10" xfId="0" applyFont="1" applyFill="1" applyBorder="1" applyAlignment="1" applyProtection="1">
      <alignment wrapText="1"/>
    </xf>
    <xf numFmtId="0" fontId="3" fillId="9" borderId="16" xfId="0" applyFont="1" applyFill="1" applyBorder="1" applyAlignment="1" applyProtection="1"/>
    <xf numFmtId="0" fontId="37" fillId="0" borderId="6" xfId="0" applyFont="1" applyFill="1" applyBorder="1" applyAlignment="1" applyProtection="1">
      <alignment horizontal="center" vertical="top" wrapText="1"/>
    </xf>
    <xf numFmtId="3" fontId="3" fillId="9" borderId="0" xfId="0" applyNumberFormat="1" applyFont="1" applyFill="1" applyProtection="1"/>
    <xf numFmtId="164" fontId="3" fillId="9" borderId="0" xfId="0" applyNumberFormat="1" applyFont="1" applyFill="1" applyBorder="1" applyProtection="1">
      <protection locked="0"/>
    </xf>
    <xf numFmtId="0" fontId="3" fillId="9" borderId="0" xfId="0" applyFont="1" applyFill="1" applyProtection="1"/>
    <xf numFmtId="0" fontId="20" fillId="24" borderId="0" xfId="0" applyFont="1" applyFill="1" applyBorder="1" applyAlignment="1" applyProtection="1"/>
    <xf numFmtId="0" fontId="20" fillId="24" borderId="0" xfId="0" applyFont="1" applyFill="1" applyAlignment="1" applyProtection="1"/>
    <xf numFmtId="0" fontId="39" fillId="9" borderId="6" xfId="0" applyFont="1" applyFill="1" applyBorder="1" applyAlignment="1" applyProtection="1">
      <alignment horizontal="center" vertical="center" textRotation="90" wrapText="1"/>
    </xf>
    <xf numFmtId="3" fontId="7" fillId="9" borderId="6" xfId="0" applyNumberFormat="1" applyFont="1" applyFill="1" applyBorder="1" applyAlignment="1" applyProtection="1">
      <alignment vertical="center"/>
    </xf>
    <xf numFmtId="42" fontId="0" fillId="24" borderId="0" xfId="0" applyNumberFormat="1" applyFont="1" applyFill="1" applyProtection="1"/>
    <xf numFmtId="165" fontId="3" fillId="9" borderId="6" xfId="1" applyNumberFormat="1" applyFont="1" applyFill="1" applyBorder="1" applyAlignment="1" applyProtection="1">
      <alignment vertical="center"/>
    </xf>
    <xf numFmtId="9" fontId="38" fillId="9" borderId="6" xfId="1" applyFont="1" applyFill="1" applyBorder="1" applyAlignment="1" applyProtection="1">
      <alignment vertical="center"/>
    </xf>
    <xf numFmtId="0" fontId="31" fillId="25" borderId="0" xfId="0" applyFont="1" applyFill="1" applyProtection="1">
      <protection locked="0"/>
    </xf>
    <xf numFmtId="0" fontId="0" fillId="9" borderId="22" xfId="0" applyFill="1" applyBorder="1" applyAlignment="1" applyProtection="1">
      <protection locked="0"/>
    </xf>
    <xf numFmtId="0" fontId="9" fillId="0" borderId="0" xfId="0" applyFont="1" applyFill="1" applyBorder="1" applyAlignment="1" applyProtection="1">
      <alignment wrapText="1"/>
    </xf>
    <xf numFmtId="0" fontId="21" fillId="0" borderId="0" xfId="0" applyFont="1" applyFill="1" applyBorder="1" applyAlignment="1" applyProtection="1">
      <alignment wrapText="1"/>
    </xf>
    <xf numFmtId="0" fontId="23" fillId="0" borderId="15" xfId="0" applyFont="1" applyFill="1" applyBorder="1" applyAlignment="1" applyProtection="1">
      <alignment horizontal="center" wrapText="1"/>
    </xf>
    <xf numFmtId="0" fontId="24" fillId="0" borderId="15" xfId="0" applyFont="1" applyFill="1" applyBorder="1" applyAlignment="1" applyProtection="1">
      <alignment horizontal="center" wrapText="1"/>
    </xf>
    <xf numFmtId="0" fontId="24" fillId="0" borderId="6" xfId="0" applyFont="1" applyFill="1" applyBorder="1" applyAlignment="1" applyProtection="1">
      <alignment horizontal="center" vertical="center" textRotation="90" wrapText="1"/>
    </xf>
    <xf numFmtId="0" fontId="5" fillId="9" borderId="10" xfId="0" applyFont="1" applyFill="1" applyBorder="1" applyAlignment="1" applyProtection="1">
      <alignment wrapText="1"/>
    </xf>
    <xf numFmtId="0" fontId="2" fillId="9" borderId="10" xfId="0" applyFont="1" applyFill="1" applyBorder="1" applyAlignment="1" applyProtection="1">
      <alignment wrapText="1"/>
    </xf>
    <xf numFmtId="0" fontId="21" fillId="0" borderId="0" xfId="0" applyFont="1" applyFill="1" applyAlignment="1" applyProtection="1">
      <alignment wrapText="1"/>
    </xf>
    <xf numFmtId="0" fontId="12" fillId="0" borderId="0" xfId="0" applyFont="1" applyFill="1" applyAlignment="1" applyProtection="1">
      <alignment horizontal="left" wrapText="1"/>
    </xf>
    <xf numFmtId="0" fontId="0" fillId="0" borderId="0" xfId="0" applyFill="1" applyAlignment="1" applyProtection="1">
      <alignment wrapText="1"/>
    </xf>
    <xf numFmtId="0" fontId="15" fillId="0" borderId="0" xfId="0" applyFont="1" applyFill="1" applyAlignment="1" applyProtection="1">
      <alignment horizontal="left" vertical="top" wrapText="1"/>
    </xf>
    <xf numFmtId="0" fontId="16" fillId="0" borderId="0" xfId="0" applyFont="1" applyFill="1" applyAlignment="1" applyProtection="1">
      <alignment vertical="top" wrapText="1"/>
    </xf>
    <xf numFmtId="0" fontId="3" fillId="0" borderId="0" xfId="0" applyFont="1" applyFill="1" applyAlignment="1" applyProtection="1">
      <alignment vertical="top" wrapText="1"/>
    </xf>
    <xf numFmtId="0" fontId="18" fillId="0" borderId="0" xfId="0" applyFont="1" applyFill="1" applyBorder="1" applyAlignment="1" applyProtection="1">
      <alignment wrapText="1"/>
    </xf>
    <xf numFmtId="0" fontId="7" fillId="0" borderId="0" xfId="0" applyFont="1" applyFill="1" applyAlignment="1" applyProtection="1">
      <alignment wrapText="1"/>
    </xf>
    <xf numFmtId="0" fontId="0" fillId="0" borderId="6" xfId="0" applyFill="1" applyBorder="1" applyAlignment="1">
      <alignment horizontal="center" vertical="top" wrapText="1"/>
    </xf>
    <xf numFmtId="0" fontId="0" fillId="0" borderId="5" xfId="0" applyFill="1" applyBorder="1" applyAlignment="1">
      <alignment horizontal="center" vertical="top" wrapText="1"/>
    </xf>
    <xf numFmtId="0" fontId="0" fillId="0" borderId="9" xfId="0" applyFill="1" applyBorder="1" applyAlignment="1">
      <alignment horizontal="center" vertical="top" wrapText="1"/>
    </xf>
    <xf numFmtId="0" fontId="0" fillId="0" borderId="11" xfId="0" applyFill="1" applyBorder="1" applyAlignment="1">
      <alignment horizontal="center" vertical="top" wrapText="1"/>
    </xf>
    <xf numFmtId="0" fontId="6" fillId="0" borderId="6" xfId="0" applyFont="1" applyFill="1" applyBorder="1" applyAlignment="1">
      <alignment horizontal="center" vertical="top" wrapText="1"/>
    </xf>
    <xf numFmtId="0" fontId="0" fillId="0" borderId="5" xfId="0" applyBorder="1" applyAlignment="1">
      <alignment horizontal="center" vertical="top" wrapText="1"/>
    </xf>
    <xf numFmtId="0" fontId="0" fillId="0" borderId="11" xfId="0" applyBorder="1" applyAlignment="1">
      <alignment horizontal="center" vertical="top" wrapText="1"/>
    </xf>
    <xf numFmtId="0" fontId="0" fillId="0" borderId="6" xfId="0" applyBorder="1" applyAlignment="1">
      <alignment horizontal="center" vertical="top" wrapText="1"/>
    </xf>
    <xf numFmtId="0" fontId="0" fillId="0" borderId="7" xfId="0" applyFill="1" applyBorder="1" applyAlignment="1">
      <alignment horizontal="center" vertical="top" wrapText="1"/>
    </xf>
    <xf numFmtId="0" fontId="0" fillId="0" borderId="8" xfId="0" applyFill="1" applyBorder="1" applyAlignment="1">
      <alignment horizontal="center" vertical="top" wrapText="1"/>
    </xf>
    <xf numFmtId="0" fontId="0" fillId="0" borderId="4" xfId="0"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0" fillId="0" borderId="16" xfId="0" applyFill="1" applyBorder="1" applyAlignment="1">
      <alignment horizontal="center" vertical="top" wrapText="1"/>
    </xf>
    <xf numFmtId="0" fontId="0" fillId="0" borderId="13" xfId="0" applyFill="1" applyBorder="1" applyAlignment="1">
      <alignment horizontal="center" vertical="top" wrapText="1"/>
    </xf>
    <xf numFmtId="0" fontId="0" fillId="0" borderId="0" xfId="0" applyFill="1" applyBorder="1" applyAlignment="1">
      <alignment horizontal="center" vertical="top" wrapText="1"/>
    </xf>
    <xf numFmtId="0" fontId="0" fillId="0" borderId="10" xfId="0" applyFill="1"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5" xfId="0" applyFill="1" applyBorder="1" applyAlignment="1">
      <alignment horizontal="center" vertical="center" wrapText="1"/>
    </xf>
    <xf numFmtId="0" fontId="0" fillId="0" borderId="9" xfId="0" applyFill="1" applyBorder="1" applyAlignment="1">
      <alignment wrapText="1"/>
    </xf>
    <xf numFmtId="0" fontId="0" fillId="0" borderId="11" xfId="0" applyFill="1" applyBorder="1" applyAlignment="1">
      <alignment wrapText="1"/>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0" fillId="8"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4" xfId="0" applyBorder="1" applyAlignment="1">
      <alignment horizontal="center" vertical="top" wrapText="1"/>
    </xf>
    <xf numFmtId="0" fontId="0" fillId="0" borderId="1"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17" borderId="6"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3" xfId="0" applyFill="1" applyBorder="1" applyAlignment="1">
      <alignment horizontal="center" vertical="center" wrapText="1"/>
    </xf>
    <xf numFmtId="0" fontId="0" fillId="19" borderId="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3"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20" borderId="6" xfId="0" applyFill="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3" borderId="6" xfId="0" applyFill="1" applyBorder="1" applyAlignment="1">
      <alignment horizontal="center" vertical="center" wrapText="1"/>
    </xf>
    <xf numFmtId="0" fontId="0" fillId="17" borderId="1" xfId="0" applyFill="1" applyBorder="1" applyAlignment="1">
      <alignment horizontal="center" vertical="center" wrapText="1"/>
    </xf>
    <xf numFmtId="0" fontId="0" fillId="17" borderId="2" xfId="0" applyFill="1" applyBorder="1" applyAlignment="1">
      <alignment horizontal="center" vertical="center" wrapText="1"/>
    </xf>
    <xf numFmtId="0" fontId="0" fillId="17" borderId="3" xfId="0" applyFill="1" applyBorder="1" applyAlignment="1">
      <alignment horizontal="center" vertical="center" wrapText="1"/>
    </xf>
    <xf numFmtId="0" fontId="0" fillId="7" borderId="6" xfId="0" applyFill="1" applyBorder="1" applyAlignment="1">
      <alignment horizontal="center" vertical="center" wrapText="1"/>
    </xf>
    <xf numFmtId="0" fontId="0" fillId="13" borderId="6" xfId="0" applyFill="1" applyBorder="1" applyAlignment="1">
      <alignment horizontal="center" vertical="center" wrapText="1"/>
    </xf>
    <xf numFmtId="0" fontId="0" fillId="14" borderId="6"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2" borderId="1"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3" xfId="0" applyFill="1" applyBorder="1" applyAlignment="1">
      <alignment horizontal="center" vertical="center" wrapText="1"/>
    </xf>
    <xf numFmtId="0" fontId="0" fillId="7" borderId="11" xfId="0" applyFill="1" applyBorder="1" applyAlignment="1">
      <alignment horizontal="center" vertical="center" wrapText="1"/>
    </xf>
    <xf numFmtId="0" fontId="0" fillId="5" borderId="6" xfId="0" applyFill="1" applyBorder="1" applyAlignment="1">
      <alignment horizontal="center" vertical="center" wrapText="1"/>
    </xf>
    <xf numFmtId="0" fontId="0" fillId="13" borderId="11"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2" xfId="0" applyFill="1" applyBorder="1" applyAlignment="1">
      <alignment horizontal="center" vertical="center" wrapText="1"/>
    </xf>
    <xf numFmtId="0" fontId="0" fillId="14"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6" borderId="1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15" borderId="6" xfId="0" applyFill="1" applyBorder="1" applyAlignment="1">
      <alignment horizontal="center" vertical="center" wrapText="1"/>
    </xf>
    <xf numFmtId="0" fontId="0" fillId="16" borderId="6" xfId="0" applyFill="1" applyBorder="1" applyAlignment="1">
      <alignment horizontal="center" vertical="center" wrapText="1"/>
    </xf>
  </cellXfs>
  <cellStyles count="2">
    <cellStyle name="Normální" xfId="0" builtinId="0"/>
    <cellStyle name="Procenta" xfId="1" builtinId="5"/>
  </cellStyles>
  <dxfs count="1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2" tint="-0.24994659260841701"/>
      </font>
    </dxf>
    <dxf>
      <font>
        <color rgb="FF9C0006"/>
      </font>
      <fill>
        <patternFill>
          <bgColor rgb="FFFFC7CE"/>
        </patternFill>
      </fill>
    </dxf>
    <dxf>
      <font>
        <color rgb="FF9C0006"/>
      </font>
      <fill>
        <patternFill>
          <bgColor rgb="FFFFC7CE"/>
        </patternFill>
      </fill>
    </dxf>
    <dxf>
      <font>
        <strike val="0"/>
        <color theme="1"/>
      </font>
    </dxf>
    <dxf>
      <font>
        <strike val="0"/>
        <color auto="1"/>
      </font>
    </dxf>
    <dxf>
      <font>
        <color rgb="FF9C0006"/>
      </font>
      <fill>
        <patternFill>
          <bgColor rgb="FFFFC7CE"/>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W38"/>
  <sheetViews>
    <sheetView tabSelected="1" zoomScaleNormal="100" workbookViewId="0">
      <selection activeCell="C10" sqref="C10"/>
    </sheetView>
  </sheetViews>
  <sheetFormatPr defaultColWidth="9.1796875" defaultRowHeight="14.5"/>
  <cols>
    <col min="1" max="1" width="2.36328125" style="67" customWidth="1"/>
    <col min="2" max="2" width="25.54296875" style="67" customWidth="1"/>
    <col min="3" max="3" width="11.26953125" style="67" customWidth="1"/>
    <col min="4" max="4" width="12.26953125" style="67" customWidth="1"/>
    <col min="5" max="5" width="11.90625" style="67" customWidth="1"/>
    <col min="6" max="6" width="5.81640625" style="118" customWidth="1"/>
    <col min="7" max="7" width="31.7265625" style="67" customWidth="1"/>
    <col min="8" max="8" width="14.26953125" style="114" customWidth="1"/>
    <col min="9" max="9" width="13.36328125" style="114" customWidth="1"/>
    <col min="10" max="23" width="9.1796875" style="109"/>
    <col min="24" max="16384" width="9.1796875" style="67"/>
  </cols>
  <sheetData>
    <row r="1" spans="1:12" ht="8.5" customHeight="1"/>
    <row r="2" spans="1:12" ht="18">
      <c r="A2" s="65"/>
      <c r="B2" s="83" t="s">
        <v>1920</v>
      </c>
      <c r="C2" s="84"/>
      <c r="D2" s="85"/>
      <c r="E2" s="70"/>
      <c r="F2" s="119"/>
      <c r="G2" s="71"/>
      <c r="H2" s="115"/>
      <c r="I2" s="115"/>
      <c r="J2" s="132"/>
      <c r="K2" s="133"/>
    </row>
    <row r="3" spans="1:12">
      <c r="A3" s="65"/>
      <c r="B3" s="69"/>
      <c r="C3" s="69"/>
      <c r="D3" s="69"/>
      <c r="E3" s="69"/>
      <c r="F3" s="120"/>
      <c r="G3" s="69"/>
      <c r="H3" s="115"/>
      <c r="I3" s="115"/>
      <c r="J3" s="132"/>
      <c r="K3" s="133"/>
    </row>
    <row r="4" spans="1:12">
      <c r="A4" s="65"/>
      <c r="B4" s="149" t="s">
        <v>1921</v>
      </c>
      <c r="C4" s="150"/>
      <c r="D4" s="150"/>
      <c r="E4" s="150"/>
      <c r="F4" s="150"/>
      <c r="G4" s="150"/>
      <c r="H4" s="115"/>
      <c r="I4" s="115"/>
      <c r="J4" s="132"/>
      <c r="K4" s="133"/>
    </row>
    <row r="5" spans="1:12" ht="16.5">
      <c r="A5" s="65"/>
      <c r="B5" s="72" t="s">
        <v>1922</v>
      </c>
      <c r="C5" s="73"/>
      <c r="D5" s="73"/>
      <c r="E5" s="73"/>
      <c r="F5" s="121"/>
      <c r="G5" s="73"/>
      <c r="H5" s="115"/>
      <c r="I5" s="115"/>
      <c r="J5" s="132"/>
      <c r="K5" s="133"/>
    </row>
    <row r="6" spans="1:12" ht="33" customHeight="1">
      <c r="A6" s="65"/>
      <c r="B6" s="151" t="s">
        <v>1923</v>
      </c>
      <c r="C6" s="152"/>
      <c r="D6" s="152"/>
      <c r="E6" s="152"/>
      <c r="F6" s="152"/>
      <c r="G6" s="152"/>
      <c r="H6" s="115"/>
      <c r="I6" s="115"/>
      <c r="J6" s="132"/>
      <c r="K6" s="133"/>
    </row>
    <row r="7" spans="1:12">
      <c r="A7" s="65"/>
      <c r="B7" s="153" t="s">
        <v>1924</v>
      </c>
      <c r="C7" s="153"/>
      <c r="D7" s="153"/>
      <c r="E7" s="153"/>
      <c r="F7" s="153"/>
      <c r="G7" s="153"/>
      <c r="H7" s="115"/>
      <c r="I7" s="115"/>
      <c r="J7" s="132"/>
      <c r="K7" s="133"/>
    </row>
    <row r="8" spans="1:12">
      <c r="A8" s="65"/>
      <c r="B8" s="153"/>
      <c r="C8" s="153"/>
      <c r="D8" s="153"/>
      <c r="E8" s="153"/>
      <c r="F8" s="153"/>
      <c r="G8" s="153"/>
      <c r="H8" s="115"/>
      <c r="I8" s="115"/>
      <c r="J8" s="132"/>
      <c r="K8" s="133"/>
    </row>
    <row r="9" spans="1:12">
      <c r="A9" s="65"/>
      <c r="B9" s="153"/>
      <c r="C9" s="153"/>
      <c r="D9" s="153"/>
      <c r="E9" s="153"/>
      <c r="F9" s="153"/>
      <c r="G9" s="153"/>
      <c r="H9" s="115"/>
      <c r="I9" s="115"/>
      <c r="J9" s="132"/>
      <c r="K9" s="133"/>
    </row>
    <row r="10" spans="1:12" ht="42" customHeight="1">
      <c r="A10" s="65"/>
      <c r="B10" s="74" t="s">
        <v>1925</v>
      </c>
      <c r="C10" s="139"/>
      <c r="D10" s="154" t="s">
        <v>1926</v>
      </c>
      <c r="E10" s="155"/>
      <c r="F10" s="122"/>
      <c r="G10" s="75"/>
      <c r="H10" s="115"/>
      <c r="I10" s="115"/>
      <c r="J10" s="109">
        <v>1</v>
      </c>
      <c r="L10" s="109" t="s">
        <v>48</v>
      </c>
    </row>
    <row r="11" spans="1:12" ht="31" customHeight="1">
      <c r="A11" s="66"/>
      <c r="B11" s="74" t="s">
        <v>1927</v>
      </c>
      <c r="C11" s="141">
        <f>VLOOKUP($C$10,žádost!$VT$8:$XJ$264,J11,FALSE)</f>
        <v>0</v>
      </c>
      <c r="D11" s="148"/>
      <c r="E11" s="148"/>
      <c r="F11" s="148"/>
      <c r="G11" s="148"/>
      <c r="H11" s="116"/>
      <c r="I11" s="115"/>
      <c r="J11" s="109">
        <v>2</v>
      </c>
      <c r="L11" s="109" t="s">
        <v>44</v>
      </c>
    </row>
    <row r="12" spans="1:12" ht="31" customHeight="1">
      <c r="A12" s="66"/>
      <c r="B12" s="74" t="s">
        <v>1928</v>
      </c>
      <c r="C12" s="141">
        <f>VLOOKUP($C$10,žádost!$VT$8:$XJ$264,J12,FALSE)</f>
        <v>0</v>
      </c>
      <c r="D12" s="148"/>
      <c r="E12" s="148"/>
      <c r="F12" s="148"/>
      <c r="G12" s="148"/>
      <c r="H12" s="116"/>
      <c r="I12" s="115"/>
      <c r="J12" s="109">
        <v>3</v>
      </c>
      <c r="L12" s="109" t="s">
        <v>51</v>
      </c>
    </row>
    <row r="13" spans="1:12" ht="31" customHeight="1">
      <c r="A13" s="66"/>
      <c r="B13" s="74" t="s">
        <v>51</v>
      </c>
      <c r="C13" s="141">
        <f>VLOOKUP($C$10,žádost!$VT$8:$XJ$264,J13,FALSE)</f>
        <v>0</v>
      </c>
      <c r="D13" s="142"/>
      <c r="E13" s="142"/>
      <c r="F13" s="142"/>
      <c r="G13" s="142"/>
      <c r="H13" s="116"/>
      <c r="I13" s="115"/>
      <c r="J13" s="109">
        <v>4</v>
      </c>
      <c r="L13" s="109" t="s">
        <v>49</v>
      </c>
    </row>
    <row r="14" spans="1:12" ht="15.5">
      <c r="B14" s="81"/>
      <c r="C14" s="143"/>
      <c r="D14" s="144"/>
      <c r="E14" s="144"/>
      <c r="F14" s="123"/>
      <c r="G14" s="82"/>
    </row>
    <row r="15" spans="1:12" ht="15.5" customHeight="1">
      <c r="B15" s="97"/>
      <c r="C15" s="98"/>
      <c r="D15" s="99"/>
      <c r="E15" s="100"/>
      <c r="F15" s="124"/>
      <c r="G15" s="145" t="s">
        <v>91</v>
      </c>
    </row>
    <row r="16" spans="1:12" ht="15.5">
      <c r="B16" s="101" t="s">
        <v>1929</v>
      </c>
      <c r="C16" s="102"/>
      <c r="D16" s="68">
        <f>VLOOKUP($C$10,'příloha zast'!$A$2:$H$222,8,FALSE)</f>
        <v>0</v>
      </c>
      <c r="E16" s="146"/>
      <c r="F16" s="125"/>
      <c r="G16" s="145"/>
    </row>
    <row r="17" spans="2:20" ht="15.5">
      <c r="B17" s="103"/>
      <c r="C17" s="104"/>
      <c r="D17" s="105"/>
      <c r="E17" s="147"/>
      <c r="F17" s="126"/>
      <c r="G17" s="145"/>
    </row>
    <row r="18" spans="2:20">
      <c r="B18" s="106"/>
      <c r="C18" s="107"/>
      <c r="D18" s="107"/>
      <c r="E18" s="108"/>
      <c r="F18" s="127"/>
      <c r="G18" s="145"/>
    </row>
    <row r="19" spans="2:20">
      <c r="B19" s="79"/>
      <c r="C19" s="80" t="s">
        <v>1930</v>
      </c>
      <c r="D19" s="80" t="s">
        <v>1931</v>
      </c>
      <c r="E19" s="80" t="s">
        <v>1932</v>
      </c>
      <c r="F19" s="128"/>
      <c r="G19" s="145"/>
    </row>
    <row r="20" spans="2:20" ht="56.25" customHeight="1">
      <c r="B20" s="76" t="s">
        <v>1933</v>
      </c>
      <c r="C20" s="77" t="s">
        <v>1934</v>
      </c>
      <c r="D20" s="77" t="s">
        <v>1935</v>
      </c>
      <c r="E20" s="77" t="s">
        <v>1938</v>
      </c>
      <c r="F20" s="134" t="s">
        <v>2048</v>
      </c>
      <c r="G20" s="145"/>
    </row>
    <row r="21" spans="2:20" ht="23" customHeight="1">
      <c r="B21" s="86" t="s">
        <v>0</v>
      </c>
      <c r="C21" s="87">
        <f>VLOOKUP($C$10,žádost!$VT$8:$XJ$264,J21,FALSE)</f>
        <v>0</v>
      </c>
      <c r="D21" s="87">
        <f>VLOOKUP($C$10,žádost!$VT$8:$XJ$264,Q21,FALSE)</f>
        <v>0</v>
      </c>
      <c r="E21" s="90"/>
      <c r="F21" s="137">
        <f>ROUND(IF(E21+D21=0,0,IF(E21-D21&lt;0,0,IF(E21-D21=E21,1,(E21-D21)/D21))),3)</f>
        <v>0</v>
      </c>
      <c r="G21" s="111"/>
      <c r="J21" s="109">
        <v>5</v>
      </c>
      <c r="K21" s="109" t="s">
        <v>160</v>
      </c>
      <c r="L21" s="109" t="s">
        <v>0</v>
      </c>
      <c r="M21" s="109" t="s">
        <v>0</v>
      </c>
      <c r="Q21" s="109">
        <v>25</v>
      </c>
      <c r="R21" s="109" t="s">
        <v>80</v>
      </c>
      <c r="S21" s="109" t="s">
        <v>0</v>
      </c>
      <c r="T21" s="109" t="s">
        <v>0</v>
      </c>
    </row>
    <row r="22" spans="2:20" ht="23" customHeight="1">
      <c r="B22" s="86" t="s">
        <v>1</v>
      </c>
      <c r="C22" s="87">
        <f>VLOOKUP($C$10,žádost!$VT$8:$XJ$264,J22,FALSE)</f>
        <v>0</v>
      </c>
      <c r="D22" s="87">
        <f>VLOOKUP($C$10,žádost!$VT$8:$XJ$264,Q22,FALSE)</f>
        <v>0</v>
      </c>
      <c r="E22" s="90"/>
      <c r="F22" s="137">
        <f>ROUND(IF(E22+D22=0,0,IF(E22-D22&lt;0,0,IF(E22-D22=E22,1,(E22-D22)/D22))),3)</f>
        <v>0</v>
      </c>
      <c r="G22" s="111"/>
      <c r="J22" s="109">
        <v>8</v>
      </c>
      <c r="L22" s="109" t="s">
        <v>1</v>
      </c>
      <c r="M22" s="109" t="s">
        <v>1</v>
      </c>
      <c r="Q22" s="109">
        <v>28</v>
      </c>
      <c r="S22" s="109" t="s">
        <v>1</v>
      </c>
      <c r="T22" s="109" t="s">
        <v>1</v>
      </c>
    </row>
    <row r="23" spans="2:20" ht="23" customHeight="1">
      <c r="B23" s="86" t="s">
        <v>2</v>
      </c>
      <c r="C23" s="87">
        <f>VLOOKUP($C$10,žádost!$VT$8:$XJ$264,J23,FALSE)</f>
        <v>0</v>
      </c>
      <c r="D23" s="87">
        <f>VLOOKUP($C$10,žádost!$VT$8:$XJ$264,Q23,FALSE)</f>
        <v>0</v>
      </c>
      <c r="E23" s="90"/>
      <c r="F23" s="137">
        <f t="shared" ref="F23:F29" si="0">ROUND(IF(E23+D23=0,0,IF(E23-D23&lt;0,0,IF(E23-D23=E23,1,(E23-D23)/D23))),3)</f>
        <v>0</v>
      </c>
      <c r="G23" s="111"/>
      <c r="J23" s="109">
        <v>9</v>
      </c>
      <c r="L23" s="109" t="s">
        <v>2</v>
      </c>
      <c r="M23" s="109" t="s">
        <v>2</v>
      </c>
      <c r="Q23" s="109">
        <v>29</v>
      </c>
      <c r="S23" s="109" t="s">
        <v>2</v>
      </c>
      <c r="T23" s="109" t="s">
        <v>2</v>
      </c>
    </row>
    <row r="24" spans="2:20" ht="23" customHeight="1">
      <c r="B24" s="86" t="s">
        <v>3</v>
      </c>
      <c r="C24" s="87">
        <f>VLOOKUP($C$10,žádost!$VT$8:$XJ$264,J24,FALSE)</f>
        <v>0</v>
      </c>
      <c r="D24" s="87">
        <f>VLOOKUP($C$10,žádost!$VT$8:$XJ$264,Q24,FALSE)</f>
        <v>0</v>
      </c>
      <c r="E24" s="90"/>
      <c r="F24" s="137">
        <f t="shared" si="0"/>
        <v>0</v>
      </c>
      <c r="G24" s="111"/>
      <c r="J24" s="109">
        <v>10</v>
      </c>
      <c r="L24" s="109" t="s">
        <v>3</v>
      </c>
      <c r="M24" s="109" t="s">
        <v>3</v>
      </c>
      <c r="Q24" s="109">
        <v>30</v>
      </c>
      <c r="S24" s="109" t="s">
        <v>3</v>
      </c>
      <c r="T24" s="109" t="s">
        <v>3</v>
      </c>
    </row>
    <row r="25" spans="2:20" ht="23" customHeight="1">
      <c r="B25" s="86" t="s">
        <v>4</v>
      </c>
      <c r="C25" s="87">
        <f>VLOOKUP($C$10,žádost!$VT$8:$XJ$264,J25,FALSE)</f>
        <v>0</v>
      </c>
      <c r="D25" s="87">
        <f>VLOOKUP($C$10,žádost!$VT$8:$XJ$264,Q25,FALSE)</f>
        <v>0</v>
      </c>
      <c r="E25" s="90"/>
      <c r="F25" s="137">
        <f t="shared" si="0"/>
        <v>0</v>
      </c>
      <c r="G25" s="111"/>
      <c r="J25" s="109">
        <v>11</v>
      </c>
      <c r="L25" s="109" t="s">
        <v>4</v>
      </c>
      <c r="M25" s="109" t="s">
        <v>4</v>
      </c>
      <c r="Q25" s="109">
        <v>31</v>
      </c>
      <c r="S25" s="109" t="s">
        <v>4</v>
      </c>
      <c r="T25" s="109" t="s">
        <v>4</v>
      </c>
    </row>
    <row r="26" spans="2:20" ht="23" customHeight="1">
      <c r="B26" s="86" t="s">
        <v>5</v>
      </c>
      <c r="C26" s="87">
        <f>VLOOKUP($C$10,žádost!$VT$8:$XJ$264,J26,FALSE)</f>
        <v>0</v>
      </c>
      <c r="D26" s="87">
        <f>VLOOKUP($C$10,žádost!$VT$8:$XJ$264,Q26,FALSE)</f>
        <v>0</v>
      </c>
      <c r="E26" s="90"/>
      <c r="F26" s="137">
        <f t="shared" si="0"/>
        <v>0</v>
      </c>
      <c r="G26" s="111"/>
      <c r="J26" s="109">
        <v>12</v>
      </c>
      <c r="L26" s="109" t="s">
        <v>5</v>
      </c>
      <c r="M26" s="109" t="s">
        <v>5</v>
      </c>
      <c r="Q26" s="109">
        <v>32</v>
      </c>
      <c r="S26" s="109" t="s">
        <v>5</v>
      </c>
      <c r="T26" s="109" t="s">
        <v>5</v>
      </c>
    </row>
    <row r="27" spans="2:20" ht="23" customHeight="1">
      <c r="B27" s="86" t="s">
        <v>6</v>
      </c>
      <c r="C27" s="87">
        <f>VLOOKUP($C$10,žádost!$VT$8:$XJ$264,J27,FALSE)</f>
        <v>0</v>
      </c>
      <c r="D27" s="87">
        <f>VLOOKUP($C$10,žádost!$VT$8:$XJ$264,Q27,FALSE)</f>
        <v>0</v>
      </c>
      <c r="E27" s="90"/>
      <c r="F27" s="138">
        <f>IF(E27&gt;0,"neuznaná položka",IF(E27+D27=0,0,IF(E27-D27&lt;0,0,IF(E27-D27=E27,1,(E27-D27)/D27))))</f>
        <v>0</v>
      </c>
      <c r="G27" s="111"/>
      <c r="J27" s="109">
        <v>15</v>
      </c>
      <c r="L27" s="109" t="s">
        <v>6</v>
      </c>
      <c r="M27" s="109" t="s">
        <v>6</v>
      </c>
      <c r="Q27" s="109">
        <v>35</v>
      </c>
      <c r="S27" s="109" t="s">
        <v>6</v>
      </c>
      <c r="T27" s="109" t="s">
        <v>6</v>
      </c>
    </row>
    <row r="28" spans="2:20" ht="23" customHeight="1">
      <c r="B28" s="86" t="s">
        <v>7</v>
      </c>
      <c r="C28" s="87">
        <f>VLOOKUP($C$10,žádost!$VT$8:$XJ$264,J28,FALSE)</f>
        <v>0</v>
      </c>
      <c r="D28" s="87">
        <f>VLOOKUP($C$10,žádost!$VT$8:$XJ$264,Q28,FALSE)</f>
        <v>0</v>
      </c>
      <c r="E28" s="90"/>
      <c r="F28" s="137">
        <f t="shared" si="0"/>
        <v>0</v>
      </c>
      <c r="G28" s="111"/>
      <c r="J28" s="109">
        <v>16</v>
      </c>
      <c r="L28" s="109" t="s">
        <v>7</v>
      </c>
      <c r="M28" s="109" t="s">
        <v>7</v>
      </c>
      <c r="Q28" s="109">
        <v>36</v>
      </c>
      <c r="S28" s="109" t="s">
        <v>7</v>
      </c>
      <c r="T28" s="109" t="s">
        <v>7</v>
      </c>
    </row>
    <row r="29" spans="2:20" ht="23" customHeight="1">
      <c r="B29" s="86" t="s">
        <v>1936</v>
      </c>
      <c r="C29" s="87">
        <f>VLOOKUP($C$10,žádost!$VT$8:$XJ$264,J29,FALSE)</f>
        <v>0</v>
      </c>
      <c r="D29" s="87">
        <f>VLOOKUP($C$10,žádost!$VT$8:$XJ$264,Q29,FALSE)</f>
        <v>0</v>
      </c>
      <c r="E29" s="90"/>
      <c r="F29" s="137">
        <f t="shared" si="0"/>
        <v>0</v>
      </c>
      <c r="G29" s="111"/>
      <c r="J29" s="109">
        <v>23</v>
      </c>
      <c r="L29" s="109" t="s">
        <v>1937</v>
      </c>
      <c r="Q29" s="109">
        <v>37</v>
      </c>
      <c r="S29" s="109" t="s">
        <v>1937</v>
      </c>
    </row>
    <row r="30" spans="2:20" ht="24" customHeight="1">
      <c r="B30" s="86" t="s">
        <v>59</v>
      </c>
      <c r="C30" s="87">
        <f>VLOOKUP($C$10,žádost!$VT$8:$XJ$264,J30,FALSE)</f>
        <v>0</v>
      </c>
      <c r="D30" s="87">
        <f>VLOOKUP($C$10,žádost!$VT$8:$XJ$264,Q30,FALSE)</f>
        <v>0</v>
      </c>
      <c r="E30" s="87">
        <f>SUM(E21:E29)</f>
        <v>0</v>
      </c>
      <c r="F30" s="135">
        <f>IF(E30&gt;D16,"POZOR, čerpání vyšší než přidělená dotace",IF(E30=0,0,IF(E30&lt;D16,"Nedočerpáno, budete vracet?",0)))</f>
        <v>0</v>
      </c>
      <c r="G30" s="110"/>
      <c r="H30" s="114">
        <f>IF(E30=0,0,IF(D30-E30&gt;0,"NEDOČERPÁNO",IF(D30-E30&lt;0,"PŘEČERPÁNO",0)))</f>
        <v>0</v>
      </c>
      <c r="I30" s="136">
        <f>ABS(D30-E30)</f>
        <v>0</v>
      </c>
      <c r="J30" s="109">
        <v>20</v>
      </c>
      <c r="L30" s="109" t="s">
        <v>10</v>
      </c>
      <c r="M30" s="109" t="s">
        <v>10</v>
      </c>
      <c r="Q30" s="109">
        <v>38</v>
      </c>
      <c r="S30" s="109" t="s">
        <v>10</v>
      </c>
      <c r="T30" s="109" t="s">
        <v>10</v>
      </c>
    </row>
    <row r="31" spans="2:20">
      <c r="B31" s="78"/>
      <c r="C31" s="78"/>
      <c r="D31" s="78"/>
      <c r="E31" s="88"/>
      <c r="F31" s="129"/>
      <c r="G31" s="78"/>
    </row>
    <row r="32" spans="2:20" ht="15" thickBot="1">
      <c r="B32" s="78"/>
      <c r="C32" s="78"/>
      <c r="D32" s="78" t="s">
        <v>1940</v>
      </c>
      <c r="E32" s="112"/>
      <c r="F32" s="130"/>
      <c r="G32" s="78"/>
    </row>
    <row r="33" spans="2:7" ht="29.5" customHeight="1" thickBot="1">
      <c r="B33" s="78"/>
      <c r="C33" s="78"/>
      <c r="D33" s="78" t="s">
        <v>1939</v>
      </c>
      <c r="E33" s="140"/>
      <c r="F33" s="140"/>
      <c r="G33" s="140"/>
    </row>
    <row r="34" spans="2:7">
      <c r="B34" s="78"/>
      <c r="C34" s="78"/>
      <c r="D34" s="78"/>
      <c r="E34" s="78"/>
      <c r="F34" s="131"/>
      <c r="G34" s="78"/>
    </row>
    <row r="36" spans="2:7">
      <c r="D36" s="89" t="e">
        <f>VLOOKUP($C$10,'příloha zast'!$A$2:$H$220,5,FALSE)</f>
        <v>#N/A</v>
      </c>
    </row>
    <row r="37" spans="2:7">
      <c r="B37" s="67" t="s">
        <v>1941</v>
      </c>
      <c r="C37" s="89">
        <f>SUM(C21:C29)</f>
        <v>0</v>
      </c>
      <c r="D37" s="89">
        <f>SUM(D21:D29)</f>
        <v>0</v>
      </c>
    </row>
    <row r="38" spans="2:7">
      <c r="C38" s="89">
        <v>0</v>
      </c>
      <c r="D38" s="89">
        <v>0</v>
      </c>
    </row>
  </sheetData>
  <sheetProtection sheet="1" objects="1" scenarios="1"/>
  <mergeCells count="11">
    <mergeCell ref="C12:G12"/>
    <mergeCell ref="B4:G4"/>
    <mergeCell ref="B6:G6"/>
    <mergeCell ref="B7:G9"/>
    <mergeCell ref="D10:E10"/>
    <mergeCell ref="C11:G11"/>
    <mergeCell ref="E33:G33"/>
    <mergeCell ref="C13:G13"/>
    <mergeCell ref="C14:E14"/>
    <mergeCell ref="G15:G20"/>
    <mergeCell ref="E16:E17"/>
  </mergeCells>
  <conditionalFormatting sqref="D17">
    <cfRule type="expression" dxfId="16" priority="12">
      <formula>$D$52&gt;0</formula>
    </cfRule>
  </conditionalFormatting>
  <conditionalFormatting sqref="D15">
    <cfRule type="cellIs" dxfId="15" priority="11" operator="lessThan">
      <formula>0</formula>
    </cfRule>
  </conditionalFormatting>
  <conditionalFormatting sqref="F27">
    <cfRule type="cellIs" dxfId="14" priority="7" operator="equal">
      <formula>0</formula>
    </cfRule>
  </conditionalFormatting>
  <conditionalFormatting sqref="F30">
    <cfRule type="cellIs" dxfId="13" priority="6" operator="equal">
      <formula>0</formula>
    </cfRule>
  </conditionalFormatting>
  <conditionalFormatting sqref="F21:F26">
    <cfRule type="cellIs" dxfId="12" priority="5" operator="greaterThan">
      <formula>0.1</formula>
    </cfRule>
  </conditionalFormatting>
  <conditionalFormatting sqref="F28:F29">
    <cfRule type="cellIs" dxfId="11" priority="2" operator="greaterThan">
      <formula>0.1</formula>
    </cfRule>
  </conditionalFormatting>
  <conditionalFormatting sqref="H30:I30">
    <cfRule type="cellIs" dxfId="10" priority="1" operator="equal">
      <formula>0</formula>
    </cfRule>
  </conditionalFormatting>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XK551"/>
  <sheetViews>
    <sheetView workbookViewId="0">
      <pane xSplit="2" ySplit="5" topLeftCell="VQ111" activePane="bottomRight" state="frozen"/>
      <selection pane="topRight" activeCell="C1" sqref="C1"/>
      <selection pane="bottomLeft" activeCell="A6" sqref="A6"/>
      <selection pane="bottomRight" activeCell="VQ119" sqref="VQ119"/>
    </sheetView>
  </sheetViews>
  <sheetFormatPr defaultColWidth="9.1796875" defaultRowHeight="14.5"/>
  <cols>
    <col min="1" max="1" width="12.08984375" customWidth="1"/>
    <col min="2" max="2" width="17.1796875" style="9" customWidth="1"/>
    <col min="3" max="4" width="11" customWidth="1"/>
    <col min="5" max="5" width="8.1796875" customWidth="1"/>
    <col min="6" max="6" width="11" customWidth="1"/>
    <col min="7" max="7" width="12.453125" customWidth="1"/>
    <col min="8" max="8" width="11" customWidth="1"/>
    <col min="9" max="9" width="25.81640625" customWidth="1"/>
    <col min="10" max="10" width="10.81640625" customWidth="1"/>
    <col min="11" max="12" width="9.1796875" customWidth="1"/>
    <col min="13" max="140" width="9.1796875" hidden="1" customWidth="1"/>
    <col min="141" max="432" width="9.1796875" customWidth="1"/>
    <col min="433" max="433" width="10.81640625" customWidth="1"/>
    <col min="434" max="434" width="12.81640625" customWidth="1"/>
    <col min="435" max="498" width="9.1796875" customWidth="1"/>
    <col min="499" max="499" width="16.54296875" customWidth="1"/>
    <col min="500" max="500" width="9.1796875" customWidth="1"/>
    <col min="501" max="502" width="11.453125" customWidth="1"/>
    <col min="503" max="503" width="13" customWidth="1"/>
    <col min="504" max="504" width="10.54296875" customWidth="1"/>
    <col min="505" max="507" width="9.1796875" customWidth="1"/>
    <col min="508" max="508" width="12" customWidth="1"/>
    <col min="509" max="529" width="9.1796875" customWidth="1"/>
    <col min="530" max="533" width="11" customWidth="1"/>
    <col min="534" max="558" width="9.1796875" customWidth="1"/>
    <col min="559" max="562" width="10.54296875" customWidth="1"/>
    <col min="566" max="566" width="9.54296875" customWidth="1"/>
    <col min="587" max="595" width="9.1796875" style="12"/>
    <col min="596" max="609" width="12.1796875" style="12" customWidth="1"/>
    <col min="610" max="610" width="14.1796875" style="12" customWidth="1"/>
    <col min="611" max="611" width="12.1796875" style="12" customWidth="1"/>
    <col min="612" max="612" width="11.54296875" style="12" customWidth="1"/>
    <col min="613" max="613" width="9.1796875" style="12"/>
    <col min="614" max="614" width="10.81640625" style="12" customWidth="1"/>
    <col min="615" max="633" width="9.1796875" style="12"/>
    <col min="634" max="634" width="10.6328125" style="12" customWidth="1"/>
    <col min="635" max="16384" width="9.1796875" style="12"/>
  </cols>
  <sheetData>
    <row r="1" spans="1:635" s="57" customFormat="1" ht="15" customHeight="1">
      <c r="A1" s="9"/>
      <c r="B1" s="250" t="s">
        <v>11</v>
      </c>
      <c r="C1" s="251"/>
      <c r="D1" s="251"/>
      <c r="E1" s="252"/>
      <c r="F1" s="220" t="s">
        <v>12</v>
      </c>
      <c r="G1" s="221"/>
      <c r="H1" s="221"/>
      <c r="I1" s="221"/>
      <c r="J1" s="221"/>
      <c r="K1" s="222"/>
      <c r="L1" s="253" t="s">
        <v>13</v>
      </c>
      <c r="M1" s="256" t="s">
        <v>14</v>
      </c>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8"/>
      <c r="BL1" s="217" t="s">
        <v>15</v>
      </c>
      <c r="BM1" s="179" t="s">
        <v>16</v>
      </c>
      <c r="BN1" s="217" t="s">
        <v>17</v>
      </c>
      <c r="BO1" s="220" t="s">
        <v>18</v>
      </c>
      <c r="BP1" s="221"/>
      <c r="BQ1" s="221"/>
      <c r="BR1" s="221"/>
      <c r="BS1" s="221"/>
      <c r="BT1" s="221"/>
      <c r="BU1" s="221"/>
      <c r="BV1" s="221"/>
      <c r="BW1" s="221"/>
      <c r="BX1" s="221"/>
      <c r="BY1" s="221"/>
      <c r="BZ1" s="221"/>
      <c r="CA1" s="221"/>
      <c r="CB1" s="221"/>
      <c r="CC1" s="221"/>
      <c r="CD1" s="221"/>
      <c r="CE1" s="221"/>
      <c r="CF1" s="221"/>
      <c r="CG1" s="222"/>
      <c r="CH1" s="223" t="s">
        <v>19</v>
      </c>
      <c r="CI1" s="224"/>
      <c r="CJ1" s="224"/>
      <c r="CK1" s="224"/>
      <c r="CL1" s="224"/>
      <c r="CM1" s="224"/>
      <c r="CN1" s="224"/>
      <c r="CO1" s="224"/>
      <c r="CP1" s="224"/>
      <c r="CQ1" s="224"/>
      <c r="CR1" s="224"/>
      <c r="CS1" s="224"/>
      <c r="CT1" s="224"/>
      <c r="CU1" s="224"/>
      <c r="CV1" s="224"/>
      <c r="CW1" s="224"/>
      <c r="CX1" s="224"/>
      <c r="CY1" s="224"/>
      <c r="CZ1" s="225"/>
      <c r="DA1" s="226" t="s">
        <v>20</v>
      </c>
      <c r="DB1" s="226"/>
      <c r="DC1" s="226"/>
      <c r="DD1" s="226"/>
      <c r="DE1" s="226"/>
      <c r="DF1" s="226"/>
      <c r="DG1" s="226"/>
      <c r="DH1" s="226"/>
      <c r="DI1" s="226"/>
      <c r="DJ1" s="226"/>
      <c r="DK1" s="226"/>
      <c r="DL1" s="226"/>
      <c r="DM1" s="226"/>
      <c r="DN1" s="226"/>
      <c r="DO1" s="226"/>
      <c r="DP1" s="226"/>
      <c r="DQ1" s="226"/>
      <c r="DR1" s="226"/>
      <c r="DS1" s="243" t="s">
        <v>21</v>
      </c>
      <c r="DT1" s="243"/>
      <c r="DU1" s="243"/>
      <c r="DV1" s="243"/>
      <c r="DW1" s="243"/>
      <c r="DX1" s="243"/>
      <c r="DY1" s="243"/>
      <c r="DZ1" s="243"/>
      <c r="EA1" s="243"/>
      <c r="EB1" s="243"/>
      <c r="EC1" s="243"/>
      <c r="ED1" s="243"/>
      <c r="EE1" s="243"/>
      <c r="EF1" s="243"/>
      <c r="EG1" s="243"/>
      <c r="EH1" s="243"/>
      <c r="EI1" s="243"/>
      <c r="EJ1" s="243"/>
      <c r="EK1" s="213" t="s">
        <v>22</v>
      </c>
      <c r="EL1" s="214"/>
      <c r="EM1" s="214"/>
      <c r="EN1" s="214"/>
      <c r="EO1" s="214"/>
      <c r="EP1" s="214"/>
      <c r="EQ1" s="214"/>
      <c r="ER1" s="214"/>
      <c r="ES1" s="214"/>
      <c r="ET1" s="214"/>
      <c r="EU1" s="214"/>
      <c r="EV1" s="214"/>
      <c r="EW1" s="214"/>
      <c r="EX1" s="214"/>
      <c r="EY1" s="214"/>
      <c r="EZ1" s="214"/>
      <c r="FA1" s="214"/>
      <c r="FB1" s="214"/>
      <c r="FC1" s="214"/>
      <c r="FD1" s="214"/>
      <c r="FE1" s="214"/>
      <c r="FF1" s="214"/>
      <c r="FG1" s="214"/>
      <c r="FH1" s="214"/>
      <c r="FI1" s="214"/>
      <c r="FJ1" s="214"/>
      <c r="FK1" s="214"/>
      <c r="FL1" s="214"/>
      <c r="FM1" s="214"/>
      <c r="FN1" s="214"/>
      <c r="FO1" s="214"/>
      <c r="FP1" s="214"/>
      <c r="FQ1" s="214"/>
      <c r="FR1" s="214"/>
      <c r="FS1" s="214"/>
      <c r="FT1" s="214"/>
      <c r="FU1" s="214"/>
      <c r="FV1" s="214"/>
      <c r="FW1" s="214"/>
      <c r="FX1" s="214"/>
      <c r="FY1" s="214"/>
      <c r="FZ1" s="214"/>
      <c r="GA1" s="214"/>
      <c r="GB1" s="214"/>
      <c r="GC1" s="214"/>
      <c r="GD1" s="214"/>
      <c r="GE1" s="214"/>
      <c r="GF1" s="214"/>
      <c r="GG1" s="214"/>
      <c r="GH1" s="214"/>
      <c r="GI1" s="214"/>
      <c r="GJ1" s="214"/>
      <c r="GK1" s="214"/>
      <c r="GL1" s="214"/>
      <c r="GM1" s="214"/>
      <c r="GN1" s="214"/>
      <c r="GO1" s="214"/>
      <c r="GP1" s="214"/>
      <c r="GQ1" s="214"/>
      <c r="GR1" s="214"/>
      <c r="GS1" s="214"/>
      <c r="GT1" s="214"/>
      <c r="GU1" s="214"/>
      <c r="GV1" s="214"/>
      <c r="GW1" s="214"/>
      <c r="GX1" s="214"/>
      <c r="GY1" s="214"/>
      <c r="GZ1" s="214"/>
      <c r="HA1" s="214"/>
      <c r="HB1" s="214"/>
      <c r="HC1" s="214"/>
      <c r="HD1" s="214"/>
      <c r="HE1" s="214"/>
      <c r="HF1" s="214"/>
      <c r="HG1" s="214"/>
      <c r="HH1" s="214"/>
      <c r="HI1" s="214"/>
      <c r="HJ1" s="214"/>
      <c r="HK1" s="214"/>
      <c r="HL1" s="214"/>
      <c r="HM1" s="214"/>
      <c r="HN1" s="214"/>
      <c r="HO1" s="214"/>
      <c r="HP1" s="214"/>
      <c r="HQ1" s="214"/>
      <c r="HR1" s="214"/>
      <c r="HS1" s="214"/>
      <c r="HT1" s="214"/>
      <c r="HU1" s="214"/>
      <c r="HV1" s="214"/>
      <c r="HW1" s="214"/>
      <c r="HX1" s="214"/>
      <c r="HY1" s="214"/>
      <c r="HZ1" s="214"/>
      <c r="IA1" s="214"/>
      <c r="IB1" s="214"/>
      <c r="IC1" s="214"/>
      <c r="ID1" s="214"/>
      <c r="IE1" s="214"/>
      <c r="IF1" s="214"/>
      <c r="IG1" s="214"/>
      <c r="IH1" s="214"/>
      <c r="II1" s="214"/>
      <c r="IJ1" s="214"/>
      <c r="IK1" s="214"/>
      <c r="IL1" s="214"/>
      <c r="IM1" s="214"/>
      <c r="IN1" s="214"/>
      <c r="IO1" s="214"/>
      <c r="IP1" s="214"/>
      <c r="IQ1" s="214"/>
      <c r="IR1" s="214"/>
      <c r="IS1" s="214"/>
      <c r="IT1" s="214"/>
      <c r="IU1" s="214"/>
      <c r="IV1" s="214"/>
      <c r="IW1" s="214"/>
      <c r="IX1" s="214"/>
      <c r="IY1" s="214"/>
      <c r="IZ1" s="214"/>
      <c r="JA1" s="214"/>
      <c r="JB1" s="214"/>
      <c r="JC1" s="214"/>
      <c r="JD1" s="214"/>
      <c r="JE1" s="214"/>
      <c r="JF1" s="214"/>
      <c r="JG1" s="214"/>
      <c r="JH1" s="214"/>
      <c r="JI1" s="214"/>
      <c r="JJ1" s="214"/>
      <c r="JK1" s="214"/>
      <c r="JL1" s="214"/>
      <c r="JM1" s="214"/>
      <c r="JN1" s="214"/>
      <c r="JO1" s="214"/>
      <c r="JP1" s="214"/>
      <c r="JQ1" s="214"/>
      <c r="JR1" s="214"/>
      <c r="JS1" s="214"/>
      <c r="JT1" s="214"/>
      <c r="JU1" s="214"/>
      <c r="JV1" s="214"/>
      <c r="JW1" s="214"/>
      <c r="JX1" s="214"/>
      <c r="JY1" s="214"/>
      <c r="JZ1" s="214"/>
      <c r="KA1" s="214"/>
      <c r="KB1" s="214"/>
      <c r="KC1" s="214"/>
      <c r="KD1" s="214"/>
      <c r="KE1" s="214"/>
      <c r="KF1" s="214"/>
      <c r="KG1" s="214"/>
      <c r="KH1" s="214"/>
      <c r="KI1" s="214"/>
      <c r="KJ1" s="214"/>
      <c r="KK1" s="214"/>
      <c r="KL1" s="214"/>
      <c r="KM1" s="215"/>
      <c r="KN1" s="53" t="s">
        <v>23</v>
      </c>
      <c r="KO1" s="54"/>
      <c r="KP1" s="54"/>
      <c r="KQ1" s="54"/>
      <c r="KR1" s="54"/>
      <c r="KS1" s="54"/>
      <c r="KT1" s="54"/>
      <c r="KU1" s="54"/>
      <c r="KV1" s="54"/>
      <c r="KW1" s="54"/>
      <c r="KX1" s="54"/>
      <c r="KY1" s="54"/>
      <c r="KZ1" s="54"/>
      <c r="LA1" s="54"/>
      <c r="LB1" s="54"/>
      <c r="LC1" s="54"/>
      <c r="LD1" s="54"/>
      <c r="LE1" s="54"/>
      <c r="LF1" s="54"/>
      <c r="LG1" s="54"/>
      <c r="LH1" s="54"/>
      <c r="LI1" s="54"/>
      <c r="LJ1" s="54"/>
      <c r="LK1" s="54"/>
      <c r="LL1" s="54"/>
      <c r="LM1" s="54"/>
      <c r="LN1" s="54"/>
      <c r="LO1" s="54"/>
      <c r="LP1" s="54"/>
      <c r="LQ1" s="54"/>
      <c r="LR1" s="54"/>
      <c r="LS1" s="54"/>
      <c r="LT1" s="54"/>
      <c r="LU1" s="54"/>
      <c r="LV1" s="54"/>
      <c r="LW1" s="54"/>
      <c r="LX1" s="54"/>
      <c r="LY1" s="54"/>
      <c r="LZ1" s="54"/>
      <c r="MA1" s="54"/>
      <c r="MB1" s="54"/>
      <c r="MC1" s="54"/>
      <c r="MD1" s="54"/>
      <c r="ME1" s="54"/>
      <c r="MF1" s="54"/>
      <c r="MG1" s="54"/>
      <c r="MH1" s="54"/>
      <c r="MI1" s="54"/>
      <c r="MJ1" s="54"/>
      <c r="MK1" s="54"/>
      <c r="ML1" s="54"/>
      <c r="MM1" s="54"/>
      <c r="MN1" s="54"/>
      <c r="MO1" s="54"/>
      <c r="MP1" s="54"/>
      <c r="MQ1" s="54"/>
      <c r="MR1" s="54"/>
      <c r="MS1" s="54"/>
      <c r="MT1" s="54"/>
      <c r="MU1" s="54"/>
      <c r="MV1" s="54"/>
      <c r="MW1" s="54"/>
      <c r="MX1" s="54"/>
      <c r="MY1" s="54"/>
      <c r="MZ1" s="54"/>
      <c r="NA1" s="54"/>
      <c r="NB1" s="54"/>
      <c r="NC1" s="54"/>
      <c r="ND1" s="54"/>
      <c r="NE1" s="54"/>
      <c r="NF1" s="54"/>
      <c r="NG1" s="54"/>
      <c r="NH1" s="54"/>
      <c r="NI1" s="54"/>
      <c r="NJ1" s="54"/>
      <c r="NK1" s="54"/>
      <c r="NL1" s="54"/>
      <c r="NM1" s="54"/>
      <c r="NN1" s="54"/>
      <c r="NO1" s="54"/>
      <c r="NP1" s="54"/>
      <c r="NQ1" s="54"/>
      <c r="NR1" s="54"/>
      <c r="NS1" s="54"/>
      <c r="NT1" s="54"/>
      <c r="NU1" s="54"/>
      <c r="NV1" s="54"/>
      <c r="NW1" s="54"/>
      <c r="NX1" s="54"/>
      <c r="NY1" s="54"/>
      <c r="NZ1" s="54"/>
      <c r="OA1" s="54"/>
      <c r="OB1" s="54"/>
      <c r="OC1" s="54"/>
      <c r="OD1" s="54"/>
      <c r="OE1" s="54"/>
      <c r="OF1" s="54"/>
      <c r="OG1" s="54"/>
      <c r="OH1" s="54"/>
      <c r="OI1" s="54"/>
      <c r="OJ1" s="54"/>
      <c r="OK1" s="54"/>
      <c r="OL1" s="54"/>
      <c r="OM1" s="54"/>
      <c r="ON1" s="54"/>
      <c r="OO1" s="54"/>
      <c r="OP1" s="54"/>
      <c r="OQ1" s="54"/>
      <c r="OR1" s="54"/>
      <c r="OS1" s="54"/>
      <c r="OT1" s="54"/>
      <c r="OU1" s="54"/>
      <c r="OV1" s="54"/>
      <c r="OW1" s="54"/>
      <c r="OX1" s="54"/>
      <c r="OY1" s="54"/>
      <c r="OZ1" s="54"/>
      <c r="PA1" s="54"/>
      <c r="PB1" s="54"/>
      <c r="PC1" s="54"/>
      <c r="PD1" s="54"/>
      <c r="PE1" s="54"/>
      <c r="PF1" s="54"/>
      <c r="PG1" s="54"/>
      <c r="PH1" s="54"/>
      <c r="PI1" s="54"/>
      <c r="PJ1" s="54"/>
      <c r="PK1" s="54"/>
      <c r="PL1" s="54"/>
      <c r="PM1" s="54"/>
      <c r="PN1" s="54"/>
      <c r="PO1" s="54"/>
      <c r="PP1" s="54"/>
      <c r="PQ1" s="55">
        <f>PQ229</f>
        <v>0</v>
      </c>
      <c r="PR1" s="55">
        <f>PR229</f>
        <v>0</v>
      </c>
      <c r="PS1" s="56"/>
      <c r="PT1" s="179" t="s">
        <v>24</v>
      </c>
      <c r="PU1" s="179" t="s">
        <v>25</v>
      </c>
      <c r="PV1" s="179" t="s">
        <v>26</v>
      </c>
      <c r="PW1" s="179" t="s">
        <v>27</v>
      </c>
      <c r="PX1" s="184" t="s">
        <v>28</v>
      </c>
      <c r="PY1" s="184"/>
      <c r="PZ1" s="184"/>
      <c r="QA1" s="184"/>
      <c r="QB1" s="184"/>
      <c r="QC1" s="184"/>
      <c r="QD1" s="184"/>
      <c r="QE1" s="184"/>
      <c r="QF1" s="184"/>
      <c r="QG1" s="184"/>
      <c r="QH1" s="184"/>
      <c r="QI1" s="184"/>
      <c r="QJ1" s="184"/>
      <c r="QK1" s="184"/>
      <c r="QL1" s="184"/>
      <c r="QM1" s="184"/>
      <c r="QN1" s="184"/>
      <c r="QO1" s="184"/>
      <c r="QP1" s="184"/>
      <c r="QQ1" s="184"/>
      <c r="QR1" s="184"/>
      <c r="QS1" s="184"/>
      <c r="QT1" s="184"/>
      <c r="QU1" s="184"/>
      <c r="QV1" s="184"/>
      <c r="QW1" s="184"/>
      <c r="QX1" s="184"/>
      <c r="QY1" s="184"/>
      <c r="QZ1" s="184"/>
      <c r="RA1" s="184"/>
      <c r="RB1" s="184"/>
      <c r="RC1" s="184"/>
      <c r="RD1" s="184"/>
      <c r="RE1" s="184"/>
      <c r="RF1" s="184"/>
      <c r="RG1" s="184"/>
      <c r="RH1" s="184"/>
      <c r="RI1" s="184"/>
      <c r="RJ1" s="1" t="s">
        <v>29</v>
      </c>
      <c r="RK1" s="1" t="s">
        <v>30</v>
      </c>
      <c r="RL1" s="1" t="s">
        <v>31</v>
      </c>
      <c r="RM1" s="1" t="s">
        <v>32</v>
      </c>
      <c r="RN1" s="2" t="s">
        <v>33</v>
      </c>
      <c r="RO1" s="3" t="s">
        <v>34</v>
      </c>
      <c r="RP1" s="4" t="s">
        <v>35</v>
      </c>
      <c r="RQ1" s="3" t="s">
        <v>36</v>
      </c>
      <c r="RR1" s="3" t="s">
        <v>37</v>
      </c>
      <c r="RS1" s="3" t="s">
        <v>38</v>
      </c>
      <c r="RT1" s="3" t="s">
        <v>39</v>
      </c>
      <c r="RU1" s="3" t="s">
        <v>40</v>
      </c>
      <c r="RV1" s="3" t="s">
        <v>41</v>
      </c>
      <c r="RW1" s="3" t="s">
        <v>42</v>
      </c>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28">
        <f>UM229</f>
        <v>0</v>
      </c>
      <c r="UN1" s="28">
        <f t="shared" ref="UN1:VN1" si="0">UN229</f>
        <v>0</v>
      </c>
      <c r="UO1" s="28">
        <f t="shared" si="0"/>
        <v>0</v>
      </c>
      <c r="UP1" s="28">
        <f t="shared" si="0"/>
        <v>0</v>
      </c>
      <c r="UQ1" s="28">
        <f t="shared" si="0"/>
        <v>0</v>
      </c>
      <c r="UR1" s="28">
        <f t="shared" si="0"/>
        <v>0</v>
      </c>
      <c r="US1" s="28">
        <f t="shared" si="0"/>
        <v>0</v>
      </c>
      <c r="UT1" s="28">
        <f t="shared" si="0"/>
        <v>0</v>
      </c>
      <c r="UU1" s="28">
        <f t="shared" si="0"/>
        <v>0</v>
      </c>
      <c r="UV1" s="28">
        <f t="shared" si="0"/>
        <v>0</v>
      </c>
      <c r="UW1" s="28">
        <f t="shared" si="0"/>
        <v>0</v>
      </c>
      <c r="UX1" s="28">
        <f t="shared" si="0"/>
        <v>0</v>
      </c>
      <c r="UY1" s="28">
        <f t="shared" si="0"/>
        <v>0</v>
      </c>
      <c r="UZ1" s="28">
        <f t="shared" si="0"/>
        <v>0</v>
      </c>
      <c r="VA1" s="28">
        <f t="shared" si="0"/>
        <v>0</v>
      </c>
      <c r="VB1" s="28">
        <f t="shared" si="0"/>
        <v>0</v>
      </c>
      <c r="VC1" s="28">
        <f t="shared" si="0"/>
        <v>0</v>
      </c>
      <c r="VD1" s="28">
        <f t="shared" si="0"/>
        <v>0</v>
      </c>
      <c r="VE1" s="28">
        <f t="shared" si="0"/>
        <v>0</v>
      </c>
      <c r="VF1" s="28">
        <f t="shared" si="0"/>
        <v>0</v>
      </c>
      <c r="VG1" s="28">
        <f t="shared" si="0"/>
        <v>0</v>
      </c>
      <c r="VH1" s="28">
        <f t="shared" si="0"/>
        <v>0</v>
      </c>
      <c r="VI1" s="28">
        <f t="shared" si="0"/>
        <v>0</v>
      </c>
      <c r="VJ1" s="28">
        <f t="shared" si="0"/>
        <v>0</v>
      </c>
      <c r="VK1" s="28">
        <f t="shared" si="0"/>
        <v>0</v>
      </c>
      <c r="VL1" s="28">
        <f t="shared" si="0"/>
        <v>0</v>
      </c>
      <c r="VM1" s="28">
        <f t="shared" si="0"/>
        <v>0</v>
      </c>
      <c r="VN1" s="28">
        <f t="shared" si="0"/>
        <v>0</v>
      </c>
      <c r="VT1" s="57">
        <v>1</v>
      </c>
      <c r="VU1" s="57">
        <v>2</v>
      </c>
      <c r="VV1" s="57">
        <v>3</v>
      </c>
      <c r="VW1" s="57">
        <v>4</v>
      </c>
      <c r="VX1" s="57">
        <v>5</v>
      </c>
      <c r="VY1" s="57">
        <v>6</v>
      </c>
      <c r="VZ1" s="57">
        <v>7</v>
      </c>
      <c r="WA1" s="57">
        <v>8</v>
      </c>
      <c r="WB1" s="57">
        <v>9</v>
      </c>
      <c r="WC1" s="57">
        <v>10</v>
      </c>
      <c r="WD1" s="57">
        <v>11</v>
      </c>
      <c r="WE1" s="57">
        <v>12</v>
      </c>
      <c r="WF1" s="57">
        <v>13</v>
      </c>
      <c r="WG1" s="57">
        <v>14</v>
      </c>
      <c r="WH1" s="57">
        <v>15</v>
      </c>
      <c r="WI1" s="57">
        <v>16</v>
      </c>
      <c r="WJ1" s="57">
        <v>17</v>
      </c>
      <c r="WK1" s="57">
        <v>18</v>
      </c>
      <c r="WL1" s="57">
        <v>19</v>
      </c>
      <c r="WM1" s="57">
        <v>20</v>
      </c>
      <c r="WN1" s="57">
        <v>21</v>
      </c>
      <c r="WO1" s="57">
        <v>22</v>
      </c>
      <c r="WP1" s="57">
        <v>23</v>
      </c>
      <c r="WQ1" s="57">
        <v>24</v>
      </c>
      <c r="WR1" s="57">
        <v>25</v>
      </c>
      <c r="WS1" s="57">
        <v>26</v>
      </c>
      <c r="WT1" s="57">
        <v>27</v>
      </c>
      <c r="WU1" s="57">
        <v>28</v>
      </c>
      <c r="WV1" s="57">
        <v>29</v>
      </c>
      <c r="WW1" s="57">
        <v>30</v>
      </c>
      <c r="WX1" s="57">
        <v>31</v>
      </c>
      <c r="WY1" s="57">
        <v>32</v>
      </c>
      <c r="WZ1" s="57">
        <v>33</v>
      </c>
      <c r="XA1" s="57">
        <v>34</v>
      </c>
      <c r="XB1" s="57">
        <v>35</v>
      </c>
      <c r="XC1" s="57">
        <v>36</v>
      </c>
      <c r="XD1" s="57">
        <v>37</v>
      </c>
      <c r="XE1" s="57">
        <v>38</v>
      </c>
      <c r="XF1" s="57">
        <v>39</v>
      </c>
      <c r="XG1" s="57">
        <v>40</v>
      </c>
    </row>
    <row r="2" spans="1:635" s="57" customFormat="1" ht="15" customHeight="1">
      <c r="A2" s="217" t="s">
        <v>43</v>
      </c>
      <c r="B2" s="217" t="s">
        <v>44</v>
      </c>
      <c r="C2" s="217" t="s">
        <v>45</v>
      </c>
      <c r="D2" s="217" t="s">
        <v>46</v>
      </c>
      <c r="E2" s="217" t="s">
        <v>47</v>
      </c>
      <c r="F2" s="217" t="s">
        <v>48</v>
      </c>
      <c r="G2" s="217" t="s">
        <v>49</v>
      </c>
      <c r="H2" s="217" t="s">
        <v>50</v>
      </c>
      <c r="I2" s="217" t="s">
        <v>51</v>
      </c>
      <c r="J2" s="218" t="s">
        <v>52</v>
      </c>
      <c r="K2" s="218" t="s">
        <v>53</v>
      </c>
      <c r="L2" s="254"/>
      <c r="M2" s="233" t="s">
        <v>54</v>
      </c>
      <c r="N2" s="234"/>
      <c r="O2" s="234"/>
      <c r="P2" s="234"/>
      <c r="Q2" s="234"/>
      <c r="R2" s="234"/>
      <c r="S2" s="234"/>
      <c r="T2" s="234"/>
      <c r="U2" s="234"/>
      <c r="V2" s="234"/>
      <c r="W2" s="235"/>
      <c r="X2" s="236" t="s">
        <v>55</v>
      </c>
      <c r="Y2" s="237"/>
      <c r="Z2" s="237"/>
      <c r="AA2" s="237"/>
      <c r="AB2" s="237"/>
      <c r="AC2" s="237"/>
      <c r="AD2" s="237"/>
      <c r="AE2" s="237"/>
      <c r="AF2" s="237"/>
      <c r="AG2" s="237"/>
      <c r="AH2" s="237"/>
      <c r="AI2" s="237"/>
      <c r="AJ2" s="237"/>
      <c r="AK2" s="237"/>
      <c r="AL2" s="237"/>
      <c r="AM2" s="237"/>
      <c r="AN2" s="237"/>
      <c r="AO2" s="238"/>
      <c r="AP2" s="239" t="s">
        <v>56</v>
      </c>
      <c r="AQ2" s="240"/>
      <c r="AR2" s="240"/>
      <c r="AS2" s="240"/>
      <c r="AT2" s="240"/>
      <c r="AU2" s="240"/>
      <c r="AV2" s="240"/>
      <c r="AW2" s="240"/>
      <c r="AX2" s="240"/>
      <c r="AY2" s="240"/>
      <c r="AZ2" s="240"/>
      <c r="BA2" s="240"/>
      <c r="BB2" s="240"/>
      <c r="BC2" s="240"/>
      <c r="BD2" s="240"/>
      <c r="BE2" s="240"/>
      <c r="BF2" s="240"/>
      <c r="BG2" s="240"/>
      <c r="BH2" s="240"/>
      <c r="BI2" s="240"/>
      <c r="BJ2" s="240"/>
      <c r="BK2" s="241"/>
      <c r="BL2" s="218"/>
      <c r="BM2" s="182"/>
      <c r="BN2" s="218"/>
      <c r="BO2" s="242" t="s">
        <v>57</v>
      </c>
      <c r="BP2" s="242"/>
      <c r="BQ2" s="242"/>
      <c r="BR2" s="242"/>
      <c r="BS2" s="242"/>
      <c r="BT2" s="244" t="s">
        <v>58</v>
      </c>
      <c r="BU2" s="244"/>
      <c r="BV2" s="244"/>
      <c r="BW2" s="244"/>
      <c r="BX2" s="244"/>
      <c r="BY2" s="245" t="s">
        <v>59</v>
      </c>
      <c r="BZ2" s="246"/>
      <c r="CA2" s="246"/>
      <c r="CB2" s="246"/>
      <c r="CC2" s="246"/>
      <c r="CD2" s="246"/>
      <c r="CE2" s="246"/>
      <c r="CF2" s="246"/>
      <c r="CG2" s="247"/>
      <c r="CH2" s="248" t="s">
        <v>57</v>
      </c>
      <c r="CI2" s="248"/>
      <c r="CJ2" s="248"/>
      <c r="CK2" s="248"/>
      <c r="CL2" s="248"/>
      <c r="CM2" s="249" t="s">
        <v>58</v>
      </c>
      <c r="CN2" s="249"/>
      <c r="CO2" s="249"/>
      <c r="CP2" s="249"/>
      <c r="CQ2" s="249"/>
      <c r="CR2" s="227" t="s">
        <v>59</v>
      </c>
      <c r="CS2" s="228"/>
      <c r="CT2" s="228"/>
      <c r="CU2" s="228"/>
      <c r="CV2" s="228"/>
      <c r="CW2" s="228"/>
      <c r="CX2" s="228"/>
      <c r="CY2" s="228"/>
      <c r="CZ2" s="229"/>
      <c r="DA2" s="230" t="s">
        <v>57</v>
      </c>
      <c r="DB2" s="230"/>
      <c r="DC2" s="230"/>
      <c r="DD2" s="230"/>
      <c r="DE2" s="230"/>
      <c r="DF2" s="231" t="s">
        <v>58</v>
      </c>
      <c r="DG2" s="231"/>
      <c r="DH2" s="231"/>
      <c r="DI2" s="231"/>
      <c r="DJ2" s="231"/>
      <c r="DK2" s="232" t="s">
        <v>59</v>
      </c>
      <c r="DL2" s="232"/>
      <c r="DM2" s="232"/>
      <c r="DN2" s="232"/>
      <c r="DO2" s="232"/>
      <c r="DP2" s="232"/>
      <c r="DQ2" s="232"/>
      <c r="DR2" s="232"/>
      <c r="DS2" s="259" t="s">
        <v>57</v>
      </c>
      <c r="DT2" s="259"/>
      <c r="DU2" s="259"/>
      <c r="DV2" s="259"/>
      <c r="DW2" s="259"/>
      <c r="DX2" s="260" t="s">
        <v>58</v>
      </c>
      <c r="DY2" s="260"/>
      <c r="DZ2" s="260"/>
      <c r="EA2" s="260"/>
      <c r="EB2" s="260"/>
      <c r="EC2" s="207" t="s">
        <v>59</v>
      </c>
      <c r="ED2" s="207"/>
      <c r="EE2" s="207"/>
      <c r="EF2" s="207"/>
      <c r="EG2" s="207"/>
      <c r="EH2" s="207"/>
      <c r="EI2" s="207"/>
      <c r="EJ2" s="207"/>
      <c r="EK2" s="208" t="s">
        <v>60</v>
      </c>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9"/>
      <c r="FT2" s="210" t="s">
        <v>61</v>
      </c>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2"/>
      <c r="IN2" s="213" t="s">
        <v>62</v>
      </c>
      <c r="IO2" s="214"/>
      <c r="IP2" s="214"/>
      <c r="IQ2" s="214"/>
      <c r="IR2" s="214"/>
      <c r="IS2" s="214"/>
      <c r="IT2" s="214"/>
      <c r="IU2" s="214"/>
      <c r="IV2" s="214"/>
      <c r="IW2" s="215"/>
      <c r="IX2" s="216" t="s">
        <v>63</v>
      </c>
      <c r="IY2" s="216"/>
      <c r="IZ2" s="216"/>
      <c r="JA2" s="216"/>
      <c r="JB2" s="216"/>
      <c r="JC2" s="216"/>
      <c r="JD2" s="216"/>
      <c r="JE2" s="216"/>
      <c r="JF2" s="216"/>
      <c r="JG2" s="216"/>
      <c r="JH2" s="216"/>
      <c r="JI2" s="216"/>
      <c r="JJ2" s="216"/>
      <c r="JK2" s="216"/>
      <c r="JL2" s="216"/>
      <c r="JM2" s="216"/>
      <c r="JN2" s="216"/>
      <c r="JO2" s="216"/>
      <c r="JP2" s="216"/>
      <c r="JQ2" s="216"/>
      <c r="JR2" s="216"/>
      <c r="JS2" s="216"/>
      <c r="JT2" s="216"/>
      <c r="JU2" s="216"/>
      <c r="JV2" s="216"/>
      <c r="JW2" s="216"/>
      <c r="JX2" s="216"/>
      <c r="JY2" s="216"/>
      <c r="JZ2" s="216"/>
      <c r="KA2" s="216"/>
      <c r="KB2" s="216"/>
      <c r="KC2" s="216"/>
      <c r="KD2" s="216"/>
      <c r="KE2" s="216"/>
      <c r="KF2" s="216"/>
      <c r="KG2" s="185" t="s">
        <v>64</v>
      </c>
      <c r="KH2" s="185"/>
      <c r="KI2" s="201" t="s">
        <v>65</v>
      </c>
      <c r="KJ2" s="202"/>
      <c r="KK2" s="202"/>
      <c r="KL2" s="202"/>
      <c r="KM2" s="203"/>
      <c r="KN2" s="204" t="s">
        <v>66</v>
      </c>
      <c r="KO2" s="205"/>
      <c r="KP2" s="205"/>
      <c r="KQ2" s="205"/>
      <c r="KR2" s="205"/>
      <c r="KS2" s="205"/>
      <c r="KT2" s="205"/>
      <c r="KU2" s="205"/>
      <c r="KV2" s="205"/>
      <c r="KW2" s="205"/>
      <c r="KX2" s="205"/>
      <c r="KY2" s="205"/>
      <c r="KZ2" s="205"/>
      <c r="LA2" s="205"/>
      <c r="LB2" s="205"/>
      <c r="LC2" s="205"/>
      <c r="LD2" s="205"/>
      <c r="LE2" s="205"/>
      <c r="LF2" s="205"/>
      <c r="LG2" s="205"/>
      <c r="LH2" s="205"/>
      <c r="LI2" s="205"/>
      <c r="LJ2" s="205"/>
      <c r="LK2" s="206"/>
      <c r="LL2" s="204" t="s">
        <v>67</v>
      </c>
      <c r="LM2" s="205"/>
      <c r="LN2" s="205"/>
      <c r="LO2" s="205"/>
      <c r="LP2" s="205"/>
      <c r="LQ2" s="205"/>
      <c r="LR2" s="205"/>
      <c r="LS2" s="205"/>
      <c r="LT2" s="205"/>
      <c r="LU2" s="205"/>
      <c r="LV2" s="205"/>
      <c r="LW2" s="205"/>
      <c r="LX2" s="205"/>
      <c r="LY2" s="205"/>
      <c r="LZ2" s="205"/>
      <c r="MA2" s="205"/>
      <c r="MB2" s="205"/>
      <c r="MC2" s="205"/>
      <c r="MD2" s="205"/>
      <c r="ME2" s="205"/>
      <c r="MF2" s="205"/>
      <c r="MG2" s="205"/>
      <c r="MH2" s="205"/>
      <c r="MI2" s="205"/>
      <c r="MJ2" s="205"/>
      <c r="MK2" s="205"/>
      <c r="ML2" s="205"/>
      <c r="MM2" s="205"/>
      <c r="MN2" s="205"/>
      <c r="MO2" s="205"/>
      <c r="MP2" s="205"/>
      <c r="MQ2" s="205"/>
      <c r="MR2" s="205"/>
      <c r="MS2" s="205"/>
      <c r="MT2" s="205"/>
      <c r="MU2" s="206"/>
      <c r="MV2" s="204" t="s">
        <v>68</v>
      </c>
      <c r="MW2" s="205"/>
      <c r="MX2" s="205"/>
      <c r="MY2" s="205"/>
      <c r="MZ2" s="205"/>
      <c r="NA2" s="205"/>
      <c r="NB2" s="205"/>
      <c r="NC2" s="205"/>
      <c r="ND2" s="205"/>
      <c r="NE2" s="205"/>
      <c r="NF2" s="205"/>
      <c r="NG2" s="205"/>
      <c r="NH2" s="205"/>
      <c r="NI2" s="205"/>
      <c r="NJ2" s="205"/>
      <c r="NK2" s="205"/>
      <c r="NL2" s="205"/>
      <c r="NM2" s="205"/>
      <c r="NN2" s="205"/>
      <c r="NO2" s="205"/>
      <c r="NP2" s="205"/>
      <c r="NQ2" s="205"/>
      <c r="NR2" s="205"/>
      <c r="NS2" s="205"/>
      <c r="NT2" s="205"/>
      <c r="NU2" s="205"/>
      <c r="NV2" s="205"/>
      <c r="NW2" s="205"/>
      <c r="NX2" s="205"/>
      <c r="NY2" s="205"/>
      <c r="NZ2" s="205"/>
      <c r="OA2" s="205"/>
      <c r="OB2" s="205"/>
      <c r="OC2" s="205"/>
      <c r="OD2" s="205"/>
      <c r="OE2" s="205"/>
      <c r="OF2" s="205"/>
      <c r="OG2" s="205"/>
      <c r="OH2" s="205"/>
      <c r="OI2" s="205"/>
      <c r="OJ2" s="205"/>
      <c r="OK2" s="205"/>
      <c r="OL2" s="205"/>
      <c r="OM2" s="205"/>
      <c r="ON2" s="205"/>
      <c r="OO2" s="205"/>
      <c r="OP2" s="205"/>
      <c r="OQ2" s="205"/>
      <c r="OR2" s="205"/>
      <c r="OS2" s="205"/>
      <c r="OT2" s="205"/>
      <c r="OU2" s="205"/>
      <c r="OV2" s="205"/>
      <c r="OW2" s="205"/>
      <c r="OX2" s="205"/>
      <c r="OY2" s="205"/>
      <c r="OZ2" s="205"/>
      <c r="PA2" s="205"/>
      <c r="PB2" s="205"/>
      <c r="PC2" s="205"/>
      <c r="PD2" s="205"/>
      <c r="PE2" s="205"/>
      <c r="PF2" s="205"/>
      <c r="PG2" s="205"/>
      <c r="PH2" s="205"/>
      <c r="PI2" s="205"/>
      <c r="PJ2" s="205"/>
      <c r="PK2" s="205"/>
      <c r="PL2" s="205"/>
      <c r="PM2" s="205"/>
      <c r="PN2" s="205"/>
      <c r="PO2" s="206"/>
      <c r="PP2" s="186" t="s">
        <v>59</v>
      </c>
      <c r="PQ2" s="186"/>
      <c r="PR2" s="186"/>
      <c r="PS2" s="186"/>
      <c r="PT2" s="180"/>
      <c r="PU2" s="182"/>
      <c r="PV2" s="182"/>
      <c r="PW2" s="182"/>
      <c r="PX2" s="186" t="s">
        <v>69</v>
      </c>
      <c r="PY2" s="186"/>
      <c r="PZ2" s="186"/>
      <c r="QA2" s="186" t="s">
        <v>70</v>
      </c>
      <c r="QB2" s="186"/>
      <c r="QC2" s="186"/>
      <c r="QD2" s="186" t="s">
        <v>71</v>
      </c>
      <c r="QE2" s="186"/>
      <c r="QF2" s="186"/>
      <c r="QG2" s="186" t="s">
        <v>72</v>
      </c>
      <c r="QH2" s="186"/>
      <c r="QI2" s="186"/>
      <c r="QJ2" s="204" t="s">
        <v>73</v>
      </c>
      <c r="QK2" s="205"/>
      <c r="QL2" s="205"/>
      <c r="QM2" s="206"/>
      <c r="QN2" s="204" t="s">
        <v>74</v>
      </c>
      <c r="QO2" s="205"/>
      <c r="QP2" s="205"/>
      <c r="QQ2" s="206"/>
      <c r="QR2" s="185" t="s">
        <v>75</v>
      </c>
      <c r="QS2" s="185"/>
      <c r="QT2" s="185"/>
      <c r="QU2" s="185" t="s">
        <v>76</v>
      </c>
      <c r="QV2" s="185"/>
      <c r="QW2" s="185"/>
      <c r="QX2" s="185" t="s">
        <v>77</v>
      </c>
      <c r="QY2" s="185"/>
      <c r="QZ2" s="185"/>
      <c r="RA2" s="186" t="s">
        <v>78</v>
      </c>
      <c r="RB2" s="186"/>
      <c r="RC2" s="186"/>
      <c r="RD2" s="186" t="s">
        <v>79</v>
      </c>
      <c r="RE2" s="186"/>
      <c r="RF2" s="186"/>
      <c r="RG2" s="13"/>
      <c r="RH2" s="13"/>
      <c r="RI2" s="13"/>
      <c r="RJ2" s="13"/>
      <c r="RK2" s="2"/>
      <c r="RL2" s="3"/>
      <c r="RM2" s="4"/>
      <c r="RN2" s="3"/>
      <c r="RO2" s="3"/>
      <c r="RP2" s="3"/>
      <c r="RQ2" s="3"/>
      <c r="RR2" s="3"/>
      <c r="RS2" s="3"/>
      <c r="RT2" s="3"/>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X2" s="57" t="s">
        <v>160</v>
      </c>
      <c r="WR2" s="57" t="s">
        <v>80</v>
      </c>
    </row>
    <row r="3" spans="1:635" s="11" customFormat="1" ht="29.25" customHeight="1" thickBot="1">
      <c r="A3" s="218"/>
      <c r="B3" s="218"/>
      <c r="C3" s="218"/>
      <c r="D3" s="218"/>
      <c r="E3" s="218"/>
      <c r="F3" s="218"/>
      <c r="G3" s="218"/>
      <c r="H3" s="218"/>
      <c r="I3" s="218"/>
      <c r="J3" s="218"/>
      <c r="K3" s="218"/>
      <c r="L3" s="254"/>
      <c r="M3" s="161" t="s">
        <v>81</v>
      </c>
      <c r="N3" s="163" t="s">
        <v>82</v>
      </c>
      <c r="O3" s="163" t="s">
        <v>83</v>
      </c>
      <c r="P3" s="163" t="s">
        <v>84</v>
      </c>
      <c r="Q3" s="157" t="s">
        <v>85</v>
      </c>
      <c r="R3" s="156" t="s">
        <v>86</v>
      </c>
      <c r="S3" s="156" t="s">
        <v>87</v>
      </c>
      <c r="T3" s="156" t="s">
        <v>88</v>
      </c>
      <c r="U3" s="157" t="s">
        <v>89</v>
      </c>
      <c r="V3" s="163" t="s">
        <v>90</v>
      </c>
      <c r="W3" s="163" t="s">
        <v>91</v>
      </c>
      <c r="X3" s="161" t="s">
        <v>81</v>
      </c>
      <c r="Y3" s="156" t="s">
        <v>82</v>
      </c>
      <c r="Z3" s="156" t="s">
        <v>83</v>
      </c>
      <c r="AA3" s="157" t="s">
        <v>92</v>
      </c>
      <c r="AB3" s="156" t="s">
        <v>84</v>
      </c>
      <c r="AC3" s="157" t="s">
        <v>85</v>
      </c>
      <c r="AD3" s="156" t="s">
        <v>86</v>
      </c>
      <c r="AE3" s="156" t="s">
        <v>93</v>
      </c>
      <c r="AF3" s="156" t="s">
        <v>94</v>
      </c>
      <c r="AG3" s="157" t="s">
        <v>95</v>
      </c>
      <c r="AH3" s="156" t="s">
        <v>96</v>
      </c>
      <c r="AI3" s="156" t="s">
        <v>87</v>
      </c>
      <c r="AJ3" s="157" t="s">
        <v>97</v>
      </c>
      <c r="AK3" s="156" t="s">
        <v>88</v>
      </c>
      <c r="AL3" s="157" t="s">
        <v>89</v>
      </c>
      <c r="AM3" s="156" t="s">
        <v>90</v>
      </c>
      <c r="AN3" s="157" t="s">
        <v>98</v>
      </c>
      <c r="AO3" s="156" t="s">
        <v>91</v>
      </c>
      <c r="AP3" s="157" t="s">
        <v>99</v>
      </c>
      <c r="AQ3" s="156" t="s">
        <v>83</v>
      </c>
      <c r="AR3" s="157" t="s">
        <v>92</v>
      </c>
      <c r="AS3" s="156" t="s">
        <v>100</v>
      </c>
      <c r="AT3" s="157" t="s">
        <v>85</v>
      </c>
      <c r="AU3" s="156" t="s">
        <v>86</v>
      </c>
      <c r="AV3" s="156" t="s">
        <v>101</v>
      </c>
      <c r="AW3" s="157" t="s">
        <v>102</v>
      </c>
      <c r="AX3" s="156" t="s">
        <v>103</v>
      </c>
      <c r="AY3" s="157" t="s">
        <v>104</v>
      </c>
      <c r="AZ3" s="156" t="s">
        <v>105</v>
      </c>
      <c r="BA3" s="156" t="s">
        <v>93</v>
      </c>
      <c r="BB3" s="156" t="s">
        <v>106</v>
      </c>
      <c r="BC3" s="157" t="s">
        <v>95</v>
      </c>
      <c r="BD3" s="156" t="s">
        <v>96</v>
      </c>
      <c r="BE3" s="156" t="s">
        <v>87</v>
      </c>
      <c r="BF3" s="157" t="s">
        <v>97</v>
      </c>
      <c r="BG3" s="156" t="s">
        <v>88</v>
      </c>
      <c r="BH3" s="157" t="s">
        <v>89</v>
      </c>
      <c r="BI3" s="156" t="s">
        <v>90</v>
      </c>
      <c r="BJ3" s="157" t="s">
        <v>98</v>
      </c>
      <c r="BK3" s="163" t="s">
        <v>91</v>
      </c>
      <c r="BL3" s="218"/>
      <c r="BM3" s="182"/>
      <c r="BN3" s="218"/>
      <c r="BO3" s="156" t="s">
        <v>107</v>
      </c>
      <c r="BP3" s="156" t="s">
        <v>108</v>
      </c>
      <c r="BQ3" s="156" t="s">
        <v>109</v>
      </c>
      <c r="BR3" s="156" t="s">
        <v>110</v>
      </c>
      <c r="BS3" s="156" t="s">
        <v>111</v>
      </c>
      <c r="BT3" s="156" t="s">
        <v>107</v>
      </c>
      <c r="BU3" s="156" t="s">
        <v>108</v>
      </c>
      <c r="BV3" s="156" t="s">
        <v>109</v>
      </c>
      <c r="BW3" s="156" t="s">
        <v>110</v>
      </c>
      <c r="BX3" s="156" t="s">
        <v>111</v>
      </c>
      <c r="BY3" s="159" t="s">
        <v>107</v>
      </c>
      <c r="BZ3" s="159" t="s">
        <v>108</v>
      </c>
      <c r="CA3" s="159" t="s">
        <v>109</v>
      </c>
      <c r="CB3" s="159" t="s">
        <v>110</v>
      </c>
      <c r="CC3" s="159" t="s">
        <v>111</v>
      </c>
      <c r="CD3" s="158" t="s">
        <v>112</v>
      </c>
      <c r="CE3" s="158" t="s">
        <v>113</v>
      </c>
      <c r="CF3" s="158" t="s">
        <v>59</v>
      </c>
      <c r="CG3" s="158" t="s">
        <v>114</v>
      </c>
      <c r="CH3" s="163" t="s">
        <v>107</v>
      </c>
      <c r="CI3" s="163" t="s">
        <v>108</v>
      </c>
      <c r="CJ3" s="163" t="s">
        <v>109</v>
      </c>
      <c r="CK3" s="163" t="s">
        <v>110</v>
      </c>
      <c r="CL3" s="163" t="s">
        <v>111</v>
      </c>
      <c r="CM3" s="163" t="s">
        <v>107</v>
      </c>
      <c r="CN3" s="163" t="s">
        <v>108</v>
      </c>
      <c r="CO3" s="163" t="s">
        <v>109</v>
      </c>
      <c r="CP3" s="163" t="s">
        <v>110</v>
      </c>
      <c r="CQ3" s="163" t="s">
        <v>111</v>
      </c>
      <c r="CR3" s="162" t="s">
        <v>107</v>
      </c>
      <c r="CS3" s="162" t="s">
        <v>108</v>
      </c>
      <c r="CT3" s="162" t="s">
        <v>109</v>
      </c>
      <c r="CU3" s="162" t="s">
        <v>110</v>
      </c>
      <c r="CV3" s="162" t="s">
        <v>111</v>
      </c>
      <c r="CW3" s="200" t="s">
        <v>112</v>
      </c>
      <c r="CX3" s="200" t="s">
        <v>113</v>
      </c>
      <c r="CY3" s="200" t="s">
        <v>59</v>
      </c>
      <c r="CZ3" s="158" t="s">
        <v>114</v>
      </c>
      <c r="DA3" s="156" t="s">
        <v>107</v>
      </c>
      <c r="DB3" s="156" t="s">
        <v>108</v>
      </c>
      <c r="DC3" s="156" t="s">
        <v>109</v>
      </c>
      <c r="DD3" s="156" t="s">
        <v>110</v>
      </c>
      <c r="DE3" s="156" t="s">
        <v>111</v>
      </c>
      <c r="DF3" s="156" t="s">
        <v>107</v>
      </c>
      <c r="DG3" s="156" t="s">
        <v>108</v>
      </c>
      <c r="DH3" s="156" t="s">
        <v>109</v>
      </c>
      <c r="DI3" s="156" t="s">
        <v>110</v>
      </c>
      <c r="DJ3" s="156" t="s">
        <v>111</v>
      </c>
      <c r="DK3" s="156" t="s">
        <v>107</v>
      </c>
      <c r="DL3" s="156" t="s">
        <v>108</v>
      </c>
      <c r="DM3" s="156" t="s">
        <v>109</v>
      </c>
      <c r="DN3" s="156" t="s">
        <v>110</v>
      </c>
      <c r="DO3" s="156" t="s">
        <v>111</v>
      </c>
      <c r="DP3" s="156" t="s">
        <v>112</v>
      </c>
      <c r="DQ3" s="156" t="s">
        <v>113</v>
      </c>
      <c r="DR3" s="156" t="s">
        <v>59</v>
      </c>
      <c r="DS3" s="156" t="s">
        <v>107</v>
      </c>
      <c r="DT3" s="156" t="s">
        <v>108</v>
      </c>
      <c r="DU3" s="156" t="s">
        <v>109</v>
      </c>
      <c r="DV3" s="156" t="s">
        <v>110</v>
      </c>
      <c r="DW3" s="156" t="s">
        <v>111</v>
      </c>
      <c r="DX3" s="156" t="s">
        <v>107</v>
      </c>
      <c r="DY3" s="156" t="s">
        <v>108</v>
      </c>
      <c r="DZ3" s="156" t="s">
        <v>109</v>
      </c>
      <c r="EA3" s="156" t="s">
        <v>110</v>
      </c>
      <c r="EB3" s="156" t="s">
        <v>111</v>
      </c>
      <c r="EC3" s="156" t="s">
        <v>107</v>
      </c>
      <c r="ED3" s="156" t="s">
        <v>108</v>
      </c>
      <c r="EE3" s="156" t="s">
        <v>109</v>
      </c>
      <c r="EF3" s="156" t="s">
        <v>110</v>
      </c>
      <c r="EG3" s="156" t="s">
        <v>111</v>
      </c>
      <c r="EH3" s="156" t="s">
        <v>112</v>
      </c>
      <c r="EI3" s="156" t="s">
        <v>113</v>
      </c>
      <c r="EJ3" s="156" t="s">
        <v>59</v>
      </c>
      <c r="EK3" s="196" t="s">
        <v>115</v>
      </c>
      <c r="EL3" s="197"/>
      <c r="EM3" s="197"/>
      <c r="EN3" s="197"/>
      <c r="EO3" s="198"/>
      <c r="EP3" s="196" t="s">
        <v>116</v>
      </c>
      <c r="EQ3" s="197"/>
      <c r="ER3" s="197"/>
      <c r="ES3" s="197"/>
      <c r="ET3" s="198"/>
      <c r="EU3" s="196" t="s">
        <v>117</v>
      </c>
      <c r="EV3" s="197"/>
      <c r="EW3" s="197"/>
      <c r="EX3" s="197"/>
      <c r="EY3" s="198"/>
      <c r="EZ3" s="199" t="s">
        <v>118</v>
      </c>
      <c r="FA3" s="199"/>
      <c r="FB3" s="199"/>
      <c r="FC3" s="199"/>
      <c r="FD3" s="199"/>
      <c r="FE3" s="197" t="s">
        <v>119</v>
      </c>
      <c r="FF3" s="197"/>
      <c r="FG3" s="197"/>
      <c r="FH3" s="197"/>
      <c r="FI3" s="198"/>
      <c r="FJ3" s="196" t="s">
        <v>120</v>
      </c>
      <c r="FK3" s="197"/>
      <c r="FL3" s="197"/>
      <c r="FM3" s="197"/>
      <c r="FN3" s="198"/>
      <c r="FO3" s="196" t="s">
        <v>121</v>
      </c>
      <c r="FP3" s="197"/>
      <c r="FQ3" s="197"/>
      <c r="FR3" s="197"/>
      <c r="FS3" s="198"/>
      <c r="FT3" s="193" t="s">
        <v>122</v>
      </c>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5"/>
      <c r="IH3" s="193" t="s">
        <v>111</v>
      </c>
      <c r="II3" s="194"/>
      <c r="IJ3" s="194"/>
      <c r="IK3" s="194"/>
      <c r="IL3" s="194"/>
      <c r="IM3" s="195"/>
      <c r="IN3" s="193" t="s">
        <v>122</v>
      </c>
      <c r="IO3" s="194"/>
      <c r="IP3" s="194"/>
      <c r="IQ3" s="194"/>
      <c r="IR3" s="195"/>
      <c r="IS3" s="193" t="s">
        <v>111</v>
      </c>
      <c r="IT3" s="194"/>
      <c r="IU3" s="194"/>
      <c r="IV3" s="194"/>
      <c r="IW3" s="195"/>
      <c r="IX3" s="160" t="s">
        <v>115</v>
      </c>
      <c r="IY3" s="160"/>
      <c r="IZ3" s="160"/>
      <c r="JA3" s="160"/>
      <c r="JB3" s="160"/>
      <c r="JC3" s="160" t="s">
        <v>116</v>
      </c>
      <c r="JD3" s="160"/>
      <c r="JE3" s="160"/>
      <c r="JF3" s="160"/>
      <c r="JG3" s="160"/>
      <c r="JH3" s="160" t="s">
        <v>117</v>
      </c>
      <c r="JI3" s="160"/>
      <c r="JJ3" s="160"/>
      <c r="JK3" s="160"/>
      <c r="JL3" s="160"/>
      <c r="JM3" s="160" t="s">
        <v>118</v>
      </c>
      <c r="JN3" s="160"/>
      <c r="JO3" s="160"/>
      <c r="JP3" s="160"/>
      <c r="JQ3" s="160"/>
      <c r="JR3" s="160" t="s">
        <v>119</v>
      </c>
      <c r="JS3" s="160"/>
      <c r="JT3" s="160"/>
      <c r="JU3" s="160"/>
      <c r="JV3" s="160"/>
      <c r="JW3" s="160" t="s">
        <v>120</v>
      </c>
      <c r="JX3" s="160"/>
      <c r="JY3" s="160"/>
      <c r="JZ3" s="160"/>
      <c r="KA3" s="160"/>
      <c r="KB3" s="160" t="s">
        <v>121</v>
      </c>
      <c r="KC3" s="160"/>
      <c r="KD3" s="160"/>
      <c r="KE3" s="160"/>
      <c r="KF3" s="160"/>
      <c r="KG3" s="156" t="s">
        <v>123</v>
      </c>
      <c r="KH3" s="156" t="s">
        <v>124</v>
      </c>
      <c r="KI3" s="157" t="s">
        <v>125</v>
      </c>
      <c r="KJ3" s="157" t="s">
        <v>126</v>
      </c>
      <c r="KK3" s="157" t="s">
        <v>127</v>
      </c>
      <c r="KL3" s="157" t="s">
        <v>128</v>
      </c>
      <c r="KM3" s="157" t="s">
        <v>59</v>
      </c>
      <c r="KN3" s="164" t="s">
        <v>129</v>
      </c>
      <c r="KO3" s="165"/>
      <c r="KP3" s="165"/>
      <c r="KQ3" s="165"/>
      <c r="KR3" s="165"/>
      <c r="KS3" s="165"/>
      <c r="KT3" s="164" t="s">
        <v>130</v>
      </c>
      <c r="KU3" s="165"/>
      <c r="KV3" s="165"/>
      <c r="KW3" s="165"/>
      <c r="KX3" s="165"/>
      <c r="KY3" s="166"/>
      <c r="KZ3" s="164" t="s">
        <v>131</v>
      </c>
      <c r="LA3" s="165"/>
      <c r="LB3" s="165"/>
      <c r="LC3" s="165"/>
      <c r="LD3" s="165"/>
      <c r="LE3" s="166"/>
      <c r="LF3" s="164" t="s">
        <v>132</v>
      </c>
      <c r="LG3" s="165"/>
      <c r="LH3" s="165"/>
      <c r="LI3" s="165"/>
      <c r="LJ3" s="165"/>
      <c r="LK3" s="166"/>
      <c r="LL3" s="187" t="s">
        <v>133</v>
      </c>
      <c r="LM3" s="188"/>
      <c r="LN3" s="188"/>
      <c r="LO3" s="188"/>
      <c r="LP3" s="188"/>
      <c r="LQ3" s="188"/>
      <c r="LR3" s="188"/>
      <c r="LS3" s="188"/>
      <c r="LT3" s="188"/>
      <c r="LU3" s="188"/>
      <c r="LV3" s="188"/>
      <c r="LW3" s="189"/>
      <c r="LX3" s="190" t="s">
        <v>134</v>
      </c>
      <c r="LY3" s="191"/>
      <c r="LZ3" s="191"/>
      <c r="MA3" s="191"/>
      <c r="MB3" s="191"/>
      <c r="MC3" s="192"/>
      <c r="MD3" s="190" t="s">
        <v>135</v>
      </c>
      <c r="ME3" s="191"/>
      <c r="MF3" s="191"/>
      <c r="MG3" s="191"/>
      <c r="MH3" s="191"/>
      <c r="MI3" s="192"/>
      <c r="MJ3" s="190" t="s">
        <v>136</v>
      </c>
      <c r="MK3" s="191"/>
      <c r="ML3" s="191"/>
      <c r="MM3" s="191"/>
      <c r="MN3" s="191"/>
      <c r="MO3" s="192"/>
      <c r="MP3" s="190" t="s">
        <v>137</v>
      </c>
      <c r="MQ3" s="191"/>
      <c r="MR3" s="191"/>
      <c r="MS3" s="191"/>
      <c r="MT3" s="191"/>
      <c r="MU3" s="192"/>
      <c r="MV3" s="173" t="s">
        <v>138</v>
      </c>
      <c r="MW3" s="174"/>
      <c r="MX3" s="174"/>
      <c r="MY3" s="174"/>
      <c r="MZ3" s="174"/>
      <c r="NA3" s="175"/>
      <c r="NB3" s="173" t="s">
        <v>139</v>
      </c>
      <c r="NC3" s="174"/>
      <c r="ND3" s="174"/>
      <c r="NE3" s="174"/>
      <c r="NF3" s="174"/>
      <c r="NG3" s="175"/>
      <c r="NH3" s="173" t="s">
        <v>140</v>
      </c>
      <c r="NI3" s="174"/>
      <c r="NJ3" s="174"/>
      <c r="NK3" s="174"/>
      <c r="NL3" s="174"/>
      <c r="NM3" s="175"/>
      <c r="NN3" s="173" t="s">
        <v>141</v>
      </c>
      <c r="NO3" s="174"/>
      <c r="NP3" s="174"/>
      <c r="NQ3" s="174"/>
      <c r="NR3" s="174"/>
      <c r="NS3" s="175"/>
      <c r="NT3" s="173" t="s">
        <v>142</v>
      </c>
      <c r="NU3" s="174"/>
      <c r="NV3" s="174"/>
      <c r="NW3" s="174"/>
      <c r="NX3" s="174"/>
      <c r="NY3" s="175"/>
      <c r="NZ3" s="173" t="s">
        <v>143</v>
      </c>
      <c r="OA3" s="174"/>
      <c r="OB3" s="174"/>
      <c r="OC3" s="174"/>
      <c r="OD3" s="174"/>
      <c r="OE3" s="175"/>
      <c r="OF3" s="170" t="s">
        <v>144</v>
      </c>
      <c r="OG3" s="171"/>
      <c r="OH3" s="171"/>
      <c r="OI3" s="171"/>
      <c r="OJ3" s="171"/>
      <c r="OK3" s="172"/>
      <c r="OL3" s="164" t="s">
        <v>145</v>
      </c>
      <c r="OM3" s="165"/>
      <c r="ON3" s="165"/>
      <c r="OO3" s="165"/>
      <c r="OP3" s="165"/>
      <c r="OQ3" s="166"/>
      <c r="OR3" s="164" t="s">
        <v>146</v>
      </c>
      <c r="OS3" s="165"/>
      <c r="OT3" s="165"/>
      <c r="OU3" s="165"/>
      <c r="OV3" s="165"/>
      <c r="OW3" s="166"/>
      <c r="OX3" s="170" t="s">
        <v>147</v>
      </c>
      <c r="OY3" s="171"/>
      <c r="OZ3" s="171"/>
      <c r="PA3" s="171"/>
      <c r="PB3" s="171"/>
      <c r="PC3" s="172"/>
      <c r="PD3" s="173" t="s">
        <v>148</v>
      </c>
      <c r="PE3" s="174"/>
      <c r="PF3" s="174"/>
      <c r="PG3" s="174"/>
      <c r="PH3" s="174"/>
      <c r="PI3" s="175"/>
      <c r="PJ3" s="173" t="s">
        <v>149</v>
      </c>
      <c r="PK3" s="174"/>
      <c r="PL3" s="174"/>
      <c r="PM3" s="174"/>
      <c r="PN3" s="174"/>
      <c r="PO3" s="175"/>
      <c r="PP3" s="186"/>
      <c r="PQ3" s="186"/>
      <c r="PR3" s="186"/>
      <c r="PS3" s="186"/>
      <c r="PT3" s="180"/>
      <c r="PU3" s="182"/>
      <c r="PV3" s="182"/>
      <c r="PW3" s="182"/>
      <c r="PX3" s="163" t="s">
        <v>150</v>
      </c>
      <c r="PY3" s="163" t="s">
        <v>151</v>
      </c>
      <c r="PZ3" s="163" t="s">
        <v>152</v>
      </c>
      <c r="QA3" s="163" t="s">
        <v>150</v>
      </c>
      <c r="QB3" s="163" t="s">
        <v>151</v>
      </c>
      <c r="QC3" s="163" t="s">
        <v>152</v>
      </c>
      <c r="QD3" s="163" t="s">
        <v>150</v>
      </c>
      <c r="QE3" s="163" t="s">
        <v>151</v>
      </c>
      <c r="QF3" s="163" t="s">
        <v>152</v>
      </c>
      <c r="QG3" s="163" t="s">
        <v>150</v>
      </c>
      <c r="QH3" s="163" t="s">
        <v>151</v>
      </c>
      <c r="QI3" s="163" t="s">
        <v>152</v>
      </c>
      <c r="QJ3" s="163" t="s">
        <v>150</v>
      </c>
      <c r="QK3" s="163" t="s">
        <v>151</v>
      </c>
      <c r="QL3" s="163" t="s">
        <v>152</v>
      </c>
      <c r="QM3" s="157" t="s">
        <v>153</v>
      </c>
      <c r="QN3" s="163" t="s">
        <v>150</v>
      </c>
      <c r="QO3" s="163" t="s">
        <v>151</v>
      </c>
      <c r="QP3" s="163" t="s">
        <v>152</v>
      </c>
      <c r="QQ3" s="157" t="s">
        <v>27</v>
      </c>
      <c r="QR3" s="156" t="s">
        <v>150</v>
      </c>
      <c r="QS3" s="156" t="s">
        <v>151</v>
      </c>
      <c r="QT3" s="156" t="s">
        <v>152</v>
      </c>
      <c r="QU3" s="156" t="s">
        <v>150</v>
      </c>
      <c r="QV3" s="156" t="s">
        <v>151</v>
      </c>
      <c r="QW3" s="156" t="s">
        <v>152</v>
      </c>
      <c r="QX3" s="156" t="s">
        <v>150</v>
      </c>
      <c r="QY3" s="156" t="s">
        <v>151</v>
      </c>
      <c r="QZ3" s="156" t="s">
        <v>152</v>
      </c>
      <c r="RA3" s="163" t="s">
        <v>150</v>
      </c>
      <c r="RB3" s="163" t="s">
        <v>151</v>
      </c>
      <c r="RC3" s="163" t="s">
        <v>152</v>
      </c>
      <c r="RD3" s="163" t="s">
        <v>150</v>
      </c>
      <c r="RE3" s="163" t="s">
        <v>151</v>
      </c>
      <c r="RF3" s="163" t="s">
        <v>152</v>
      </c>
      <c r="RG3" s="14"/>
      <c r="RH3" s="14"/>
      <c r="RI3" s="14"/>
      <c r="RJ3" s="14"/>
      <c r="RK3" s="15"/>
      <c r="RL3" s="16"/>
      <c r="RM3" s="17"/>
      <c r="RN3" s="16"/>
      <c r="RO3" s="16"/>
      <c r="RP3" s="16"/>
      <c r="RQ3" s="16"/>
      <c r="RR3" s="16"/>
      <c r="RS3" s="16"/>
      <c r="RT3" s="16"/>
      <c r="RU3" s="19"/>
      <c r="RV3" s="19"/>
      <c r="RW3" s="19"/>
      <c r="RX3" s="19"/>
      <c r="RY3" s="19"/>
      <c r="RZ3" s="19"/>
      <c r="SA3" s="19"/>
      <c r="SB3" s="19"/>
      <c r="SC3" s="19"/>
      <c r="SD3" s="19"/>
      <c r="SE3" s="19"/>
      <c r="SF3" s="19"/>
      <c r="SG3" s="58" t="s">
        <v>80</v>
      </c>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58" t="s">
        <v>154</v>
      </c>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58" t="s">
        <v>155</v>
      </c>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T3" s="57" t="str">
        <f>F2</f>
        <v>Identifikátor služby</v>
      </c>
      <c r="VU3" s="57" t="str">
        <f>B2</f>
        <v>Název</v>
      </c>
      <c r="VV3" s="57" t="str">
        <f>I2</f>
        <v>Název služby</v>
      </c>
      <c r="VW3" s="57" t="str">
        <f>G2</f>
        <v>Druh služby</v>
      </c>
      <c r="VX3" s="11" t="s">
        <v>0</v>
      </c>
      <c r="VY3" s="11" t="s">
        <v>1915</v>
      </c>
      <c r="VZ3" s="11" t="s">
        <v>1916</v>
      </c>
      <c r="WA3" s="11" t="s">
        <v>1</v>
      </c>
      <c r="WB3" s="11" t="s">
        <v>2</v>
      </c>
      <c r="WC3" s="11" t="s">
        <v>3</v>
      </c>
      <c r="WD3" s="11" t="s">
        <v>4</v>
      </c>
      <c r="WE3" s="11" t="s">
        <v>5</v>
      </c>
      <c r="WF3" s="11" t="s">
        <v>1917</v>
      </c>
      <c r="WG3" s="11" t="s">
        <v>1918</v>
      </c>
      <c r="WH3" s="11" t="s">
        <v>6</v>
      </c>
      <c r="WI3" s="11" t="s">
        <v>7</v>
      </c>
      <c r="WJ3" s="11" t="s">
        <v>8</v>
      </c>
      <c r="WK3" s="11" t="s">
        <v>1919</v>
      </c>
      <c r="WL3" s="11" t="s">
        <v>9</v>
      </c>
      <c r="WM3" s="11" t="s">
        <v>10</v>
      </c>
      <c r="WR3" s="11" t="s">
        <v>0</v>
      </c>
      <c r="WS3" s="11" t="s">
        <v>1915</v>
      </c>
      <c r="WT3" s="11" t="s">
        <v>1916</v>
      </c>
      <c r="WU3" s="11" t="s">
        <v>1</v>
      </c>
      <c r="WV3" s="11" t="s">
        <v>2</v>
      </c>
      <c r="WW3" s="11" t="s">
        <v>3</v>
      </c>
      <c r="WX3" s="11" t="s">
        <v>4</v>
      </c>
      <c r="WY3" s="11" t="s">
        <v>5</v>
      </c>
      <c r="WZ3" s="11" t="s">
        <v>1917</v>
      </c>
      <c r="XA3" s="11" t="s">
        <v>1918</v>
      </c>
      <c r="XB3" s="11" t="s">
        <v>6</v>
      </c>
      <c r="XC3" s="11" t="s">
        <v>7</v>
      </c>
      <c r="XF3" s="11" t="s">
        <v>9</v>
      </c>
      <c r="XG3" s="11" t="s">
        <v>10</v>
      </c>
    </row>
    <row r="4" spans="1:635" s="11" customFormat="1" ht="52.5" customHeight="1" thickBot="1">
      <c r="A4" s="218"/>
      <c r="B4" s="218"/>
      <c r="C4" s="218"/>
      <c r="D4" s="218"/>
      <c r="E4" s="218"/>
      <c r="F4" s="218"/>
      <c r="G4" s="218"/>
      <c r="H4" s="218"/>
      <c r="I4" s="218"/>
      <c r="J4" s="218"/>
      <c r="K4" s="218"/>
      <c r="L4" s="254"/>
      <c r="M4" s="200"/>
      <c r="N4" s="163"/>
      <c r="O4" s="163"/>
      <c r="P4" s="163"/>
      <c r="Q4" s="158"/>
      <c r="R4" s="156"/>
      <c r="S4" s="156"/>
      <c r="T4" s="156"/>
      <c r="U4" s="158"/>
      <c r="V4" s="163"/>
      <c r="W4" s="163"/>
      <c r="X4" s="200"/>
      <c r="Y4" s="156"/>
      <c r="Z4" s="156"/>
      <c r="AA4" s="158"/>
      <c r="AB4" s="156"/>
      <c r="AC4" s="158"/>
      <c r="AD4" s="156"/>
      <c r="AE4" s="156"/>
      <c r="AF4" s="156"/>
      <c r="AG4" s="158"/>
      <c r="AH4" s="156"/>
      <c r="AI4" s="156"/>
      <c r="AJ4" s="158"/>
      <c r="AK4" s="156"/>
      <c r="AL4" s="158"/>
      <c r="AM4" s="156"/>
      <c r="AN4" s="158"/>
      <c r="AO4" s="156"/>
      <c r="AP4" s="158"/>
      <c r="AQ4" s="156"/>
      <c r="AR4" s="158"/>
      <c r="AS4" s="156"/>
      <c r="AT4" s="158"/>
      <c r="AU4" s="156"/>
      <c r="AV4" s="156"/>
      <c r="AW4" s="158"/>
      <c r="AX4" s="156"/>
      <c r="AY4" s="158"/>
      <c r="AZ4" s="156"/>
      <c r="BA4" s="156"/>
      <c r="BB4" s="156"/>
      <c r="BC4" s="158"/>
      <c r="BD4" s="156"/>
      <c r="BE4" s="156"/>
      <c r="BF4" s="158"/>
      <c r="BG4" s="156"/>
      <c r="BH4" s="158"/>
      <c r="BI4" s="156"/>
      <c r="BJ4" s="158"/>
      <c r="BK4" s="163"/>
      <c r="BL4" s="218"/>
      <c r="BM4" s="182"/>
      <c r="BN4" s="218"/>
      <c r="BO4" s="156"/>
      <c r="BP4" s="156"/>
      <c r="BQ4" s="156"/>
      <c r="BR4" s="156"/>
      <c r="BS4" s="156"/>
      <c r="BT4" s="156"/>
      <c r="BU4" s="156"/>
      <c r="BV4" s="156"/>
      <c r="BW4" s="156"/>
      <c r="BX4" s="156"/>
      <c r="BY4" s="156"/>
      <c r="BZ4" s="156"/>
      <c r="CA4" s="156"/>
      <c r="CB4" s="156"/>
      <c r="CC4" s="156"/>
      <c r="CD4" s="158"/>
      <c r="CE4" s="158"/>
      <c r="CF4" s="158"/>
      <c r="CG4" s="158"/>
      <c r="CH4" s="163"/>
      <c r="CI4" s="163"/>
      <c r="CJ4" s="163"/>
      <c r="CK4" s="163"/>
      <c r="CL4" s="163"/>
      <c r="CM4" s="163"/>
      <c r="CN4" s="163"/>
      <c r="CO4" s="163"/>
      <c r="CP4" s="163"/>
      <c r="CQ4" s="163"/>
      <c r="CR4" s="163"/>
      <c r="CS4" s="163"/>
      <c r="CT4" s="163"/>
      <c r="CU4" s="163"/>
      <c r="CV4" s="163"/>
      <c r="CW4" s="200"/>
      <c r="CX4" s="200"/>
      <c r="CY4" s="200"/>
      <c r="CZ4" s="158"/>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61" t="s">
        <v>157</v>
      </c>
      <c r="EL4" s="161" t="s">
        <v>158</v>
      </c>
      <c r="EM4" s="157" t="s">
        <v>159</v>
      </c>
      <c r="EN4" s="157" t="s">
        <v>160</v>
      </c>
      <c r="EO4" s="157" t="s">
        <v>161</v>
      </c>
      <c r="EP4" s="157" t="s">
        <v>157</v>
      </c>
      <c r="EQ4" s="157" t="s">
        <v>158</v>
      </c>
      <c r="ER4" s="157" t="s">
        <v>159</v>
      </c>
      <c r="ES4" s="161" t="s">
        <v>160</v>
      </c>
      <c r="ET4" s="161" t="s">
        <v>161</v>
      </c>
      <c r="EU4" s="161" t="s">
        <v>157</v>
      </c>
      <c r="EV4" s="161" t="s">
        <v>158</v>
      </c>
      <c r="EW4" s="157" t="s">
        <v>159</v>
      </c>
      <c r="EX4" s="157" t="s">
        <v>160</v>
      </c>
      <c r="EY4" s="157" t="s">
        <v>161</v>
      </c>
      <c r="EZ4" s="157" t="s">
        <v>157</v>
      </c>
      <c r="FA4" s="157" t="s">
        <v>158</v>
      </c>
      <c r="FB4" s="157" t="s">
        <v>159</v>
      </c>
      <c r="FC4" s="157" t="s">
        <v>160</v>
      </c>
      <c r="FD4" s="157" t="s">
        <v>161</v>
      </c>
      <c r="FE4" s="157" t="s">
        <v>157</v>
      </c>
      <c r="FF4" s="157" t="s">
        <v>158</v>
      </c>
      <c r="FG4" s="157" t="s">
        <v>159</v>
      </c>
      <c r="FH4" s="157" t="s">
        <v>160</v>
      </c>
      <c r="FI4" s="157" t="s">
        <v>161</v>
      </c>
      <c r="FJ4" s="157" t="s">
        <v>157</v>
      </c>
      <c r="FK4" s="157" t="s">
        <v>158</v>
      </c>
      <c r="FL4" s="157" t="s">
        <v>159</v>
      </c>
      <c r="FM4" s="157" t="s">
        <v>160</v>
      </c>
      <c r="FN4" s="157" t="s">
        <v>161</v>
      </c>
      <c r="FO4" s="157" t="s">
        <v>157</v>
      </c>
      <c r="FP4" s="157" t="s">
        <v>158</v>
      </c>
      <c r="FQ4" s="157" t="s">
        <v>159</v>
      </c>
      <c r="FR4" s="161" t="s">
        <v>160</v>
      </c>
      <c r="FS4" s="161" t="s">
        <v>161</v>
      </c>
      <c r="FT4" s="156" t="s">
        <v>162</v>
      </c>
      <c r="FU4" s="156"/>
      <c r="FV4" s="156"/>
      <c r="FW4" s="156"/>
      <c r="FX4" s="156"/>
      <c r="FY4" s="156"/>
      <c r="FZ4" s="156" t="s">
        <v>163</v>
      </c>
      <c r="GA4" s="156"/>
      <c r="GB4" s="156"/>
      <c r="GC4" s="156"/>
      <c r="GD4" s="156"/>
      <c r="GE4" s="156"/>
      <c r="GF4" s="156" t="s">
        <v>164</v>
      </c>
      <c r="GG4" s="156"/>
      <c r="GH4" s="156"/>
      <c r="GI4" s="156"/>
      <c r="GJ4" s="156"/>
      <c r="GK4" s="156"/>
      <c r="GL4" s="156" t="s">
        <v>165</v>
      </c>
      <c r="GM4" s="156"/>
      <c r="GN4" s="156"/>
      <c r="GO4" s="156"/>
      <c r="GP4" s="156"/>
      <c r="GQ4" s="156"/>
      <c r="GR4" s="156" t="s">
        <v>166</v>
      </c>
      <c r="GS4" s="156"/>
      <c r="GT4" s="156"/>
      <c r="GU4" s="156"/>
      <c r="GV4" s="156"/>
      <c r="GW4" s="156"/>
      <c r="GX4" s="156" t="s">
        <v>167</v>
      </c>
      <c r="GY4" s="156"/>
      <c r="GZ4" s="156"/>
      <c r="HA4" s="156"/>
      <c r="HB4" s="156"/>
      <c r="HC4" s="156"/>
      <c r="HD4" s="156" t="s">
        <v>168</v>
      </c>
      <c r="HE4" s="156"/>
      <c r="HF4" s="156"/>
      <c r="HG4" s="156"/>
      <c r="HH4" s="156"/>
      <c r="HI4" s="156"/>
      <c r="HJ4" s="156" t="s">
        <v>169</v>
      </c>
      <c r="HK4" s="156"/>
      <c r="HL4" s="156"/>
      <c r="HM4" s="156"/>
      <c r="HN4" s="156"/>
      <c r="HO4" s="156"/>
      <c r="HP4" s="156" t="s">
        <v>170</v>
      </c>
      <c r="HQ4" s="156"/>
      <c r="HR4" s="156"/>
      <c r="HS4" s="156"/>
      <c r="HT4" s="156"/>
      <c r="HU4" s="156"/>
      <c r="HV4" s="156" t="s">
        <v>171</v>
      </c>
      <c r="HW4" s="156"/>
      <c r="HX4" s="156"/>
      <c r="HY4" s="156"/>
      <c r="HZ4" s="156"/>
      <c r="IA4" s="156"/>
      <c r="IB4" s="156" t="s">
        <v>172</v>
      </c>
      <c r="IC4" s="156"/>
      <c r="ID4" s="156"/>
      <c r="IE4" s="156"/>
      <c r="IF4" s="156"/>
      <c r="IG4" s="156"/>
      <c r="IH4" s="157" t="s">
        <v>173</v>
      </c>
      <c r="II4" s="157" t="s">
        <v>174</v>
      </c>
      <c r="IJ4" s="157" t="s">
        <v>175</v>
      </c>
      <c r="IK4" s="157" t="s">
        <v>176</v>
      </c>
      <c r="IL4" s="157" t="s">
        <v>177</v>
      </c>
      <c r="IM4" s="157" t="s">
        <v>178</v>
      </c>
      <c r="IN4" s="156" t="s">
        <v>157</v>
      </c>
      <c r="IO4" s="156" t="s">
        <v>179</v>
      </c>
      <c r="IP4" s="156" t="s">
        <v>176</v>
      </c>
      <c r="IQ4" s="156" t="s">
        <v>180</v>
      </c>
      <c r="IR4" s="156" t="s">
        <v>161</v>
      </c>
      <c r="IS4" s="156" t="s">
        <v>157</v>
      </c>
      <c r="IT4" s="156" t="s">
        <v>179</v>
      </c>
      <c r="IU4" s="156" t="s">
        <v>176</v>
      </c>
      <c r="IV4" s="156" t="s">
        <v>180</v>
      </c>
      <c r="IW4" s="156" t="s">
        <v>161</v>
      </c>
      <c r="IX4" s="156" t="s">
        <v>157</v>
      </c>
      <c r="IY4" s="156" t="s">
        <v>158</v>
      </c>
      <c r="IZ4" s="156" t="s">
        <v>159</v>
      </c>
      <c r="JA4" s="156" t="s">
        <v>160</v>
      </c>
      <c r="JB4" s="156" t="s">
        <v>161</v>
      </c>
      <c r="JC4" s="156" t="s">
        <v>157</v>
      </c>
      <c r="JD4" s="156" t="s">
        <v>158</v>
      </c>
      <c r="JE4" s="156" t="s">
        <v>159</v>
      </c>
      <c r="JF4" s="156" t="s">
        <v>160</v>
      </c>
      <c r="JG4" s="156" t="s">
        <v>161</v>
      </c>
      <c r="JH4" s="156" t="s">
        <v>157</v>
      </c>
      <c r="JI4" s="156" t="s">
        <v>158</v>
      </c>
      <c r="JJ4" s="156" t="s">
        <v>159</v>
      </c>
      <c r="JK4" s="156" t="s">
        <v>160</v>
      </c>
      <c r="JL4" s="156" t="s">
        <v>161</v>
      </c>
      <c r="JM4" s="156" t="s">
        <v>157</v>
      </c>
      <c r="JN4" s="156" t="s">
        <v>158</v>
      </c>
      <c r="JO4" s="156" t="s">
        <v>159</v>
      </c>
      <c r="JP4" s="156" t="s">
        <v>160</v>
      </c>
      <c r="JQ4" s="156" t="s">
        <v>161</v>
      </c>
      <c r="JR4" s="156" t="s">
        <v>157</v>
      </c>
      <c r="JS4" s="156" t="s">
        <v>158</v>
      </c>
      <c r="JT4" s="156" t="s">
        <v>159</v>
      </c>
      <c r="JU4" s="156" t="s">
        <v>160</v>
      </c>
      <c r="JV4" s="156" t="s">
        <v>161</v>
      </c>
      <c r="JW4" s="156" t="s">
        <v>157</v>
      </c>
      <c r="JX4" s="156" t="s">
        <v>158</v>
      </c>
      <c r="JY4" s="156" t="s">
        <v>159</v>
      </c>
      <c r="JZ4" s="156" t="s">
        <v>160</v>
      </c>
      <c r="KA4" s="156" t="s">
        <v>161</v>
      </c>
      <c r="KB4" s="156" t="s">
        <v>157</v>
      </c>
      <c r="KC4" s="156" t="s">
        <v>158</v>
      </c>
      <c r="KD4" s="156" t="s">
        <v>159</v>
      </c>
      <c r="KE4" s="156" t="s">
        <v>160</v>
      </c>
      <c r="KF4" s="156" t="s">
        <v>161</v>
      </c>
      <c r="KG4" s="156"/>
      <c r="KH4" s="156"/>
      <c r="KI4" s="158"/>
      <c r="KJ4" s="158"/>
      <c r="KK4" s="158"/>
      <c r="KL4" s="158"/>
      <c r="KM4" s="158"/>
      <c r="KN4" s="167"/>
      <c r="KO4" s="168"/>
      <c r="KP4" s="168"/>
      <c r="KQ4" s="168"/>
      <c r="KR4" s="168"/>
      <c r="KS4" s="168"/>
      <c r="KT4" s="167"/>
      <c r="KU4" s="168"/>
      <c r="KV4" s="168"/>
      <c r="KW4" s="168"/>
      <c r="KX4" s="168"/>
      <c r="KY4" s="169"/>
      <c r="KZ4" s="167"/>
      <c r="LA4" s="168"/>
      <c r="LB4" s="168"/>
      <c r="LC4" s="168"/>
      <c r="LD4" s="168"/>
      <c r="LE4" s="169"/>
      <c r="LF4" s="167"/>
      <c r="LG4" s="168"/>
      <c r="LH4" s="168"/>
      <c r="LI4" s="168"/>
      <c r="LJ4" s="168"/>
      <c r="LK4" s="169"/>
      <c r="LL4" s="176" t="s">
        <v>181</v>
      </c>
      <c r="LM4" s="177"/>
      <c r="LN4" s="177"/>
      <c r="LO4" s="177"/>
      <c r="LP4" s="177"/>
      <c r="LQ4" s="178"/>
      <c r="LR4" s="176" t="s">
        <v>182</v>
      </c>
      <c r="LS4" s="177"/>
      <c r="LT4" s="177"/>
      <c r="LU4" s="177"/>
      <c r="LV4" s="177"/>
      <c r="LW4" s="178"/>
      <c r="LX4" s="176"/>
      <c r="LY4" s="177"/>
      <c r="LZ4" s="177"/>
      <c r="MA4" s="177"/>
      <c r="MB4" s="177"/>
      <c r="MC4" s="178"/>
      <c r="MD4" s="176"/>
      <c r="ME4" s="177"/>
      <c r="MF4" s="177"/>
      <c r="MG4" s="177"/>
      <c r="MH4" s="177"/>
      <c r="MI4" s="178"/>
      <c r="MJ4" s="176"/>
      <c r="MK4" s="177"/>
      <c r="ML4" s="177"/>
      <c r="MM4" s="177"/>
      <c r="MN4" s="177"/>
      <c r="MO4" s="178"/>
      <c r="MP4" s="176"/>
      <c r="MQ4" s="177"/>
      <c r="MR4" s="177"/>
      <c r="MS4" s="177"/>
      <c r="MT4" s="177"/>
      <c r="MU4" s="178"/>
      <c r="MV4" s="176"/>
      <c r="MW4" s="177"/>
      <c r="MX4" s="177"/>
      <c r="MY4" s="177"/>
      <c r="MZ4" s="177"/>
      <c r="NA4" s="178"/>
      <c r="NB4" s="176"/>
      <c r="NC4" s="177"/>
      <c r="ND4" s="177"/>
      <c r="NE4" s="177"/>
      <c r="NF4" s="177"/>
      <c r="NG4" s="178"/>
      <c r="NH4" s="176"/>
      <c r="NI4" s="177"/>
      <c r="NJ4" s="177"/>
      <c r="NK4" s="177"/>
      <c r="NL4" s="177"/>
      <c r="NM4" s="178"/>
      <c r="NN4" s="176"/>
      <c r="NO4" s="177"/>
      <c r="NP4" s="177"/>
      <c r="NQ4" s="177"/>
      <c r="NR4" s="177"/>
      <c r="NS4" s="178"/>
      <c r="NT4" s="176"/>
      <c r="NU4" s="177"/>
      <c r="NV4" s="177"/>
      <c r="NW4" s="177"/>
      <c r="NX4" s="177"/>
      <c r="NY4" s="178"/>
      <c r="NZ4" s="176"/>
      <c r="OA4" s="177"/>
      <c r="OB4" s="177"/>
      <c r="OC4" s="177"/>
      <c r="OD4" s="177"/>
      <c r="OE4" s="178"/>
      <c r="OF4" s="167"/>
      <c r="OG4" s="168"/>
      <c r="OH4" s="168"/>
      <c r="OI4" s="168"/>
      <c r="OJ4" s="168"/>
      <c r="OK4" s="169"/>
      <c r="OL4" s="167"/>
      <c r="OM4" s="168"/>
      <c r="ON4" s="168"/>
      <c r="OO4" s="168"/>
      <c r="OP4" s="168"/>
      <c r="OQ4" s="169"/>
      <c r="OR4" s="167"/>
      <c r="OS4" s="168"/>
      <c r="OT4" s="168"/>
      <c r="OU4" s="168"/>
      <c r="OV4" s="168"/>
      <c r="OW4" s="169"/>
      <c r="OX4" s="167"/>
      <c r="OY4" s="168"/>
      <c r="OZ4" s="168"/>
      <c r="PA4" s="168"/>
      <c r="PB4" s="168"/>
      <c r="PC4" s="169"/>
      <c r="PD4" s="176"/>
      <c r="PE4" s="177"/>
      <c r="PF4" s="177"/>
      <c r="PG4" s="177"/>
      <c r="PH4" s="177"/>
      <c r="PI4" s="178"/>
      <c r="PJ4" s="176"/>
      <c r="PK4" s="177"/>
      <c r="PL4" s="177"/>
      <c r="PM4" s="177"/>
      <c r="PN4" s="177"/>
      <c r="PO4" s="178"/>
      <c r="PP4" s="186"/>
      <c r="PQ4" s="186"/>
      <c r="PR4" s="186"/>
      <c r="PS4" s="186"/>
      <c r="PT4" s="180"/>
      <c r="PU4" s="182"/>
      <c r="PV4" s="182"/>
      <c r="PW4" s="182"/>
      <c r="PX4" s="163"/>
      <c r="PY4" s="163"/>
      <c r="PZ4" s="163"/>
      <c r="QA4" s="163"/>
      <c r="QB4" s="163"/>
      <c r="QC4" s="163"/>
      <c r="QD4" s="163"/>
      <c r="QE4" s="163"/>
      <c r="QF4" s="163"/>
      <c r="QG4" s="163"/>
      <c r="QH4" s="163"/>
      <c r="QI4" s="163"/>
      <c r="QJ4" s="163"/>
      <c r="QK4" s="163"/>
      <c r="QL4" s="163"/>
      <c r="QM4" s="158"/>
      <c r="QN4" s="163"/>
      <c r="QO4" s="163"/>
      <c r="QP4" s="163"/>
      <c r="QQ4" s="158"/>
      <c r="QR4" s="156"/>
      <c r="QS4" s="156"/>
      <c r="QT4" s="156"/>
      <c r="QU4" s="156"/>
      <c r="QV4" s="156"/>
      <c r="QW4" s="156"/>
      <c r="QX4" s="156"/>
      <c r="QY4" s="156"/>
      <c r="QZ4" s="156"/>
      <c r="RA4" s="163"/>
      <c r="RB4" s="163"/>
      <c r="RC4" s="163"/>
      <c r="RD4" s="163"/>
      <c r="RE4" s="163"/>
      <c r="RF4" s="163"/>
      <c r="RG4" s="14"/>
      <c r="RH4" s="14"/>
      <c r="RI4" s="14"/>
      <c r="RJ4" s="14"/>
      <c r="RK4" s="15"/>
      <c r="RL4" s="16"/>
      <c r="RM4" s="17"/>
      <c r="RN4" s="16"/>
      <c r="RO4" s="16"/>
      <c r="RP4" s="16"/>
      <c r="RQ4" s="16"/>
      <c r="RR4" s="16"/>
      <c r="RS4" s="16"/>
      <c r="RT4" s="16"/>
      <c r="RU4" s="19"/>
      <c r="RV4" s="19"/>
      <c r="RW4" s="19"/>
      <c r="RX4" s="19"/>
      <c r="RY4" s="19"/>
      <c r="RZ4" s="19"/>
      <c r="SA4" s="19"/>
      <c r="SB4" s="19"/>
      <c r="SC4" s="19"/>
      <c r="SD4" s="19"/>
      <c r="SE4" s="19"/>
      <c r="SF4" s="19"/>
      <c r="SG4" s="21" t="s">
        <v>183</v>
      </c>
      <c r="SH4" s="22" t="s">
        <v>184</v>
      </c>
      <c r="SI4" s="22" t="s">
        <v>185</v>
      </c>
      <c r="SJ4" s="23" t="s">
        <v>186</v>
      </c>
      <c r="SK4" s="23" t="s">
        <v>187</v>
      </c>
      <c r="SL4" s="23" t="s">
        <v>188</v>
      </c>
      <c r="SM4" s="23" t="s">
        <v>189</v>
      </c>
      <c r="SN4" s="23" t="s">
        <v>190</v>
      </c>
      <c r="SO4" s="23" t="s">
        <v>191</v>
      </c>
      <c r="SP4" s="22" t="s">
        <v>192</v>
      </c>
      <c r="SQ4" s="22" t="s">
        <v>193</v>
      </c>
      <c r="SR4" s="23" t="s">
        <v>194</v>
      </c>
      <c r="SS4" s="23" t="s">
        <v>195</v>
      </c>
      <c r="ST4" s="23" t="s">
        <v>196</v>
      </c>
      <c r="SU4" s="23" t="s">
        <v>197</v>
      </c>
      <c r="SV4" s="24" t="s">
        <v>198</v>
      </c>
      <c r="SW4" s="25" t="s">
        <v>199</v>
      </c>
      <c r="SX4" s="25" t="s">
        <v>200</v>
      </c>
      <c r="SY4" s="25" t="s">
        <v>201</v>
      </c>
      <c r="SZ4" s="25" t="s">
        <v>202</v>
      </c>
      <c r="TA4" s="25" t="s">
        <v>203</v>
      </c>
      <c r="TB4" s="25" t="s">
        <v>204</v>
      </c>
      <c r="TC4" s="25" t="s">
        <v>205</v>
      </c>
      <c r="TD4" s="25" t="s">
        <v>206</v>
      </c>
      <c r="TE4" s="25" t="s">
        <v>207</v>
      </c>
      <c r="TF4" s="26" t="s">
        <v>208</v>
      </c>
      <c r="TG4" s="23" t="s">
        <v>209</v>
      </c>
      <c r="TH4" s="27" t="s">
        <v>210</v>
      </c>
      <c r="TI4" s="18"/>
      <c r="TJ4" s="21" t="s">
        <v>183</v>
      </c>
      <c r="TK4" s="22" t="s">
        <v>184</v>
      </c>
      <c r="TL4" s="22" t="s">
        <v>185</v>
      </c>
      <c r="TM4" s="23" t="s">
        <v>186</v>
      </c>
      <c r="TN4" s="23" t="s">
        <v>187</v>
      </c>
      <c r="TO4" s="23" t="s">
        <v>188</v>
      </c>
      <c r="TP4" s="23" t="s">
        <v>189</v>
      </c>
      <c r="TQ4" s="23" t="s">
        <v>190</v>
      </c>
      <c r="TR4" s="23" t="s">
        <v>191</v>
      </c>
      <c r="TS4" s="22" t="s">
        <v>192</v>
      </c>
      <c r="TT4" s="22" t="s">
        <v>193</v>
      </c>
      <c r="TU4" s="23" t="s">
        <v>194</v>
      </c>
      <c r="TV4" s="23" t="s">
        <v>195</v>
      </c>
      <c r="TW4" s="23" t="s">
        <v>196</v>
      </c>
      <c r="TX4" s="23" t="s">
        <v>197</v>
      </c>
      <c r="TY4" s="24" t="s">
        <v>198</v>
      </c>
      <c r="TZ4" s="25" t="s">
        <v>199</v>
      </c>
      <c r="UA4" s="25" t="s">
        <v>200</v>
      </c>
      <c r="UB4" s="25" t="s">
        <v>201</v>
      </c>
      <c r="UC4" s="25" t="s">
        <v>202</v>
      </c>
      <c r="UD4" s="25" t="s">
        <v>203</v>
      </c>
      <c r="UE4" s="25" t="s">
        <v>204</v>
      </c>
      <c r="UF4" s="25" t="s">
        <v>205</v>
      </c>
      <c r="UG4" s="25" t="s">
        <v>206</v>
      </c>
      <c r="UH4" s="25" t="s">
        <v>207</v>
      </c>
      <c r="UI4" s="26" t="s">
        <v>208</v>
      </c>
      <c r="UJ4" s="23" t="s">
        <v>209</v>
      </c>
      <c r="UK4" s="27" t="s">
        <v>210</v>
      </c>
      <c r="UL4" s="18"/>
      <c r="UM4" s="21" t="s">
        <v>183</v>
      </c>
      <c r="UN4" s="22" t="s">
        <v>184</v>
      </c>
      <c r="UO4" s="22" t="s">
        <v>185</v>
      </c>
      <c r="UP4" s="23" t="s">
        <v>186</v>
      </c>
      <c r="UQ4" s="23" t="s">
        <v>187</v>
      </c>
      <c r="UR4" s="23" t="s">
        <v>188</v>
      </c>
      <c r="US4" s="23" t="s">
        <v>189</v>
      </c>
      <c r="UT4" s="23" t="s">
        <v>190</v>
      </c>
      <c r="UU4" s="23" t="s">
        <v>191</v>
      </c>
      <c r="UV4" s="22" t="s">
        <v>192</v>
      </c>
      <c r="UW4" s="22" t="s">
        <v>193</v>
      </c>
      <c r="UX4" s="23" t="s">
        <v>194</v>
      </c>
      <c r="UY4" s="23" t="s">
        <v>195</v>
      </c>
      <c r="UZ4" s="23" t="s">
        <v>196</v>
      </c>
      <c r="VA4" s="23" t="s">
        <v>197</v>
      </c>
      <c r="VB4" s="24" t="s">
        <v>198</v>
      </c>
      <c r="VC4" s="25" t="s">
        <v>199</v>
      </c>
      <c r="VD4" s="25" t="s">
        <v>200</v>
      </c>
      <c r="VE4" s="25" t="s">
        <v>201</v>
      </c>
      <c r="VF4" s="25" t="s">
        <v>202</v>
      </c>
      <c r="VG4" s="25" t="s">
        <v>203</v>
      </c>
      <c r="VH4" s="25" t="s">
        <v>204</v>
      </c>
      <c r="VI4" s="25" t="s">
        <v>205</v>
      </c>
      <c r="VJ4" s="25" t="s">
        <v>206</v>
      </c>
      <c r="VK4" s="25" t="s">
        <v>207</v>
      </c>
      <c r="VL4" s="26" t="s">
        <v>208</v>
      </c>
      <c r="VM4" s="23" t="s">
        <v>209</v>
      </c>
      <c r="VN4" s="27" t="s">
        <v>210</v>
      </c>
      <c r="VT4" s="34"/>
      <c r="VU4" s="34"/>
      <c r="VV4" s="34"/>
      <c r="VW4" s="34"/>
      <c r="VX4" s="11" t="s">
        <v>0</v>
      </c>
      <c r="WA4" s="11" t="s">
        <v>1</v>
      </c>
      <c r="WB4" s="11" t="s">
        <v>2</v>
      </c>
      <c r="WC4" s="11" t="s">
        <v>3</v>
      </c>
      <c r="WD4" s="11" t="s">
        <v>4</v>
      </c>
      <c r="WE4" s="11" t="s">
        <v>5</v>
      </c>
      <c r="WH4" s="11" t="s">
        <v>6</v>
      </c>
      <c r="WI4" s="11" t="s">
        <v>7</v>
      </c>
      <c r="WJ4" s="11" t="s">
        <v>8</v>
      </c>
      <c r="WL4" s="11" t="s">
        <v>9</v>
      </c>
      <c r="WM4" s="11" t="s">
        <v>10</v>
      </c>
      <c r="WP4" s="11" t="s">
        <v>1937</v>
      </c>
      <c r="WR4" s="11" t="s">
        <v>0</v>
      </c>
      <c r="WU4" s="11" t="s">
        <v>1</v>
      </c>
      <c r="WV4" s="11" t="s">
        <v>2</v>
      </c>
      <c r="WW4" s="11" t="s">
        <v>3</v>
      </c>
      <c r="WX4" s="11" t="s">
        <v>4</v>
      </c>
      <c r="WY4" s="11" t="s">
        <v>5</v>
      </c>
      <c r="XB4" s="11" t="s">
        <v>6</v>
      </c>
      <c r="XC4" s="11" t="s">
        <v>7</v>
      </c>
      <c r="XD4" s="11" t="s">
        <v>1937</v>
      </c>
      <c r="XF4" s="11" t="s">
        <v>9</v>
      </c>
      <c r="XG4" s="11" t="s">
        <v>10</v>
      </c>
      <c r="XH4" s="11" t="s">
        <v>1941</v>
      </c>
    </row>
    <row r="5" spans="1:635" s="11" customFormat="1" ht="11.5" customHeight="1">
      <c r="A5" s="219"/>
      <c r="B5" s="219"/>
      <c r="C5" s="219"/>
      <c r="D5" s="219"/>
      <c r="E5" s="219"/>
      <c r="F5" s="219"/>
      <c r="G5" s="219"/>
      <c r="H5" s="219"/>
      <c r="I5" s="219"/>
      <c r="J5" s="219"/>
      <c r="K5" s="219"/>
      <c r="L5" s="255"/>
      <c r="M5" s="162"/>
      <c r="N5" s="163"/>
      <c r="O5" s="163"/>
      <c r="P5" s="163"/>
      <c r="Q5" s="159"/>
      <c r="R5" s="156"/>
      <c r="S5" s="156"/>
      <c r="T5" s="156"/>
      <c r="U5" s="159"/>
      <c r="V5" s="163"/>
      <c r="W5" s="163"/>
      <c r="X5" s="162"/>
      <c r="Y5" s="156"/>
      <c r="Z5" s="156"/>
      <c r="AA5" s="159"/>
      <c r="AB5" s="156"/>
      <c r="AC5" s="159"/>
      <c r="AD5" s="156"/>
      <c r="AE5" s="156"/>
      <c r="AF5" s="156"/>
      <c r="AG5" s="159"/>
      <c r="AH5" s="156"/>
      <c r="AI5" s="156"/>
      <c r="AJ5" s="159"/>
      <c r="AK5" s="156"/>
      <c r="AL5" s="159"/>
      <c r="AM5" s="156"/>
      <c r="AN5" s="159"/>
      <c r="AO5" s="156"/>
      <c r="AP5" s="159"/>
      <c r="AQ5" s="156"/>
      <c r="AR5" s="159"/>
      <c r="AS5" s="156"/>
      <c r="AT5" s="159"/>
      <c r="AU5" s="156"/>
      <c r="AV5" s="156"/>
      <c r="AW5" s="159"/>
      <c r="AX5" s="156"/>
      <c r="AY5" s="159"/>
      <c r="AZ5" s="156"/>
      <c r="BA5" s="156"/>
      <c r="BB5" s="156"/>
      <c r="BC5" s="159"/>
      <c r="BD5" s="156"/>
      <c r="BE5" s="156"/>
      <c r="BF5" s="159"/>
      <c r="BG5" s="156"/>
      <c r="BH5" s="159"/>
      <c r="BI5" s="156"/>
      <c r="BJ5" s="159"/>
      <c r="BK5" s="163"/>
      <c r="BL5" s="219"/>
      <c r="BM5" s="183"/>
      <c r="BN5" s="219"/>
      <c r="BO5" s="156"/>
      <c r="BP5" s="156"/>
      <c r="BQ5" s="156"/>
      <c r="BR5" s="156"/>
      <c r="BS5" s="156"/>
      <c r="BT5" s="156"/>
      <c r="BU5" s="156"/>
      <c r="BV5" s="156"/>
      <c r="BW5" s="156"/>
      <c r="BX5" s="156"/>
      <c r="BY5" s="156"/>
      <c r="BZ5" s="156"/>
      <c r="CA5" s="156"/>
      <c r="CB5" s="156"/>
      <c r="CC5" s="156"/>
      <c r="CD5" s="159"/>
      <c r="CE5" s="159"/>
      <c r="CF5" s="159"/>
      <c r="CG5" s="159"/>
      <c r="CH5" s="163"/>
      <c r="CI5" s="163"/>
      <c r="CJ5" s="163"/>
      <c r="CK5" s="163"/>
      <c r="CL5" s="163"/>
      <c r="CM5" s="163"/>
      <c r="CN5" s="163"/>
      <c r="CO5" s="163"/>
      <c r="CP5" s="163"/>
      <c r="CQ5" s="163"/>
      <c r="CR5" s="163"/>
      <c r="CS5" s="163"/>
      <c r="CT5" s="163"/>
      <c r="CU5" s="163"/>
      <c r="CV5" s="163"/>
      <c r="CW5" s="162"/>
      <c r="CX5" s="162"/>
      <c r="CY5" s="162"/>
      <c r="CZ5" s="159"/>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62"/>
      <c r="EL5" s="162"/>
      <c r="EM5" s="159"/>
      <c r="EN5" s="159"/>
      <c r="EO5" s="159"/>
      <c r="EP5" s="159"/>
      <c r="EQ5" s="159"/>
      <c r="ER5" s="159"/>
      <c r="ES5" s="162"/>
      <c r="ET5" s="162"/>
      <c r="EU5" s="162"/>
      <c r="EV5" s="162"/>
      <c r="EW5" s="159"/>
      <c r="EX5" s="159"/>
      <c r="EY5" s="159"/>
      <c r="EZ5" s="159"/>
      <c r="FA5" s="159"/>
      <c r="FB5" s="159"/>
      <c r="FC5" s="159"/>
      <c r="FD5" s="159"/>
      <c r="FE5" s="159"/>
      <c r="FF5" s="159"/>
      <c r="FG5" s="159"/>
      <c r="FH5" s="159"/>
      <c r="FI5" s="159"/>
      <c r="FJ5" s="159"/>
      <c r="FK5" s="159"/>
      <c r="FL5" s="159"/>
      <c r="FM5" s="159"/>
      <c r="FN5" s="159"/>
      <c r="FO5" s="159"/>
      <c r="FP5" s="159"/>
      <c r="FQ5" s="159"/>
      <c r="FR5" s="162"/>
      <c r="FS5" s="162"/>
      <c r="FT5" s="29" t="s">
        <v>173</v>
      </c>
      <c r="FU5" s="29" t="s">
        <v>174</v>
      </c>
      <c r="FV5" s="29" t="s">
        <v>175</v>
      </c>
      <c r="FW5" s="29" t="s">
        <v>176</v>
      </c>
      <c r="FX5" s="29" t="s">
        <v>177</v>
      </c>
      <c r="FY5" s="29" t="s">
        <v>178</v>
      </c>
      <c r="FZ5" s="29" t="s">
        <v>173</v>
      </c>
      <c r="GA5" s="29" t="s">
        <v>174</v>
      </c>
      <c r="GB5" s="29" t="s">
        <v>175</v>
      </c>
      <c r="GC5" s="29" t="s">
        <v>176</v>
      </c>
      <c r="GD5" s="29" t="s">
        <v>177</v>
      </c>
      <c r="GE5" s="29" t="s">
        <v>178</v>
      </c>
      <c r="GF5" s="29" t="s">
        <v>173</v>
      </c>
      <c r="GG5" s="29" t="s">
        <v>174</v>
      </c>
      <c r="GH5" s="29" t="s">
        <v>175</v>
      </c>
      <c r="GI5" s="29" t="s">
        <v>176</v>
      </c>
      <c r="GJ5" s="29" t="s">
        <v>177</v>
      </c>
      <c r="GK5" s="29" t="s">
        <v>178</v>
      </c>
      <c r="GL5" s="29" t="s">
        <v>173</v>
      </c>
      <c r="GM5" s="29" t="s">
        <v>174</v>
      </c>
      <c r="GN5" s="29" t="s">
        <v>175</v>
      </c>
      <c r="GO5" s="29" t="s">
        <v>176</v>
      </c>
      <c r="GP5" s="29" t="s">
        <v>177</v>
      </c>
      <c r="GQ5" s="29" t="s">
        <v>178</v>
      </c>
      <c r="GR5" s="29" t="s">
        <v>173</v>
      </c>
      <c r="GS5" s="29" t="s">
        <v>174</v>
      </c>
      <c r="GT5" s="29" t="s">
        <v>175</v>
      </c>
      <c r="GU5" s="29" t="s">
        <v>176</v>
      </c>
      <c r="GV5" s="29" t="s">
        <v>177</v>
      </c>
      <c r="GW5" s="29" t="s">
        <v>178</v>
      </c>
      <c r="GX5" s="29" t="s">
        <v>173</v>
      </c>
      <c r="GY5" s="29" t="s">
        <v>174</v>
      </c>
      <c r="GZ5" s="29" t="s">
        <v>175</v>
      </c>
      <c r="HA5" s="29" t="s">
        <v>176</v>
      </c>
      <c r="HB5" s="29" t="s">
        <v>177</v>
      </c>
      <c r="HC5" s="29" t="s">
        <v>178</v>
      </c>
      <c r="HD5" s="29" t="s">
        <v>173</v>
      </c>
      <c r="HE5" s="29" t="s">
        <v>174</v>
      </c>
      <c r="HF5" s="29" t="s">
        <v>175</v>
      </c>
      <c r="HG5" s="29" t="s">
        <v>176</v>
      </c>
      <c r="HH5" s="29" t="s">
        <v>177</v>
      </c>
      <c r="HI5" s="29" t="s">
        <v>178</v>
      </c>
      <c r="HJ5" s="29" t="s">
        <v>173</v>
      </c>
      <c r="HK5" s="29" t="s">
        <v>174</v>
      </c>
      <c r="HL5" s="29" t="s">
        <v>175</v>
      </c>
      <c r="HM5" s="29" t="s">
        <v>176</v>
      </c>
      <c r="HN5" s="29" t="s">
        <v>177</v>
      </c>
      <c r="HO5" s="29" t="s">
        <v>178</v>
      </c>
      <c r="HP5" s="29" t="s">
        <v>173</v>
      </c>
      <c r="HQ5" s="29" t="s">
        <v>174</v>
      </c>
      <c r="HR5" s="29" t="s">
        <v>175</v>
      </c>
      <c r="HS5" s="29" t="s">
        <v>176</v>
      </c>
      <c r="HT5" s="29" t="s">
        <v>177</v>
      </c>
      <c r="HU5" s="29" t="s">
        <v>178</v>
      </c>
      <c r="HV5" s="29" t="s">
        <v>173</v>
      </c>
      <c r="HW5" s="29" t="s">
        <v>174</v>
      </c>
      <c r="HX5" s="29" t="s">
        <v>175</v>
      </c>
      <c r="HY5" s="29" t="s">
        <v>176</v>
      </c>
      <c r="HZ5" s="29" t="s">
        <v>177</v>
      </c>
      <c r="IA5" s="29" t="s">
        <v>178</v>
      </c>
      <c r="IB5" s="29" t="s">
        <v>173</v>
      </c>
      <c r="IC5" s="29" t="s">
        <v>174</v>
      </c>
      <c r="ID5" s="29" t="s">
        <v>175</v>
      </c>
      <c r="IE5" s="29" t="s">
        <v>176</v>
      </c>
      <c r="IF5" s="29" t="s">
        <v>177</v>
      </c>
      <c r="IG5" s="29" t="s">
        <v>178</v>
      </c>
      <c r="IH5" s="159"/>
      <c r="II5" s="159"/>
      <c r="IJ5" s="159"/>
      <c r="IK5" s="159"/>
      <c r="IL5" s="159"/>
      <c r="IM5" s="159"/>
      <c r="IN5" s="156"/>
      <c r="IO5" s="156"/>
      <c r="IP5" s="156"/>
      <c r="IQ5" s="156"/>
      <c r="IR5" s="156"/>
      <c r="IS5" s="156"/>
      <c r="IT5" s="156"/>
      <c r="IU5" s="156"/>
      <c r="IV5" s="156"/>
      <c r="IW5" s="156"/>
      <c r="IX5" s="156"/>
      <c r="IY5" s="156"/>
      <c r="IZ5" s="156"/>
      <c r="JA5" s="156"/>
      <c r="JB5" s="156"/>
      <c r="JC5" s="156"/>
      <c r="JD5" s="156"/>
      <c r="JE5" s="156"/>
      <c r="JF5" s="156"/>
      <c r="JG5" s="156"/>
      <c r="JH5" s="156"/>
      <c r="JI5" s="156"/>
      <c r="JJ5" s="156"/>
      <c r="JK5" s="156"/>
      <c r="JL5" s="156"/>
      <c r="JM5" s="156"/>
      <c r="JN5" s="156"/>
      <c r="JO5" s="156"/>
      <c r="JP5" s="156"/>
      <c r="JQ5" s="156"/>
      <c r="JR5" s="156"/>
      <c r="JS5" s="156"/>
      <c r="JT5" s="156"/>
      <c r="JU5" s="156"/>
      <c r="JV5" s="156"/>
      <c r="JW5" s="156"/>
      <c r="JX5" s="156"/>
      <c r="JY5" s="156"/>
      <c r="JZ5" s="156"/>
      <c r="KA5" s="156"/>
      <c r="KB5" s="156"/>
      <c r="KC5" s="156"/>
      <c r="KD5" s="156"/>
      <c r="KE5" s="156"/>
      <c r="KF5" s="156"/>
      <c r="KG5" s="156"/>
      <c r="KH5" s="156"/>
      <c r="KI5" s="159"/>
      <c r="KJ5" s="159"/>
      <c r="KK5" s="159"/>
      <c r="KL5" s="159"/>
      <c r="KM5" s="159"/>
      <c r="KN5" s="29" t="s">
        <v>160</v>
      </c>
      <c r="KO5" s="16" t="s">
        <v>211</v>
      </c>
      <c r="KP5" s="16" t="s">
        <v>212</v>
      </c>
      <c r="KQ5" s="16" t="s">
        <v>213</v>
      </c>
      <c r="KR5" s="16" t="s">
        <v>214</v>
      </c>
      <c r="KS5" s="16" t="s">
        <v>215</v>
      </c>
      <c r="KT5" s="29" t="s">
        <v>160</v>
      </c>
      <c r="KU5" s="16" t="s">
        <v>211</v>
      </c>
      <c r="KV5" s="16" t="s">
        <v>212</v>
      </c>
      <c r="KW5" s="16" t="s">
        <v>213</v>
      </c>
      <c r="KX5" s="16" t="s">
        <v>214</v>
      </c>
      <c r="KY5" s="16" t="s">
        <v>215</v>
      </c>
      <c r="KZ5" s="29" t="s">
        <v>160</v>
      </c>
      <c r="LA5" s="16" t="s">
        <v>211</v>
      </c>
      <c r="LB5" s="16" t="s">
        <v>212</v>
      </c>
      <c r="LC5" s="16" t="s">
        <v>213</v>
      </c>
      <c r="LD5" s="16" t="s">
        <v>214</v>
      </c>
      <c r="LE5" s="16" t="s">
        <v>215</v>
      </c>
      <c r="LF5" s="29" t="s">
        <v>160</v>
      </c>
      <c r="LG5" s="16" t="s">
        <v>211</v>
      </c>
      <c r="LH5" s="16" t="s">
        <v>212</v>
      </c>
      <c r="LI5" s="16" t="s">
        <v>213</v>
      </c>
      <c r="LJ5" s="16" t="s">
        <v>214</v>
      </c>
      <c r="LK5" s="16" t="s">
        <v>215</v>
      </c>
      <c r="LL5" s="29" t="s">
        <v>160</v>
      </c>
      <c r="LM5" s="16" t="s">
        <v>211</v>
      </c>
      <c r="LN5" s="16" t="s">
        <v>212</v>
      </c>
      <c r="LO5" s="16" t="s">
        <v>213</v>
      </c>
      <c r="LP5" s="16" t="s">
        <v>214</v>
      </c>
      <c r="LQ5" s="16" t="s">
        <v>215</v>
      </c>
      <c r="LR5" s="30" t="s">
        <v>160</v>
      </c>
      <c r="LS5" s="17" t="s">
        <v>211</v>
      </c>
      <c r="LT5" s="16" t="s">
        <v>212</v>
      </c>
      <c r="LU5" s="16" t="s">
        <v>213</v>
      </c>
      <c r="LV5" s="16" t="s">
        <v>214</v>
      </c>
      <c r="LW5" s="16" t="s">
        <v>215</v>
      </c>
      <c r="LX5" s="29" t="s">
        <v>160</v>
      </c>
      <c r="LY5" s="16" t="s">
        <v>211</v>
      </c>
      <c r="LZ5" s="16" t="s">
        <v>212</v>
      </c>
      <c r="MA5" s="16" t="s">
        <v>213</v>
      </c>
      <c r="MB5" s="16" t="s">
        <v>214</v>
      </c>
      <c r="MC5" s="16" t="s">
        <v>215</v>
      </c>
      <c r="MD5" s="29" t="s">
        <v>160</v>
      </c>
      <c r="ME5" s="16" t="s">
        <v>211</v>
      </c>
      <c r="MF5" s="16" t="s">
        <v>212</v>
      </c>
      <c r="MG5" s="16" t="s">
        <v>213</v>
      </c>
      <c r="MH5" s="16" t="s">
        <v>214</v>
      </c>
      <c r="MI5" s="16" t="s">
        <v>215</v>
      </c>
      <c r="MJ5" s="29" t="s">
        <v>160</v>
      </c>
      <c r="MK5" s="16" t="s">
        <v>211</v>
      </c>
      <c r="ML5" s="16" t="s">
        <v>212</v>
      </c>
      <c r="MM5" s="16" t="s">
        <v>213</v>
      </c>
      <c r="MN5" s="16" t="s">
        <v>214</v>
      </c>
      <c r="MO5" s="16" t="s">
        <v>215</v>
      </c>
      <c r="MP5" s="29" t="s">
        <v>160</v>
      </c>
      <c r="MQ5" s="16" t="s">
        <v>211</v>
      </c>
      <c r="MR5" s="16" t="s">
        <v>212</v>
      </c>
      <c r="MS5" s="16" t="s">
        <v>213</v>
      </c>
      <c r="MT5" s="16" t="s">
        <v>214</v>
      </c>
      <c r="MU5" s="16" t="s">
        <v>215</v>
      </c>
      <c r="MV5" s="30" t="s">
        <v>160</v>
      </c>
      <c r="MW5" s="17" t="s">
        <v>211</v>
      </c>
      <c r="MX5" s="16" t="s">
        <v>212</v>
      </c>
      <c r="MY5" s="16" t="s">
        <v>213</v>
      </c>
      <c r="MZ5" s="16" t="s">
        <v>214</v>
      </c>
      <c r="NA5" s="16" t="s">
        <v>215</v>
      </c>
      <c r="NB5" s="29" t="s">
        <v>160</v>
      </c>
      <c r="NC5" s="16" t="s">
        <v>211</v>
      </c>
      <c r="ND5" s="16" t="s">
        <v>212</v>
      </c>
      <c r="NE5" s="16" t="s">
        <v>213</v>
      </c>
      <c r="NF5" s="16" t="s">
        <v>214</v>
      </c>
      <c r="NG5" s="16" t="s">
        <v>215</v>
      </c>
      <c r="NH5" s="29" t="s">
        <v>160</v>
      </c>
      <c r="NI5" s="16" t="s">
        <v>211</v>
      </c>
      <c r="NJ5" s="16" t="s">
        <v>212</v>
      </c>
      <c r="NK5" s="16" t="s">
        <v>213</v>
      </c>
      <c r="NL5" s="16" t="s">
        <v>214</v>
      </c>
      <c r="NM5" s="16" t="s">
        <v>215</v>
      </c>
      <c r="NN5" s="29" t="s">
        <v>160</v>
      </c>
      <c r="NO5" s="16" t="s">
        <v>211</v>
      </c>
      <c r="NP5" s="16" t="s">
        <v>212</v>
      </c>
      <c r="NQ5" s="16" t="s">
        <v>213</v>
      </c>
      <c r="NR5" s="16" t="s">
        <v>214</v>
      </c>
      <c r="NS5" s="16" t="s">
        <v>215</v>
      </c>
      <c r="NT5" s="29" t="s">
        <v>160</v>
      </c>
      <c r="NU5" s="16" t="s">
        <v>211</v>
      </c>
      <c r="NV5" s="16" t="s">
        <v>212</v>
      </c>
      <c r="NW5" s="16" t="s">
        <v>213</v>
      </c>
      <c r="NX5" s="16" t="s">
        <v>214</v>
      </c>
      <c r="NY5" s="16" t="s">
        <v>215</v>
      </c>
      <c r="NZ5" s="30" t="s">
        <v>160</v>
      </c>
      <c r="OA5" s="17" t="s">
        <v>211</v>
      </c>
      <c r="OB5" s="16" t="s">
        <v>212</v>
      </c>
      <c r="OC5" s="16" t="s">
        <v>213</v>
      </c>
      <c r="OD5" s="16" t="s">
        <v>214</v>
      </c>
      <c r="OE5" s="16" t="s">
        <v>215</v>
      </c>
      <c r="OF5" s="29" t="s">
        <v>160</v>
      </c>
      <c r="OG5" s="16" t="s">
        <v>211</v>
      </c>
      <c r="OH5" s="16" t="s">
        <v>212</v>
      </c>
      <c r="OI5" s="16" t="s">
        <v>213</v>
      </c>
      <c r="OJ5" s="16" t="s">
        <v>214</v>
      </c>
      <c r="OK5" s="16" t="s">
        <v>215</v>
      </c>
      <c r="OL5" s="29" t="s">
        <v>160</v>
      </c>
      <c r="OM5" s="16" t="s">
        <v>211</v>
      </c>
      <c r="ON5" s="16" t="s">
        <v>212</v>
      </c>
      <c r="OO5" s="16" t="s">
        <v>213</v>
      </c>
      <c r="OP5" s="16" t="s">
        <v>214</v>
      </c>
      <c r="OQ5" s="16" t="s">
        <v>215</v>
      </c>
      <c r="OR5" s="29" t="s">
        <v>160</v>
      </c>
      <c r="OS5" s="16" t="s">
        <v>211</v>
      </c>
      <c r="OT5" s="16" t="s">
        <v>212</v>
      </c>
      <c r="OU5" s="16" t="s">
        <v>213</v>
      </c>
      <c r="OV5" s="16" t="s">
        <v>214</v>
      </c>
      <c r="OW5" s="16" t="s">
        <v>215</v>
      </c>
      <c r="OX5" s="29" t="s">
        <v>160</v>
      </c>
      <c r="OY5" s="16" t="s">
        <v>211</v>
      </c>
      <c r="OZ5" s="16" t="s">
        <v>212</v>
      </c>
      <c r="PA5" s="16" t="s">
        <v>213</v>
      </c>
      <c r="PB5" s="16" t="s">
        <v>214</v>
      </c>
      <c r="PC5" s="16" t="s">
        <v>215</v>
      </c>
      <c r="PD5" s="30" t="s">
        <v>160</v>
      </c>
      <c r="PE5" s="17" t="s">
        <v>211</v>
      </c>
      <c r="PF5" s="16" t="s">
        <v>212</v>
      </c>
      <c r="PG5" s="16" t="s">
        <v>213</v>
      </c>
      <c r="PH5" s="16" t="s">
        <v>214</v>
      </c>
      <c r="PI5" s="16" t="s">
        <v>215</v>
      </c>
      <c r="PJ5" s="29" t="s">
        <v>160</v>
      </c>
      <c r="PK5" s="16" t="s">
        <v>211</v>
      </c>
      <c r="PL5" s="16" t="s">
        <v>212</v>
      </c>
      <c r="PM5" s="16" t="s">
        <v>213</v>
      </c>
      <c r="PN5" s="16" t="s">
        <v>214</v>
      </c>
      <c r="PO5" s="16" t="s">
        <v>215</v>
      </c>
      <c r="PP5" s="30" t="s">
        <v>160</v>
      </c>
      <c r="PQ5" s="17" t="s">
        <v>211</v>
      </c>
      <c r="PR5" s="16" t="s">
        <v>212</v>
      </c>
      <c r="PS5" s="16" t="s">
        <v>216</v>
      </c>
      <c r="PT5" s="181"/>
      <c r="PU5" s="183"/>
      <c r="PV5" s="183"/>
      <c r="PW5" s="183"/>
      <c r="PX5" s="163"/>
      <c r="PY5" s="163"/>
      <c r="PZ5" s="163"/>
      <c r="QA5" s="163"/>
      <c r="QB5" s="163"/>
      <c r="QC5" s="163"/>
      <c r="QD5" s="163"/>
      <c r="QE5" s="163"/>
      <c r="QF5" s="163"/>
      <c r="QG5" s="163"/>
      <c r="QH5" s="163"/>
      <c r="QI5" s="163"/>
      <c r="QJ5" s="163"/>
      <c r="QK5" s="163"/>
      <c r="QL5" s="163"/>
      <c r="QM5" s="159"/>
      <c r="QN5" s="163"/>
      <c r="QO5" s="163"/>
      <c r="QP5" s="163"/>
      <c r="QQ5" s="159"/>
      <c r="QR5" s="156"/>
      <c r="QS5" s="156"/>
      <c r="QT5" s="156"/>
      <c r="QU5" s="156"/>
      <c r="QV5" s="156"/>
      <c r="QW5" s="156"/>
      <c r="QX5" s="156"/>
      <c r="QY5" s="156"/>
      <c r="QZ5" s="156"/>
      <c r="RA5" s="163"/>
      <c r="RB5" s="163"/>
      <c r="RC5" s="163"/>
      <c r="RD5" s="163"/>
      <c r="RE5" s="163"/>
      <c r="RF5" s="163"/>
      <c r="RG5" s="31"/>
      <c r="RH5" s="31"/>
      <c r="RI5" s="31"/>
      <c r="RJ5" s="31"/>
      <c r="RK5" s="15"/>
      <c r="RL5" s="16"/>
      <c r="RM5" s="17"/>
      <c r="RN5" s="16"/>
      <c r="RO5" s="16"/>
      <c r="RP5" s="16"/>
      <c r="RQ5" s="16"/>
      <c r="RR5" s="16"/>
      <c r="RS5" s="16"/>
      <c r="RT5" s="16"/>
      <c r="RU5" s="19"/>
      <c r="RV5" s="19"/>
      <c r="RW5" s="19"/>
      <c r="RX5" s="19"/>
      <c r="RY5" s="19"/>
      <c r="RZ5" s="19"/>
      <c r="SA5" s="19"/>
      <c r="SB5" s="19"/>
      <c r="SC5" s="19"/>
      <c r="SD5" s="19"/>
      <c r="SE5" s="19"/>
      <c r="SF5" s="19"/>
      <c r="SG5" s="32" t="str">
        <f>PP5</f>
        <v>Náklady</v>
      </c>
      <c r="SH5" s="32" t="str">
        <f>SG5</f>
        <v>Náklady</v>
      </c>
      <c r="SI5" s="32" t="str">
        <f>SH5</f>
        <v>Náklady</v>
      </c>
      <c r="SJ5" s="33" t="str">
        <f>KN5</f>
        <v>Náklady</v>
      </c>
      <c r="SK5" s="33" t="str">
        <f>KT5</f>
        <v>Náklady</v>
      </c>
      <c r="SL5" s="33" t="str">
        <f>KZ5</f>
        <v>Náklady</v>
      </c>
      <c r="SM5" s="33" t="str">
        <f>LF5</f>
        <v>Náklady</v>
      </c>
      <c r="SN5" s="32" t="str">
        <f>SM5</f>
        <v>Náklady</v>
      </c>
      <c r="SO5" s="32" t="str">
        <f>SN5</f>
        <v>Náklady</v>
      </c>
      <c r="SP5" s="33" t="str">
        <f>LL5</f>
        <v>Náklady</v>
      </c>
      <c r="SQ5" s="33" t="str">
        <f>LR5</f>
        <v>Náklady</v>
      </c>
      <c r="SR5" s="33" t="str">
        <f>LX5</f>
        <v>Náklady</v>
      </c>
      <c r="SS5" s="33" t="str">
        <f>MD5</f>
        <v>Náklady</v>
      </c>
      <c r="ST5" s="33" t="str">
        <f>MJ5</f>
        <v>Náklady</v>
      </c>
      <c r="SU5" s="33" t="str">
        <f>MP5</f>
        <v>Náklady</v>
      </c>
      <c r="SV5" s="32"/>
      <c r="SW5" s="33" t="str">
        <f>MV5</f>
        <v>Náklady</v>
      </c>
      <c r="SX5" s="33" t="str">
        <f>NB5</f>
        <v>Náklady</v>
      </c>
      <c r="SY5" s="33" t="str">
        <f>NH5</f>
        <v>Náklady</v>
      </c>
      <c r="SZ5" s="33" t="str">
        <f>NN5</f>
        <v>Náklady</v>
      </c>
      <c r="TA5" s="33" t="str">
        <f>NT5</f>
        <v>Náklady</v>
      </c>
      <c r="TB5" s="33" t="str">
        <f>NZ5</f>
        <v>Náklady</v>
      </c>
      <c r="TC5" s="33" t="str">
        <f>OF5</f>
        <v>Náklady</v>
      </c>
      <c r="TD5" s="33" t="str">
        <f>OL5</f>
        <v>Náklady</v>
      </c>
      <c r="TE5" s="33" t="str">
        <f>OR5</f>
        <v>Náklady</v>
      </c>
      <c r="TF5" s="33" t="str">
        <f>OX5</f>
        <v>Náklady</v>
      </c>
      <c r="TG5" s="33" t="str">
        <f>PD5</f>
        <v>Náklady</v>
      </c>
      <c r="TH5" s="33" t="str">
        <f>PJ5</f>
        <v>Náklady</v>
      </c>
      <c r="TI5" s="18"/>
      <c r="TJ5" s="32" t="str">
        <f>PQ5</f>
        <v>Požadovaná dotace celkem</v>
      </c>
      <c r="TK5" s="32" t="str">
        <f>TJ5</f>
        <v>Požadovaná dotace celkem</v>
      </c>
      <c r="TL5" s="32" t="str">
        <f>TK5</f>
        <v>Požadovaná dotace celkem</v>
      </c>
      <c r="TM5" s="33" t="str">
        <f>KO5</f>
        <v>Požadovaná dotace celkem</v>
      </c>
      <c r="TN5" s="33" t="str">
        <f>KU5</f>
        <v>Požadovaná dotace celkem</v>
      </c>
      <c r="TO5" s="33" t="str">
        <f>LA5</f>
        <v>Požadovaná dotace celkem</v>
      </c>
      <c r="TP5" s="33" t="str">
        <f>LG5</f>
        <v>Požadovaná dotace celkem</v>
      </c>
      <c r="TQ5" s="32" t="str">
        <f>TP5</f>
        <v>Požadovaná dotace celkem</v>
      </c>
      <c r="TR5" s="32" t="str">
        <f>TQ5</f>
        <v>Požadovaná dotace celkem</v>
      </c>
      <c r="TS5" s="33" t="str">
        <f>LM5</f>
        <v>Požadovaná dotace celkem</v>
      </c>
      <c r="TT5" s="33" t="str">
        <f>LS5</f>
        <v>Požadovaná dotace celkem</v>
      </c>
      <c r="TU5" s="33" t="str">
        <f>LY5</f>
        <v>Požadovaná dotace celkem</v>
      </c>
      <c r="TV5" s="33" t="str">
        <f>ME5</f>
        <v>Požadovaná dotace celkem</v>
      </c>
      <c r="TW5" s="33" t="str">
        <f>MK5</f>
        <v>Požadovaná dotace celkem</v>
      </c>
      <c r="TX5" s="33" t="str">
        <f>MQ5</f>
        <v>Požadovaná dotace celkem</v>
      </c>
      <c r="TY5" s="32" t="str">
        <f>TX5</f>
        <v>Požadovaná dotace celkem</v>
      </c>
      <c r="TZ5" s="33" t="str">
        <f>MW5</f>
        <v>Požadovaná dotace celkem</v>
      </c>
      <c r="UA5" s="33" t="str">
        <f>NC5</f>
        <v>Požadovaná dotace celkem</v>
      </c>
      <c r="UB5" s="33" t="str">
        <f>NI5</f>
        <v>Požadovaná dotace celkem</v>
      </c>
      <c r="UC5" s="33" t="str">
        <f>NO5</f>
        <v>Požadovaná dotace celkem</v>
      </c>
      <c r="UD5" s="33" t="str">
        <f>NU5</f>
        <v>Požadovaná dotace celkem</v>
      </c>
      <c r="UE5" s="33" t="str">
        <f>OA5</f>
        <v>Požadovaná dotace celkem</v>
      </c>
      <c r="UF5" s="33" t="str">
        <f>OG5</f>
        <v>Požadovaná dotace celkem</v>
      </c>
      <c r="UG5" s="33" t="str">
        <f>OM5</f>
        <v>Požadovaná dotace celkem</v>
      </c>
      <c r="UH5" s="33" t="str">
        <f>OS5</f>
        <v>Požadovaná dotace celkem</v>
      </c>
      <c r="UI5" s="33" t="str">
        <f>OY5</f>
        <v>Požadovaná dotace celkem</v>
      </c>
      <c r="UJ5" s="33" t="str">
        <f>PE5</f>
        <v>Požadovaná dotace celkem</v>
      </c>
      <c r="UK5" s="33" t="str">
        <f>PK5</f>
        <v>Požadovaná dotace celkem</v>
      </c>
      <c r="UL5" s="18"/>
      <c r="UM5" s="32" t="str">
        <f>PR5</f>
        <v>Požadovaná dotace na kraj</v>
      </c>
      <c r="UN5" s="32" t="str">
        <f>UM5</f>
        <v>Požadovaná dotace na kraj</v>
      </c>
      <c r="UO5" s="32" t="str">
        <f>UN5</f>
        <v>Požadovaná dotace na kraj</v>
      </c>
      <c r="UP5" s="33" t="str">
        <f>KP5</f>
        <v>Požadovaná dotace na kraj</v>
      </c>
      <c r="UQ5" s="33" t="str">
        <f>KV5</f>
        <v>Požadovaná dotace na kraj</v>
      </c>
      <c r="UR5" s="33" t="str">
        <f>LB5</f>
        <v>Požadovaná dotace na kraj</v>
      </c>
      <c r="US5" s="33" t="str">
        <f>LH5</f>
        <v>Požadovaná dotace na kraj</v>
      </c>
      <c r="UT5" s="32" t="str">
        <f>US5</f>
        <v>Požadovaná dotace na kraj</v>
      </c>
      <c r="UU5" s="32" t="str">
        <f>UT5</f>
        <v>Požadovaná dotace na kraj</v>
      </c>
      <c r="UV5" s="33" t="str">
        <f>LN5</f>
        <v>Požadovaná dotace na kraj</v>
      </c>
      <c r="UW5" s="33" t="str">
        <f>LT5</f>
        <v>Požadovaná dotace na kraj</v>
      </c>
      <c r="UX5" s="33" t="str">
        <f>LZ5</f>
        <v>Požadovaná dotace na kraj</v>
      </c>
      <c r="UY5" s="33" t="str">
        <f>MF5</f>
        <v>Požadovaná dotace na kraj</v>
      </c>
      <c r="UZ5" s="33" t="str">
        <f>ML5</f>
        <v>Požadovaná dotace na kraj</v>
      </c>
      <c r="VA5" s="33" t="str">
        <f>MR5</f>
        <v>Požadovaná dotace na kraj</v>
      </c>
      <c r="VB5" s="32" t="str">
        <f>VA5</f>
        <v>Požadovaná dotace na kraj</v>
      </c>
      <c r="VC5" s="33" t="str">
        <f>MX5</f>
        <v>Požadovaná dotace na kraj</v>
      </c>
      <c r="VD5" s="33" t="str">
        <f>ND5</f>
        <v>Požadovaná dotace na kraj</v>
      </c>
      <c r="VE5" s="33" t="str">
        <f>NJ5</f>
        <v>Požadovaná dotace na kraj</v>
      </c>
      <c r="VF5" s="33" t="str">
        <f>NP5</f>
        <v>Požadovaná dotace na kraj</v>
      </c>
      <c r="VG5" s="33" t="str">
        <f>NV5</f>
        <v>Požadovaná dotace na kraj</v>
      </c>
      <c r="VH5" s="33" t="str">
        <f>OB5</f>
        <v>Požadovaná dotace na kraj</v>
      </c>
      <c r="VI5" s="33" t="str">
        <f>OH5</f>
        <v>Požadovaná dotace na kraj</v>
      </c>
      <c r="VJ5" s="33" t="str">
        <f>ON5</f>
        <v>Požadovaná dotace na kraj</v>
      </c>
      <c r="VK5" s="33" t="str">
        <f>OT5</f>
        <v>Požadovaná dotace na kraj</v>
      </c>
      <c r="VL5" s="33" t="str">
        <f>OZ5</f>
        <v>Požadovaná dotace na kraj</v>
      </c>
      <c r="VM5" s="33" t="str">
        <f>PF5</f>
        <v>Požadovaná dotace na kraj</v>
      </c>
      <c r="VN5" s="33" t="str">
        <f>PL5</f>
        <v>Požadovaná dotace na kraj</v>
      </c>
      <c r="VT5" s="34"/>
      <c r="VU5" s="34"/>
      <c r="VV5" s="34"/>
      <c r="VW5" s="34"/>
    </row>
    <row r="6" spans="1:635" s="57" customFormat="1" ht="15" customHeight="1">
      <c r="A6" s="9" t="s">
        <v>217</v>
      </c>
      <c r="B6" s="9" t="s">
        <v>218</v>
      </c>
      <c r="C6" s="9" t="s">
        <v>219</v>
      </c>
      <c r="D6" s="9" t="s">
        <v>220</v>
      </c>
      <c r="E6" s="9" t="s">
        <v>221</v>
      </c>
      <c r="F6" s="9" t="s">
        <v>222</v>
      </c>
      <c r="G6" s="9" t="s">
        <v>223</v>
      </c>
      <c r="H6" s="9" t="s">
        <v>224</v>
      </c>
      <c r="I6" s="9" t="s">
        <v>225</v>
      </c>
      <c r="J6" s="9" t="s">
        <v>226</v>
      </c>
      <c r="K6" s="9" t="s">
        <v>227</v>
      </c>
      <c r="L6" s="9" t="s">
        <v>228</v>
      </c>
      <c r="M6" s="9" t="s">
        <v>229</v>
      </c>
      <c r="N6" s="9" t="s">
        <v>230</v>
      </c>
      <c r="O6" s="9" t="s">
        <v>231</v>
      </c>
      <c r="P6" s="9" t="s">
        <v>232</v>
      </c>
      <c r="Q6" s="9" t="s">
        <v>233</v>
      </c>
      <c r="R6" s="9" t="s">
        <v>234</v>
      </c>
      <c r="S6" s="9" t="s">
        <v>235</v>
      </c>
      <c r="T6" s="9" t="s">
        <v>236</v>
      </c>
      <c r="U6" s="9" t="s">
        <v>237</v>
      </c>
      <c r="V6" s="9" t="s">
        <v>238</v>
      </c>
      <c r="W6" s="9" t="s">
        <v>239</v>
      </c>
      <c r="X6" s="9" t="s">
        <v>240</v>
      </c>
      <c r="Y6" s="9" t="s">
        <v>241</v>
      </c>
      <c r="Z6" s="9" t="s">
        <v>242</v>
      </c>
      <c r="AA6" s="9" t="s">
        <v>243</v>
      </c>
      <c r="AB6" s="9" t="s">
        <v>244</v>
      </c>
      <c r="AC6" s="9" t="s">
        <v>245</v>
      </c>
      <c r="AD6" s="9" t="s">
        <v>246</v>
      </c>
      <c r="AE6" s="9" t="s">
        <v>247</v>
      </c>
      <c r="AF6" s="9" t="s">
        <v>248</v>
      </c>
      <c r="AG6" s="9" t="s">
        <v>249</v>
      </c>
      <c r="AH6" s="9" t="s">
        <v>250</v>
      </c>
      <c r="AI6" s="9" t="s">
        <v>251</v>
      </c>
      <c r="AJ6" s="9" t="s">
        <v>252</v>
      </c>
      <c r="AK6" s="9" t="s">
        <v>253</v>
      </c>
      <c r="AL6" s="9" t="s">
        <v>254</v>
      </c>
      <c r="AM6" s="9" t="s">
        <v>255</v>
      </c>
      <c r="AN6" s="9" t="s">
        <v>256</v>
      </c>
      <c r="AO6" s="9" t="s">
        <v>257</v>
      </c>
      <c r="AP6" s="9" t="s">
        <v>258</v>
      </c>
      <c r="AQ6" s="9" t="s">
        <v>259</v>
      </c>
      <c r="AR6" s="9" t="s">
        <v>260</v>
      </c>
      <c r="AS6" s="9" t="s">
        <v>261</v>
      </c>
      <c r="AT6" s="9" t="s">
        <v>262</v>
      </c>
      <c r="AU6" s="9" t="s">
        <v>263</v>
      </c>
      <c r="AV6" s="9" t="s">
        <v>264</v>
      </c>
      <c r="AW6" s="9" t="s">
        <v>265</v>
      </c>
      <c r="AX6" s="9" t="s">
        <v>266</v>
      </c>
      <c r="AY6" s="9" t="s">
        <v>267</v>
      </c>
      <c r="AZ6" s="9" t="s">
        <v>268</v>
      </c>
      <c r="BA6" s="9" t="s">
        <v>269</v>
      </c>
      <c r="BB6" s="9" t="s">
        <v>270</v>
      </c>
      <c r="BC6" s="9" t="s">
        <v>271</v>
      </c>
      <c r="BD6" s="9" t="s">
        <v>272</v>
      </c>
      <c r="BE6" s="9" t="s">
        <v>273</v>
      </c>
      <c r="BF6" s="9" t="s">
        <v>274</v>
      </c>
      <c r="BG6" s="9" t="s">
        <v>275</v>
      </c>
      <c r="BH6" s="9" t="s">
        <v>276</v>
      </c>
      <c r="BI6" s="9" t="s">
        <v>277</v>
      </c>
      <c r="BJ6" s="9" t="s">
        <v>278</v>
      </c>
      <c r="BK6" s="9" t="s">
        <v>279</v>
      </c>
      <c r="BL6" s="9" t="s">
        <v>280</v>
      </c>
      <c r="BM6" s="9" t="s">
        <v>281</v>
      </c>
      <c r="BN6" s="9" t="s">
        <v>282</v>
      </c>
      <c r="BO6" s="9" t="s">
        <v>283</v>
      </c>
      <c r="BP6" s="9" t="s">
        <v>284</v>
      </c>
      <c r="BQ6" s="9" t="s">
        <v>285</v>
      </c>
      <c r="BR6" s="9" t="s">
        <v>286</v>
      </c>
      <c r="BS6" s="9" t="s">
        <v>287</v>
      </c>
      <c r="BT6" s="9" t="s">
        <v>288</v>
      </c>
      <c r="BU6" s="9" t="s">
        <v>289</v>
      </c>
      <c r="BV6" s="9" t="s">
        <v>290</v>
      </c>
      <c r="BW6" s="9" t="s">
        <v>291</v>
      </c>
      <c r="BX6" s="9" t="s">
        <v>292</v>
      </c>
      <c r="BY6" s="9" t="s">
        <v>293</v>
      </c>
      <c r="BZ6" s="9" t="s">
        <v>294</v>
      </c>
      <c r="CA6" s="9" t="s">
        <v>295</v>
      </c>
      <c r="CB6" s="9" t="s">
        <v>296</v>
      </c>
      <c r="CC6" s="9" t="s">
        <v>297</v>
      </c>
      <c r="CD6" s="9" t="s">
        <v>298</v>
      </c>
      <c r="CE6" s="9" t="s">
        <v>299</v>
      </c>
      <c r="CF6" s="9" t="s">
        <v>300</v>
      </c>
      <c r="CG6" s="9" t="s">
        <v>301</v>
      </c>
      <c r="CH6" s="9" t="s">
        <v>302</v>
      </c>
      <c r="CI6" s="9" t="s">
        <v>303</v>
      </c>
      <c r="CJ6" s="9" t="s">
        <v>304</v>
      </c>
      <c r="CK6" s="9" t="s">
        <v>305</v>
      </c>
      <c r="CL6" s="9" t="s">
        <v>306</v>
      </c>
      <c r="CM6" s="9" t="s">
        <v>307</v>
      </c>
      <c r="CN6" s="9" t="s">
        <v>308</v>
      </c>
      <c r="CO6" s="9" t="s">
        <v>309</v>
      </c>
      <c r="CP6" s="9" t="s">
        <v>310</v>
      </c>
      <c r="CQ6" s="9" t="s">
        <v>311</v>
      </c>
      <c r="CR6" s="9" t="s">
        <v>312</v>
      </c>
      <c r="CS6" s="9" t="s">
        <v>313</v>
      </c>
      <c r="CT6" s="9" t="s">
        <v>314</v>
      </c>
      <c r="CU6" s="9" t="s">
        <v>315</v>
      </c>
      <c r="CV6" s="9" t="s">
        <v>316</v>
      </c>
      <c r="CW6" s="9" t="s">
        <v>317</v>
      </c>
      <c r="CX6" s="9" t="s">
        <v>318</v>
      </c>
      <c r="CY6" s="9" t="s">
        <v>319</v>
      </c>
      <c r="CZ6" s="9" t="s">
        <v>320</v>
      </c>
      <c r="DA6" s="9" t="s">
        <v>321</v>
      </c>
      <c r="DB6" s="9" t="s">
        <v>322</v>
      </c>
      <c r="DC6" s="9" t="s">
        <v>323</v>
      </c>
      <c r="DD6" s="9" t="s">
        <v>324</v>
      </c>
      <c r="DE6" s="9" t="s">
        <v>325</v>
      </c>
      <c r="DF6" s="9" t="s">
        <v>326</v>
      </c>
      <c r="DG6" s="9" t="s">
        <v>327</v>
      </c>
      <c r="DH6" s="9" t="s">
        <v>328</v>
      </c>
      <c r="DI6" s="9" t="s">
        <v>329</v>
      </c>
      <c r="DJ6" s="9" t="s">
        <v>330</v>
      </c>
      <c r="DK6" s="9" t="s">
        <v>331</v>
      </c>
      <c r="DL6" s="9" t="s">
        <v>332</v>
      </c>
      <c r="DM6" s="9" t="s">
        <v>333</v>
      </c>
      <c r="DN6" s="9" t="s">
        <v>334</v>
      </c>
      <c r="DO6" s="9" t="s">
        <v>335</v>
      </c>
      <c r="DP6" s="9" t="s">
        <v>336</v>
      </c>
      <c r="DQ6" s="9" t="s">
        <v>337</v>
      </c>
      <c r="DR6" s="9" t="s">
        <v>338</v>
      </c>
      <c r="DS6" s="9" t="s">
        <v>339</v>
      </c>
      <c r="DT6" s="9" t="s">
        <v>340</v>
      </c>
      <c r="DU6" s="9" t="s">
        <v>341</v>
      </c>
      <c r="DV6" s="9" t="s">
        <v>342</v>
      </c>
      <c r="DW6" s="9" t="s">
        <v>343</v>
      </c>
      <c r="DX6" s="9" t="s">
        <v>344</v>
      </c>
      <c r="DY6" s="9" t="s">
        <v>345</v>
      </c>
      <c r="DZ6" s="9" t="s">
        <v>346</v>
      </c>
      <c r="EA6" s="9" t="s">
        <v>347</v>
      </c>
      <c r="EB6" s="9" t="s">
        <v>348</v>
      </c>
      <c r="EC6" s="9" t="s">
        <v>349</v>
      </c>
      <c r="ED6" s="9" t="s">
        <v>350</v>
      </c>
      <c r="EE6" s="9" t="s">
        <v>351</v>
      </c>
      <c r="EF6" s="9" t="s">
        <v>352</v>
      </c>
      <c r="EG6" s="9" t="s">
        <v>353</v>
      </c>
      <c r="EH6" s="9" t="s">
        <v>354</v>
      </c>
      <c r="EI6" s="9" t="s">
        <v>355</v>
      </c>
      <c r="EJ6" s="9" t="s">
        <v>356</v>
      </c>
      <c r="EK6" s="9" t="s">
        <v>357</v>
      </c>
      <c r="EL6" s="9" t="s">
        <v>358</v>
      </c>
      <c r="EM6" s="9" t="s">
        <v>359</v>
      </c>
      <c r="EN6" s="9" t="s">
        <v>360</v>
      </c>
      <c r="EO6" s="9" t="s">
        <v>361</v>
      </c>
      <c r="EP6" s="9" t="s">
        <v>362</v>
      </c>
      <c r="EQ6" s="9" t="s">
        <v>363</v>
      </c>
      <c r="ER6" s="9" t="s">
        <v>364</v>
      </c>
      <c r="ES6" s="9" t="s">
        <v>365</v>
      </c>
      <c r="ET6" s="9" t="s">
        <v>366</v>
      </c>
      <c r="EU6" s="9" t="s">
        <v>367</v>
      </c>
      <c r="EV6" s="9" t="s">
        <v>368</v>
      </c>
      <c r="EW6" s="9" t="s">
        <v>369</v>
      </c>
      <c r="EX6" s="9" t="s">
        <v>370</v>
      </c>
      <c r="EY6" s="9" t="s">
        <v>371</v>
      </c>
      <c r="EZ6" s="9" t="s">
        <v>372</v>
      </c>
      <c r="FA6" s="9" t="s">
        <v>373</v>
      </c>
      <c r="FB6" s="9" t="s">
        <v>374</v>
      </c>
      <c r="FC6" s="9" t="s">
        <v>375</v>
      </c>
      <c r="FD6" s="9" t="s">
        <v>376</v>
      </c>
      <c r="FE6" s="9" t="s">
        <v>377</v>
      </c>
      <c r="FF6" s="9" t="s">
        <v>378</v>
      </c>
      <c r="FG6" s="9" t="s">
        <v>379</v>
      </c>
      <c r="FH6" s="9" t="s">
        <v>380</v>
      </c>
      <c r="FI6" s="9" t="s">
        <v>381</v>
      </c>
      <c r="FJ6" s="9" t="s">
        <v>382</v>
      </c>
      <c r="FK6" s="9" t="s">
        <v>383</v>
      </c>
      <c r="FL6" s="9" t="s">
        <v>384</v>
      </c>
      <c r="FM6" s="9" t="s">
        <v>385</v>
      </c>
      <c r="FN6" s="9" t="s">
        <v>386</v>
      </c>
      <c r="FO6" s="9" t="s">
        <v>387</v>
      </c>
      <c r="FP6" s="9" t="s">
        <v>388</v>
      </c>
      <c r="FQ6" s="9" t="s">
        <v>389</v>
      </c>
      <c r="FR6" s="9" t="s">
        <v>390</v>
      </c>
      <c r="FS6" s="9" t="s">
        <v>391</v>
      </c>
      <c r="FT6" s="9" t="s">
        <v>392</v>
      </c>
      <c r="FU6" s="9" t="s">
        <v>393</v>
      </c>
      <c r="FV6" s="9" t="s">
        <v>394</v>
      </c>
      <c r="FW6" s="9" t="s">
        <v>395</v>
      </c>
      <c r="FX6" s="9" t="s">
        <v>396</v>
      </c>
      <c r="FY6" s="9" t="s">
        <v>397</v>
      </c>
      <c r="FZ6" s="9" t="s">
        <v>398</v>
      </c>
      <c r="GA6" s="9" t="s">
        <v>399</v>
      </c>
      <c r="GB6" s="9" t="s">
        <v>400</v>
      </c>
      <c r="GC6" s="9" t="s">
        <v>401</v>
      </c>
      <c r="GD6" s="9" t="s">
        <v>402</v>
      </c>
      <c r="GE6" s="9" t="s">
        <v>403</v>
      </c>
      <c r="GF6" s="9" t="s">
        <v>404</v>
      </c>
      <c r="GG6" s="9" t="s">
        <v>405</v>
      </c>
      <c r="GH6" s="9" t="s">
        <v>406</v>
      </c>
      <c r="GI6" s="9" t="s">
        <v>407</v>
      </c>
      <c r="GJ6" s="9" t="s">
        <v>408</v>
      </c>
      <c r="GK6" s="9" t="s">
        <v>409</v>
      </c>
      <c r="GL6" s="9" t="s">
        <v>410</v>
      </c>
      <c r="GM6" s="9" t="s">
        <v>411</v>
      </c>
      <c r="GN6" s="9" t="s">
        <v>412</v>
      </c>
      <c r="GO6" s="9" t="s">
        <v>413</v>
      </c>
      <c r="GP6" s="9" t="s">
        <v>414</v>
      </c>
      <c r="GQ6" s="9" t="s">
        <v>415</v>
      </c>
      <c r="GR6" s="9" t="s">
        <v>416</v>
      </c>
      <c r="GS6" s="9" t="s">
        <v>417</v>
      </c>
      <c r="GT6" s="9" t="s">
        <v>418</v>
      </c>
      <c r="GU6" s="9" t="s">
        <v>419</v>
      </c>
      <c r="GV6" s="9" t="s">
        <v>420</v>
      </c>
      <c r="GW6" s="9" t="s">
        <v>421</v>
      </c>
      <c r="GX6" s="9" t="s">
        <v>422</v>
      </c>
      <c r="GY6" s="9" t="s">
        <v>423</v>
      </c>
      <c r="GZ6" s="9" t="s">
        <v>424</v>
      </c>
      <c r="HA6" s="9" t="s">
        <v>425</v>
      </c>
      <c r="HB6" s="9" t="s">
        <v>426</v>
      </c>
      <c r="HC6" s="9" t="s">
        <v>427</v>
      </c>
      <c r="HD6" s="9" t="s">
        <v>428</v>
      </c>
      <c r="HE6" s="9" t="s">
        <v>429</v>
      </c>
      <c r="HF6" s="9" t="s">
        <v>430</v>
      </c>
      <c r="HG6" s="9" t="s">
        <v>431</v>
      </c>
      <c r="HH6" s="9" t="s">
        <v>432</v>
      </c>
      <c r="HI6" s="9" t="s">
        <v>433</v>
      </c>
      <c r="HJ6" s="9" t="s">
        <v>434</v>
      </c>
      <c r="HK6" s="9" t="s">
        <v>435</v>
      </c>
      <c r="HL6" s="9" t="s">
        <v>436</v>
      </c>
      <c r="HM6" s="9" t="s">
        <v>437</v>
      </c>
      <c r="HN6" s="9" t="s">
        <v>438</v>
      </c>
      <c r="HO6" s="9" t="s">
        <v>439</v>
      </c>
      <c r="HP6" s="9" t="s">
        <v>440</v>
      </c>
      <c r="HQ6" s="9" t="s">
        <v>441</v>
      </c>
      <c r="HR6" s="9" t="s">
        <v>442</v>
      </c>
      <c r="HS6" s="9" t="s">
        <v>443</v>
      </c>
      <c r="HT6" s="9" t="s">
        <v>444</v>
      </c>
      <c r="HU6" s="9" t="s">
        <v>445</v>
      </c>
      <c r="HV6" s="9" t="s">
        <v>446</v>
      </c>
      <c r="HW6" s="9" t="s">
        <v>447</v>
      </c>
      <c r="HX6" s="9" t="s">
        <v>448</v>
      </c>
      <c r="HY6" s="9" t="s">
        <v>449</v>
      </c>
      <c r="HZ6" s="9" t="s">
        <v>450</v>
      </c>
      <c r="IA6" s="9" t="s">
        <v>451</v>
      </c>
      <c r="IB6" s="9" t="s">
        <v>452</v>
      </c>
      <c r="IC6" s="9" t="s">
        <v>453</v>
      </c>
      <c r="ID6" s="9" t="s">
        <v>454</v>
      </c>
      <c r="IE6" s="9" t="s">
        <v>455</v>
      </c>
      <c r="IF6" s="9" t="s">
        <v>456</v>
      </c>
      <c r="IG6" s="9" t="s">
        <v>457</v>
      </c>
      <c r="IH6" s="9" t="s">
        <v>458</v>
      </c>
      <c r="II6" s="9" t="s">
        <v>459</v>
      </c>
      <c r="IJ6" s="9" t="s">
        <v>460</v>
      </c>
      <c r="IK6" s="9" t="s">
        <v>461</v>
      </c>
      <c r="IL6" s="9" t="s">
        <v>462</v>
      </c>
      <c r="IM6" s="9" t="s">
        <v>463</v>
      </c>
      <c r="IN6" s="9" t="s">
        <v>464</v>
      </c>
      <c r="IO6" s="9" t="s">
        <v>465</v>
      </c>
      <c r="IP6" s="9" t="s">
        <v>466</v>
      </c>
      <c r="IQ6" s="9" t="s">
        <v>467</v>
      </c>
      <c r="IR6" s="9" t="s">
        <v>468</v>
      </c>
      <c r="IS6" s="9" t="s">
        <v>469</v>
      </c>
      <c r="IT6" s="9" t="s">
        <v>470</v>
      </c>
      <c r="IU6" s="9" t="s">
        <v>471</v>
      </c>
      <c r="IV6" s="9" t="s">
        <v>472</v>
      </c>
      <c r="IW6" s="9" t="s">
        <v>473</v>
      </c>
      <c r="IX6" s="9" t="s">
        <v>474</v>
      </c>
      <c r="IY6" s="9" t="s">
        <v>475</v>
      </c>
      <c r="IZ6" s="9" t="s">
        <v>476</v>
      </c>
      <c r="JA6" s="9" t="s">
        <v>477</v>
      </c>
      <c r="JB6" s="9" t="s">
        <v>478</v>
      </c>
      <c r="JC6" s="9" t="s">
        <v>479</v>
      </c>
      <c r="JD6" s="9" t="s">
        <v>480</v>
      </c>
      <c r="JE6" s="9" t="s">
        <v>481</v>
      </c>
      <c r="JF6" s="9" t="s">
        <v>482</v>
      </c>
      <c r="JG6" s="9" t="s">
        <v>483</v>
      </c>
      <c r="JH6" s="9" t="s">
        <v>484</v>
      </c>
      <c r="JI6" s="9" t="s">
        <v>485</v>
      </c>
      <c r="JJ6" s="9" t="s">
        <v>486</v>
      </c>
      <c r="JK6" s="9" t="s">
        <v>487</v>
      </c>
      <c r="JL6" s="9" t="s">
        <v>488</v>
      </c>
      <c r="JM6" s="9" t="s">
        <v>489</v>
      </c>
      <c r="JN6" s="9" t="s">
        <v>490</v>
      </c>
      <c r="JO6" s="9" t="s">
        <v>491</v>
      </c>
      <c r="JP6" s="9" t="s">
        <v>492</v>
      </c>
      <c r="JQ6" s="9" t="s">
        <v>493</v>
      </c>
      <c r="JR6" s="9" t="s">
        <v>494</v>
      </c>
      <c r="JS6" s="9" t="s">
        <v>495</v>
      </c>
      <c r="JT6" s="9" t="s">
        <v>496</v>
      </c>
      <c r="JU6" s="9" t="s">
        <v>497</v>
      </c>
      <c r="JV6" s="9" t="s">
        <v>498</v>
      </c>
      <c r="JW6" s="9" t="s">
        <v>499</v>
      </c>
      <c r="JX6" s="9" t="s">
        <v>500</v>
      </c>
      <c r="JY6" s="9" t="s">
        <v>501</v>
      </c>
      <c r="JZ6" s="9" t="s">
        <v>502</v>
      </c>
      <c r="KA6" s="9" t="s">
        <v>503</v>
      </c>
      <c r="KB6" s="9" t="s">
        <v>504</v>
      </c>
      <c r="KC6" s="9" t="s">
        <v>505</v>
      </c>
      <c r="KD6" s="9" t="s">
        <v>506</v>
      </c>
      <c r="KE6" s="9" t="s">
        <v>507</v>
      </c>
      <c r="KF6" s="9" t="s">
        <v>508</v>
      </c>
      <c r="KG6" s="9" t="s">
        <v>509</v>
      </c>
      <c r="KH6" s="9" t="s">
        <v>510</v>
      </c>
      <c r="KI6" s="9" t="s">
        <v>511</v>
      </c>
      <c r="KJ6" s="9" t="s">
        <v>512</v>
      </c>
      <c r="KK6" s="9" t="s">
        <v>513</v>
      </c>
      <c r="KL6" s="9" t="s">
        <v>514</v>
      </c>
      <c r="KM6" s="9" t="s">
        <v>515</v>
      </c>
      <c r="KN6" s="9" t="s">
        <v>516</v>
      </c>
      <c r="KO6" s="9" t="s">
        <v>517</v>
      </c>
      <c r="KP6" s="9" t="s">
        <v>518</v>
      </c>
      <c r="KQ6" s="9" t="s">
        <v>519</v>
      </c>
      <c r="KR6" s="9" t="s">
        <v>520</v>
      </c>
      <c r="KS6" s="9" t="s">
        <v>521</v>
      </c>
      <c r="KT6" s="9" t="s">
        <v>522</v>
      </c>
      <c r="KU6" s="9" t="s">
        <v>523</v>
      </c>
      <c r="KV6" s="9" t="s">
        <v>524</v>
      </c>
      <c r="KW6" s="9" t="s">
        <v>525</v>
      </c>
      <c r="KX6" s="9" t="s">
        <v>526</v>
      </c>
      <c r="KY6" s="9" t="s">
        <v>527</v>
      </c>
      <c r="KZ6" s="9" t="s">
        <v>528</v>
      </c>
      <c r="LA6" s="9" t="s">
        <v>529</v>
      </c>
      <c r="LB6" s="9" t="s">
        <v>530</v>
      </c>
      <c r="LC6" s="9" t="s">
        <v>531</v>
      </c>
      <c r="LD6" s="9" t="s">
        <v>532</v>
      </c>
      <c r="LE6" s="9" t="s">
        <v>533</v>
      </c>
      <c r="LF6" s="9" t="s">
        <v>534</v>
      </c>
      <c r="LG6" s="9" t="s">
        <v>535</v>
      </c>
      <c r="LH6" s="9" t="s">
        <v>536</v>
      </c>
      <c r="LI6" s="9" t="s">
        <v>537</v>
      </c>
      <c r="LJ6" s="9" t="s">
        <v>538</v>
      </c>
      <c r="LK6" s="9" t="s">
        <v>539</v>
      </c>
      <c r="LL6" s="9" t="s">
        <v>540</v>
      </c>
      <c r="LM6" s="9" t="s">
        <v>541</v>
      </c>
      <c r="LN6" s="9" t="s">
        <v>542</v>
      </c>
      <c r="LO6" s="9" t="s">
        <v>543</v>
      </c>
      <c r="LP6" s="9" t="s">
        <v>544</v>
      </c>
      <c r="LQ6" s="9" t="s">
        <v>545</v>
      </c>
      <c r="LR6" s="9" t="s">
        <v>546</v>
      </c>
      <c r="LS6" s="9" t="s">
        <v>547</v>
      </c>
      <c r="LT6" s="9" t="s">
        <v>548</v>
      </c>
      <c r="LU6" s="9" t="s">
        <v>549</v>
      </c>
      <c r="LV6" s="9" t="s">
        <v>550</v>
      </c>
      <c r="LW6" s="9" t="s">
        <v>551</v>
      </c>
      <c r="LX6" s="9" t="s">
        <v>552</v>
      </c>
      <c r="LY6" s="9" t="s">
        <v>553</v>
      </c>
      <c r="LZ6" s="9" t="s">
        <v>554</v>
      </c>
      <c r="MA6" s="9" t="s">
        <v>555</v>
      </c>
      <c r="MB6" s="9" t="s">
        <v>556</v>
      </c>
      <c r="MC6" s="9" t="s">
        <v>557</v>
      </c>
      <c r="MD6" s="9" t="s">
        <v>558</v>
      </c>
      <c r="ME6" s="9" t="s">
        <v>559</v>
      </c>
      <c r="MF6" s="9" t="s">
        <v>560</v>
      </c>
      <c r="MG6" s="9" t="s">
        <v>561</v>
      </c>
      <c r="MH6" s="9" t="s">
        <v>562</v>
      </c>
      <c r="MI6" s="9" t="s">
        <v>563</v>
      </c>
      <c r="MJ6" s="9" t="s">
        <v>564</v>
      </c>
      <c r="MK6" s="9" t="s">
        <v>565</v>
      </c>
      <c r="ML6" s="9" t="s">
        <v>566</v>
      </c>
      <c r="MM6" s="9" t="s">
        <v>567</v>
      </c>
      <c r="MN6" s="9" t="s">
        <v>568</v>
      </c>
      <c r="MO6" s="9" t="s">
        <v>569</v>
      </c>
      <c r="MP6" s="9" t="s">
        <v>570</v>
      </c>
      <c r="MQ6" s="9" t="s">
        <v>571</v>
      </c>
      <c r="MR6" s="9" t="s">
        <v>572</v>
      </c>
      <c r="MS6" s="9" t="s">
        <v>573</v>
      </c>
      <c r="MT6" s="9" t="s">
        <v>574</v>
      </c>
      <c r="MU6" s="9" t="s">
        <v>575</v>
      </c>
      <c r="MV6" s="9" t="s">
        <v>576</v>
      </c>
      <c r="MW6" s="9" t="s">
        <v>577</v>
      </c>
      <c r="MX6" s="9" t="s">
        <v>578</v>
      </c>
      <c r="MY6" s="9" t="s">
        <v>579</v>
      </c>
      <c r="MZ6" s="9" t="s">
        <v>580</v>
      </c>
      <c r="NA6" s="9" t="s">
        <v>581</v>
      </c>
      <c r="NB6" s="9" t="s">
        <v>582</v>
      </c>
      <c r="NC6" s="9" t="s">
        <v>583</v>
      </c>
      <c r="ND6" s="9" t="s">
        <v>584</v>
      </c>
      <c r="NE6" s="9" t="s">
        <v>585</v>
      </c>
      <c r="NF6" s="9" t="s">
        <v>586</v>
      </c>
      <c r="NG6" s="9" t="s">
        <v>587</v>
      </c>
      <c r="NH6" s="9" t="s">
        <v>588</v>
      </c>
      <c r="NI6" s="9" t="s">
        <v>589</v>
      </c>
      <c r="NJ6" s="9" t="s">
        <v>590</v>
      </c>
      <c r="NK6" s="9" t="s">
        <v>591</v>
      </c>
      <c r="NL6" s="9" t="s">
        <v>592</v>
      </c>
      <c r="NM6" s="9" t="s">
        <v>593</v>
      </c>
      <c r="NN6" s="9" t="s">
        <v>594</v>
      </c>
      <c r="NO6" s="9" t="s">
        <v>595</v>
      </c>
      <c r="NP6" s="9" t="s">
        <v>596</v>
      </c>
      <c r="NQ6" s="9" t="s">
        <v>597</v>
      </c>
      <c r="NR6" s="9" t="s">
        <v>598</v>
      </c>
      <c r="NS6" s="9" t="s">
        <v>599</v>
      </c>
      <c r="NT6" s="9" t="s">
        <v>600</v>
      </c>
      <c r="NU6" s="9" t="s">
        <v>601</v>
      </c>
      <c r="NV6" s="9" t="s">
        <v>602</v>
      </c>
      <c r="NW6" s="9" t="s">
        <v>603</v>
      </c>
      <c r="NX6" s="9" t="s">
        <v>604</v>
      </c>
      <c r="NY6" s="9" t="s">
        <v>605</v>
      </c>
      <c r="NZ6" s="9" t="s">
        <v>606</v>
      </c>
      <c r="OA6" s="9" t="s">
        <v>607</v>
      </c>
      <c r="OB6" s="9" t="s">
        <v>608</v>
      </c>
      <c r="OC6" s="9" t="s">
        <v>609</v>
      </c>
      <c r="OD6" s="9" t="s">
        <v>610</v>
      </c>
      <c r="OE6" s="9" t="s">
        <v>611</v>
      </c>
      <c r="OF6" s="9" t="s">
        <v>612</v>
      </c>
      <c r="OG6" s="9" t="s">
        <v>613</v>
      </c>
      <c r="OH6" s="9" t="s">
        <v>614</v>
      </c>
      <c r="OI6" s="9" t="s">
        <v>615</v>
      </c>
      <c r="OJ6" s="9" t="s">
        <v>616</v>
      </c>
      <c r="OK6" s="9" t="s">
        <v>617</v>
      </c>
      <c r="OL6" s="9" t="s">
        <v>618</v>
      </c>
      <c r="OM6" s="9" t="s">
        <v>619</v>
      </c>
      <c r="ON6" s="9" t="s">
        <v>620</v>
      </c>
      <c r="OO6" s="9" t="s">
        <v>621</v>
      </c>
      <c r="OP6" s="9" t="s">
        <v>622</v>
      </c>
      <c r="OQ6" s="9" t="s">
        <v>623</v>
      </c>
      <c r="OR6" s="9" t="s">
        <v>624</v>
      </c>
      <c r="OS6" s="9" t="s">
        <v>625</v>
      </c>
      <c r="OT6" s="9" t="s">
        <v>626</v>
      </c>
      <c r="OU6" s="9" t="s">
        <v>627</v>
      </c>
      <c r="OV6" s="9" t="s">
        <v>628</v>
      </c>
      <c r="OW6" s="9" t="s">
        <v>629</v>
      </c>
      <c r="OX6" s="9" t="s">
        <v>630</v>
      </c>
      <c r="OY6" s="9" t="s">
        <v>631</v>
      </c>
      <c r="OZ6" s="9" t="s">
        <v>632</v>
      </c>
      <c r="PA6" s="9" t="s">
        <v>633</v>
      </c>
      <c r="PB6" s="9" t="s">
        <v>634</v>
      </c>
      <c r="PC6" s="9" t="s">
        <v>635</v>
      </c>
      <c r="PD6" s="9" t="s">
        <v>636</v>
      </c>
      <c r="PE6" s="9" t="s">
        <v>637</v>
      </c>
      <c r="PF6" s="9" t="s">
        <v>638</v>
      </c>
      <c r="PG6" s="9" t="s">
        <v>639</v>
      </c>
      <c r="PH6" s="9" t="s">
        <v>640</v>
      </c>
      <c r="PI6" s="9" t="s">
        <v>641</v>
      </c>
      <c r="PJ6" s="9" t="s">
        <v>642</v>
      </c>
      <c r="PK6" s="9" t="s">
        <v>643</v>
      </c>
      <c r="PL6" s="9" t="s">
        <v>644</v>
      </c>
      <c r="PM6" s="9" t="s">
        <v>645</v>
      </c>
      <c r="PN6" s="9" t="s">
        <v>646</v>
      </c>
      <c r="PO6" s="9" t="s">
        <v>647</v>
      </c>
      <c r="PP6" s="9" t="s">
        <v>648</v>
      </c>
      <c r="PQ6" s="59"/>
      <c r="PR6" s="9" t="s">
        <v>649</v>
      </c>
      <c r="PS6" s="9" t="s">
        <v>650</v>
      </c>
      <c r="PT6" s="9" t="s">
        <v>651</v>
      </c>
      <c r="PU6" s="9" t="s">
        <v>652</v>
      </c>
      <c r="PV6" s="9" t="s">
        <v>653</v>
      </c>
      <c r="PW6" s="9" t="s">
        <v>654</v>
      </c>
      <c r="PX6" s="9" t="s">
        <v>655</v>
      </c>
      <c r="PY6" s="9" t="s">
        <v>656</v>
      </c>
      <c r="PZ6" s="9" t="s">
        <v>657</v>
      </c>
      <c r="QA6" s="9" t="s">
        <v>658</v>
      </c>
      <c r="QB6" s="9" t="s">
        <v>659</v>
      </c>
      <c r="QC6" s="9" t="s">
        <v>660</v>
      </c>
      <c r="QD6" s="9" t="s">
        <v>661</v>
      </c>
      <c r="QE6" s="9" t="s">
        <v>662</v>
      </c>
      <c r="QF6" s="9" t="s">
        <v>663</v>
      </c>
      <c r="QG6" s="9" t="s">
        <v>664</v>
      </c>
      <c r="QH6" s="9" t="s">
        <v>665</v>
      </c>
      <c r="QI6" s="9" t="s">
        <v>666</v>
      </c>
      <c r="QJ6" s="9" t="s">
        <v>667</v>
      </c>
      <c r="QK6" s="9" t="s">
        <v>668</v>
      </c>
      <c r="QL6" s="9" t="s">
        <v>669</v>
      </c>
      <c r="QM6" s="9" t="s">
        <v>670</v>
      </c>
      <c r="QN6" s="9" t="s">
        <v>671</v>
      </c>
      <c r="QO6" s="9" t="s">
        <v>672</v>
      </c>
      <c r="QP6" s="9" t="s">
        <v>673</v>
      </c>
      <c r="QQ6" s="9" t="s">
        <v>674</v>
      </c>
      <c r="QR6" s="9" t="s">
        <v>675</v>
      </c>
      <c r="QS6" s="9" t="s">
        <v>676</v>
      </c>
      <c r="QT6" s="9" t="s">
        <v>677</v>
      </c>
      <c r="QU6" s="9" t="s">
        <v>678</v>
      </c>
      <c r="QV6" s="9" t="s">
        <v>679</v>
      </c>
      <c r="QW6" s="9" t="s">
        <v>680</v>
      </c>
      <c r="QX6" s="9" t="s">
        <v>681</v>
      </c>
      <c r="QY6" s="9" t="s">
        <v>682</v>
      </c>
      <c r="QZ6" s="9" t="s">
        <v>683</v>
      </c>
      <c r="RA6" s="9" t="s">
        <v>684</v>
      </c>
      <c r="RB6" s="9" t="s">
        <v>685</v>
      </c>
      <c r="RC6" s="9" t="s">
        <v>686</v>
      </c>
      <c r="RD6" s="9" t="s">
        <v>687</v>
      </c>
      <c r="RE6" s="9" t="s">
        <v>688</v>
      </c>
      <c r="RF6" s="9" t="s">
        <v>689</v>
      </c>
      <c r="RG6" s="9" t="s">
        <v>690</v>
      </c>
      <c r="RH6" s="9" t="s">
        <v>691</v>
      </c>
      <c r="RI6" s="9" t="s">
        <v>692</v>
      </c>
      <c r="RJ6" s="9" t="s">
        <v>693</v>
      </c>
      <c r="RK6" s="9" t="s">
        <v>694</v>
      </c>
      <c r="RL6" s="9" t="s">
        <v>695</v>
      </c>
      <c r="RM6" s="9" t="s">
        <v>696</v>
      </c>
      <c r="RN6" s="9" t="s">
        <v>697</v>
      </c>
      <c r="RO6" s="9" t="s">
        <v>698</v>
      </c>
      <c r="RP6" s="9" t="s">
        <v>699</v>
      </c>
      <c r="RQ6" s="9" t="s">
        <v>700</v>
      </c>
      <c r="RR6" s="9" t="s">
        <v>701</v>
      </c>
      <c r="RS6" s="9" t="s">
        <v>702</v>
      </c>
      <c r="RT6" s="9" t="s">
        <v>703</v>
      </c>
      <c r="RU6" s="9"/>
      <c r="RV6" s="9"/>
      <c r="RW6" s="9"/>
      <c r="RX6" s="9"/>
      <c r="RY6" s="9"/>
      <c r="RZ6" s="9"/>
      <c r="SA6" s="9"/>
      <c r="SB6" s="9"/>
      <c r="SC6" s="9"/>
      <c r="SD6" s="9"/>
      <c r="SE6" s="9"/>
      <c r="SF6" s="9"/>
      <c r="SG6" s="32" t="str">
        <f>PP6</f>
        <v>CELKEM_NAKLADY</v>
      </c>
      <c r="SH6" s="32" t="str">
        <f>SG6</f>
        <v>CELKEM_NAKLADY</v>
      </c>
      <c r="SI6" s="32" t="str">
        <f>SH6</f>
        <v>CELKEM_NAKLADY</v>
      </c>
      <c r="SJ6" s="33" t="str">
        <f>KN6</f>
        <v>NAKLADY_1_1</v>
      </c>
      <c r="SK6" s="33" t="str">
        <f>KT6</f>
        <v>NAKLADY_1_2</v>
      </c>
      <c r="SL6" s="33" t="str">
        <f>KZ6</f>
        <v>NAKLADY_1_3</v>
      </c>
      <c r="SM6" s="33" t="str">
        <f>LF6</f>
        <v>NAKLADY_1_4</v>
      </c>
      <c r="SN6" s="32" t="str">
        <f>SM6</f>
        <v>NAKLADY_1_4</v>
      </c>
      <c r="SO6" s="32" t="str">
        <f>SN6</f>
        <v>NAKLADY_1_4</v>
      </c>
      <c r="SP6" s="33" t="str">
        <f>LL6</f>
        <v>NAKLADY_2_1_1</v>
      </c>
      <c r="SQ6" s="33" t="str">
        <f>LR6</f>
        <v>NAKLADY_2_1_2</v>
      </c>
      <c r="SR6" s="33" t="str">
        <f>LX6</f>
        <v>NAKLADY_2_2</v>
      </c>
      <c r="SS6" s="33" t="str">
        <f>MD6</f>
        <v>NAKLADY_2_3</v>
      </c>
      <c r="ST6" s="33" t="str">
        <f>MJ6</f>
        <v>NAKLADY_2_4</v>
      </c>
      <c r="SU6" s="33" t="str">
        <f>MP6</f>
        <v>NAKLADY_2_5</v>
      </c>
      <c r="SV6" s="32"/>
      <c r="SW6" s="33" t="str">
        <f>MV6</f>
        <v>NAKLADY_2_6_1</v>
      </c>
      <c r="SX6" s="33" t="str">
        <f>NB6</f>
        <v>NAKLADY_2_6_2</v>
      </c>
      <c r="SY6" s="33" t="str">
        <f>NH6</f>
        <v>NAKLADY_2_6_3</v>
      </c>
      <c r="SZ6" s="33" t="str">
        <f>NN6</f>
        <v>NAKLADY_2_6_4</v>
      </c>
      <c r="TA6" s="33" t="str">
        <f>NT6</f>
        <v>NAKLADY_2_6_5</v>
      </c>
      <c r="TB6" s="33" t="str">
        <f>NZ6</f>
        <v>NAKLADY_2_6_6</v>
      </c>
      <c r="TC6" s="33" t="str">
        <f>OF6</f>
        <v>NAKLADY_2_6_7</v>
      </c>
      <c r="TD6" s="33" t="str">
        <f>OL6</f>
        <v>NAKLADY_2_6_8</v>
      </c>
      <c r="TE6" s="33" t="str">
        <f>OR6</f>
        <v>NAKLADY_2_6_9</v>
      </c>
      <c r="TF6" s="33" t="str">
        <f>OX6</f>
        <v>NAKLADY_2_6_10</v>
      </c>
      <c r="TG6" s="33" t="str">
        <f>PD6</f>
        <v>NAKLADY_2_7</v>
      </c>
      <c r="TH6" s="33" t="str">
        <f>PJ6</f>
        <v>NAKLADY_2_8</v>
      </c>
      <c r="TI6" s="18"/>
      <c r="TJ6" s="32">
        <f>PQ6</f>
        <v>0</v>
      </c>
      <c r="TK6" s="32">
        <f>TJ6</f>
        <v>0</v>
      </c>
      <c r="TL6" s="32">
        <f>TK6</f>
        <v>0</v>
      </c>
      <c r="TM6" s="33" t="str">
        <f>KO6</f>
        <v>POZAD_DOTACE_1_1</v>
      </c>
      <c r="TN6" s="33" t="str">
        <f>KU6</f>
        <v>POZAD_DOTACE_1_2</v>
      </c>
      <c r="TO6" s="33" t="str">
        <f>LA6</f>
        <v>POZAD_DOTACE_1_3</v>
      </c>
      <c r="TP6" s="33" t="str">
        <f>LG6</f>
        <v>POZAD_DOTACE_1_4</v>
      </c>
      <c r="TQ6" s="32" t="str">
        <f>TP6</f>
        <v>POZAD_DOTACE_1_4</v>
      </c>
      <c r="TR6" s="32" t="str">
        <f>TQ6</f>
        <v>POZAD_DOTACE_1_4</v>
      </c>
      <c r="TS6" s="33" t="str">
        <f>LM6</f>
        <v>POZAD_DOTACE_2_1_1</v>
      </c>
      <c r="TT6" s="33" t="str">
        <f>LS6</f>
        <v>POZAD_DOTACE_2_1_2</v>
      </c>
      <c r="TU6" s="33" t="str">
        <f>LY6</f>
        <v>POZAD_DOTACE_2_2</v>
      </c>
      <c r="TV6" s="33" t="str">
        <f>ME6</f>
        <v>POZAD_DOTACE_2_3</v>
      </c>
      <c r="TW6" s="33" t="str">
        <f>MK6</f>
        <v>POZAD_DOTACE_2_4</v>
      </c>
      <c r="TX6" s="33" t="str">
        <f>MQ6</f>
        <v>POZAD_DOTACE_2_5</v>
      </c>
      <c r="TY6" s="32" t="str">
        <f>TX6</f>
        <v>POZAD_DOTACE_2_5</v>
      </c>
      <c r="TZ6" s="33" t="str">
        <f>MW6</f>
        <v>POZAD_DOTACE_2_6_1</v>
      </c>
      <c r="UA6" s="33" t="str">
        <f>NC6</f>
        <v>POZAD_DOTACE_2_6_2</v>
      </c>
      <c r="UB6" s="33" t="str">
        <f>NI6</f>
        <v>POZAD_DOTACE_2_6_3</v>
      </c>
      <c r="UC6" s="33" t="str">
        <f>NO6</f>
        <v>POZAD_DOTACE_2_6_4</v>
      </c>
      <c r="UD6" s="33" t="str">
        <f>NU6</f>
        <v>POZAD_DOTACE_2_6_5</v>
      </c>
      <c r="UE6" s="33" t="str">
        <f>OA6</f>
        <v>POZAD_DOTACE_2_6_6</v>
      </c>
      <c r="UF6" s="33" t="str">
        <f>OG6</f>
        <v>POZAD_DOTACE_2_6_7</v>
      </c>
      <c r="UG6" s="33" t="str">
        <f>OM6</f>
        <v>POZAD_DOTACE_2_6_8</v>
      </c>
      <c r="UH6" s="33" t="str">
        <f>OS6</f>
        <v>POZAD_DOTACE_2_6_9</v>
      </c>
      <c r="UI6" s="33" t="str">
        <f>OY6</f>
        <v>POZAD_DOTACE_2_6_10</v>
      </c>
      <c r="UJ6" s="33" t="str">
        <f>PE6</f>
        <v>POZAD_DOTACE_2_7</v>
      </c>
      <c r="UK6" s="33" t="str">
        <f>PK6</f>
        <v>POZAD_DOTACE_2_8</v>
      </c>
      <c r="UL6" s="18"/>
      <c r="UM6" s="32" t="str">
        <f>PR6</f>
        <v>CELKEM_POZAD_DOTACE_KRAJ</v>
      </c>
      <c r="UN6" s="32" t="str">
        <f>UM6</f>
        <v>CELKEM_POZAD_DOTACE_KRAJ</v>
      </c>
      <c r="UO6" s="32" t="str">
        <f>UN6</f>
        <v>CELKEM_POZAD_DOTACE_KRAJ</v>
      </c>
      <c r="UP6" s="33" t="str">
        <f>KP6</f>
        <v>POZAD_DOTACE_KRAJ_1_1</v>
      </c>
      <c r="UQ6" s="33" t="str">
        <f>KV6</f>
        <v>POZAD_DOTACE_KRAJ_1_2</v>
      </c>
      <c r="UR6" s="33" t="str">
        <f>LB6</f>
        <v>POZAD_DOTACE_KRAJ_1_3</v>
      </c>
      <c r="US6" s="33" t="str">
        <f>LH6</f>
        <v>POZAD_DOTACE_KRAJ_1_4</v>
      </c>
      <c r="UT6" s="32" t="str">
        <f>US6</f>
        <v>POZAD_DOTACE_KRAJ_1_4</v>
      </c>
      <c r="UU6" s="32" t="str">
        <f>UT6</f>
        <v>POZAD_DOTACE_KRAJ_1_4</v>
      </c>
      <c r="UV6" s="33" t="str">
        <f>LN6</f>
        <v>POZAD_DOTACE_KRAJ_2_1_1</v>
      </c>
      <c r="UW6" s="33" t="str">
        <f>LT6</f>
        <v>POZAD_DOTACE_KRAJ_2_1_2</v>
      </c>
      <c r="UX6" s="33" t="str">
        <f>LZ6</f>
        <v>POZAD_DOTACE_KRAJ_2_2</v>
      </c>
      <c r="UY6" s="33" t="str">
        <f>MF6</f>
        <v>POZAD_DOTACE_KRAJ_2_3</v>
      </c>
      <c r="UZ6" s="33" t="str">
        <f>ML6</f>
        <v>POZAD_DOTACE_KRAJ_2_4</v>
      </c>
      <c r="VA6" s="33" t="str">
        <f>MR6</f>
        <v>POZAD_DOTACE_KRAJ_2_5</v>
      </c>
      <c r="VB6" s="32" t="str">
        <f>VA6</f>
        <v>POZAD_DOTACE_KRAJ_2_5</v>
      </c>
      <c r="VC6" s="33" t="str">
        <f>MX6</f>
        <v>POZAD_DOTACE_KRAJ_2_6_1</v>
      </c>
      <c r="VD6" s="33" t="str">
        <f>ND6</f>
        <v>POZAD_DOTACE_KRAJ_2_6_2</v>
      </c>
      <c r="VE6" s="33" t="str">
        <f>NJ6</f>
        <v>POZAD_DOTACE_KRAJ_2_6_3</v>
      </c>
      <c r="VF6" s="33" t="str">
        <f>NP6</f>
        <v>POZAD_DOTACE_KRAJ_2_6_4</v>
      </c>
      <c r="VG6" s="33" t="str">
        <f>NV6</f>
        <v>POZAD_DOTACE_KRAJ_2_6_5</v>
      </c>
      <c r="VH6" s="33" t="str">
        <f>OB6</f>
        <v>POZAD_DOTACE_KRAJ_2_6_6</v>
      </c>
      <c r="VI6" s="33" t="str">
        <f>OH6</f>
        <v>POZAD_DOTACE_KRAJ_2_6_7</v>
      </c>
      <c r="VJ6" s="33" t="str">
        <f>ON6</f>
        <v>POZAD_DOTACE_KRAJ_2_6_8</v>
      </c>
      <c r="VK6" s="33" t="str">
        <f>OT6</f>
        <v>POZAD_DOTACE_KRAJ_2_6_9</v>
      </c>
      <c r="VL6" s="33" t="str">
        <f>OZ6</f>
        <v>POZAD_DOTACE_KRAJ_2_6_10</v>
      </c>
      <c r="VM6" s="33" t="str">
        <f>PF6</f>
        <v>POZAD_DOTACE_KRAJ_2_7</v>
      </c>
      <c r="VN6" s="33" t="str">
        <f>PL6</f>
        <v>POZAD_DOTACE_KRAJ_2_8</v>
      </c>
      <c r="VT6" s="34" t="str">
        <f>F6</f>
        <v>IDENTIFIKATOR_SLUZBY</v>
      </c>
      <c r="VU6" s="34" t="str">
        <f>B6</f>
        <v>POSKYT_NAZEV</v>
      </c>
      <c r="VV6" s="34" t="str">
        <f>I6</f>
        <v>NAZEV</v>
      </c>
      <c r="VW6" s="34" t="str">
        <f>G6</f>
        <v>DRUH</v>
      </c>
      <c r="WQ6" s="57" t="s">
        <v>222</v>
      </c>
    </row>
    <row r="7" spans="1:635" ht="15" customHeight="1">
      <c r="A7" t="s">
        <v>704</v>
      </c>
      <c r="B7" s="9" t="s">
        <v>705</v>
      </c>
      <c r="C7" t="s">
        <v>706</v>
      </c>
      <c r="D7" t="s">
        <v>707</v>
      </c>
      <c r="E7" t="s">
        <v>708</v>
      </c>
      <c r="F7" t="s">
        <v>709</v>
      </c>
      <c r="G7" t="s">
        <v>710</v>
      </c>
      <c r="H7" t="s">
        <v>711</v>
      </c>
      <c r="I7" t="s">
        <v>712</v>
      </c>
      <c r="J7" t="s">
        <v>713</v>
      </c>
      <c r="K7" t="s">
        <v>714</v>
      </c>
      <c r="L7" t="s">
        <v>715</v>
      </c>
      <c r="M7" t="s">
        <v>716</v>
      </c>
      <c r="N7" t="s">
        <v>717</v>
      </c>
      <c r="O7" t="s">
        <v>718</v>
      </c>
      <c r="P7" t="s">
        <v>719</v>
      </c>
      <c r="Q7" t="s">
        <v>720</v>
      </c>
      <c r="R7" t="s">
        <v>721</v>
      </c>
      <c r="S7" t="s">
        <v>722</v>
      </c>
      <c r="T7" t="s">
        <v>723</v>
      </c>
      <c r="U7" t="s">
        <v>724</v>
      </c>
      <c r="V7" t="s">
        <v>725</v>
      </c>
      <c r="W7" t="s">
        <v>726</v>
      </c>
      <c r="X7" t="s">
        <v>727</v>
      </c>
      <c r="Y7" t="s">
        <v>728</v>
      </c>
      <c r="Z7" t="s">
        <v>729</v>
      </c>
      <c r="AA7" t="s">
        <v>730</v>
      </c>
      <c r="AB7" t="s">
        <v>731</v>
      </c>
      <c r="AC7" t="s">
        <v>732</v>
      </c>
      <c r="AD7" t="s">
        <v>733</v>
      </c>
      <c r="AE7" t="s">
        <v>734</v>
      </c>
      <c r="AF7" t="s">
        <v>735</v>
      </c>
      <c r="AG7" t="s">
        <v>736</v>
      </c>
      <c r="AH7" t="s">
        <v>737</v>
      </c>
      <c r="AI7" t="s">
        <v>738</v>
      </c>
      <c r="AJ7" t="s">
        <v>739</v>
      </c>
      <c r="AK7" t="s">
        <v>740</v>
      </c>
      <c r="AL7" t="s">
        <v>741</v>
      </c>
      <c r="AM7" t="s">
        <v>742</v>
      </c>
      <c r="AN7" t="s">
        <v>743</v>
      </c>
      <c r="AO7" t="s">
        <v>744</v>
      </c>
      <c r="AP7" t="s">
        <v>745</v>
      </c>
      <c r="AQ7" t="s">
        <v>746</v>
      </c>
      <c r="AR7" t="s">
        <v>747</v>
      </c>
      <c r="AS7" t="s">
        <v>748</v>
      </c>
      <c r="AT7" t="s">
        <v>749</v>
      </c>
      <c r="AU7" t="s">
        <v>750</v>
      </c>
      <c r="AV7" t="s">
        <v>751</v>
      </c>
      <c r="AW7" t="s">
        <v>752</v>
      </c>
      <c r="AX7" t="s">
        <v>753</v>
      </c>
      <c r="AY7" t="s">
        <v>754</v>
      </c>
      <c r="AZ7" t="s">
        <v>755</v>
      </c>
      <c r="BA7" t="s">
        <v>756</v>
      </c>
      <c r="BB7" t="s">
        <v>757</v>
      </c>
      <c r="BC7" t="s">
        <v>758</v>
      </c>
      <c r="BD7" t="s">
        <v>759</v>
      </c>
      <c r="BE7" t="s">
        <v>760</v>
      </c>
      <c r="BF7" t="s">
        <v>761</v>
      </c>
      <c r="BG7" t="s">
        <v>762</v>
      </c>
      <c r="BH7" t="s">
        <v>763</v>
      </c>
      <c r="BI7" t="s">
        <v>764</v>
      </c>
      <c r="BJ7" t="s">
        <v>765</v>
      </c>
      <c r="BK7" t="s">
        <v>766</v>
      </c>
      <c r="BL7" t="s">
        <v>767</v>
      </c>
      <c r="BM7" t="s">
        <v>768</v>
      </c>
      <c r="BN7" t="s">
        <v>769</v>
      </c>
      <c r="BO7" t="s">
        <v>770</v>
      </c>
      <c r="BP7" t="s">
        <v>771</v>
      </c>
      <c r="BQ7" t="s">
        <v>772</v>
      </c>
      <c r="BR7" t="s">
        <v>773</v>
      </c>
      <c r="BS7" t="s">
        <v>774</v>
      </c>
      <c r="BT7" t="s">
        <v>775</v>
      </c>
      <c r="BU7" t="s">
        <v>776</v>
      </c>
      <c r="BV7" t="s">
        <v>777</v>
      </c>
      <c r="BW7" t="s">
        <v>778</v>
      </c>
      <c r="BX7" t="s">
        <v>779</v>
      </c>
      <c r="BY7" t="s">
        <v>780</v>
      </c>
      <c r="BZ7" t="s">
        <v>781</v>
      </c>
      <c r="CA7" t="s">
        <v>782</v>
      </c>
      <c r="CB7" t="s">
        <v>783</v>
      </c>
      <c r="CC7" t="s">
        <v>784</v>
      </c>
      <c r="CD7" t="s">
        <v>785</v>
      </c>
      <c r="CE7" t="s">
        <v>786</v>
      </c>
      <c r="CF7" t="s">
        <v>787</v>
      </c>
      <c r="CG7" t="s">
        <v>788</v>
      </c>
      <c r="CH7" t="s">
        <v>789</v>
      </c>
      <c r="CI7" t="s">
        <v>790</v>
      </c>
      <c r="CJ7" t="s">
        <v>791</v>
      </c>
      <c r="CK7" t="s">
        <v>792</v>
      </c>
      <c r="CL7" t="s">
        <v>793</v>
      </c>
      <c r="CM7" t="s">
        <v>794</v>
      </c>
      <c r="CN7" t="s">
        <v>795</v>
      </c>
      <c r="CO7" t="s">
        <v>796</v>
      </c>
      <c r="CP7" t="s">
        <v>797</v>
      </c>
      <c r="CQ7" t="s">
        <v>798</v>
      </c>
      <c r="CR7" t="s">
        <v>799</v>
      </c>
      <c r="CS7" t="s">
        <v>800</v>
      </c>
      <c r="CT7" t="s">
        <v>801</v>
      </c>
      <c r="CU7" t="s">
        <v>802</v>
      </c>
      <c r="CV7" t="s">
        <v>803</v>
      </c>
      <c r="CW7" t="s">
        <v>804</v>
      </c>
      <c r="CX7" t="s">
        <v>805</v>
      </c>
      <c r="CY7" t="s">
        <v>806</v>
      </c>
      <c r="CZ7" t="s">
        <v>807</v>
      </c>
      <c r="DA7" t="s">
        <v>808</v>
      </c>
      <c r="DB7" t="s">
        <v>809</v>
      </c>
      <c r="DC7" t="s">
        <v>810</v>
      </c>
      <c r="DD7" t="s">
        <v>811</v>
      </c>
      <c r="DE7" t="s">
        <v>812</v>
      </c>
      <c r="DF7" t="s">
        <v>813</v>
      </c>
      <c r="DG7" t="s">
        <v>814</v>
      </c>
      <c r="DH7" t="s">
        <v>815</v>
      </c>
      <c r="DI7" t="s">
        <v>816</v>
      </c>
      <c r="DJ7" t="s">
        <v>817</v>
      </c>
      <c r="DK7" t="s">
        <v>818</v>
      </c>
      <c r="DL7" t="s">
        <v>819</v>
      </c>
      <c r="DM7" t="s">
        <v>820</v>
      </c>
      <c r="DN7" t="s">
        <v>821</v>
      </c>
      <c r="DO7" t="s">
        <v>822</v>
      </c>
      <c r="DP7" t="s">
        <v>823</v>
      </c>
      <c r="DQ7" t="s">
        <v>824</v>
      </c>
      <c r="DR7" t="s">
        <v>825</v>
      </c>
      <c r="DS7" t="s">
        <v>826</v>
      </c>
      <c r="DT7" t="s">
        <v>827</v>
      </c>
      <c r="DU7" t="s">
        <v>828</v>
      </c>
      <c r="DV7" t="s">
        <v>829</v>
      </c>
      <c r="DW7" t="s">
        <v>830</v>
      </c>
      <c r="DX7" t="s">
        <v>831</v>
      </c>
      <c r="DY7" t="s">
        <v>832</v>
      </c>
      <c r="DZ7" t="s">
        <v>833</v>
      </c>
      <c r="EA7" t="s">
        <v>834</v>
      </c>
      <c r="EB7" t="s">
        <v>835</v>
      </c>
      <c r="EC7" t="s">
        <v>836</v>
      </c>
      <c r="ED7" t="s">
        <v>837</v>
      </c>
      <c r="EE7" t="s">
        <v>838</v>
      </c>
      <c r="EF7" t="s">
        <v>839</v>
      </c>
      <c r="EG7" t="s">
        <v>840</v>
      </c>
      <c r="EH7" t="s">
        <v>841</v>
      </c>
      <c r="EI7" t="s">
        <v>842</v>
      </c>
      <c r="EJ7" t="s">
        <v>843</v>
      </c>
      <c r="EK7" t="s">
        <v>844</v>
      </c>
      <c r="EL7" t="s">
        <v>845</v>
      </c>
      <c r="EM7" t="s">
        <v>846</v>
      </c>
      <c r="EN7" t="s">
        <v>847</v>
      </c>
      <c r="EO7" t="s">
        <v>848</v>
      </c>
      <c r="EP7" t="s">
        <v>849</v>
      </c>
      <c r="EQ7" t="s">
        <v>850</v>
      </c>
      <c r="ER7" t="s">
        <v>851</v>
      </c>
      <c r="ES7" t="s">
        <v>852</v>
      </c>
      <c r="ET7" t="s">
        <v>853</v>
      </c>
      <c r="EU7" t="s">
        <v>854</v>
      </c>
      <c r="EV7" t="s">
        <v>855</v>
      </c>
      <c r="EW7" t="s">
        <v>856</v>
      </c>
      <c r="EX7" t="s">
        <v>857</v>
      </c>
      <c r="EY7" t="s">
        <v>858</v>
      </c>
      <c r="EZ7" t="s">
        <v>859</v>
      </c>
      <c r="FA7" t="s">
        <v>860</v>
      </c>
      <c r="FB7" t="s">
        <v>861</v>
      </c>
      <c r="FC7" t="s">
        <v>862</v>
      </c>
      <c r="FD7" t="s">
        <v>863</v>
      </c>
      <c r="FE7" t="s">
        <v>864</v>
      </c>
      <c r="FF7" t="s">
        <v>865</v>
      </c>
      <c r="FG7" t="s">
        <v>866</v>
      </c>
      <c r="FH7" t="s">
        <v>867</v>
      </c>
      <c r="FI7" t="s">
        <v>868</v>
      </c>
      <c r="FJ7" t="s">
        <v>869</v>
      </c>
      <c r="FK7" t="s">
        <v>870</v>
      </c>
      <c r="FL7" t="s">
        <v>871</v>
      </c>
      <c r="FM7" t="s">
        <v>872</v>
      </c>
      <c r="FN7" t="s">
        <v>873</v>
      </c>
      <c r="FO7" t="s">
        <v>874</v>
      </c>
      <c r="FP7" t="s">
        <v>875</v>
      </c>
      <c r="FQ7" t="s">
        <v>876</v>
      </c>
      <c r="FR7" t="s">
        <v>877</v>
      </c>
      <c r="FS7" t="s">
        <v>878</v>
      </c>
      <c r="FT7" t="s">
        <v>879</v>
      </c>
      <c r="FU7" t="s">
        <v>880</v>
      </c>
      <c r="FV7" t="s">
        <v>881</v>
      </c>
      <c r="FW7" t="s">
        <v>882</v>
      </c>
      <c r="FX7" t="s">
        <v>883</v>
      </c>
      <c r="FY7" t="s">
        <v>884</v>
      </c>
      <c r="FZ7" t="s">
        <v>885</v>
      </c>
      <c r="GA7" t="s">
        <v>886</v>
      </c>
      <c r="GB7" t="s">
        <v>887</v>
      </c>
      <c r="GC7" t="s">
        <v>888</v>
      </c>
      <c r="GD7" t="s">
        <v>889</v>
      </c>
      <c r="GE7" t="s">
        <v>890</v>
      </c>
      <c r="GF7" t="s">
        <v>891</v>
      </c>
      <c r="GG7" t="s">
        <v>892</v>
      </c>
      <c r="GH7" t="s">
        <v>893</v>
      </c>
      <c r="GI7" t="s">
        <v>894</v>
      </c>
      <c r="GJ7" t="s">
        <v>895</v>
      </c>
      <c r="GK7" t="s">
        <v>896</v>
      </c>
      <c r="GL7" t="s">
        <v>897</v>
      </c>
      <c r="GM7" t="s">
        <v>898</v>
      </c>
      <c r="GN7" t="s">
        <v>899</v>
      </c>
      <c r="GO7" t="s">
        <v>900</v>
      </c>
      <c r="GP7" t="s">
        <v>901</v>
      </c>
      <c r="GQ7" t="s">
        <v>902</v>
      </c>
      <c r="GR7" t="s">
        <v>903</v>
      </c>
      <c r="GS7" t="s">
        <v>904</v>
      </c>
      <c r="GT7" t="s">
        <v>905</v>
      </c>
      <c r="GU7" t="s">
        <v>906</v>
      </c>
      <c r="GV7" t="s">
        <v>907</v>
      </c>
      <c r="GW7" t="s">
        <v>908</v>
      </c>
      <c r="GX7" t="s">
        <v>909</v>
      </c>
      <c r="GY7" t="s">
        <v>910</v>
      </c>
      <c r="GZ7" t="s">
        <v>911</v>
      </c>
      <c r="HA7" t="s">
        <v>912</v>
      </c>
      <c r="HB7" t="s">
        <v>913</v>
      </c>
      <c r="HC7" t="s">
        <v>914</v>
      </c>
      <c r="HD7" t="s">
        <v>915</v>
      </c>
      <c r="HE7" t="s">
        <v>916</v>
      </c>
      <c r="HF7" t="s">
        <v>917</v>
      </c>
      <c r="HG7" t="s">
        <v>918</v>
      </c>
      <c r="HH7" t="s">
        <v>919</v>
      </c>
      <c r="HI7" t="s">
        <v>920</v>
      </c>
      <c r="HJ7" t="s">
        <v>921</v>
      </c>
      <c r="HK7" t="s">
        <v>922</v>
      </c>
      <c r="HL7" t="s">
        <v>923</v>
      </c>
      <c r="HM7" t="s">
        <v>924</v>
      </c>
      <c r="HN7" t="s">
        <v>925</v>
      </c>
      <c r="HO7" t="s">
        <v>926</v>
      </c>
      <c r="HP7" t="s">
        <v>927</v>
      </c>
      <c r="HQ7" t="s">
        <v>928</v>
      </c>
      <c r="HR7" t="s">
        <v>929</v>
      </c>
      <c r="HS7" t="s">
        <v>930</v>
      </c>
      <c r="HT7" t="s">
        <v>931</v>
      </c>
      <c r="HU7" t="s">
        <v>932</v>
      </c>
      <c r="HV7" t="s">
        <v>933</v>
      </c>
      <c r="HW7" t="s">
        <v>934</v>
      </c>
      <c r="HX7" t="s">
        <v>935</v>
      </c>
      <c r="HY7" t="s">
        <v>936</v>
      </c>
      <c r="HZ7" t="s">
        <v>937</v>
      </c>
      <c r="IA7" t="s">
        <v>938</v>
      </c>
      <c r="IB7" t="s">
        <v>939</v>
      </c>
      <c r="IC7" t="s">
        <v>940</v>
      </c>
      <c r="ID7" t="s">
        <v>941</v>
      </c>
      <c r="IE7" t="s">
        <v>942</v>
      </c>
      <c r="IF7" t="s">
        <v>943</v>
      </c>
      <c r="IG7" t="s">
        <v>944</v>
      </c>
      <c r="IH7" t="s">
        <v>945</v>
      </c>
      <c r="II7" t="s">
        <v>946</v>
      </c>
      <c r="IJ7" t="s">
        <v>947</v>
      </c>
      <c r="IK7" t="s">
        <v>948</v>
      </c>
      <c r="IL7" t="s">
        <v>949</v>
      </c>
      <c r="IM7" t="s">
        <v>950</v>
      </c>
      <c r="IN7" t="s">
        <v>951</v>
      </c>
      <c r="IO7" t="s">
        <v>952</v>
      </c>
      <c r="IP7" t="s">
        <v>953</v>
      </c>
      <c r="IQ7" t="s">
        <v>954</v>
      </c>
      <c r="IR7" t="s">
        <v>955</v>
      </c>
      <c r="IS7" t="s">
        <v>956</v>
      </c>
      <c r="IT7" t="s">
        <v>957</v>
      </c>
      <c r="IU7" t="s">
        <v>958</v>
      </c>
      <c r="IV7" t="s">
        <v>959</v>
      </c>
      <c r="IW7" t="s">
        <v>960</v>
      </c>
      <c r="IX7" t="s">
        <v>961</v>
      </c>
      <c r="IY7" t="s">
        <v>962</v>
      </c>
      <c r="IZ7" t="s">
        <v>963</v>
      </c>
      <c r="JA7" t="s">
        <v>964</v>
      </c>
      <c r="JB7" t="s">
        <v>965</v>
      </c>
      <c r="JC7" t="s">
        <v>966</v>
      </c>
      <c r="JD7" t="s">
        <v>967</v>
      </c>
      <c r="JE7" t="s">
        <v>968</v>
      </c>
      <c r="JF7" t="s">
        <v>969</v>
      </c>
      <c r="JG7" t="s">
        <v>970</v>
      </c>
      <c r="JH7" t="s">
        <v>971</v>
      </c>
      <c r="JI7" t="s">
        <v>972</v>
      </c>
      <c r="JJ7" t="s">
        <v>973</v>
      </c>
      <c r="JK7" t="s">
        <v>974</v>
      </c>
      <c r="JL7" t="s">
        <v>975</v>
      </c>
      <c r="JM7" t="s">
        <v>976</v>
      </c>
      <c r="JN7" t="s">
        <v>977</v>
      </c>
      <c r="JO7" t="s">
        <v>978</v>
      </c>
      <c r="JP7" t="s">
        <v>979</v>
      </c>
      <c r="JQ7" t="s">
        <v>980</v>
      </c>
      <c r="JR7" t="s">
        <v>981</v>
      </c>
      <c r="JS7" t="s">
        <v>982</v>
      </c>
      <c r="JT7" t="s">
        <v>983</v>
      </c>
      <c r="JU7" t="s">
        <v>984</v>
      </c>
      <c r="JV7" t="s">
        <v>985</v>
      </c>
      <c r="JW7" t="s">
        <v>986</v>
      </c>
      <c r="JX7" t="s">
        <v>987</v>
      </c>
      <c r="JY7" t="s">
        <v>988</v>
      </c>
      <c r="JZ7" t="s">
        <v>989</v>
      </c>
      <c r="KA7" t="s">
        <v>990</v>
      </c>
      <c r="KB7" t="s">
        <v>991</v>
      </c>
      <c r="KC7" t="s">
        <v>992</v>
      </c>
      <c r="KD7" t="s">
        <v>993</v>
      </c>
      <c r="KE7" t="s">
        <v>994</v>
      </c>
      <c r="KF7" t="s">
        <v>995</v>
      </c>
      <c r="KG7" t="s">
        <v>996</v>
      </c>
      <c r="KH7" t="s">
        <v>997</v>
      </c>
      <c r="KI7" t="s">
        <v>511</v>
      </c>
      <c r="KJ7" t="s">
        <v>512</v>
      </c>
      <c r="KK7" t="s">
        <v>513</v>
      </c>
      <c r="KL7" t="s">
        <v>514</v>
      </c>
      <c r="KM7" t="s">
        <v>515</v>
      </c>
      <c r="KN7" t="s">
        <v>998</v>
      </c>
      <c r="KO7" t="s">
        <v>999</v>
      </c>
      <c r="KP7" t="s">
        <v>1000</v>
      </c>
      <c r="KQ7" t="s">
        <v>1001</v>
      </c>
      <c r="KR7" t="s">
        <v>1002</v>
      </c>
      <c r="KS7" t="s">
        <v>1003</v>
      </c>
      <c r="KT7" t="s">
        <v>1004</v>
      </c>
      <c r="KU7" t="s">
        <v>1005</v>
      </c>
      <c r="KV7" t="s">
        <v>1006</v>
      </c>
      <c r="KW7" t="s">
        <v>1007</v>
      </c>
      <c r="KX7" t="s">
        <v>1008</v>
      </c>
      <c r="KY7" t="s">
        <v>1009</v>
      </c>
      <c r="KZ7" t="s">
        <v>1010</v>
      </c>
      <c r="LA7" t="s">
        <v>1011</v>
      </c>
      <c r="LB7" t="s">
        <v>1012</v>
      </c>
      <c r="LC7" t="s">
        <v>1013</v>
      </c>
      <c r="LD7" t="s">
        <v>1014</v>
      </c>
      <c r="LE7" t="s">
        <v>1015</v>
      </c>
      <c r="LF7" t="s">
        <v>1016</v>
      </c>
      <c r="LG7" t="s">
        <v>1017</v>
      </c>
      <c r="LH7" t="s">
        <v>1018</v>
      </c>
      <c r="LI7" t="s">
        <v>1019</v>
      </c>
      <c r="LJ7" t="s">
        <v>1020</v>
      </c>
      <c r="LK7" t="s">
        <v>1021</v>
      </c>
      <c r="LL7" t="s">
        <v>1022</v>
      </c>
      <c r="LM7" t="s">
        <v>1023</v>
      </c>
      <c r="LN7" t="s">
        <v>1024</v>
      </c>
      <c r="LO7" t="s">
        <v>1025</v>
      </c>
      <c r="LP7" t="s">
        <v>1026</v>
      </c>
      <c r="LQ7" t="s">
        <v>1027</v>
      </c>
      <c r="LR7" t="s">
        <v>1028</v>
      </c>
      <c r="LS7" t="s">
        <v>1029</v>
      </c>
      <c r="LT7" t="s">
        <v>1030</v>
      </c>
      <c r="LU7" t="s">
        <v>1031</v>
      </c>
      <c r="LV7" t="s">
        <v>1032</v>
      </c>
      <c r="LW7" t="s">
        <v>1033</v>
      </c>
      <c r="LX7" t="s">
        <v>1034</v>
      </c>
      <c r="LY7" t="s">
        <v>1035</v>
      </c>
      <c r="LZ7" t="s">
        <v>1036</v>
      </c>
      <c r="MA7" t="s">
        <v>1037</v>
      </c>
      <c r="MB7" t="s">
        <v>1038</v>
      </c>
      <c r="MC7" t="s">
        <v>1039</v>
      </c>
      <c r="MD7" t="s">
        <v>1040</v>
      </c>
      <c r="ME7" t="s">
        <v>1041</v>
      </c>
      <c r="MF7" t="s">
        <v>1042</v>
      </c>
      <c r="MG7" t="s">
        <v>1043</v>
      </c>
      <c r="MH7" t="s">
        <v>1044</v>
      </c>
      <c r="MI7" t="s">
        <v>1045</v>
      </c>
      <c r="MJ7" t="s">
        <v>1046</v>
      </c>
      <c r="MK7" t="s">
        <v>1047</v>
      </c>
      <c r="ML7" t="s">
        <v>1048</v>
      </c>
      <c r="MM7" t="s">
        <v>1049</v>
      </c>
      <c r="MN7" t="s">
        <v>1050</v>
      </c>
      <c r="MO7" t="s">
        <v>1051</v>
      </c>
      <c r="MP7" t="s">
        <v>1052</v>
      </c>
      <c r="MQ7" t="s">
        <v>1053</v>
      </c>
      <c r="MR7" t="s">
        <v>1054</v>
      </c>
      <c r="MS7" t="s">
        <v>1055</v>
      </c>
      <c r="MT7" t="s">
        <v>1056</v>
      </c>
      <c r="MU7" t="s">
        <v>1057</v>
      </c>
      <c r="MV7" t="s">
        <v>1058</v>
      </c>
      <c r="MW7" t="s">
        <v>1059</v>
      </c>
      <c r="MX7" t="s">
        <v>1060</v>
      </c>
      <c r="MY7" t="s">
        <v>1061</v>
      </c>
      <c r="MZ7" t="s">
        <v>1062</v>
      </c>
      <c r="NA7" t="s">
        <v>1063</v>
      </c>
      <c r="NB7" t="s">
        <v>1064</v>
      </c>
      <c r="NC7" t="s">
        <v>1065</v>
      </c>
      <c r="ND7" t="s">
        <v>1066</v>
      </c>
      <c r="NE7" t="s">
        <v>1067</v>
      </c>
      <c r="NF7" t="s">
        <v>1068</v>
      </c>
      <c r="NG7" t="s">
        <v>1069</v>
      </c>
      <c r="NH7" t="s">
        <v>1070</v>
      </c>
      <c r="NI7" t="s">
        <v>1071</v>
      </c>
      <c r="NJ7" t="s">
        <v>1072</v>
      </c>
      <c r="NK7" t="s">
        <v>1073</v>
      </c>
      <c r="NL7" t="s">
        <v>1074</v>
      </c>
      <c r="NM7" t="s">
        <v>1075</v>
      </c>
      <c r="NN7" t="s">
        <v>1076</v>
      </c>
      <c r="NO7" t="s">
        <v>1077</v>
      </c>
      <c r="NP7" t="s">
        <v>1078</v>
      </c>
      <c r="NQ7" t="s">
        <v>1079</v>
      </c>
      <c r="NR7" t="s">
        <v>1080</v>
      </c>
      <c r="NS7" t="s">
        <v>1081</v>
      </c>
      <c r="NT7" t="s">
        <v>1082</v>
      </c>
      <c r="NU7" t="s">
        <v>1083</v>
      </c>
      <c r="NV7" t="s">
        <v>1084</v>
      </c>
      <c r="NW7" t="s">
        <v>1085</v>
      </c>
      <c r="NX7" t="s">
        <v>1086</v>
      </c>
      <c r="NY7" t="s">
        <v>1087</v>
      </c>
      <c r="NZ7" t="s">
        <v>1088</v>
      </c>
      <c r="OA7" t="s">
        <v>1089</v>
      </c>
      <c r="OB7" t="s">
        <v>1090</v>
      </c>
      <c r="OC7" t="s">
        <v>1091</v>
      </c>
      <c r="OD7" t="s">
        <v>1092</v>
      </c>
      <c r="OE7" t="s">
        <v>1093</v>
      </c>
      <c r="OF7" t="s">
        <v>1094</v>
      </c>
      <c r="OG7" t="s">
        <v>1095</v>
      </c>
      <c r="OH7" t="s">
        <v>1096</v>
      </c>
      <c r="OI7" t="s">
        <v>1097</v>
      </c>
      <c r="OJ7" t="s">
        <v>1098</v>
      </c>
      <c r="OK7" t="s">
        <v>1099</v>
      </c>
      <c r="OL7" t="s">
        <v>1100</v>
      </c>
      <c r="OM7" t="s">
        <v>1101</v>
      </c>
      <c r="ON7" t="s">
        <v>1102</v>
      </c>
      <c r="OO7" t="s">
        <v>1103</v>
      </c>
      <c r="OP7" t="s">
        <v>1104</v>
      </c>
      <c r="OQ7" t="s">
        <v>1105</v>
      </c>
      <c r="OR7" t="s">
        <v>1106</v>
      </c>
      <c r="OS7" t="s">
        <v>1107</v>
      </c>
      <c r="OT7" t="s">
        <v>1108</v>
      </c>
      <c r="OU7" t="s">
        <v>1109</v>
      </c>
      <c r="OV7" t="s">
        <v>1110</v>
      </c>
      <c r="OW7" t="s">
        <v>1111</v>
      </c>
      <c r="OX7" t="s">
        <v>1112</v>
      </c>
      <c r="OY7" t="s">
        <v>1113</v>
      </c>
      <c r="OZ7" t="s">
        <v>1114</v>
      </c>
      <c r="PA7" t="s">
        <v>1115</v>
      </c>
      <c r="PB7" t="s">
        <v>1116</v>
      </c>
      <c r="PC7" t="s">
        <v>1117</v>
      </c>
      <c r="PD7" t="s">
        <v>1118</v>
      </c>
      <c r="PE7" t="s">
        <v>1119</v>
      </c>
      <c r="PF7" t="s">
        <v>1120</v>
      </c>
      <c r="PG7" t="s">
        <v>1121</v>
      </c>
      <c r="PH7" t="s">
        <v>1122</v>
      </c>
      <c r="PI7" t="s">
        <v>1123</v>
      </c>
      <c r="PJ7" t="s">
        <v>1124</v>
      </c>
      <c r="PK7" t="s">
        <v>1125</v>
      </c>
      <c r="PL7" t="s">
        <v>1126</v>
      </c>
      <c r="PM7" t="s">
        <v>1127</v>
      </c>
      <c r="PN7" t="s">
        <v>1128</v>
      </c>
      <c r="PO7" t="s">
        <v>1129</v>
      </c>
      <c r="PP7" t="s">
        <v>1130</v>
      </c>
      <c r="PQ7" t="s">
        <v>1131</v>
      </c>
      <c r="PR7" t="s">
        <v>1132</v>
      </c>
      <c r="PS7" t="s">
        <v>1133</v>
      </c>
      <c r="PT7" t="s">
        <v>1134</v>
      </c>
      <c r="PU7" t="s">
        <v>1135</v>
      </c>
      <c r="PV7" t="s">
        <v>1136</v>
      </c>
      <c r="PW7" t="s">
        <v>1137</v>
      </c>
      <c r="PX7" t="s">
        <v>1138</v>
      </c>
      <c r="PY7" t="s">
        <v>1139</v>
      </c>
      <c r="PZ7" t="s">
        <v>1140</v>
      </c>
      <c r="QA7" t="s">
        <v>1141</v>
      </c>
      <c r="QB7" t="s">
        <v>1142</v>
      </c>
      <c r="QC7" t="s">
        <v>1143</v>
      </c>
      <c r="QD7" t="s">
        <v>1144</v>
      </c>
      <c r="QE7" t="s">
        <v>1145</v>
      </c>
      <c r="QF7" t="s">
        <v>1146</v>
      </c>
      <c r="QG7" t="s">
        <v>1147</v>
      </c>
      <c r="QH7" t="s">
        <v>1148</v>
      </c>
      <c r="QI7" t="s">
        <v>1149</v>
      </c>
      <c r="QJ7" t="s">
        <v>1150</v>
      </c>
      <c r="QK7" t="s">
        <v>1151</v>
      </c>
      <c r="QL7" t="s">
        <v>1152</v>
      </c>
      <c r="QM7" t="s">
        <v>1153</v>
      </c>
      <c r="QN7" t="s">
        <v>1154</v>
      </c>
      <c r="QO7" t="s">
        <v>1155</v>
      </c>
      <c r="QP7" t="s">
        <v>1156</v>
      </c>
      <c r="QQ7" t="s">
        <v>1157</v>
      </c>
      <c r="QR7" t="s">
        <v>1158</v>
      </c>
      <c r="QS7" t="s">
        <v>1159</v>
      </c>
      <c r="QT7" t="s">
        <v>1160</v>
      </c>
      <c r="QU7" t="s">
        <v>1161</v>
      </c>
      <c r="QV7" t="s">
        <v>1162</v>
      </c>
      <c r="QW7" t="s">
        <v>1163</v>
      </c>
      <c r="QX7" t="s">
        <v>1164</v>
      </c>
      <c r="QY7" t="s">
        <v>1165</v>
      </c>
      <c r="QZ7" t="s">
        <v>1166</v>
      </c>
      <c r="RA7" t="s">
        <v>1167</v>
      </c>
      <c r="RB7" t="s">
        <v>1168</v>
      </c>
      <c r="RC7" t="s">
        <v>1169</v>
      </c>
      <c r="RD7" t="s">
        <v>1170</v>
      </c>
      <c r="RE7" t="s">
        <v>1171</v>
      </c>
      <c r="RF7" t="s">
        <v>1172</v>
      </c>
      <c r="RG7" t="s">
        <v>690</v>
      </c>
      <c r="RH7" t="s">
        <v>691</v>
      </c>
      <c r="RI7" t="s">
        <v>692</v>
      </c>
      <c r="RJ7" t="s">
        <v>693</v>
      </c>
      <c r="RK7" t="s">
        <v>1173</v>
      </c>
      <c r="RL7" t="s">
        <v>1174</v>
      </c>
      <c r="RM7" t="s">
        <v>1175</v>
      </c>
      <c r="RN7" t="s">
        <v>1176</v>
      </c>
      <c r="RO7" t="s">
        <v>1177</v>
      </c>
      <c r="RP7" t="s">
        <v>1178</v>
      </c>
      <c r="RQ7" t="s">
        <v>1179</v>
      </c>
      <c r="RR7" t="s">
        <v>1180</v>
      </c>
      <c r="RS7" t="s">
        <v>1181</v>
      </c>
      <c r="RT7" t="s">
        <v>1182</v>
      </c>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T7" s="34" t="str">
        <f>F7</f>
        <v>identifikator_sluzby</v>
      </c>
      <c r="VU7" s="34" t="str">
        <f>B7</f>
        <v>poskyt_nazev</v>
      </c>
      <c r="VV7" s="34" t="str">
        <f>I7</f>
        <v>nazev</v>
      </c>
      <c r="VW7" s="34" t="str">
        <f>G7</f>
        <v>druh</v>
      </c>
      <c r="VX7" s="10"/>
      <c r="WQ7" s="12" t="s">
        <v>709</v>
      </c>
      <c r="WR7" s="10"/>
      <c r="WS7" s="10"/>
      <c r="WT7" s="10"/>
      <c r="WU7" s="10"/>
      <c r="WV7" s="10"/>
      <c r="WW7" s="10"/>
      <c r="WX7" s="10"/>
      <c r="WY7" s="10"/>
      <c r="WZ7" s="10"/>
      <c r="XA7" s="10"/>
      <c r="XB7" s="10"/>
      <c r="XC7" s="10"/>
      <c r="XD7" s="10"/>
      <c r="XE7" s="10"/>
      <c r="XF7" s="10"/>
      <c r="XG7" s="10"/>
      <c r="XH7" s="10"/>
      <c r="XI7" s="10"/>
    </row>
    <row r="8" spans="1:635" s="34" customFormat="1" ht="28.5" customHeight="1">
      <c r="A8" s="7">
        <v>1</v>
      </c>
      <c r="B8" s="9" t="s">
        <v>1183</v>
      </c>
      <c r="C8" s="7">
        <v>47477962</v>
      </c>
      <c r="D8" s="7" t="s">
        <v>1184</v>
      </c>
      <c r="E8" s="7" t="s">
        <v>1185</v>
      </c>
      <c r="F8" s="7">
        <v>6115340</v>
      </c>
      <c r="G8" s="7" t="s">
        <v>1186</v>
      </c>
      <c r="H8" s="7" t="s">
        <v>1187</v>
      </c>
      <c r="I8" s="7" t="s">
        <v>1183</v>
      </c>
      <c r="J8" s="35">
        <v>39083</v>
      </c>
      <c r="K8" s="7"/>
      <c r="L8" s="7" t="s">
        <v>1188</v>
      </c>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t="s">
        <v>1189</v>
      </c>
      <c r="AQ8" s="7">
        <v>3</v>
      </c>
      <c r="AR8" s="7">
        <v>25</v>
      </c>
      <c r="AS8" s="7">
        <v>120</v>
      </c>
      <c r="AT8" s="7">
        <v>120</v>
      </c>
      <c r="AU8" s="7">
        <v>120</v>
      </c>
      <c r="AV8" s="7"/>
      <c r="AW8" s="7"/>
      <c r="AX8" s="7"/>
      <c r="AY8" s="7"/>
      <c r="AZ8" s="7"/>
      <c r="BA8" s="7"/>
      <c r="BB8" s="7"/>
      <c r="BC8" s="7"/>
      <c r="BD8" s="7"/>
      <c r="BE8" s="7"/>
      <c r="BF8" s="7"/>
      <c r="BG8" s="7"/>
      <c r="BH8" s="7"/>
      <c r="BI8" s="7"/>
      <c r="BJ8" s="7">
        <v>4700</v>
      </c>
      <c r="BK8" s="7"/>
      <c r="BL8" s="7" t="s">
        <v>1190</v>
      </c>
      <c r="BM8" s="7" t="s">
        <v>1191</v>
      </c>
      <c r="BN8" s="7" t="s">
        <v>1192</v>
      </c>
      <c r="BO8" s="7">
        <v>0</v>
      </c>
      <c r="BP8" s="7">
        <v>0</v>
      </c>
      <c r="BQ8" s="7">
        <v>0</v>
      </c>
      <c r="BR8" s="7">
        <v>0</v>
      </c>
      <c r="BS8" s="7">
        <v>0</v>
      </c>
      <c r="BT8" s="7">
        <v>51</v>
      </c>
      <c r="BU8" s="7">
        <v>33</v>
      </c>
      <c r="BV8" s="7">
        <v>9</v>
      </c>
      <c r="BW8" s="7">
        <v>0</v>
      </c>
      <c r="BX8" s="7">
        <v>27</v>
      </c>
      <c r="BY8" s="7">
        <v>51</v>
      </c>
      <c r="BZ8" s="7">
        <v>33</v>
      </c>
      <c r="CA8" s="7">
        <v>9</v>
      </c>
      <c r="CB8" s="7">
        <v>0</v>
      </c>
      <c r="CC8" s="7">
        <v>27</v>
      </c>
      <c r="CD8" s="7">
        <v>0</v>
      </c>
      <c r="CE8" s="7">
        <v>120</v>
      </c>
      <c r="CF8" s="7">
        <v>120</v>
      </c>
      <c r="CG8" s="7">
        <v>0</v>
      </c>
      <c r="CH8" s="7">
        <v>0</v>
      </c>
      <c r="CI8" s="7">
        <v>0</v>
      </c>
      <c r="CJ8" s="7">
        <v>0</v>
      </c>
      <c r="CK8" s="7">
        <v>0</v>
      </c>
      <c r="CL8" s="7">
        <v>0</v>
      </c>
      <c r="CM8" s="7">
        <v>51</v>
      </c>
      <c r="CN8" s="7">
        <v>33</v>
      </c>
      <c r="CO8" s="7">
        <v>9</v>
      </c>
      <c r="CP8" s="7">
        <v>0</v>
      </c>
      <c r="CQ8" s="7">
        <v>27</v>
      </c>
      <c r="CR8" s="7">
        <v>51</v>
      </c>
      <c r="CS8" s="7">
        <v>33</v>
      </c>
      <c r="CT8" s="7">
        <v>9</v>
      </c>
      <c r="CU8" s="7">
        <v>0</v>
      </c>
      <c r="CV8" s="7">
        <v>27</v>
      </c>
      <c r="CW8" s="7">
        <v>0</v>
      </c>
      <c r="CX8" s="7">
        <v>120</v>
      </c>
      <c r="CY8" s="7">
        <v>120</v>
      </c>
      <c r="CZ8" s="7">
        <v>0</v>
      </c>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v>3</v>
      </c>
      <c r="EQ8" s="7">
        <v>3</v>
      </c>
      <c r="ER8" s="7">
        <v>3.125</v>
      </c>
      <c r="ES8" s="7">
        <v>729000</v>
      </c>
      <c r="ET8" s="7">
        <v>390000</v>
      </c>
      <c r="EU8" s="7"/>
      <c r="EV8" s="7"/>
      <c r="EW8" s="7"/>
      <c r="EX8" s="7"/>
      <c r="EY8" s="7"/>
      <c r="EZ8" s="7"/>
      <c r="FA8" s="7"/>
      <c r="FB8" s="7"/>
      <c r="FC8" s="7"/>
      <c r="FD8" s="7"/>
      <c r="FE8" s="7"/>
      <c r="FF8" s="7"/>
      <c r="FG8" s="7"/>
      <c r="FH8" s="7"/>
      <c r="FI8" s="7"/>
      <c r="FJ8" s="7"/>
      <c r="FK8" s="7"/>
      <c r="FL8" s="7"/>
      <c r="FM8" s="7"/>
      <c r="FN8" s="7"/>
      <c r="FO8" s="7">
        <v>1</v>
      </c>
      <c r="FP8" s="7">
        <v>0.5</v>
      </c>
      <c r="FQ8" s="7">
        <v>0</v>
      </c>
      <c r="FR8" s="7">
        <v>243000</v>
      </c>
      <c r="FS8" s="7">
        <v>0</v>
      </c>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v>3</v>
      </c>
      <c r="IO8" s="7">
        <v>900</v>
      </c>
      <c r="IP8" s="7">
        <v>0.44800000000000001</v>
      </c>
      <c r="IQ8" s="7">
        <v>72000</v>
      </c>
      <c r="IR8" s="7">
        <v>0</v>
      </c>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v>0</v>
      </c>
      <c r="KH8" s="7"/>
      <c r="KI8" s="7">
        <v>3</v>
      </c>
      <c r="KJ8" s="7">
        <v>0</v>
      </c>
      <c r="KK8" s="7">
        <v>0.44800000000000001</v>
      </c>
      <c r="KL8" s="7">
        <v>0</v>
      </c>
      <c r="KM8" s="7">
        <v>3.448</v>
      </c>
      <c r="KN8" s="7">
        <v>972000</v>
      </c>
      <c r="KO8" s="7">
        <v>390000</v>
      </c>
      <c r="KP8" s="7">
        <v>390000</v>
      </c>
      <c r="KQ8" s="7"/>
      <c r="KR8" s="7"/>
      <c r="KS8" s="7"/>
      <c r="KT8" s="7">
        <v>0</v>
      </c>
      <c r="KU8" s="7">
        <v>0</v>
      </c>
      <c r="KV8" s="7">
        <v>0</v>
      </c>
      <c r="KW8" s="7"/>
      <c r="KX8" s="7"/>
      <c r="KY8" s="7"/>
      <c r="KZ8" s="7">
        <v>72000</v>
      </c>
      <c r="LA8" s="7">
        <v>0</v>
      </c>
      <c r="LB8" s="7">
        <v>0</v>
      </c>
      <c r="LC8" s="7"/>
      <c r="LD8" s="7"/>
      <c r="LE8" s="7"/>
      <c r="LF8" s="7">
        <v>0</v>
      </c>
      <c r="LG8" s="7">
        <v>0</v>
      </c>
      <c r="LH8" s="7">
        <v>0</v>
      </c>
      <c r="LI8" s="7"/>
      <c r="LJ8" s="7"/>
      <c r="LK8" s="7"/>
      <c r="LL8" s="7">
        <v>0</v>
      </c>
      <c r="LM8" s="7">
        <v>0</v>
      </c>
      <c r="LN8" s="7">
        <v>0</v>
      </c>
      <c r="LO8" s="7"/>
      <c r="LP8" s="7"/>
      <c r="LQ8" s="7"/>
      <c r="LR8" s="7">
        <v>0</v>
      </c>
      <c r="LS8" s="7">
        <v>0</v>
      </c>
      <c r="LT8" s="7">
        <v>0</v>
      </c>
      <c r="LU8" s="7"/>
      <c r="LV8" s="7"/>
      <c r="LW8" s="7"/>
      <c r="LX8" s="7">
        <v>0</v>
      </c>
      <c r="LY8" s="7">
        <v>0</v>
      </c>
      <c r="LZ8" s="7">
        <v>0</v>
      </c>
      <c r="MA8" s="7"/>
      <c r="MB8" s="7"/>
      <c r="MC8" s="7"/>
      <c r="MD8" s="7">
        <v>3000</v>
      </c>
      <c r="ME8" s="7">
        <v>0</v>
      </c>
      <c r="MF8" s="7">
        <v>0</v>
      </c>
      <c r="MG8" s="7"/>
      <c r="MH8" s="7"/>
      <c r="MI8" s="7"/>
      <c r="MJ8" s="7">
        <v>30000</v>
      </c>
      <c r="MK8" s="7">
        <v>0</v>
      </c>
      <c r="ML8" s="7">
        <v>0</v>
      </c>
      <c r="MM8" s="7"/>
      <c r="MN8" s="7"/>
      <c r="MO8" s="7"/>
      <c r="MP8" s="7">
        <v>20000</v>
      </c>
      <c r="MQ8" s="7">
        <v>0</v>
      </c>
      <c r="MR8" s="7">
        <v>0</v>
      </c>
      <c r="MS8" s="7"/>
      <c r="MT8" s="7"/>
      <c r="MU8" s="7"/>
      <c r="MV8" s="7">
        <v>0</v>
      </c>
      <c r="MW8" s="7">
        <v>0</v>
      </c>
      <c r="MX8" s="7">
        <v>0</v>
      </c>
      <c r="MY8" s="7"/>
      <c r="MZ8" s="7"/>
      <c r="NA8" s="7"/>
      <c r="NB8" s="7">
        <v>22000</v>
      </c>
      <c r="NC8" s="7">
        <v>0</v>
      </c>
      <c r="ND8" s="7">
        <v>0</v>
      </c>
      <c r="NE8" s="7"/>
      <c r="NF8" s="7"/>
      <c r="NG8" s="7"/>
      <c r="NH8" s="7">
        <v>31800</v>
      </c>
      <c r="NI8" s="7">
        <v>0</v>
      </c>
      <c r="NJ8" s="7">
        <v>0</v>
      </c>
      <c r="NK8" s="7"/>
      <c r="NL8" s="7"/>
      <c r="NM8" s="7"/>
      <c r="NN8" s="7">
        <v>18000</v>
      </c>
      <c r="NO8" s="7">
        <v>0</v>
      </c>
      <c r="NP8" s="7">
        <v>0</v>
      </c>
      <c r="NQ8" s="7"/>
      <c r="NR8" s="7"/>
      <c r="NS8" s="7"/>
      <c r="NT8" s="7">
        <v>10000</v>
      </c>
      <c r="NU8" s="7">
        <v>0</v>
      </c>
      <c r="NV8" s="7">
        <v>0</v>
      </c>
      <c r="NW8" s="7"/>
      <c r="NX8" s="7"/>
      <c r="NY8" s="7"/>
      <c r="NZ8" s="7">
        <v>20000</v>
      </c>
      <c r="OA8" s="7">
        <v>0</v>
      </c>
      <c r="OB8" s="7">
        <v>0</v>
      </c>
      <c r="OC8" s="7"/>
      <c r="OD8" s="7"/>
      <c r="OE8" s="7"/>
      <c r="OF8" s="7">
        <v>0</v>
      </c>
      <c r="OG8" s="7">
        <v>0</v>
      </c>
      <c r="OH8" s="7">
        <v>0</v>
      </c>
      <c r="OI8" s="7"/>
      <c r="OJ8" s="7"/>
      <c r="OK8" s="7"/>
      <c r="OL8" s="7">
        <v>0</v>
      </c>
      <c r="OM8" s="7">
        <v>0</v>
      </c>
      <c r="ON8" s="7">
        <v>0</v>
      </c>
      <c r="OO8" s="7"/>
      <c r="OP8" s="7"/>
      <c r="OQ8" s="7"/>
      <c r="OR8" s="7">
        <v>0</v>
      </c>
      <c r="OS8" s="7">
        <v>0</v>
      </c>
      <c r="OT8" s="7">
        <v>0</v>
      </c>
      <c r="OU8" s="7"/>
      <c r="OV8" s="7"/>
      <c r="OW8" s="7"/>
      <c r="OX8" s="7">
        <v>0</v>
      </c>
      <c r="OY8" s="7">
        <v>0</v>
      </c>
      <c r="OZ8" s="7">
        <v>0</v>
      </c>
      <c r="PA8" s="7"/>
      <c r="PB8" s="7"/>
      <c r="PC8" s="7"/>
      <c r="PD8" s="7">
        <v>0</v>
      </c>
      <c r="PE8" s="7">
        <v>0</v>
      </c>
      <c r="PF8" s="7">
        <v>0</v>
      </c>
      <c r="PG8" s="7"/>
      <c r="PH8" s="7"/>
      <c r="PI8" s="7"/>
      <c r="PJ8" s="7">
        <v>0</v>
      </c>
      <c r="PK8" s="7">
        <v>0</v>
      </c>
      <c r="PL8" s="7">
        <v>0</v>
      </c>
      <c r="PM8" s="7"/>
      <c r="PN8" s="7"/>
      <c r="PO8" s="7"/>
      <c r="PP8" s="7">
        <v>1198800</v>
      </c>
      <c r="PQ8" s="7">
        <v>390000</v>
      </c>
      <c r="PR8" s="8">
        <v>390000</v>
      </c>
      <c r="PS8" s="7">
        <v>100</v>
      </c>
      <c r="PT8" s="7">
        <v>100</v>
      </c>
      <c r="PU8" s="7"/>
      <c r="PV8" s="7">
        <v>1153542</v>
      </c>
      <c r="PW8" s="7"/>
      <c r="PX8" s="7">
        <v>380000</v>
      </c>
      <c r="PY8" s="7">
        <v>380000</v>
      </c>
      <c r="PZ8" s="7">
        <v>390000</v>
      </c>
      <c r="QA8" s="7">
        <v>0</v>
      </c>
      <c r="QB8" s="7">
        <v>0</v>
      </c>
      <c r="QC8" s="7">
        <v>0</v>
      </c>
      <c r="QD8" s="7">
        <v>0</v>
      </c>
      <c r="QE8" s="7">
        <v>0</v>
      </c>
      <c r="QF8" s="7">
        <v>0</v>
      </c>
      <c r="QG8" s="7">
        <v>0</v>
      </c>
      <c r="QH8" s="7">
        <v>0</v>
      </c>
      <c r="QI8" s="7">
        <v>0</v>
      </c>
      <c r="QJ8" s="7">
        <v>415885</v>
      </c>
      <c r="QK8" s="7">
        <v>470000</v>
      </c>
      <c r="QL8" s="7">
        <v>572800</v>
      </c>
      <c r="QM8" s="7"/>
      <c r="QN8" s="7">
        <v>0</v>
      </c>
      <c r="QO8" s="7">
        <v>0</v>
      </c>
      <c r="QP8" s="7">
        <v>0</v>
      </c>
      <c r="QQ8" s="7"/>
      <c r="QR8" s="7"/>
      <c r="QS8" s="7"/>
      <c r="QT8" s="7"/>
      <c r="QU8" s="7">
        <v>26009</v>
      </c>
      <c r="QV8" s="7">
        <v>76000</v>
      </c>
      <c r="QW8" s="7">
        <v>76000</v>
      </c>
      <c r="QX8" s="7">
        <v>160000</v>
      </c>
      <c r="QY8" s="7">
        <v>160000</v>
      </c>
      <c r="QZ8" s="7">
        <v>160000</v>
      </c>
      <c r="RA8" s="7"/>
      <c r="RB8" s="7"/>
      <c r="RC8" s="7"/>
      <c r="RD8" s="7"/>
      <c r="RE8" s="7"/>
      <c r="RF8" s="7"/>
      <c r="RG8" s="7"/>
      <c r="RH8" s="7"/>
      <c r="RI8" s="7">
        <v>0</v>
      </c>
      <c r="RJ8" s="7"/>
      <c r="RK8" s="7"/>
      <c r="RL8" s="7"/>
      <c r="RM8" s="7" t="s">
        <v>1188</v>
      </c>
      <c r="RN8" s="7"/>
      <c r="RO8" s="7"/>
      <c r="RP8" s="7"/>
      <c r="RQ8" s="7"/>
      <c r="RR8" s="7"/>
      <c r="RS8" s="7"/>
      <c r="RT8" s="7"/>
      <c r="RU8" s="7"/>
      <c r="RV8" s="7"/>
      <c r="RW8" s="7"/>
      <c r="RX8" s="7"/>
      <c r="RY8" s="7"/>
      <c r="RZ8" s="7"/>
      <c r="SA8" s="7"/>
      <c r="SB8" s="7"/>
      <c r="SC8" s="7"/>
      <c r="SD8" s="7"/>
      <c r="SE8" s="7"/>
      <c r="SF8" s="7"/>
      <c r="SG8" s="36">
        <f>PP8</f>
        <v>1198800</v>
      </c>
      <c r="SH8" s="36">
        <f>SI8+SN8</f>
        <v>1198800</v>
      </c>
      <c r="SI8" s="36">
        <f>SJ8+SK8+SL8+SM8</f>
        <v>1044000</v>
      </c>
      <c r="SJ8" s="20">
        <f>KN8</f>
        <v>972000</v>
      </c>
      <c r="SK8" s="20">
        <f>KT8</f>
        <v>0</v>
      </c>
      <c r="SL8" s="20">
        <f>KZ8</f>
        <v>72000</v>
      </c>
      <c r="SM8" s="20">
        <f>LF8</f>
        <v>0</v>
      </c>
      <c r="SN8" s="36">
        <f>SO8+SR8+SS8+ST8+SU8+SV8+TG8+TH8</f>
        <v>154800</v>
      </c>
      <c r="SO8" s="36">
        <f>SP8+SQ8</f>
        <v>0</v>
      </c>
      <c r="SP8" s="20">
        <f>LL8</f>
        <v>0</v>
      </c>
      <c r="SQ8" s="20">
        <f>LR8</f>
        <v>0</v>
      </c>
      <c r="SR8" s="20">
        <f>LX8</f>
        <v>0</v>
      </c>
      <c r="SS8" s="20">
        <f>MD8</f>
        <v>3000</v>
      </c>
      <c r="ST8" s="20">
        <f>MJ8</f>
        <v>30000</v>
      </c>
      <c r="SU8" s="20">
        <f>MP8</f>
        <v>20000</v>
      </c>
      <c r="SV8" s="36">
        <f>SUM(SW8:TF8)</f>
        <v>101800</v>
      </c>
      <c r="SW8" s="20">
        <f>MV8</f>
        <v>0</v>
      </c>
      <c r="SX8" s="20">
        <f>NB8</f>
        <v>22000</v>
      </c>
      <c r="SY8" s="20">
        <f>NH8</f>
        <v>31800</v>
      </c>
      <c r="SZ8" s="20">
        <f>NN8</f>
        <v>18000</v>
      </c>
      <c r="TA8" s="20">
        <f>NT8</f>
        <v>10000</v>
      </c>
      <c r="TB8" s="20">
        <f>NZ8</f>
        <v>20000</v>
      </c>
      <c r="TC8" s="20">
        <f>OF8</f>
        <v>0</v>
      </c>
      <c r="TD8" s="20">
        <f>OL8</f>
        <v>0</v>
      </c>
      <c r="TE8" s="20">
        <f>OR8</f>
        <v>0</v>
      </c>
      <c r="TF8" s="20">
        <f>OX8</f>
        <v>0</v>
      </c>
      <c r="TG8" s="20">
        <f>PD8</f>
        <v>0</v>
      </c>
      <c r="TH8" s="20">
        <f>PJ8</f>
        <v>0</v>
      </c>
      <c r="TI8" s="6"/>
      <c r="TJ8" s="36">
        <f>PQ8</f>
        <v>390000</v>
      </c>
      <c r="TK8" s="36">
        <f>TL8+TQ8</f>
        <v>390000</v>
      </c>
      <c r="TL8" s="36">
        <f>TM8+TN8+TO8+TP8</f>
        <v>390000</v>
      </c>
      <c r="TM8" s="20">
        <f>KO8</f>
        <v>390000</v>
      </c>
      <c r="TN8" s="20">
        <f>KU8</f>
        <v>0</v>
      </c>
      <c r="TO8" s="20">
        <f>LA8</f>
        <v>0</v>
      </c>
      <c r="TP8" s="20">
        <f>LG8</f>
        <v>0</v>
      </c>
      <c r="TQ8" s="36">
        <f>TR8+TU8+TV8+TW8+TX8+TY8+UJ8+UK8</f>
        <v>0</v>
      </c>
      <c r="TR8" s="36">
        <f>TS8+TT8</f>
        <v>0</v>
      </c>
      <c r="TS8" s="20">
        <f>LM8</f>
        <v>0</v>
      </c>
      <c r="TT8" s="20">
        <f>LS8</f>
        <v>0</v>
      </c>
      <c r="TU8" s="20">
        <f>LY8</f>
        <v>0</v>
      </c>
      <c r="TV8" s="20">
        <f>ME8</f>
        <v>0</v>
      </c>
      <c r="TW8" s="20">
        <f>MK8</f>
        <v>0</v>
      </c>
      <c r="TX8" s="20">
        <f>MQ8</f>
        <v>0</v>
      </c>
      <c r="TY8" s="36">
        <f>SUM(TZ8:UI8)</f>
        <v>0</v>
      </c>
      <c r="TZ8" s="20">
        <f>MW8</f>
        <v>0</v>
      </c>
      <c r="UA8" s="20">
        <f>NC8</f>
        <v>0</v>
      </c>
      <c r="UB8" s="20">
        <f>NI8</f>
        <v>0</v>
      </c>
      <c r="UC8" s="20">
        <f>NO8</f>
        <v>0</v>
      </c>
      <c r="UD8" s="20">
        <f>NU8</f>
        <v>0</v>
      </c>
      <c r="UE8" s="20">
        <f>OA8</f>
        <v>0</v>
      </c>
      <c r="UF8" s="20">
        <f>OG8</f>
        <v>0</v>
      </c>
      <c r="UG8" s="20">
        <f>OM8</f>
        <v>0</v>
      </c>
      <c r="UH8" s="20">
        <f>OS8</f>
        <v>0</v>
      </c>
      <c r="UI8" s="20">
        <f>OY8</f>
        <v>0</v>
      </c>
      <c r="UJ8" s="20">
        <f>PE8</f>
        <v>0</v>
      </c>
      <c r="UK8" s="20">
        <f>PK8</f>
        <v>0</v>
      </c>
      <c r="UL8" s="6"/>
      <c r="UM8" s="36">
        <f>PR8</f>
        <v>390000</v>
      </c>
      <c r="UN8" s="36">
        <f>UO8+UT8</f>
        <v>390000</v>
      </c>
      <c r="UO8" s="36">
        <f>UP8+UQ8+UR8+US8</f>
        <v>390000</v>
      </c>
      <c r="UP8" s="20">
        <f>KP8</f>
        <v>390000</v>
      </c>
      <c r="UQ8" s="20">
        <f>KV8</f>
        <v>0</v>
      </c>
      <c r="UR8" s="20">
        <f>LB8</f>
        <v>0</v>
      </c>
      <c r="US8" s="20">
        <f>LH8</f>
        <v>0</v>
      </c>
      <c r="UT8" s="36">
        <f>UU8+UX8+UY8+UZ8+VA8+VB8+VM8+VN8</f>
        <v>0</v>
      </c>
      <c r="UU8" s="36">
        <f>UV8+UW8</f>
        <v>0</v>
      </c>
      <c r="UV8" s="20">
        <f>LN8</f>
        <v>0</v>
      </c>
      <c r="UW8" s="20">
        <f>LT8</f>
        <v>0</v>
      </c>
      <c r="UX8" s="20">
        <f>LZ8</f>
        <v>0</v>
      </c>
      <c r="UY8" s="20">
        <f>MF8</f>
        <v>0</v>
      </c>
      <c r="UZ8" s="20">
        <f>ML8</f>
        <v>0</v>
      </c>
      <c r="VA8" s="20">
        <f>MR8</f>
        <v>0</v>
      </c>
      <c r="VB8" s="36">
        <f>SUM(VC8:VL8)</f>
        <v>0</v>
      </c>
      <c r="VC8" s="20">
        <f>MX8</f>
        <v>0</v>
      </c>
      <c r="VD8" s="20">
        <f>ND8</f>
        <v>0</v>
      </c>
      <c r="VE8" s="20">
        <f>NJ8</f>
        <v>0</v>
      </c>
      <c r="VF8" s="20">
        <f>NP8</f>
        <v>0</v>
      </c>
      <c r="VG8" s="20">
        <f>NV8</f>
        <v>0</v>
      </c>
      <c r="VH8" s="20">
        <f>OB8</f>
        <v>0</v>
      </c>
      <c r="VI8" s="20">
        <f>OH8</f>
        <v>0</v>
      </c>
      <c r="VJ8" s="20">
        <f>ON8</f>
        <v>0</v>
      </c>
      <c r="VK8" s="20">
        <f>OT8</f>
        <v>0</v>
      </c>
      <c r="VL8" s="20">
        <f>OZ8</f>
        <v>0</v>
      </c>
      <c r="VM8" s="20">
        <f>PF8</f>
        <v>0</v>
      </c>
      <c r="VN8" s="20">
        <f>PL8</f>
        <v>0</v>
      </c>
      <c r="VT8" s="34">
        <f>F8</f>
        <v>6115340</v>
      </c>
      <c r="VU8" s="34" t="str">
        <f>B8</f>
        <v>Alžběta Limberská - Domácí péče Jičín</v>
      </c>
      <c r="VV8" s="34" t="str">
        <f>I8</f>
        <v>Alžběta Limberská - Domácí péče Jičín</v>
      </c>
      <c r="VW8" s="34" t="str">
        <f>G8</f>
        <v>pečovatelská služba</v>
      </c>
      <c r="VX8" s="10">
        <f t="shared" ref="VX8" si="1">LL8+LR8+LX8+MD8+MJ8</f>
        <v>33000</v>
      </c>
      <c r="VY8" s="10"/>
      <c r="VZ8" s="10"/>
      <c r="WA8" s="10">
        <f t="shared" ref="WA8" si="2">MV8</f>
        <v>0</v>
      </c>
      <c r="WB8" s="10">
        <f t="shared" ref="WB8" si="3">NZ8</f>
        <v>20000</v>
      </c>
      <c r="WC8" s="10">
        <f t="shared" ref="WC8" si="4">NH8</f>
        <v>31800</v>
      </c>
      <c r="WD8" s="10">
        <f t="shared" ref="WD8" si="5">JA8+JF8+JK8+JP8+JU8+JZ8+KE8</f>
        <v>0</v>
      </c>
      <c r="WE8" s="10">
        <f t="shared" ref="WE8" si="6">NB8+NN8+NT8</f>
        <v>50000</v>
      </c>
      <c r="WF8" s="10"/>
      <c r="WG8" s="10"/>
      <c r="WH8" s="10">
        <f t="shared" ref="WH8" si="7">PD8</f>
        <v>0</v>
      </c>
      <c r="WI8" s="10">
        <f t="shared" ref="WI8" si="8">MP8+OF8+OX8+PJ8</f>
        <v>20000</v>
      </c>
      <c r="WJ8" s="10">
        <f t="shared" ref="WJ8" si="9">EN8+ES8+EX8+FC8+FH8+FM8+FX8+GD8+GJ8+GP8+GV8+HB8+HH8+HN8+HT8+HZ8+IF8+IQ8</f>
        <v>801000</v>
      </c>
      <c r="WK8" s="10"/>
      <c r="WL8" s="10">
        <f>FR8+IL8+IV8+LF8</f>
        <v>243000</v>
      </c>
      <c r="WM8" s="10">
        <f t="shared" ref="WM8" si="10">VX8+WA8+WB8+WC8+WD8+WE8+WH8+WI8+WJ8+WL8</f>
        <v>1198800</v>
      </c>
      <c r="WN8" s="10">
        <f t="shared" ref="WN8" si="11">SG8</f>
        <v>1198800</v>
      </c>
      <c r="WO8" s="10">
        <f t="shared" ref="WO8" si="12">WN8-WM8</f>
        <v>0</v>
      </c>
      <c r="WP8" s="10">
        <f>WJ8+WL8</f>
        <v>1044000</v>
      </c>
      <c r="WQ8" s="34">
        <v>6115340</v>
      </c>
      <c r="WR8" s="10">
        <f t="shared" ref="WR8" si="13">LN8+LT8+LZ8+MF8+ML8</f>
        <v>0</v>
      </c>
      <c r="WS8" s="10"/>
      <c r="WT8" s="10"/>
      <c r="WU8" s="10">
        <f t="shared" ref="WU8" si="14">MX8</f>
        <v>0</v>
      </c>
      <c r="WV8" s="10">
        <f t="shared" ref="WV8" si="15">OB8</f>
        <v>0</v>
      </c>
      <c r="WW8" s="10">
        <f t="shared" ref="WW8" si="16">NJ8</f>
        <v>0</v>
      </c>
      <c r="WX8" s="10">
        <f t="shared" ref="WX8" si="17">JB8+JG8+JL8+JQ8+JV8+KA8+KF8</f>
        <v>0</v>
      </c>
      <c r="WY8" s="10">
        <f t="shared" ref="WY8" si="18">ND8+NP8+NV8</f>
        <v>0</v>
      </c>
      <c r="WZ8" s="10"/>
      <c r="XA8" s="10"/>
      <c r="XB8" s="10">
        <f t="shared" ref="XB8" si="19">PF8</f>
        <v>0</v>
      </c>
      <c r="XC8" s="10">
        <f t="shared" ref="XC8" si="20">MR8+OH8+OZ8+PL8</f>
        <v>0</v>
      </c>
      <c r="XD8" s="10">
        <f t="shared" ref="XD8" si="21">KP8+KV8+LB8+LH8</f>
        <v>390000</v>
      </c>
      <c r="XE8" s="10">
        <f t="shared" ref="XE8" si="22">WR8+WU8+WV8+WW8+WX8+WY8+XB8+XC8+XD8</f>
        <v>390000</v>
      </c>
      <c r="XF8" s="10"/>
      <c r="XG8" s="10">
        <f t="shared" ref="XG8" si="23">PR8</f>
        <v>390000</v>
      </c>
      <c r="XH8" s="10">
        <f t="shared" ref="XH8" si="24">XE8-XG8</f>
        <v>0</v>
      </c>
      <c r="XI8" s="10"/>
      <c r="XJ8" s="10"/>
      <c r="XK8" s="10"/>
    </row>
    <row r="9" spans="1:635" s="38" customFormat="1" ht="28.5" customHeight="1">
      <c r="A9" s="38">
        <v>1</v>
      </c>
      <c r="B9" s="39" t="s">
        <v>1193</v>
      </c>
      <c r="C9" s="38">
        <v>24160369</v>
      </c>
      <c r="D9" s="38" t="s">
        <v>1194</v>
      </c>
      <c r="E9" s="38" t="s">
        <v>1195</v>
      </c>
      <c r="F9" s="38">
        <v>3381416</v>
      </c>
      <c r="G9" s="38" t="s">
        <v>1196</v>
      </c>
      <c r="H9" s="38" t="s">
        <v>1187</v>
      </c>
      <c r="I9" s="38" t="s">
        <v>1197</v>
      </c>
      <c r="J9" s="40">
        <v>41228</v>
      </c>
      <c r="L9" s="38" t="s">
        <v>1188</v>
      </c>
      <c r="M9" s="38" t="s">
        <v>1198</v>
      </c>
      <c r="N9" s="38">
        <v>106</v>
      </c>
      <c r="P9" s="38">
        <v>155</v>
      </c>
      <c r="Q9" s="38">
        <v>160</v>
      </c>
      <c r="R9" s="38">
        <v>160</v>
      </c>
      <c r="BL9" s="38" t="s">
        <v>1199</v>
      </c>
      <c r="BM9" s="38" t="s">
        <v>1191</v>
      </c>
      <c r="BN9" s="38" t="s">
        <v>1200</v>
      </c>
      <c r="DA9" s="38">
        <v>0</v>
      </c>
      <c r="DB9" s="38">
        <v>0</v>
      </c>
      <c r="DC9" s="38">
        <v>0</v>
      </c>
      <c r="DD9" s="38">
        <v>0</v>
      </c>
      <c r="DE9" s="38">
        <v>0</v>
      </c>
      <c r="DF9" s="38">
        <v>22</v>
      </c>
      <c r="DG9" s="38">
        <v>27</v>
      </c>
      <c r="DH9" s="38">
        <v>27</v>
      </c>
      <c r="DI9" s="38">
        <v>19</v>
      </c>
      <c r="DJ9" s="38">
        <v>11</v>
      </c>
      <c r="DK9" s="38">
        <v>22</v>
      </c>
      <c r="DL9" s="38">
        <v>27</v>
      </c>
      <c r="DM9" s="38">
        <v>27</v>
      </c>
      <c r="DN9" s="38">
        <v>19</v>
      </c>
      <c r="DO9" s="38">
        <v>11</v>
      </c>
      <c r="DP9" s="38">
        <v>0</v>
      </c>
      <c r="DQ9" s="38">
        <v>106</v>
      </c>
      <c r="DR9" s="38">
        <v>106</v>
      </c>
      <c r="DS9" s="38">
        <v>0</v>
      </c>
      <c r="DT9" s="38">
        <v>0</v>
      </c>
      <c r="DU9" s="38">
        <v>0</v>
      </c>
      <c r="DV9" s="38">
        <v>0</v>
      </c>
      <c r="DW9" s="38">
        <v>0</v>
      </c>
      <c r="DX9" s="38">
        <v>21</v>
      </c>
      <c r="DY9" s="38">
        <v>28</v>
      </c>
      <c r="DZ9" s="38">
        <v>27</v>
      </c>
      <c r="EA9" s="38">
        <v>20</v>
      </c>
      <c r="EB9" s="38">
        <v>10</v>
      </c>
      <c r="EC9" s="38">
        <v>21</v>
      </c>
      <c r="ED9" s="38">
        <v>28</v>
      </c>
      <c r="EE9" s="38">
        <v>27</v>
      </c>
      <c r="EF9" s="38">
        <v>20</v>
      </c>
      <c r="EG9" s="38">
        <v>10</v>
      </c>
      <c r="EH9" s="38">
        <v>0</v>
      </c>
      <c r="EI9" s="38">
        <v>106</v>
      </c>
      <c r="EJ9" s="38">
        <v>106</v>
      </c>
      <c r="EK9" s="38">
        <v>2</v>
      </c>
      <c r="EL9" s="38">
        <v>2</v>
      </c>
      <c r="EM9" s="38">
        <v>2</v>
      </c>
      <c r="EN9" s="38">
        <v>576000</v>
      </c>
      <c r="EO9" s="38">
        <v>200000</v>
      </c>
      <c r="EP9" s="38">
        <v>20</v>
      </c>
      <c r="EQ9" s="38">
        <v>20</v>
      </c>
      <c r="ER9" s="38">
        <v>20</v>
      </c>
      <c r="ES9" s="38">
        <v>4560000</v>
      </c>
      <c r="ET9" s="38">
        <v>1200000</v>
      </c>
      <c r="EU9" s="38">
        <v>10</v>
      </c>
      <c r="EV9" s="38">
        <v>10</v>
      </c>
      <c r="EW9" s="38">
        <v>10</v>
      </c>
      <c r="EX9" s="38">
        <v>2640000</v>
      </c>
      <c r="EY9" s="38">
        <v>0</v>
      </c>
      <c r="EZ9" s="38">
        <v>1</v>
      </c>
      <c r="FA9" s="38">
        <v>1</v>
      </c>
      <c r="FB9" s="38">
        <v>1</v>
      </c>
      <c r="FC9" s="38">
        <v>216000</v>
      </c>
      <c r="FD9" s="38">
        <v>0</v>
      </c>
      <c r="FO9" s="38">
        <v>13</v>
      </c>
      <c r="FP9" s="38">
        <v>12.5</v>
      </c>
      <c r="FQ9" s="38">
        <v>12.5</v>
      </c>
      <c r="FR9" s="38">
        <v>2328000</v>
      </c>
      <c r="FS9" s="38">
        <v>0</v>
      </c>
      <c r="IN9" s="38">
        <v>2</v>
      </c>
      <c r="IO9" s="38">
        <v>600</v>
      </c>
      <c r="IP9" s="38">
        <v>0.29899999999999999</v>
      </c>
      <c r="IQ9" s="38">
        <v>60000</v>
      </c>
      <c r="IR9" s="38">
        <v>0</v>
      </c>
      <c r="IS9" s="38">
        <v>2</v>
      </c>
      <c r="IT9" s="38">
        <v>600</v>
      </c>
      <c r="IU9" s="38">
        <v>0.29899999999999999</v>
      </c>
      <c r="IV9" s="38">
        <v>42000</v>
      </c>
      <c r="IW9" s="38">
        <v>0</v>
      </c>
      <c r="KG9" s="38">
        <v>0</v>
      </c>
      <c r="KI9" s="38">
        <v>33</v>
      </c>
      <c r="KJ9" s="38">
        <v>0</v>
      </c>
      <c r="KK9" s="38">
        <v>0.29899999999999999</v>
      </c>
      <c r="KL9" s="38">
        <v>0</v>
      </c>
      <c r="KM9" s="38">
        <v>33.298999999999999</v>
      </c>
      <c r="KN9" s="38">
        <v>10320000</v>
      </c>
      <c r="KO9" s="38">
        <v>1400000</v>
      </c>
      <c r="KP9" s="38">
        <v>1274000</v>
      </c>
      <c r="KT9" s="38">
        <v>0</v>
      </c>
      <c r="KU9" s="38">
        <v>0</v>
      </c>
      <c r="KV9" s="38">
        <v>0</v>
      </c>
      <c r="KZ9" s="38">
        <v>102000</v>
      </c>
      <c r="LA9" s="38">
        <v>0</v>
      </c>
      <c r="LB9" s="38">
        <v>0</v>
      </c>
      <c r="LF9" s="38">
        <v>0</v>
      </c>
      <c r="LG9" s="38">
        <v>0</v>
      </c>
      <c r="LH9" s="38">
        <v>0</v>
      </c>
      <c r="LL9" s="38">
        <v>20000</v>
      </c>
      <c r="LM9" s="38">
        <v>0</v>
      </c>
      <c r="LN9" s="38">
        <v>0</v>
      </c>
      <c r="LR9" s="38">
        <v>160000</v>
      </c>
      <c r="LS9" s="38">
        <v>0</v>
      </c>
      <c r="LT9" s="38">
        <v>0</v>
      </c>
      <c r="LX9" s="38">
        <v>2850000</v>
      </c>
      <c r="LY9" s="38">
        <v>0</v>
      </c>
      <c r="LZ9" s="38">
        <v>0</v>
      </c>
      <c r="MD9" s="38">
        <v>41000</v>
      </c>
      <c r="ME9" s="38">
        <v>0</v>
      </c>
      <c r="MF9" s="38">
        <v>0</v>
      </c>
      <c r="MJ9" s="38">
        <v>170000</v>
      </c>
      <c r="MK9" s="38">
        <v>0</v>
      </c>
      <c r="ML9" s="38">
        <v>0</v>
      </c>
      <c r="MP9" s="38">
        <v>950000</v>
      </c>
      <c r="MQ9" s="38">
        <v>0</v>
      </c>
      <c r="MR9" s="38">
        <v>0</v>
      </c>
      <c r="MV9" s="38">
        <v>1450000</v>
      </c>
      <c r="MW9" s="38">
        <v>0</v>
      </c>
      <c r="MX9" s="38">
        <v>0</v>
      </c>
      <c r="NB9" s="38">
        <v>40000</v>
      </c>
      <c r="NC9" s="38">
        <v>0</v>
      </c>
      <c r="ND9" s="38">
        <v>0</v>
      </c>
      <c r="NH9" s="38">
        <v>0</v>
      </c>
      <c r="NI9" s="38">
        <v>0</v>
      </c>
      <c r="NJ9" s="38">
        <v>0</v>
      </c>
      <c r="NN9" s="38">
        <v>700000</v>
      </c>
      <c r="NO9" s="38">
        <v>0</v>
      </c>
      <c r="NP9" s="38">
        <v>0</v>
      </c>
      <c r="NT9" s="38">
        <v>20000</v>
      </c>
      <c r="NU9" s="38">
        <v>0</v>
      </c>
      <c r="NV9" s="38">
        <v>0</v>
      </c>
      <c r="NZ9" s="38">
        <v>310844</v>
      </c>
      <c r="OA9" s="38">
        <v>0</v>
      </c>
      <c r="OB9" s="38">
        <v>0</v>
      </c>
      <c r="OF9" s="38">
        <v>25000</v>
      </c>
      <c r="OG9" s="38">
        <v>0</v>
      </c>
      <c r="OH9" s="38">
        <v>0</v>
      </c>
      <c r="OL9" s="38">
        <v>0</v>
      </c>
      <c r="OM9" s="38">
        <v>0</v>
      </c>
      <c r="ON9" s="38">
        <v>0</v>
      </c>
      <c r="OR9" s="38">
        <v>0</v>
      </c>
      <c r="OS9" s="38">
        <v>0</v>
      </c>
      <c r="OT9" s="38">
        <v>0</v>
      </c>
      <c r="OX9" s="38">
        <v>4300000</v>
      </c>
      <c r="OY9" s="38">
        <v>1000000</v>
      </c>
      <c r="OZ9" s="38">
        <v>910000</v>
      </c>
      <c r="PD9" s="38">
        <v>510000</v>
      </c>
      <c r="PE9" s="38">
        <v>0</v>
      </c>
      <c r="PF9" s="38">
        <v>0</v>
      </c>
      <c r="PJ9" s="38">
        <v>0</v>
      </c>
      <c r="PK9" s="38">
        <v>0</v>
      </c>
      <c r="PL9" s="38">
        <v>0</v>
      </c>
      <c r="PP9" s="38">
        <v>21968844</v>
      </c>
      <c r="PQ9" s="38">
        <v>2400000</v>
      </c>
      <c r="PR9" s="41">
        <v>2184000</v>
      </c>
      <c r="PS9" s="38">
        <v>91</v>
      </c>
      <c r="PT9" s="38">
        <v>91</v>
      </c>
      <c r="PU9" s="38">
        <v>2</v>
      </c>
      <c r="PV9" s="38">
        <v>27067177</v>
      </c>
      <c r="PX9" s="38">
        <v>0</v>
      </c>
      <c r="PY9" s="38">
        <v>0</v>
      </c>
      <c r="PZ9" s="38">
        <v>2400000</v>
      </c>
      <c r="QA9" s="38">
        <v>0</v>
      </c>
      <c r="QB9" s="38">
        <v>0</v>
      </c>
      <c r="QC9" s="38">
        <v>0</v>
      </c>
      <c r="QD9" s="38">
        <v>0</v>
      </c>
      <c r="QE9" s="38">
        <v>0</v>
      </c>
      <c r="QF9" s="38">
        <v>0</v>
      </c>
      <c r="QG9" s="38">
        <v>0</v>
      </c>
      <c r="QH9" s="38">
        <v>0</v>
      </c>
      <c r="QI9" s="38">
        <v>0</v>
      </c>
      <c r="QJ9" s="38">
        <v>11450000</v>
      </c>
      <c r="QK9" s="38">
        <v>17925000</v>
      </c>
      <c r="QL9" s="38">
        <v>18250728</v>
      </c>
      <c r="QN9" s="38">
        <v>1202057</v>
      </c>
      <c r="QO9" s="38">
        <v>1300000</v>
      </c>
      <c r="QP9" s="38">
        <v>1318116</v>
      </c>
      <c r="RI9" s="38">
        <v>0</v>
      </c>
      <c r="RM9" s="38" t="s">
        <v>1188</v>
      </c>
      <c r="SG9" s="42">
        <f>PP9</f>
        <v>21968844</v>
      </c>
      <c r="SH9" s="42">
        <f>SI9+SN9</f>
        <v>21968844</v>
      </c>
      <c r="SI9" s="42">
        <f>SJ9+SK9+SL9+SM9</f>
        <v>10422000</v>
      </c>
      <c r="SJ9" s="43">
        <f>KN9</f>
        <v>10320000</v>
      </c>
      <c r="SK9" s="43">
        <f>KT9</f>
        <v>0</v>
      </c>
      <c r="SL9" s="43">
        <f>KZ9</f>
        <v>102000</v>
      </c>
      <c r="SM9" s="43">
        <f>LF9</f>
        <v>0</v>
      </c>
      <c r="SN9" s="42">
        <f>SO9+SR9+SS9+ST9+SU9+SV9+TG9+TH9</f>
        <v>11546844</v>
      </c>
      <c r="SO9" s="42">
        <f>SP9+SQ9</f>
        <v>180000</v>
      </c>
      <c r="SP9" s="43">
        <f>LL9</f>
        <v>20000</v>
      </c>
      <c r="SQ9" s="43">
        <f>LR9</f>
        <v>160000</v>
      </c>
      <c r="SR9" s="43">
        <f>LX9</f>
        <v>2850000</v>
      </c>
      <c r="SS9" s="43">
        <f>MD9</f>
        <v>41000</v>
      </c>
      <c r="ST9" s="43">
        <f>MJ9</f>
        <v>170000</v>
      </c>
      <c r="SU9" s="43">
        <f>MP9</f>
        <v>950000</v>
      </c>
      <c r="SV9" s="42">
        <f>SUM(SW9:TF9)</f>
        <v>6845844</v>
      </c>
      <c r="SW9" s="43">
        <f>MV9</f>
        <v>1450000</v>
      </c>
      <c r="SX9" s="43">
        <f>NB9</f>
        <v>40000</v>
      </c>
      <c r="SY9" s="43">
        <f>NH9</f>
        <v>0</v>
      </c>
      <c r="SZ9" s="43">
        <f>NN9</f>
        <v>700000</v>
      </c>
      <c r="TA9" s="43">
        <f>NT9</f>
        <v>20000</v>
      </c>
      <c r="TB9" s="43">
        <f>NZ9</f>
        <v>310844</v>
      </c>
      <c r="TC9" s="43">
        <f>OF9</f>
        <v>25000</v>
      </c>
      <c r="TD9" s="43">
        <f>OL9</f>
        <v>0</v>
      </c>
      <c r="TE9" s="43">
        <f>OR9</f>
        <v>0</v>
      </c>
      <c r="TF9" s="43">
        <f>OX9</f>
        <v>4300000</v>
      </c>
      <c r="TG9" s="43">
        <f>PD9</f>
        <v>510000</v>
      </c>
      <c r="TH9" s="43">
        <f>PJ9</f>
        <v>0</v>
      </c>
      <c r="TI9" s="44"/>
      <c r="TJ9" s="42">
        <f>PQ9</f>
        <v>2400000</v>
      </c>
      <c r="TK9" s="42">
        <f>TL9+TQ9</f>
        <v>2400000</v>
      </c>
      <c r="TL9" s="42">
        <f>TM9+TN9+TO9+TP9</f>
        <v>1400000</v>
      </c>
      <c r="TM9" s="43">
        <f>KO9</f>
        <v>1400000</v>
      </c>
      <c r="TN9" s="43">
        <f>KU9</f>
        <v>0</v>
      </c>
      <c r="TO9" s="43">
        <f>LA9</f>
        <v>0</v>
      </c>
      <c r="TP9" s="43">
        <f>LG9</f>
        <v>0</v>
      </c>
      <c r="TQ9" s="42">
        <f>TR9+TU9+TV9+TW9+TX9+TY9+UJ9+UK9</f>
        <v>1000000</v>
      </c>
      <c r="TR9" s="42">
        <f>TS9+TT9</f>
        <v>0</v>
      </c>
      <c r="TS9" s="43">
        <f>LM9</f>
        <v>0</v>
      </c>
      <c r="TT9" s="43">
        <f>LS9</f>
        <v>0</v>
      </c>
      <c r="TU9" s="43">
        <f>LY9</f>
        <v>0</v>
      </c>
      <c r="TV9" s="43">
        <f>ME9</f>
        <v>0</v>
      </c>
      <c r="TW9" s="43">
        <f>MK9</f>
        <v>0</v>
      </c>
      <c r="TX9" s="43">
        <f>MQ9</f>
        <v>0</v>
      </c>
      <c r="TY9" s="42">
        <f>SUM(TZ9:UI9)</f>
        <v>1000000</v>
      </c>
      <c r="TZ9" s="43">
        <f>MW9</f>
        <v>0</v>
      </c>
      <c r="UA9" s="43">
        <f>NC9</f>
        <v>0</v>
      </c>
      <c r="UB9" s="43">
        <f>NI9</f>
        <v>0</v>
      </c>
      <c r="UC9" s="43">
        <f>NO9</f>
        <v>0</v>
      </c>
      <c r="UD9" s="43">
        <f>NU9</f>
        <v>0</v>
      </c>
      <c r="UE9" s="43">
        <f>OA9</f>
        <v>0</v>
      </c>
      <c r="UF9" s="43">
        <f>OG9</f>
        <v>0</v>
      </c>
      <c r="UG9" s="43">
        <f>OM9</f>
        <v>0</v>
      </c>
      <c r="UH9" s="43">
        <f>OS9</f>
        <v>0</v>
      </c>
      <c r="UI9" s="43">
        <f>OY9</f>
        <v>1000000</v>
      </c>
      <c r="UJ9" s="43">
        <f>PE9</f>
        <v>0</v>
      </c>
      <c r="UK9" s="43">
        <f>PK9</f>
        <v>0</v>
      </c>
      <c r="UL9" s="44"/>
      <c r="UM9" s="42">
        <f>PR9</f>
        <v>2184000</v>
      </c>
      <c r="UN9" s="42">
        <f>UO9+UT9</f>
        <v>2184000</v>
      </c>
      <c r="UO9" s="42">
        <f>UP9+UQ9+UR9+US9</f>
        <v>1274000</v>
      </c>
      <c r="UP9" s="43">
        <f>KP9</f>
        <v>1274000</v>
      </c>
      <c r="UQ9" s="43">
        <f>KV9</f>
        <v>0</v>
      </c>
      <c r="UR9" s="43">
        <f>LB9</f>
        <v>0</v>
      </c>
      <c r="US9" s="43">
        <f>LH9</f>
        <v>0</v>
      </c>
      <c r="UT9" s="42">
        <f>UU9+UX9+UY9+UZ9+VA9+VB9+VM9+VN9</f>
        <v>910000</v>
      </c>
      <c r="UU9" s="42">
        <f>UV9+UW9</f>
        <v>0</v>
      </c>
      <c r="UV9" s="43">
        <f>LN9</f>
        <v>0</v>
      </c>
      <c r="UW9" s="43">
        <f>LT9</f>
        <v>0</v>
      </c>
      <c r="UX9" s="43">
        <f>LZ9</f>
        <v>0</v>
      </c>
      <c r="UY9" s="43">
        <f>MF9</f>
        <v>0</v>
      </c>
      <c r="UZ9" s="43">
        <f>ML9</f>
        <v>0</v>
      </c>
      <c r="VA9" s="43">
        <f>MR9</f>
        <v>0</v>
      </c>
      <c r="VB9" s="42">
        <f>SUM(VC9:VL9)</f>
        <v>910000</v>
      </c>
      <c r="VC9" s="43">
        <f>MX9</f>
        <v>0</v>
      </c>
      <c r="VD9" s="43">
        <f>ND9</f>
        <v>0</v>
      </c>
      <c r="VE9" s="43">
        <f>NJ9</f>
        <v>0</v>
      </c>
      <c r="VF9" s="43">
        <f>NP9</f>
        <v>0</v>
      </c>
      <c r="VG9" s="43">
        <f>NV9</f>
        <v>0</v>
      </c>
      <c r="VH9" s="43">
        <f>OB9</f>
        <v>0</v>
      </c>
      <c r="VI9" s="43">
        <f>OH9</f>
        <v>0</v>
      </c>
      <c r="VJ9" s="43">
        <f>ON9</f>
        <v>0</v>
      </c>
      <c r="VK9" s="43">
        <f>OT9</f>
        <v>0</v>
      </c>
      <c r="VL9" s="43">
        <f>OZ9</f>
        <v>910000</v>
      </c>
      <c r="VM9" s="43">
        <f>PF9</f>
        <v>0</v>
      </c>
      <c r="VN9" s="43">
        <f>PL9</f>
        <v>0</v>
      </c>
      <c r="VT9" s="34">
        <f t="shared" ref="VT9:VT72" si="25">F9</f>
        <v>3381416</v>
      </c>
      <c r="VU9" s="34" t="str">
        <f t="shared" ref="VU9:VU72" si="26">B9</f>
        <v>Ambeat Health Care a.s.</v>
      </c>
      <c r="VV9" s="34" t="str">
        <f t="shared" ref="VV9:VV72" si="27">I9</f>
        <v>SENIOR CENTRUM PŘEPYCHY</v>
      </c>
      <c r="VW9" s="34" t="str">
        <f t="shared" ref="VW9:VW72" si="28">G9</f>
        <v>domovy pro seniory</v>
      </c>
      <c r="VX9" s="10">
        <f t="shared" ref="VX9:VX72" si="29">LL9+LR9+LX9+MD9+MJ9</f>
        <v>3241000</v>
      </c>
      <c r="VY9" s="10"/>
      <c r="VZ9" s="10"/>
      <c r="WA9" s="10">
        <f t="shared" ref="WA9:WA72" si="30">MV9</f>
        <v>1450000</v>
      </c>
      <c r="WB9" s="10">
        <f t="shared" ref="WB9:WB72" si="31">NZ9</f>
        <v>310844</v>
      </c>
      <c r="WC9" s="10">
        <f t="shared" ref="WC9:WC72" si="32">NH9</f>
        <v>0</v>
      </c>
      <c r="WD9" s="10">
        <f t="shared" ref="WD9:WD72" si="33">JA9+JF9+JK9+JP9+JU9+JZ9+KE9</f>
        <v>0</v>
      </c>
      <c r="WE9" s="10">
        <f t="shared" ref="WE9:WE72" si="34">NB9+NN9+NT9</f>
        <v>760000</v>
      </c>
      <c r="WF9" s="10"/>
      <c r="WG9" s="10"/>
      <c r="WH9" s="10">
        <f t="shared" ref="WH9:WH72" si="35">PD9</f>
        <v>510000</v>
      </c>
      <c r="WI9" s="10">
        <f t="shared" ref="WI9:WI72" si="36">MP9+OF9+OX9+PJ9</f>
        <v>5275000</v>
      </c>
      <c r="WJ9" s="10">
        <f t="shared" ref="WJ9:WJ72" si="37">EN9+ES9+EX9+FC9+FH9+FM9+FX9+GD9+GJ9+GP9+GV9+HB9+HH9+HN9+HT9+HZ9+IF9+IQ9</f>
        <v>8052000</v>
      </c>
      <c r="WK9" s="10"/>
      <c r="WL9" s="10">
        <f t="shared" ref="WL9:WL72" si="38">FR9+IL9+IV9+LF9</f>
        <v>2370000</v>
      </c>
      <c r="WM9" s="10">
        <f t="shared" ref="WM9:WM72" si="39">VX9+WA9+WB9+WC9+WD9+WE9+WH9+WI9+WJ9+WL9</f>
        <v>21968844</v>
      </c>
      <c r="WN9" s="10">
        <f t="shared" ref="WN9:WN72" si="40">SG9</f>
        <v>21968844</v>
      </c>
      <c r="WO9" s="10">
        <f t="shared" ref="WO9:WO72" si="41">WN9-WM9</f>
        <v>0</v>
      </c>
      <c r="WP9" s="10">
        <f t="shared" ref="WP9:WP72" si="42">WJ9+WL9</f>
        <v>10422000</v>
      </c>
      <c r="WQ9" s="34">
        <v>6115340</v>
      </c>
      <c r="WR9" s="10">
        <f t="shared" ref="WR9:WR72" si="43">LN9+LT9+LZ9+MF9+ML9</f>
        <v>0</v>
      </c>
      <c r="WS9" s="10"/>
      <c r="WT9" s="10"/>
      <c r="WU9" s="10">
        <f t="shared" ref="WU9:WU72" si="44">MX9</f>
        <v>0</v>
      </c>
      <c r="WV9" s="10">
        <f t="shared" ref="WV9:WV72" si="45">OB9</f>
        <v>0</v>
      </c>
      <c r="WW9" s="10">
        <f t="shared" ref="WW9:WW72" si="46">NJ9</f>
        <v>0</v>
      </c>
      <c r="WX9" s="10">
        <f t="shared" ref="WX9:WX72" si="47">JB9+JG9+JL9+JQ9+JV9+KA9+KF9</f>
        <v>0</v>
      </c>
      <c r="WY9" s="10">
        <f t="shared" ref="WY9:WY72" si="48">ND9+NP9+NV9</f>
        <v>0</v>
      </c>
      <c r="WZ9" s="10"/>
      <c r="XA9" s="10"/>
      <c r="XB9" s="10">
        <f t="shared" ref="XB9:XB72" si="49">PF9</f>
        <v>0</v>
      </c>
      <c r="XC9" s="10">
        <f t="shared" ref="XC9:XC72" si="50">MR9+OH9+OZ9+PL9</f>
        <v>910000</v>
      </c>
      <c r="XD9" s="10">
        <f t="shared" ref="XD9:XD72" si="51">KP9+KV9+LB9+LH9</f>
        <v>1274000</v>
      </c>
      <c r="XE9" s="10">
        <f t="shared" ref="XE9:XE72" si="52">WR9+WU9+WV9+WW9+WX9+WY9+XB9+XC9+XD9</f>
        <v>2184000</v>
      </c>
      <c r="XF9" s="10"/>
      <c r="XG9" s="10">
        <f t="shared" ref="XG9:XG72" si="53">PR9</f>
        <v>2184000</v>
      </c>
      <c r="XH9" s="10">
        <f t="shared" ref="XH9:XH72" si="54">XE9-XG9</f>
        <v>0</v>
      </c>
      <c r="XI9" s="41"/>
      <c r="XJ9" s="10"/>
      <c r="XK9" s="41"/>
    </row>
    <row r="10" spans="1:635" s="38" customFormat="1" ht="28.5" customHeight="1">
      <c r="A10" s="38">
        <v>1</v>
      </c>
      <c r="B10" s="39" t="s">
        <v>1193</v>
      </c>
      <c r="C10" s="38">
        <v>24160369</v>
      </c>
      <c r="D10" s="38" t="s">
        <v>1194</v>
      </c>
      <c r="E10" s="38" t="s">
        <v>1195</v>
      </c>
      <c r="F10" s="38">
        <v>8258190</v>
      </c>
      <c r="G10" s="38" t="s">
        <v>1196</v>
      </c>
      <c r="H10" s="38" t="s">
        <v>1187</v>
      </c>
      <c r="I10" s="38" t="s">
        <v>1201</v>
      </c>
      <c r="J10" s="40">
        <v>41228</v>
      </c>
      <c r="L10" s="38" t="s">
        <v>1188</v>
      </c>
      <c r="M10" s="38" t="s">
        <v>1202</v>
      </c>
      <c r="N10" s="38">
        <v>46</v>
      </c>
      <c r="P10" s="38">
        <v>64</v>
      </c>
      <c r="Q10" s="38">
        <v>65</v>
      </c>
      <c r="R10" s="38">
        <v>65</v>
      </c>
      <c r="BL10" s="38" t="s">
        <v>1203</v>
      </c>
      <c r="BM10" s="38" t="s">
        <v>1204</v>
      </c>
      <c r="BN10" s="38" t="s">
        <v>1200</v>
      </c>
      <c r="DA10" s="38">
        <v>0</v>
      </c>
      <c r="DB10" s="38">
        <v>0</v>
      </c>
      <c r="DC10" s="38">
        <v>0</v>
      </c>
      <c r="DD10" s="38">
        <v>0</v>
      </c>
      <c r="DE10" s="38">
        <v>0</v>
      </c>
      <c r="DF10" s="38">
        <v>10</v>
      </c>
      <c r="DG10" s="38">
        <v>11</v>
      </c>
      <c r="DH10" s="38">
        <v>11</v>
      </c>
      <c r="DI10" s="38">
        <v>7</v>
      </c>
      <c r="DJ10" s="38">
        <v>5</v>
      </c>
      <c r="DK10" s="38">
        <v>10</v>
      </c>
      <c r="DL10" s="38">
        <v>11</v>
      </c>
      <c r="DM10" s="38">
        <v>11</v>
      </c>
      <c r="DN10" s="38">
        <v>7</v>
      </c>
      <c r="DO10" s="38">
        <v>5</v>
      </c>
      <c r="DP10" s="38">
        <v>0</v>
      </c>
      <c r="DQ10" s="38">
        <v>44</v>
      </c>
      <c r="DR10" s="38">
        <v>44</v>
      </c>
      <c r="DS10" s="38">
        <v>0</v>
      </c>
      <c r="DT10" s="38">
        <v>0</v>
      </c>
      <c r="DU10" s="38">
        <v>0</v>
      </c>
      <c r="DV10" s="38">
        <v>0</v>
      </c>
      <c r="DW10" s="38">
        <v>0</v>
      </c>
      <c r="DX10" s="38">
        <v>10</v>
      </c>
      <c r="DY10" s="38">
        <v>11</v>
      </c>
      <c r="DZ10" s="38">
        <v>12</v>
      </c>
      <c r="EA10" s="38">
        <v>9</v>
      </c>
      <c r="EB10" s="38">
        <v>4</v>
      </c>
      <c r="EC10" s="38">
        <v>10</v>
      </c>
      <c r="ED10" s="38">
        <v>11</v>
      </c>
      <c r="EE10" s="38">
        <v>12</v>
      </c>
      <c r="EF10" s="38">
        <v>9</v>
      </c>
      <c r="EG10" s="38">
        <v>4</v>
      </c>
      <c r="EH10" s="38">
        <v>0</v>
      </c>
      <c r="EI10" s="38">
        <v>46</v>
      </c>
      <c r="EJ10" s="38">
        <v>46</v>
      </c>
      <c r="EK10" s="38">
        <v>1</v>
      </c>
      <c r="EL10" s="38">
        <v>1</v>
      </c>
      <c r="EM10" s="38">
        <v>1</v>
      </c>
      <c r="EN10" s="38">
        <v>288000</v>
      </c>
      <c r="EO10" s="38">
        <v>80000</v>
      </c>
      <c r="EP10" s="38">
        <v>12</v>
      </c>
      <c r="EQ10" s="38">
        <v>12</v>
      </c>
      <c r="ER10" s="38">
        <v>12</v>
      </c>
      <c r="ES10" s="38">
        <v>2736000</v>
      </c>
      <c r="ET10" s="38">
        <v>850000</v>
      </c>
      <c r="EU10" s="38">
        <v>6</v>
      </c>
      <c r="EV10" s="38">
        <v>6</v>
      </c>
      <c r="EW10" s="38">
        <v>6</v>
      </c>
      <c r="EX10" s="38">
        <v>1656000</v>
      </c>
      <c r="EY10" s="38">
        <v>0</v>
      </c>
      <c r="EZ10" s="38">
        <v>1</v>
      </c>
      <c r="FA10" s="38">
        <v>1</v>
      </c>
      <c r="FB10" s="38">
        <v>1</v>
      </c>
      <c r="FC10" s="38">
        <v>216000</v>
      </c>
      <c r="FD10" s="38">
        <v>50000</v>
      </c>
      <c r="FO10" s="38">
        <v>4</v>
      </c>
      <c r="FP10" s="38">
        <v>3.5</v>
      </c>
      <c r="FQ10" s="38">
        <v>4</v>
      </c>
      <c r="FR10" s="38">
        <v>732000</v>
      </c>
      <c r="FS10" s="38">
        <v>0</v>
      </c>
      <c r="IN10" s="38">
        <v>5</v>
      </c>
      <c r="IO10" s="38">
        <v>1500</v>
      </c>
      <c r="IP10" s="38">
        <v>0.747</v>
      </c>
      <c r="IQ10" s="38">
        <v>150000</v>
      </c>
      <c r="IR10" s="38">
        <v>50000</v>
      </c>
      <c r="KG10" s="38">
        <v>0</v>
      </c>
      <c r="KI10" s="38">
        <v>20</v>
      </c>
      <c r="KJ10" s="38">
        <v>0</v>
      </c>
      <c r="KK10" s="38">
        <v>0.747</v>
      </c>
      <c r="KL10" s="38">
        <v>0</v>
      </c>
      <c r="KM10" s="38">
        <v>20.747</v>
      </c>
      <c r="KN10" s="38">
        <v>5628000</v>
      </c>
      <c r="KO10" s="38">
        <v>980000</v>
      </c>
      <c r="KP10" s="38">
        <v>940800</v>
      </c>
      <c r="KT10" s="38">
        <v>0</v>
      </c>
      <c r="KU10" s="38">
        <v>0</v>
      </c>
      <c r="KV10" s="38">
        <v>0</v>
      </c>
      <c r="KZ10" s="38">
        <v>150000</v>
      </c>
      <c r="LA10" s="38">
        <v>50000</v>
      </c>
      <c r="LB10" s="38">
        <v>48000</v>
      </c>
      <c r="LF10" s="38">
        <v>0</v>
      </c>
      <c r="LG10" s="38">
        <v>0</v>
      </c>
      <c r="LH10" s="38">
        <v>0</v>
      </c>
      <c r="LL10" s="38">
        <v>20000</v>
      </c>
      <c r="LM10" s="38">
        <v>0</v>
      </c>
      <c r="LN10" s="38">
        <v>0</v>
      </c>
      <c r="LR10" s="38">
        <v>50000</v>
      </c>
      <c r="LS10" s="38">
        <v>0</v>
      </c>
      <c r="LT10" s="38">
        <v>0</v>
      </c>
      <c r="LX10" s="38">
        <v>1780000</v>
      </c>
      <c r="LY10" s="38">
        <v>0</v>
      </c>
      <c r="LZ10" s="38">
        <v>0</v>
      </c>
      <c r="MD10" s="38">
        <v>35000</v>
      </c>
      <c r="ME10" s="38">
        <v>0</v>
      </c>
      <c r="MF10" s="38">
        <v>0</v>
      </c>
      <c r="MJ10" s="38">
        <v>52000</v>
      </c>
      <c r="MK10" s="38">
        <v>0</v>
      </c>
      <c r="ML10" s="38">
        <v>0</v>
      </c>
      <c r="MP10" s="38">
        <v>400000</v>
      </c>
      <c r="MQ10" s="38">
        <v>0</v>
      </c>
      <c r="MR10" s="38">
        <v>0</v>
      </c>
      <c r="MV10" s="38">
        <v>498000</v>
      </c>
      <c r="MW10" s="38">
        <v>0</v>
      </c>
      <c r="MX10" s="38">
        <v>0</v>
      </c>
      <c r="NB10" s="38">
        <v>12000</v>
      </c>
      <c r="NC10" s="38">
        <v>0</v>
      </c>
      <c r="ND10" s="38">
        <v>0</v>
      </c>
      <c r="NH10" s="38">
        <v>0</v>
      </c>
      <c r="NI10" s="38">
        <v>0</v>
      </c>
      <c r="NJ10" s="38">
        <v>0</v>
      </c>
      <c r="NN10" s="38">
        <v>371000</v>
      </c>
      <c r="NO10" s="38">
        <v>0</v>
      </c>
      <c r="NP10" s="38">
        <v>0</v>
      </c>
      <c r="NT10" s="38">
        <v>10000</v>
      </c>
      <c r="NU10" s="38">
        <v>0</v>
      </c>
      <c r="NV10" s="38">
        <v>0</v>
      </c>
      <c r="NZ10" s="38">
        <v>768319</v>
      </c>
      <c r="OA10" s="38">
        <v>100000</v>
      </c>
      <c r="OB10" s="38">
        <v>96000</v>
      </c>
      <c r="OF10" s="38">
        <v>0</v>
      </c>
      <c r="OG10" s="38">
        <v>0</v>
      </c>
      <c r="OH10" s="38">
        <v>0</v>
      </c>
      <c r="OL10" s="38">
        <v>0</v>
      </c>
      <c r="OM10" s="38">
        <v>0</v>
      </c>
      <c r="ON10" s="38">
        <v>0</v>
      </c>
      <c r="OR10" s="38">
        <v>0</v>
      </c>
      <c r="OS10" s="38">
        <v>0</v>
      </c>
      <c r="OT10" s="38">
        <v>0</v>
      </c>
      <c r="OX10" s="38">
        <v>0</v>
      </c>
      <c r="OY10" s="38">
        <v>0</v>
      </c>
      <c r="OZ10" s="38">
        <v>0</v>
      </c>
      <c r="PD10" s="38">
        <v>86700</v>
      </c>
      <c r="PE10" s="38">
        <v>0</v>
      </c>
      <c r="PF10" s="38">
        <v>0</v>
      </c>
      <c r="PJ10" s="38">
        <v>0</v>
      </c>
      <c r="PK10" s="38">
        <v>0</v>
      </c>
      <c r="PL10" s="38">
        <v>0</v>
      </c>
      <c r="PP10" s="38">
        <v>9861019</v>
      </c>
      <c r="PQ10" s="38">
        <v>1130000</v>
      </c>
      <c r="PR10" s="41">
        <v>1084800</v>
      </c>
      <c r="PS10" s="38">
        <v>96</v>
      </c>
      <c r="PT10" s="38">
        <v>96</v>
      </c>
      <c r="PU10" s="38">
        <v>1</v>
      </c>
      <c r="PV10" s="38">
        <v>13137317</v>
      </c>
      <c r="PX10" s="38">
        <v>0</v>
      </c>
      <c r="PY10" s="38">
        <v>0</v>
      </c>
      <c r="PZ10" s="38">
        <v>1130000</v>
      </c>
      <c r="QA10" s="38">
        <v>0</v>
      </c>
      <c r="QB10" s="38">
        <v>0</v>
      </c>
      <c r="QC10" s="38">
        <v>0</v>
      </c>
      <c r="QD10" s="38">
        <v>0</v>
      </c>
      <c r="QE10" s="38">
        <v>0</v>
      </c>
      <c r="QF10" s="38">
        <v>0</v>
      </c>
      <c r="QG10" s="38">
        <v>0</v>
      </c>
      <c r="QH10" s="38">
        <v>0</v>
      </c>
      <c r="QI10" s="38">
        <v>0</v>
      </c>
      <c r="QJ10" s="38">
        <v>4850000</v>
      </c>
      <c r="QK10" s="38">
        <v>7450000</v>
      </c>
      <c r="QL10" s="38">
        <v>7877000</v>
      </c>
      <c r="QN10" s="38">
        <v>654621</v>
      </c>
      <c r="QO10" s="38">
        <v>750000</v>
      </c>
      <c r="QP10" s="38">
        <v>854019</v>
      </c>
      <c r="RI10" s="38">
        <v>0</v>
      </c>
      <c r="RM10" s="38" t="s">
        <v>1188</v>
      </c>
      <c r="SG10" s="42">
        <f>PP10</f>
        <v>9861019</v>
      </c>
      <c r="SH10" s="42">
        <f>SI10+SN10</f>
        <v>9861019</v>
      </c>
      <c r="SI10" s="42">
        <f>SJ10+SK10+SL10+SM10</f>
        <v>5778000</v>
      </c>
      <c r="SJ10" s="43">
        <f>KN10</f>
        <v>5628000</v>
      </c>
      <c r="SK10" s="43">
        <f>KT10</f>
        <v>0</v>
      </c>
      <c r="SL10" s="43">
        <f>KZ10</f>
        <v>150000</v>
      </c>
      <c r="SM10" s="43">
        <f>LF10</f>
        <v>0</v>
      </c>
      <c r="SN10" s="42">
        <f>SO10+SR10+SS10+ST10+SU10+SV10+TG10+TH10</f>
        <v>4083019</v>
      </c>
      <c r="SO10" s="42">
        <f>SP10+SQ10</f>
        <v>70000</v>
      </c>
      <c r="SP10" s="43">
        <f>LL10</f>
        <v>20000</v>
      </c>
      <c r="SQ10" s="43">
        <f>LR10</f>
        <v>50000</v>
      </c>
      <c r="SR10" s="43">
        <f>LX10</f>
        <v>1780000</v>
      </c>
      <c r="SS10" s="43">
        <f>MD10</f>
        <v>35000</v>
      </c>
      <c r="ST10" s="43">
        <f>MJ10</f>
        <v>52000</v>
      </c>
      <c r="SU10" s="43">
        <f>MP10</f>
        <v>400000</v>
      </c>
      <c r="SV10" s="42">
        <f>SUM(SW10:TF10)</f>
        <v>1659319</v>
      </c>
      <c r="SW10" s="43">
        <f>MV10</f>
        <v>498000</v>
      </c>
      <c r="SX10" s="43">
        <f>NB10</f>
        <v>12000</v>
      </c>
      <c r="SY10" s="43">
        <f>NH10</f>
        <v>0</v>
      </c>
      <c r="SZ10" s="43">
        <f>NN10</f>
        <v>371000</v>
      </c>
      <c r="TA10" s="43">
        <f>NT10</f>
        <v>10000</v>
      </c>
      <c r="TB10" s="43">
        <f>NZ10</f>
        <v>768319</v>
      </c>
      <c r="TC10" s="43">
        <f>OF10</f>
        <v>0</v>
      </c>
      <c r="TD10" s="43">
        <f>OL10</f>
        <v>0</v>
      </c>
      <c r="TE10" s="43">
        <f>OR10</f>
        <v>0</v>
      </c>
      <c r="TF10" s="43">
        <f>OX10</f>
        <v>0</v>
      </c>
      <c r="TG10" s="43">
        <f>PD10</f>
        <v>86700</v>
      </c>
      <c r="TH10" s="43">
        <f>PJ10</f>
        <v>0</v>
      </c>
      <c r="TI10" s="44"/>
      <c r="TJ10" s="42">
        <f>PQ10</f>
        <v>1130000</v>
      </c>
      <c r="TK10" s="42">
        <f>TL10+TQ10</f>
        <v>1130000</v>
      </c>
      <c r="TL10" s="42">
        <f>TM10+TN10+TO10+TP10</f>
        <v>1030000</v>
      </c>
      <c r="TM10" s="43">
        <f>KO10</f>
        <v>980000</v>
      </c>
      <c r="TN10" s="43">
        <f>KU10</f>
        <v>0</v>
      </c>
      <c r="TO10" s="43">
        <f>LA10</f>
        <v>50000</v>
      </c>
      <c r="TP10" s="43">
        <f>LG10</f>
        <v>0</v>
      </c>
      <c r="TQ10" s="42">
        <f>TR10+TU10+TV10+TW10+TX10+TY10+UJ10+UK10</f>
        <v>100000</v>
      </c>
      <c r="TR10" s="42">
        <f>TS10+TT10</f>
        <v>0</v>
      </c>
      <c r="TS10" s="43">
        <f>LM10</f>
        <v>0</v>
      </c>
      <c r="TT10" s="43">
        <f>LS10</f>
        <v>0</v>
      </c>
      <c r="TU10" s="43">
        <f>LY10</f>
        <v>0</v>
      </c>
      <c r="TV10" s="43">
        <f>ME10</f>
        <v>0</v>
      </c>
      <c r="TW10" s="43">
        <f>MK10</f>
        <v>0</v>
      </c>
      <c r="TX10" s="43">
        <f>MQ10</f>
        <v>0</v>
      </c>
      <c r="TY10" s="42">
        <f>SUM(TZ10:UI10)</f>
        <v>100000</v>
      </c>
      <c r="TZ10" s="43">
        <f>MW10</f>
        <v>0</v>
      </c>
      <c r="UA10" s="43">
        <f>NC10</f>
        <v>0</v>
      </c>
      <c r="UB10" s="43">
        <f>NI10</f>
        <v>0</v>
      </c>
      <c r="UC10" s="43">
        <f>NO10</f>
        <v>0</v>
      </c>
      <c r="UD10" s="43">
        <f>NU10</f>
        <v>0</v>
      </c>
      <c r="UE10" s="43">
        <f>OA10</f>
        <v>100000</v>
      </c>
      <c r="UF10" s="43">
        <f>OG10</f>
        <v>0</v>
      </c>
      <c r="UG10" s="43">
        <f>OM10</f>
        <v>0</v>
      </c>
      <c r="UH10" s="43">
        <f>OS10</f>
        <v>0</v>
      </c>
      <c r="UI10" s="43">
        <f>OY10</f>
        <v>0</v>
      </c>
      <c r="UJ10" s="43">
        <f>PE10</f>
        <v>0</v>
      </c>
      <c r="UK10" s="43">
        <f>PK10</f>
        <v>0</v>
      </c>
      <c r="UL10" s="44"/>
      <c r="UM10" s="42">
        <f>PR10</f>
        <v>1084800</v>
      </c>
      <c r="UN10" s="42">
        <f>UO10+UT10</f>
        <v>1084800</v>
      </c>
      <c r="UO10" s="42">
        <f>UP10+UQ10+UR10+US10</f>
        <v>988800</v>
      </c>
      <c r="UP10" s="43">
        <f>KP10</f>
        <v>940800</v>
      </c>
      <c r="UQ10" s="43">
        <f>KV10</f>
        <v>0</v>
      </c>
      <c r="UR10" s="43">
        <f>LB10</f>
        <v>48000</v>
      </c>
      <c r="US10" s="43">
        <f>LH10</f>
        <v>0</v>
      </c>
      <c r="UT10" s="42">
        <f>UU10+UX10+UY10+UZ10+VA10+VB10+VM10+VN10</f>
        <v>96000</v>
      </c>
      <c r="UU10" s="42">
        <f>UV10+UW10</f>
        <v>0</v>
      </c>
      <c r="UV10" s="43">
        <f>LN10</f>
        <v>0</v>
      </c>
      <c r="UW10" s="43">
        <f>LT10</f>
        <v>0</v>
      </c>
      <c r="UX10" s="43">
        <f>LZ10</f>
        <v>0</v>
      </c>
      <c r="UY10" s="43">
        <f>MF10</f>
        <v>0</v>
      </c>
      <c r="UZ10" s="43">
        <f>ML10</f>
        <v>0</v>
      </c>
      <c r="VA10" s="43">
        <f>MR10</f>
        <v>0</v>
      </c>
      <c r="VB10" s="42">
        <f>SUM(VC10:VL10)</f>
        <v>96000</v>
      </c>
      <c r="VC10" s="43">
        <f>MX10</f>
        <v>0</v>
      </c>
      <c r="VD10" s="43">
        <f>ND10</f>
        <v>0</v>
      </c>
      <c r="VE10" s="43">
        <f>NJ10</f>
        <v>0</v>
      </c>
      <c r="VF10" s="43">
        <f>NP10</f>
        <v>0</v>
      </c>
      <c r="VG10" s="43">
        <f>NV10</f>
        <v>0</v>
      </c>
      <c r="VH10" s="43">
        <f>OB10</f>
        <v>96000</v>
      </c>
      <c r="VI10" s="43">
        <f>OH10</f>
        <v>0</v>
      </c>
      <c r="VJ10" s="43">
        <f>ON10</f>
        <v>0</v>
      </c>
      <c r="VK10" s="43">
        <f>OT10</f>
        <v>0</v>
      </c>
      <c r="VL10" s="43">
        <f>OZ10</f>
        <v>0</v>
      </c>
      <c r="VM10" s="43">
        <f>PF10</f>
        <v>0</v>
      </c>
      <c r="VN10" s="43">
        <f>PL10</f>
        <v>0</v>
      </c>
      <c r="VT10" s="34">
        <f t="shared" si="25"/>
        <v>8258190</v>
      </c>
      <c r="VU10" s="34" t="str">
        <f t="shared" si="26"/>
        <v>Ambeat Health Care a.s.</v>
      </c>
      <c r="VV10" s="34" t="str">
        <f t="shared" si="27"/>
        <v>SENIOR CENTRUM MALÁ ČERMNÁ</v>
      </c>
      <c r="VW10" s="34" t="str">
        <f t="shared" si="28"/>
        <v>domovy pro seniory</v>
      </c>
      <c r="VX10" s="10">
        <f t="shared" si="29"/>
        <v>1937000</v>
      </c>
      <c r="VY10" s="10"/>
      <c r="VZ10" s="10"/>
      <c r="WA10" s="10">
        <f t="shared" si="30"/>
        <v>498000</v>
      </c>
      <c r="WB10" s="10">
        <f t="shared" si="31"/>
        <v>768319</v>
      </c>
      <c r="WC10" s="10">
        <f t="shared" si="32"/>
        <v>0</v>
      </c>
      <c r="WD10" s="10">
        <f t="shared" si="33"/>
        <v>0</v>
      </c>
      <c r="WE10" s="10">
        <f t="shared" si="34"/>
        <v>393000</v>
      </c>
      <c r="WF10" s="10"/>
      <c r="WG10" s="10"/>
      <c r="WH10" s="10">
        <f t="shared" si="35"/>
        <v>86700</v>
      </c>
      <c r="WI10" s="10">
        <f t="shared" si="36"/>
        <v>400000</v>
      </c>
      <c r="WJ10" s="10">
        <f t="shared" si="37"/>
        <v>5046000</v>
      </c>
      <c r="WK10" s="10"/>
      <c r="WL10" s="10">
        <f t="shared" si="38"/>
        <v>732000</v>
      </c>
      <c r="WM10" s="10">
        <f t="shared" si="39"/>
        <v>9861019</v>
      </c>
      <c r="WN10" s="10">
        <f t="shared" si="40"/>
        <v>9861019</v>
      </c>
      <c r="WO10" s="10">
        <f t="shared" si="41"/>
        <v>0</v>
      </c>
      <c r="WP10" s="10">
        <f t="shared" si="42"/>
        <v>5778000</v>
      </c>
      <c r="WQ10" s="34">
        <v>6115340</v>
      </c>
      <c r="WR10" s="10">
        <f t="shared" si="43"/>
        <v>0</v>
      </c>
      <c r="WS10" s="10"/>
      <c r="WT10" s="10"/>
      <c r="WU10" s="10">
        <f t="shared" si="44"/>
        <v>0</v>
      </c>
      <c r="WV10" s="10">
        <f t="shared" si="45"/>
        <v>96000</v>
      </c>
      <c r="WW10" s="10">
        <f t="shared" si="46"/>
        <v>0</v>
      </c>
      <c r="WX10" s="10">
        <f t="shared" si="47"/>
        <v>0</v>
      </c>
      <c r="WY10" s="10">
        <f t="shared" si="48"/>
        <v>0</v>
      </c>
      <c r="WZ10" s="10"/>
      <c r="XA10" s="10"/>
      <c r="XB10" s="10">
        <f t="shared" si="49"/>
        <v>0</v>
      </c>
      <c r="XC10" s="10">
        <f t="shared" si="50"/>
        <v>0</v>
      </c>
      <c r="XD10" s="10">
        <f t="shared" si="51"/>
        <v>988800</v>
      </c>
      <c r="XE10" s="10">
        <f t="shared" si="52"/>
        <v>1084800</v>
      </c>
      <c r="XF10" s="10"/>
      <c r="XG10" s="10">
        <f t="shared" si="53"/>
        <v>1084800</v>
      </c>
      <c r="XH10" s="10">
        <f t="shared" si="54"/>
        <v>0</v>
      </c>
      <c r="XI10" s="41"/>
      <c r="XJ10" s="10"/>
      <c r="XK10" s="41"/>
    </row>
    <row r="11" spans="1:635" s="10" customFormat="1" ht="28.5" customHeight="1">
      <c r="A11" s="8">
        <v>1</v>
      </c>
      <c r="B11" s="28" t="s">
        <v>1205</v>
      </c>
      <c r="C11" s="8">
        <v>1599682</v>
      </c>
      <c r="D11" s="8" t="s">
        <v>1206</v>
      </c>
      <c r="E11" s="8" t="s">
        <v>1207</v>
      </c>
      <c r="F11" s="8">
        <v>3673053</v>
      </c>
      <c r="G11" s="8" t="s">
        <v>1208</v>
      </c>
      <c r="H11" s="8" t="s">
        <v>1187</v>
      </c>
      <c r="I11" s="8" t="s">
        <v>1209</v>
      </c>
      <c r="J11" s="8">
        <v>41640</v>
      </c>
      <c r="K11" s="8"/>
      <c r="L11" s="8" t="s">
        <v>1188</v>
      </c>
      <c r="M11" s="8"/>
      <c r="N11" s="8"/>
      <c r="O11" s="8"/>
      <c r="P11" s="8"/>
      <c r="Q11" s="8"/>
      <c r="R11" s="8"/>
      <c r="S11" s="8"/>
      <c r="T11" s="8"/>
      <c r="U11" s="8"/>
      <c r="V11" s="8"/>
      <c r="W11" s="8"/>
      <c r="X11" s="8" t="s">
        <v>1210</v>
      </c>
      <c r="Y11" s="8"/>
      <c r="Z11" s="8">
        <v>15</v>
      </c>
      <c r="AA11" s="8">
        <v>18</v>
      </c>
      <c r="AB11" s="8">
        <v>19</v>
      </c>
      <c r="AC11" s="8">
        <v>22</v>
      </c>
      <c r="AD11" s="8">
        <v>22</v>
      </c>
      <c r="AE11" s="8"/>
      <c r="AF11" s="8"/>
      <c r="AG11" s="8"/>
      <c r="AH11" s="8"/>
      <c r="AI11" s="8"/>
      <c r="AJ11" s="8"/>
      <c r="AK11" s="8"/>
      <c r="AL11" s="8"/>
      <c r="AM11" s="8"/>
      <c r="AN11" s="8">
        <v>9900</v>
      </c>
      <c r="AO11" s="8"/>
      <c r="AP11" s="8"/>
      <c r="AQ11" s="8"/>
      <c r="AR11" s="8"/>
      <c r="AS11" s="8"/>
      <c r="AT11" s="8"/>
      <c r="AU11" s="8"/>
      <c r="AV11" s="8"/>
      <c r="AW11" s="8"/>
      <c r="AX11" s="8"/>
      <c r="AY11" s="8"/>
      <c r="AZ11" s="8"/>
      <c r="BA11" s="8"/>
      <c r="BB11" s="8"/>
      <c r="BC11" s="8"/>
      <c r="BD11" s="8"/>
      <c r="BE11" s="8"/>
      <c r="BF11" s="8"/>
      <c r="BG11" s="8"/>
      <c r="BH11" s="8"/>
      <c r="BI11" s="8"/>
      <c r="BJ11" s="8"/>
      <c r="BK11" s="8"/>
      <c r="BL11" s="8" t="s">
        <v>1211</v>
      </c>
      <c r="BM11" s="8" t="s">
        <v>1212</v>
      </c>
      <c r="BN11" s="8" t="s">
        <v>1213</v>
      </c>
      <c r="BO11" s="8">
        <v>0</v>
      </c>
      <c r="BP11" s="8">
        <v>2</v>
      </c>
      <c r="BQ11" s="8">
        <v>2</v>
      </c>
      <c r="BR11" s="8">
        <v>6</v>
      </c>
      <c r="BS11" s="8">
        <v>0</v>
      </c>
      <c r="BT11" s="8">
        <v>0</v>
      </c>
      <c r="BU11" s="8">
        <v>0</v>
      </c>
      <c r="BV11" s="8">
        <v>2</v>
      </c>
      <c r="BW11" s="8">
        <v>10</v>
      </c>
      <c r="BX11" s="8">
        <v>0</v>
      </c>
      <c r="BY11" s="8">
        <v>0</v>
      </c>
      <c r="BZ11" s="8">
        <v>2</v>
      </c>
      <c r="CA11" s="8">
        <v>4</v>
      </c>
      <c r="CB11" s="8">
        <v>16</v>
      </c>
      <c r="CC11" s="8">
        <v>0</v>
      </c>
      <c r="CD11" s="8">
        <v>10</v>
      </c>
      <c r="CE11" s="8">
        <v>12</v>
      </c>
      <c r="CF11" s="8">
        <v>22</v>
      </c>
      <c r="CG11" s="8"/>
      <c r="CH11" s="8">
        <v>0</v>
      </c>
      <c r="CI11" s="8">
        <v>2</v>
      </c>
      <c r="CJ11" s="8">
        <v>2</v>
      </c>
      <c r="CK11" s="8">
        <v>5</v>
      </c>
      <c r="CL11" s="8">
        <v>0</v>
      </c>
      <c r="CM11" s="8">
        <v>0</v>
      </c>
      <c r="CN11" s="8">
        <v>0</v>
      </c>
      <c r="CO11" s="8">
        <v>2</v>
      </c>
      <c r="CP11" s="8">
        <v>11</v>
      </c>
      <c r="CQ11" s="8">
        <v>0</v>
      </c>
      <c r="CR11" s="8">
        <v>0</v>
      </c>
      <c r="CS11" s="8">
        <v>2</v>
      </c>
      <c r="CT11" s="8">
        <v>4</v>
      </c>
      <c r="CU11" s="8">
        <v>16</v>
      </c>
      <c r="CV11" s="8">
        <v>0</v>
      </c>
      <c r="CW11" s="8">
        <v>9</v>
      </c>
      <c r="CX11" s="8">
        <v>13</v>
      </c>
      <c r="CY11" s="8">
        <v>22</v>
      </c>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v>3</v>
      </c>
      <c r="EL11" s="8">
        <v>1.1499999999999999</v>
      </c>
      <c r="EM11" s="8">
        <v>0.9</v>
      </c>
      <c r="EN11" s="8">
        <v>461500</v>
      </c>
      <c r="EO11" s="8">
        <v>420000</v>
      </c>
      <c r="EP11" s="8">
        <v>13</v>
      </c>
      <c r="EQ11" s="8">
        <v>6.65</v>
      </c>
      <c r="ER11" s="8">
        <v>6.49</v>
      </c>
      <c r="ES11" s="8">
        <v>1957800</v>
      </c>
      <c r="ET11" s="8">
        <v>1850000</v>
      </c>
      <c r="EU11" s="8"/>
      <c r="EV11" s="8"/>
      <c r="EW11" s="8"/>
      <c r="EX11" s="8"/>
      <c r="EY11" s="8"/>
      <c r="EZ11" s="8"/>
      <c r="FA11" s="8"/>
      <c r="FB11" s="8"/>
      <c r="FC11" s="8"/>
      <c r="FD11" s="8"/>
      <c r="FE11" s="8"/>
      <c r="FF11" s="8"/>
      <c r="FG11" s="8"/>
      <c r="FH11" s="8"/>
      <c r="FI11" s="8"/>
      <c r="FJ11" s="8"/>
      <c r="FK11" s="8"/>
      <c r="FL11" s="8"/>
      <c r="FM11" s="8"/>
      <c r="FN11" s="8"/>
      <c r="FO11" s="8">
        <v>6</v>
      </c>
      <c r="FP11" s="8">
        <v>1.86</v>
      </c>
      <c r="FQ11" s="8">
        <v>2.2400000000000002</v>
      </c>
      <c r="FR11" s="8">
        <v>855971</v>
      </c>
      <c r="FS11" s="8">
        <v>510000</v>
      </c>
      <c r="FT11" s="8"/>
      <c r="FU11" s="8"/>
      <c r="FV11" s="8"/>
      <c r="FW11" s="8"/>
      <c r="FX11" s="8"/>
      <c r="FY11" s="8"/>
      <c r="FZ11" s="8">
        <v>1</v>
      </c>
      <c r="GA11" s="8">
        <v>0.45</v>
      </c>
      <c r="GB11" s="8">
        <v>12</v>
      </c>
      <c r="GC11" s="8">
        <v>0.45</v>
      </c>
      <c r="GD11" s="8">
        <v>132500</v>
      </c>
      <c r="GE11" s="8">
        <v>100000</v>
      </c>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v>2</v>
      </c>
      <c r="II11" s="8">
        <v>0.5</v>
      </c>
      <c r="IJ11" s="8">
        <v>24</v>
      </c>
      <c r="IK11" s="8">
        <v>0.5</v>
      </c>
      <c r="IL11" s="8">
        <v>108540</v>
      </c>
      <c r="IM11" s="8">
        <v>90000</v>
      </c>
      <c r="IN11" s="8">
        <v>8</v>
      </c>
      <c r="IO11" s="8">
        <v>1530</v>
      </c>
      <c r="IP11" s="8">
        <v>0.76200000000000001</v>
      </c>
      <c r="IQ11" s="8">
        <v>185100</v>
      </c>
      <c r="IR11" s="8">
        <v>160000</v>
      </c>
      <c r="IS11" s="8">
        <v>2</v>
      </c>
      <c r="IT11" s="8">
        <v>254</v>
      </c>
      <c r="IU11" s="8">
        <v>0.126</v>
      </c>
      <c r="IV11" s="8">
        <v>35720</v>
      </c>
      <c r="IW11" s="8">
        <v>0</v>
      </c>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v>2</v>
      </c>
      <c r="KH11" s="8">
        <v>40</v>
      </c>
      <c r="KI11" s="8">
        <v>7.8</v>
      </c>
      <c r="KJ11" s="8">
        <v>0.45</v>
      </c>
      <c r="KK11" s="8">
        <v>0.76200000000000001</v>
      </c>
      <c r="KL11" s="8">
        <v>0</v>
      </c>
      <c r="KM11" s="8">
        <v>9.0120000000000005</v>
      </c>
      <c r="KN11" s="8">
        <v>3275271</v>
      </c>
      <c r="KO11" s="8">
        <v>2780000</v>
      </c>
      <c r="KP11" s="8">
        <v>2780000</v>
      </c>
      <c r="KQ11" s="8"/>
      <c r="KR11" s="8"/>
      <c r="KS11" s="8"/>
      <c r="KT11" s="8">
        <v>241040</v>
      </c>
      <c r="KU11" s="8">
        <v>190000</v>
      </c>
      <c r="KV11" s="8">
        <v>190000</v>
      </c>
      <c r="KW11" s="8"/>
      <c r="KX11" s="8"/>
      <c r="KY11" s="8"/>
      <c r="KZ11" s="8">
        <v>220820</v>
      </c>
      <c r="LA11" s="8">
        <v>160000</v>
      </c>
      <c r="LB11" s="8">
        <v>160000</v>
      </c>
      <c r="LC11" s="8"/>
      <c r="LD11" s="8"/>
      <c r="LE11" s="8"/>
      <c r="LF11" s="8">
        <v>90849</v>
      </c>
      <c r="LG11" s="8">
        <v>10000</v>
      </c>
      <c r="LH11" s="8">
        <v>10000</v>
      </c>
      <c r="LI11" s="8"/>
      <c r="LJ11" s="8"/>
      <c r="LK11" s="8"/>
      <c r="LL11" s="8">
        <v>10000</v>
      </c>
      <c r="LM11" s="8">
        <v>0</v>
      </c>
      <c r="LN11" s="8">
        <v>0</v>
      </c>
      <c r="LO11" s="8"/>
      <c r="LP11" s="8"/>
      <c r="LQ11" s="8"/>
      <c r="LR11" s="8">
        <v>40000</v>
      </c>
      <c r="LS11" s="8">
        <v>0</v>
      </c>
      <c r="LT11" s="8">
        <v>0</v>
      </c>
      <c r="LU11" s="8"/>
      <c r="LV11" s="8"/>
      <c r="LW11" s="8"/>
      <c r="LX11" s="8">
        <v>20000</v>
      </c>
      <c r="LY11" s="8">
        <v>0</v>
      </c>
      <c r="LZ11" s="8">
        <v>0</v>
      </c>
      <c r="MA11" s="8"/>
      <c r="MB11" s="8"/>
      <c r="MC11" s="8"/>
      <c r="MD11" s="8">
        <v>70000</v>
      </c>
      <c r="ME11" s="8">
        <v>10000</v>
      </c>
      <c r="MF11" s="8">
        <v>10000</v>
      </c>
      <c r="MG11" s="8"/>
      <c r="MH11" s="8"/>
      <c r="MI11" s="8"/>
      <c r="MJ11" s="8">
        <v>17000</v>
      </c>
      <c r="MK11" s="8">
        <v>5000</v>
      </c>
      <c r="ML11" s="8">
        <v>5000</v>
      </c>
      <c r="MM11" s="8"/>
      <c r="MN11" s="8"/>
      <c r="MO11" s="8"/>
      <c r="MP11" s="8">
        <v>160000</v>
      </c>
      <c r="MQ11" s="8">
        <v>90000</v>
      </c>
      <c r="MR11" s="8">
        <v>90000</v>
      </c>
      <c r="MS11" s="8"/>
      <c r="MT11" s="8"/>
      <c r="MU11" s="8"/>
      <c r="MV11" s="8">
        <v>450000</v>
      </c>
      <c r="MW11" s="8">
        <v>400000</v>
      </c>
      <c r="MX11" s="8">
        <v>400000</v>
      </c>
      <c r="MY11" s="8"/>
      <c r="MZ11" s="8"/>
      <c r="NA11" s="8"/>
      <c r="NB11" s="8">
        <v>60000</v>
      </c>
      <c r="NC11" s="8">
        <v>40000</v>
      </c>
      <c r="ND11" s="8">
        <v>40000</v>
      </c>
      <c r="NE11" s="8"/>
      <c r="NF11" s="8"/>
      <c r="NG11" s="8"/>
      <c r="NH11" s="8">
        <v>450000</v>
      </c>
      <c r="NI11" s="8">
        <v>400000</v>
      </c>
      <c r="NJ11" s="8">
        <v>400000</v>
      </c>
      <c r="NK11" s="8"/>
      <c r="NL11" s="8"/>
      <c r="NM11" s="8"/>
      <c r="NN11" s="8">
        <v>140000</v>
      </c>
      <c r="NO11" s="8">
        <v>100000</v>
      </c>
      <c r="NP11" s="8">
        <v>100000</v>
      </c>
      <c r="NQ11" s="8"/>
      <c r="NR11" s="8"/>
      <c r="NS11" s="8"/>
      <c r="NT11" s="8">
        <v>80000</v>
      </c>
      <c r="NU11" s="8">
        <v>15000</v>
      </c>
      <c r="NV11" s="8">
        <v>15000</v>
      </c>
      <c r="NW11" s="8"/>
      <c r="NX11" s="8"/>
      <c r="NY11" s="8"/>
      <c r="NZ11" s="8">
        <v>110000</v>
      </c>
      <c r="OA11" s="8">
        <v>40000</v>
      </c>
      <c r="OB11" s="8">
        <v>40000</v>
      </c>
      <c r="OC11" s="8"/>
      <c r="OD11" s="8"/>
      <c r="OE11" s="8"/>
      <c r="OF11" s="8">
        <v>30000</v>
      </c>
      <c r="OG11" s="8">
        <v>10000</v>
      </c>
      <c r="OH11" s="8">
        <v>10000</v>
      </c>
      <c r="OI11" s="8"/>
      <c r="OJ11" s="8"/>
      <c r="OK11" s="8"/>
      <c r="OL11" s="8">
        <v>0</v>
      </c>
      <c r="OM11" s="8">
        <v>0</v>
      </c>
      <c r="ON11" s="8">
        <v>0</v>
      </c>
      <c r="OO11" s="8"/>
      <c r="OP11" s="8"/>
      <c r="OQ11" s="8"/>
      <c r="OR11" s="8">
        <v>0</v>
      </c>
      <c r="OS11" s="8">
        <v>0</v>
      </c>
      <c r="OT11" s="8">
        <v>0</v>
      </c>
      <c r="OU11" s="8"/>
      <c r="OV11" s="8"/>
      <c r="OW11" s="8"/>
      <c r="OX11" s="8">
        <v>280000</v>
      </c>
      <c r="OY11" s="8">
        <v>120000</v>
      </c>
      <c r="OZ11" s="8">
        <v>120000</v>
      </c>
      <c r="PA11" s="8"/>
      <c r="PB11" s="8"/>
      <c r="PC11" s="8"/>
      <c r="PD11" s="8">
        <v>45000</v>
      </c>
      <c r="PE11" s="8">
        <v>0</v>
      </c>
      <c r="PF11" s="8">
        <v>0</v>
      </c>
      <c r="PG11" s="8"/>
      <c r="PH11" s="8"/>
      <c r="PI11" s="8"/>
      <c r="PJ11" s="8">
        <v>40000</v>
      </c>
      <c r="PK11" s="8">
        <v>0</v>
      </c>
      <c r="PL11" s="8">
        <v>0</v>
      </c>
      <c r="PM11" s="8"/>
      <c r="PN11" s="8"/>
      <c r="PO11" s="8"/>
      <c r="PP11" s="8">
        <v>5829980</v>
      </c>
      <c r="PQ11" s="8">
        <v>4370000</v>
      </c>
      <c r="PR11" s="8">
        <v>4370000</v>
      </c>
      <c r="PS11" s="8">
        <v>100</v>
      </c>
      <c r="PT11" s="8">
        <v>100</v>
      </c>
      <c r="PU11" s="8"/>
      <c r="PV11" s="8">
        <v>4325065</v>
      </c>
      <c r="PW11" s="8"/>
      <c r="PX11" s="8">
        <v>2934000</v>
      </c>
      <c r="PY11" s="8">
        <v>3214000</v>
      </c>
      <c r="PZ11" s="8">
        <v>4370000</v>
      </c>
      <c r="QA11" s="8">
        <v>48178</v>
      </c>
      <c r="QB11" s="8">
        <v>10923</v>
      </c>
      <c r="QC11" s="8">
        <v>0</v>
      </c>
      <c r="QD11" s="8">
        <v>0</v>
      </c>
      <c r="QE11" s="8">
        <v>0</v>
      </c>
      <c r="QF11" s="8">
        <v>0</v>
      </c>
      <c r="QG11" s="8">
        <v>0</v>
      </c>
      <c r="QH11" s="8">
        <v>0</v>
      </c>
      <c r="QI11" s="8">
        <v>0</v>
      </c>
      <c r="QJ11" s="8">
        <v>659474</v>
      </c>
      <c r="QK11" s="8">
        <v>703000</v>
      </c>
      <c r="QL11" s="8">
        <v>710000</v>
      </c>
      <c r="QM11" s="8"/>
      <c r="QN11" s="8">
        <v>0</v>
      </c>
      <c r="QO11" s="8">
        <v>0</v>
      </c>
      <c r="QP11" s="8">
        <v>0</v>
      </c>
      <c r="QQ11" s="8"/>
      <c r="QR11" s="8"/>
      <c r="QS11" s="8"/>
      <c r="QT11" s="8"/>
      <c r="QU11" s="8">
        <v>53000</v>
      </c>
      <c r="QV11" s="8">
        <v>0</v>
      </c>
      <c r="QW11" s="8">
        <v>0</v>
      </c>
      <c r="QX11" s="8">
        <v>345000</v>
      </c>
      <c r="QY11" s="8">
        <v>499000</v>
      </c>
      <c r="QZ11" s="8">
        <v>549000</v>
      </c>
      <c r="RA11" s="8">
        <v>0</v>
      </c>
      <c r="RB11" s="8">
        <v>32432</v>
      </c>
      <c r="RC11" s="8">
        <v>200000</v>
      </c>
      <c r="RD11" s="8">
        <v>0</v>
      </c>
      <c r="RE11" s="8">
        <v>0</v>
      </c>
      <c r="RF11" s="8">
        <v>980</v>
      </c>
      <c r="RG11" s="8"/>
      <c r="RH11" s="8"/>
      <c r="RI11" s="8">
        <v>0</v>
      </c>
      <c r="RJ11" s="8"/>
      <c r="RK11" s="8"/>
      <c r="RL11" s="8"/>
      <c r="RM11" s="8" t="s">
        <v>1188</v>
      </c>
      <c r="RN11" s="8"/>
      <c r="RO11" s="8"/>
      <c r="RP11" s="8"/>
      <c r="RQ11" s="8"/>
      <c r="RR11" s="8"/>
      <c r="RS11" s="8"/>
      <c r="RT11" s="8"/>
      <c r="RU11" s="8"/>
      <c r="RV11" s="8"/>
      <c r="RW11" s="8"/>
      <c r="RX11" s="8"/>
      <c r="RY11" s="8"/>
      <c r="RZ11" s="8"/>
      <c r="SA11" s="8"/>
      <c r="SB11" s="8"/>
      <c r="SC11" s="8"/>
      <c r="SD11" s="8"/>
      <c r="SE11" s="8"/>
      <c r="SF11" s="8"/>
      <c r="SG11" s="36">
        <f>PP11</f>
        <v>5829980</v>
      </c>
      <c r="SH11" s="36">
        <f>SI11+SN11</f>
        <v>5829980</v>
      </c>
      <c r="SI11" s="36">
        <f>SJ11+SK11+SL11+SM11</f>
        <v>3827980</v>
      </c>
      <c r="SJ11" s="20">
        <f>KN11</f>
        <v>3275271</v>
      </c>
      <c r="SK11" s="20">
        <f>KT11</f>
        <v>241040</v>
      </c>
      <c r="SL11" s="20">
        <f>KZ11</f>
        <v>220820</v>
      </c>
      <c r="SM11" s="20">
        <f>LF11</f>
        <v>90849</v>
      </c>
      <c r="SN11" s="36">
        <f>SO11+SR11+SS11+ST11+SU11+SV11+TG11+TH11</f>
        <v>2002000</v>
      </c>
      <c r="SO11" s="36">
        <f>SP11+SQ11</f>
        <v>50000</v>
      </c>
      <c r="SP11" s="20">
        <f>LL11</f>
        <v>10000</v>
      </c>
      <c r="SQ11" s="20">
        <f>LR11</f>
        <v>40000</v>
      </c>
      <c r="SR11" s="20">
        <f>LX11</f>
        <v>20000</v>
      </c>
      <c r="SS11" s="20">
        <f>MD11</f>
        <v>70000</v>
      </c>
      <c r="ST11" s="20">
        <f>MJ11</f>
        <v>17000</v>
      </c>
      <c r="SU11" s="20">
        <f>MP11</f>
        <v>160000</v>
      </c>
      <c r="SV11" s="36">
        <f>SUM(SW11:TF11)</f>
        <v>1600000</v>
      </c>
      <c r="SW11" s="20">
        <f>MV11</f>
        <v>450000</v>
      </c>
      <c r="SX11" s="20">
        <f>NB11</f>
        <v>60000</v>
      </c>
      <c r="SY11" s="20">
        <f>NH11</f>
        <v>450000</v>
      </c>
      <c r="SZ11" s="20">
        <f>NN11</f>
        <v>140000</v>
      </c>
      <c r="TA11" s="20">
        <f>NT11</f>
        <v>80000</v>
      </c>
      <c r="TB11" s="20">
        <f>NZ11</f>
        <v>110000</v>
      </c>
      <c r="TC11" s="20">
        <f>OF11</f>
        <v>30000</v>
      </c>
      <c r="TD11" s="20">
        <f>OL11</f>
        <v>0</v>
      </c>
      <c r="TE11" s="20">
        <f>OR11</f>
        <v>0</v>
      </c>
      <c r="TF11" s="20">
        <f>OX11</f>
        <v>280000</v>
      </c>
      <c r="TG11" s="20">
        <f>PD11</f>
        <v>45000</v>
      </c>
      <c r="TH11" s="20">
        <f>PJ11</f>
        <v>40000</v>
      </c>
      <c r="TI11" s="20"/>
      <c r="TJ11" s="36">
        <f>PQ11</f>
        <v>4370000</v>
      </c>
      <c r="TK11" s="36">
        <f>TL11+TQ11</f>
        <v>4370000</v>
      </c>
      <c r="TL11" s="36">
        <f>TM11+TN11+TO11+TP11</f>
        <v>3140000</v>
      </c>
      <c r="TM11" s="20">
        <f>KO11</f>
        <v>2780000</v>
      </c>
      <c r="TN11" s="20">
        <f>KU11</f>
        <v>190000</v>
      </c>
      <c r="TO11" s="20">
        <f>LA11</f>
        <v>160000</v>
      </c>
      <c r="TP11" s="20">
        <f>LG11</f>
        <v>10000</v>
      </c>
      <c r="TQ11" s="36">
        <f>TR11+TU11+TV11+TW11+TX11+TY11+UJ11+UK11</f>
        <v>1230000</v>
      </c>
      <c r="TR11" s="36">
        <f>TS11+TT11</f>
        <v>0</v>
      </c>
      <c r="TS11" s="20">
        <f>LM11</f>
        <v>0</v>
      </c>
      <c r="TT11" s="20">
        <f>LS11</f>
        <v>0</v>
      </c>
      <c r="TU11" s="20">
        <f>LY11</f>
        <v>0</v>
      </c>
      <c r="TV11" s="20">
        <f>ME11</f>
        <v>10000</v>
      </c>
      <c r="TW11" s="20">
        <f>MK11</f>
        <v>5000</v>
      </c>
      <c r="TX11" s="20">
        <f>MQ11</f>
        <v>90000</v>
      </c>
      <c r="TY11" s="36">
        <f>SUM(TZ11:UI11)</f>
        <v>1125000</v>
      </c>
      <c r="TZ11" s="20">
        <f>MW11</f>
        <v>400000</v>
      </c>
      <c r="UA11" s="20">
        <f>NC11</f>
        <v>40000</v>
      </c>
      <c r="UB11" s="20">
        <f>NI11</f>
        <v>400000</v>
      </c>
      <c r="UC11" s="20">
        <f>NO11</f>
        <v>100000</v>
      </c>
      <c r="UD11" s="20">
        <f>NU11</f>
        <v>15000</v>
      </c>
      <c r="UE11" s="20">
        <f>OA11</f>
        <v>40000</v>
      </c>
      <c r="UF11" s="20">
        <f>OG11</f>
        <v>10000</v>
      </c>
      <c r="UG11" s="20">
        <f>OM11</f>
        <v>0</v>
      </c>
      <c r="UH11" s="20">
        <f>OS11</f>
        <v>0</v>
      </c>
      <c r="UI11" s="20">
        <f>OY11</f>
        <v>120000</v>
      </c>
      <c r="UJ11" s="20">
        <f>PE11</f>
        <v>0</v>
      </c>
      <c r="UK11" s="20">
        <f>PK11</f>
        <v>0</v>
      </c>
      <c r="UL11" s="20"/>
      <c r="UM11" s="36">
        <f>PR11</f>
        <v>4370000</v>
      </c>
      <c r="UN11" s="36">
        <f>UO11+UT11</f>
        <v>4370000</v>
      </c>
      <c r="UO11" s="36">
        <f>UP11+UQ11+UR11+US11</f>
        <v>3140000</v>
      </c>
      <c r="UP11" s="20">
        <f>KP11</f>
        <v>2780000</v>
      </c>
      <c r="UQ11" s="20">
        <f>KV11</f>
        <v>190000</v>
      </c>
      <c r="UR11" s="20">
        <f>LB11</f>
        <v>160000</v>
      </c>
      <c r="US11" s="20">
        <f>LH11</f>
        <v>10000</v>
      </c>
      <c r="UT11" s="36">
        <f>UU11+UX11+UY11+UZ11+VA11+VB11+VM11+VN11</f>
        <v>1230000</v>
      </c>
      <c r="UU11" s="36">
        <f>UV11+UW11</f>
        <v>0</v>
      </c>
      <c r="UV11" s="20">
        <f>LN11</f>
        <v>0</v>
      </c>
      <c r="UW11" s="20">
        <f>LT11</f>
        <v>0</v>
      </c>
      <c r="UX11" s="20">
        <f>LZ11</f>
        <v>0</v>
      </c>
      <c r="UY11" s="20">
        <f>MF11</f>
        <v>10000</v>
      </c>
      <c r="UZ11" s="20">
        <f>ML11</f>
        <v>5000</v>
      </c>
      <c r="VA11" s="20">
        <f>MR11</f>
        <v>90000</v>
      </c>
      <c r="VB11" s="36">
        <f>SUM(VC11:VL11)</f>
        <v>1125000</v>
      </c>
      <c r="VC11" s="20">
        <f>MX11</f>
        <v>400000</v>
      </c>
      <c r="VD11" s="20">
        <f>ND11</f>
        <v>40000</v>
      </c>
      <c r="VE11" s="20">
        <f>NJ11</f>
        <v>400000</v>
      </c>
      <c r="VF11" s="20">
        <f>NP11</f>
        <v>100000</v>
      </c>
      <c r="VG11" s="20">
        <f>NV11</f>
        <v>15000</v>
      </c>
      <c r="VH11" s="20">
        <f>OB11</f>
        <v>40000</v>
      </c>
      <c r="VI11" s="20">
        <f>OH11</f>
        <v>10000</v>
      </c>
      <c r="VJ11" s="20">
        <f>ON11</f>
        <v>0</v>
      </c>
      <c r="VK11" s="20">
        <f>OT11</f>
        <v>0</v>
      </c>
      <c r="VL11" s="20">
        <f>OZ11</f>
        <v>120000</v>
      </c>
      <c r="VM11" s="20">
        <f>PF11</f>
        <v>0</v>
      </c>
      <c r="VN11" s="20">
        <f>PL11</f>
        <v>0</v>
      </c>
      <c r="VT11" s="34">
        <f t="shared" si="25"/>
        <v>3673053</v>
      </c>
      <c r="VU11" s="34" t="str">
        <f t="shared" si="26"/>
        <v>Apropo Jičín, o. p. s.</v>
      </c>
      <c r="VV11" s="34" t="str">
        <f t="shared" si="27"/>
        <v>Denní stacionář APROPO</v>
      </c>
      <c r="VW11" s="34" t="str">
        <f t="shared" si="28"/>
        <v>denní stacionáře</v>
      </c>
      <c r="VX11" s="10">
        <f t="shared" si="29"/>
        <v>157000</v>
      </c>
      <c r="WA11" s="10">
        <f t="shared" si="30"/>
        <v>450000</v>
      </c>
      <c r="WB11" s="10">
        <f t="shared" si="31"/>
        <v>110000</v>
      </c>
      <c r="WC11" s="10">
        <f t="shared" si="32"/>
        <v>450000</v>
      </c>
      <c r="WD11" s="10">
        <f t="shared" si="33"/>
        <v>0</v>
      </c>
      <c r="WE11" s="10">
        <f t="shared" si="34"/>
        <v>280000</v>
      </c>
      <c r="WH11" s="10">
        <f t="shared" si="35"/>
        <v>45000</v>
      </c>
      <c r="WI11" s="10">
        <f t="shared" si="36"/>
        <v>510000</v>
      </c>
      <c r="WJ11" s="10">
        <f t="shared" si="37"/>
        <v>2736900</v>
      </c>
      <c r="WL11" s="10">
        <f t="shared" si="38"/>
        <v>1091080</v>
      </c>
      <c r="WM11" s="10">
        <f t="shared" si="39"/>
        <v>5829980</v>
      </c>
      <c r="WN11" s="10">
        <f t="shared" si="40"/>
        <v>5829980</v>
      </c>
      <c r="WO11" s="10">
        <f t="shared" si="41"/>
        <v>0</v>
      </c>
      <c r="WP11" s="10">
        <f t="shared" si="42"/>
        <v>3827980</v>
      </c>
      <c r="WQ11" s="34">
        <v>6115340</v>
      </c>
      <c r="WR11" s="10">
        <f t="shared" si="43"/>
        <v>15000</v>
      </c>
      <c r="WU11" s="10">
        <f t="shared" si="44"/>
        <v>400000</v>
      </c>
      <c r="WV11" s="10">
        <f t="shared" si="45"/>
        <v>40000</v>
      </c>
      <c r="WW11" s="10">
        <f t="shared" si="46"/>
        <v>400000</v>
      </c>
      <c r="WX11" s="10">
        <f t="shared" si="47"/>
        <v>0</v>
      </c>
      <c r="WY11" s="10">
        <f t="shared" si="48"/>
        <v>155000</v>
      </c>
      <c r="XB11" s="10">
        <f t="shared" si="49"/>
        <v>0</v>
      </c>
      <c r="XC11" s="10">
        <f t="shared" si="50"/>
        <v>220000</v>
      </c>
      <c r="XD11" s="10">
        <f t="shared" si="51"/>
        <v>3140000</v>
      </c>
      <c r="XE11" s="10">
        <f t="shared" si="52"/>
        <v>4370000</v>
      </c>
      <c r="XG11" s="10">
        <f t="shared" si="53"/>
        <v>4370000</v>
      </c>
      <c r="XH11" s="10">
        <f t="shared" si="54"/>
        <v>0</v>
      </c>
    </row>
    <row r="12" spans="1:635" s="34" customFormat="1" ht="28.5" customHeight="1">
      <c r="A12" s="7">
        <v>1</v>
      </c>
      <c r="B12" s="9" t="s">
        <v>1205</v>
      </c>
      <c r="C12" s="7">
        <v>1599682</v>
      </c>
      <c r="D12" s="7" t="s">
        <v>1206</v>
      </c>
      <c r="E12" s="7" t="s">
        <v>1207</v>
      </c>
      <c r="F12" s="7">
        <v>6152074</v>
      </c>
      <c r="G12" s="7" t="s">
        <v>1214</v>
      </c>
      <c r="H12" s="7" t="s">
        <v>1187</v>
      </c>
      <c r="I12" s="7" t="s">
        <v>1215</v>
      </c>
      <c r="J12" s="35">
        <v>41640</v>
      </c>
      <c r="K12" s="7"/>
      <c r="L12" s="7" t="s">
        <v>1188</v>
      </c>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t="s">
        <v>1216</v>
      </c>
      <c r="AQ12" s="7">
        <v>12</v>
      </c>
      <c r="AR12" s="7">
        <v>23</v>
      </c>
      <c r="AS12" s="7">
        <v>38</v>
      </c>
      <c r="AT12" s="7">
        <v>39</v>
      </c>
      <c r="AU12" s="7">
        <v>40</v>
      </c>
      <c r="AV12" s="7"/>
      <c r="AW12" s="7"/>
      <c r="AX12" s="7"/>
      <c r="AY12" s="7"/>
      <c r="AZ12" s="7"/>
      <c r="BA12" s="7"/>
      <c r="BB12" s="7"/>
      <c r="BC12" s="7"/>
      <c r="BD12" s="7"/>
      <c r="BE12" s="7"/>
      <c r="BF12" s="7"/>
      <c r="BG12" s="7"/>
      <c r="BH12" s="7"/>
      <c r="BI12" s="7"/>
      <c r="BJ12" s="7">
        <v>7280</v>
      </c>
      <c r="BK12" s="7"/>
      <c r="BL12" s="7" t="s">
        <v>1211</v>
      </c>
      <c r="BM12" s="7" t="s">
        <v>1212</v>
      </c>
      <c r="BN12" s="7" t="s">
        <v>1213</v>
      </c>
      <c r="BO12" s="7">
        <v>1</v>
      </c>
      <c r="BP12" s="7">
        <v>4</v>
      </c>
      <c r="BQ12" s="7">
        <v>9</v>
      </c>
      <c r="BR12" s="7">
        <v>9</v>
      </c>
      <c r="BS12" s="7">
        <v>0</v>
      </c>
      <c r="BT12" s="7">
        <v>0</v>
      </c>
      <c r="BU12" s="7">
        <v>0</v>
      </c>
      <c r="BV12" s="7">
        <v>3</v>
      </c>
      <c r="BW12" s="7">
        <v>12</v>
      </c>
      <c r="BX12" s="7">
        <v>1</v>
      </c>
      <c r="BY12" s="7">
        <v>1</v>
      </c>
      <c r="BZ12" s="7">
        <v>4</v>
      </c>
      <c r="CA12" s="7">
        <v>12</v>
      </c>
      <c r="CB12" s="7">
        <v>21</v>
      </c>
      <c r="CC12" s="7">
        <v>1</v>
      </c>
      <c r="CD12" s="7">
        <v>23</v>
      </c>
      <c r="CE12" s="7">
        <v>16</v>
      </c>
      <c r="CF12" s="7">
        <v>39</v>
      </c>
      <c r="CG12" s="7"/>
      <c r="CH12" s="7">
        <v>1</v>
      </c>
      <c r="CI12" s="7">
        <v>5</v>
      </c>
      <c r="CJ12" s="7">
        <v>8</v>
      </c>
      <c r="CK12" s="7">
        <v>7</v>
      </c>
      <c r="CL12" s="7">
        <v>0</v>
      </c>
      <c r="CM12" s="7">
        <v>0</v>
      </c>
      <c r="CN12" s="7">
        <v>0</v>
      </c>
      <c r="CO12" s="7">
        <v>4</v>
      </c>
      <c r="CP12" s="7">
        <v>14</v>
      </c>
      <c r="CQ12" s="7">
        <v>1</v>
      </c>
      <c r="CR12" s="7">
        <v>1</v>
      </c>
      <c r="CS12" s="7">
        <v>5</v>
      </c>
      <c r="CT12" s="7">
        <v>12</v>
      </c>
      <c r="CU12" s="7">
        <v>21</v>
      </c>
      <c r="CV12" s="7">
        <v>1</v>
      </c>
      <c r="CW12" s="7">
        <v>21</v>
      </c>
      <c r="CX12" s="7">
        <v>19</v>
      </c>
      <c r="CY12" s="7">
        <v>40</v>
      </c>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v>3</v>
      </c>
      <c r="EL12" s="7">
        <v>0.5</v>
      </c>
      <c r="EM12" s="7">
        <v>0.45</v>
      </c>
      <c r="EN12" s="7">
        <v>210000</v>
      </c>
      <c r="EO12" s="7">
        <v>160000</v>
      </c>
      <c r="EP12" s="7">
        <v>15</v>
      </c>
      <c r="EQ12" s="7">
        <v>3.47</v>
      </c>
      <c r="ER12" s="7">
        <v>4.1399999999999997</v>
      </c>
      <c r="ES12" s="7">
        <v>1030000</v>
      </c>
      <c r="ET12" s="7">
        <v>950000</v>
      </c>
      <c r="EU12" s="7"/>
      <c r="EV12" s="7"/>
      <c r="EW12" s="7"/>
      <c r="EX12" s="7"/>
      <c r="EY12" s="7"/>
      <c r="EZ12" s="7"/>
      <c r="FA12" s="7"/>
      <c r="FB12" s="7"/>
      <c r="FC12" s="7"/>
      <c r="FD12" s="7"/>
      <c r="FE12" s="7"/>
      <c r="FF12" s="7"/>
      <c r="FG12" s="7"/>
      <c r="FH12" s="7"/>
      <c r="FI12" s="7"/>
      <c r="FJ12" s="7"/>
      <c r="FK12" s="7"/>
      <c r="FL12" s="7"/>
      <c r="FM12" s="7"/>
      <c r="FN12" s="7"/>
      <c r="FO12" s="7">
        <v>7</v>
      </c>
      <c r="FP12" s="7">
        <v>0.95</v>
      </c>
      <c r="FQ12" s="7">
        <v>0.91</v>
      </c>
      <c r="FR12" s="7">
        <v>417700</v>
      </c>
      <c r="FS12" s="7">
        <v>250000</v>
      </c>
      <c r="FT12" s="7"/>
      <c r="FU12" s="7"/>
      <c r="FV12" s="7"/>
      <c r="FW12" s="7"/>
      <c r="FX12" s="7"/>
      <c r="FY12" s="7"/>
      <c r="FZ12" s="7"/>
      <c r="GA12" s="7"/>
      <c r="GB12" s="7"/>
      <c r="GC12" s="7"/>
      <c r="GD12" s="7"/>
      <c r="GE12" s="7"/>
      <c r="GF12" s="7"/>
      <c r="GG12" s="7"/>
      <c r="GH12" s="7"/>
      <c r="GI12" s="7"/>
      <c r="GJ12" s="7"/>
      <c r="GK12" s="7"/>
      <c r="GL12" s="7">
        <v>1</v>
      </c>
      <c r="GM12" s="7">
        <v>0.06</v>
      </c>
      <c r="GN12" s="7">
        <v>12</v>
      </c>
      <c r="GO12" s="7">
        <v>0.06</v>
      </c>
      <c r="GP12" s="7">
        <v>16402</v>
      </c>
      <c r="GQ12" s="7">
        <v>15000</v>
      </c>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v>2</v>
      </c>
      <c r="II12" s="7">
        <v>0.15</v>
      </c>
      <c r="IJ12" s="7">
        <v>24</v>
      </c>
      <c r="IK12" s="7">
        <v>0.15</v>
      </c>
      <c r="IL12" s="7">
        <v>32562</v>
      </c>
      <c r="IM12" s="7">
        <v>10000</v>
      </c>
      <c r="IN12" s="7">
        <v>5</v>
      </c>
      <c r="IO12" s="7">
        <v>1350</v>
      </c>
      <c r="IP12" s="7">
        <v>0.67200000000000004</v>
      </c>
      <c r="IQ12" s="7">
        <v>128250</v>
      </c>
      <c r="IR12" s="7">
        <v>45000</v>
      </c>
      <c r="IS12" s="7">
        <v>1</v>
      </c>
      <c r="IT12" s="7">
        <v>150</v>
      </c>
      <c r="IU12" s="7">
        <v>7.4999999999999997E-2</v>
      </c>
      <c r="IV12" s="7">
        <v>30000</v>
      </c>
      <c r="IW12" s="7">
        <v>0</v>
      </c>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v>2</v>
      </c>
      <c r="KH12" s="7">
        <v>80</v>
      </c>
      <c r="KI12" s="7">
        <v>3.97</v>
      </c>
      <c r="KJ12" s="7">
        <v>0.06</v>
      </c>
      <c r="KK12" s="7">
        <v>0.67200000000000004</v>
      </c>
      <c r="KL12" s="7">
        <v>0</v>
      </c>
      <c r="KM12" s="7">
        <v>4.702</v>
      </c>
      <c r="KN12" s="7">
        <v>1657700</v>
      </c>
      <c r="KO12" s="7">
        <v>1360000</v>
      </c>
      <c r="KP12" s="7">
        <v>1360000</v>
      </c>
      <c r="KQ12" s="7"/>
      <c r="KR12" s="7"/>
      <c r="KS12" s="7"/>
      <c r="KT12" s="7">
        <v>48964</v>
      </c>
      <c r="KU12" s="7">
        <v>25000</v>
      </c>
      <c r="KV12" s="7">
        <v>25000</v>
      </c>
      <c r="KW12" s="7"/>
      <c r="KX12" s="7"/>
      <c r="KY12" s="7"/>
      <c r="KZ12" s="7">
        <v>158250</v>
      </c>
      <c r="LA12" s="7">
        <v>45000</v>
      </c>
      <c r="LB12" s="7">
        <v>45000</v>
      </c>
      <c r="LC12" s="7"/>
      <c r="LD12" s="7"/>
      <c r="LE12" s="7"/>
      <c r="LF12" s="7">
        <v>20986</v>
      </c>
      <c r="LG12" s="7">
        <v>5000</v>
      </c>
      <c r="LH12" s="7">
        <v>5000</v>
      </c>
      <c r="LI12" s="7"/>
      <c r="LJ12" s="7"/>
      <c r="LK12" s="7"/>
      <c r="LL12" s="7">
        <v>0</v>
      </c>
      <c r="LM12" s="7">
        <v>0</v>
      </c>
      <c r="LN12" s="7">
        <v>0</v>
      </c>
      <c r="LO12" s="7"/>
      <c r="LP12" s="7"/>
      <c r="LQ12" s="7"/>
      <c r="LR12" s="7">
        <v>0</v>
      </c>
      <c r="LS12" s="7">
        <v>0</v>
      </c>
      <c r="LT12" s="7">
        <v>0</v>
      </c>
      <c r="LU12" s="7"/>
      <c r="LV12" s="7"/>
      <c r="LW12" s="7"/>
      <c r="LX12" s="7">
        <v>2000</v>
      </c>
      <c r="LY12" s="7">
        <v>0</v>
      </c>
      <c r="LZ12" s="7">
        <v>0</v>
      </c>
      <c r="MA12" s="7"/>
      <c r="MB12" s="7"/>
      <c r="MC12" s="7"/>
      <c r="MD12" s="7">
        <v>5000</v>
      </c>
      <c r="ME12" s="7">
        <v>0</v>
      </c>
      <c r="MF12" s="7">
        <v>0</v>
      </c>
      <c r="MG12" s="7"/>
      <c r="MH12" s="7"/>
      <c r="MI12" s="7"/>
      <c r="MJ12" s="7">
        <v>3700</v>
      </c>
      <c r="MK12" s="7">
        <v>0</v>
      </c>
      <c r="ML12" s="7">
        <v>0</v>
      </c>
      <c r="MM12" s="7"/>
      <c r="MN12" s="7"/>
      <c r="MO12" s="7"/>
      <c r="MP12" s="7">
        <v>12500</v>
      </c>
      <c r="MQ12" s="7">
        <v>0</v>
      </c>
      <c r="MR12" s="7">
        <v>0</v>
      </c>
      <c r="MS12" s="7"/>
      <c r="MT12" s="7"/>
      <c r="MU12" s="7"/>
      <c r="MV12" s="7">
        <v>12500</v>
      </c>
      <c r="MW12" s="7">
        <v>5000</v>
      </c>
      <c r="MX12" s="7">
        <v>5000</v>
      </c>
      <c r="MY12" s="7"/>
      <c r="MZ12" s="7"/>
      <c r="NA12" s="7"/>
      <c r="NB12" s="7">
        <v>19700</v>
      </c>
      <c r="NC12" s="7">
        <v>0</v>
      </c>
      <c r="ND12" s="7">
        <v>0</v>
      </c>
      <c r="NE12" s="7"/>
      <c r="NF12" s="7"/>
      <c r="NG12" s="7"/>
      <c r="NH12" s="7">
        <v>7000</v>
      </c>
      <c r="NI12" s="7">
        <v>0</v>
      </c>
      <c r="NJ12" s="7">
        <v>0</v>
      </c>
      <c r="NK12" s="7"/>
      <c r="NL12" s="7"/>
      <c r="NM12" s="7"/>
      <c r="NN12" s="7">
        <v>80000</v>
      </c>
      <c r="NO12" s="7">
        <v>15000</v>
      </c>
      <c r="NP12" s="7">
        <v>15000</v>
      </c>
      <c r="NQ12" s="7"/>
      <c r="NR12" s="7"/>
      <c r="NS12" s="7"/>
      <c r="NT12" s="7">
        <v>40000</v>
      </c>
      <c r="NU12" s="7">
        <v>5000</v>
      </c>
      <c r="NV12" s="7">
        <v>5000</v>
      </c>
      <c r="NW12" s="7"/>
      <c r="NX12" s="7"/>
      <c r="NY12" s="7"/>
      <c r="NZ12" s="7">
        <v>15000</v>
      </c>
      <c r="OA12" s="7">
        <v>0</v>
      </c>
      <c r="OB12" s="7">
        <v>0</v>
      </c>
      <c r="OC12" s="7"/>
      <c r="OD12" s="7"/>
      <c r="OE12" s="7"/>
      <c r="OF12" s="7">
        <v>7000</v>
      </c>
      <c r="OG12" s="7">
        <v>0</v>
      </c>
      <c r="OH12" s="7">
        <v>0</v>
      </c>
      <c r="OI12" s="7"/>
      <c r="OJ12" s="7"/>
      <c r="OK12" s="7"/>
      <c r="OL12" s="7">
        <v>0</v>
      </c>
      <c r="OM12" s="7">
        <v>0</v>
      </c>
      <c r="ON12" s="7">
        <v>0</v>
      </c>
      <c r="OO12" s="7"/>
      <c r="OP12" s="7"/>
      <c r="OQ12" s="7"/>
      <c r="OR12" s="7">
        <v>0</v>
      </c>
      <c r="OS12" s="7">
        <v>0</v>
      </c>
      <c r="OT12" s="7">
        <v>0</v>
      </c>
      <c r="OU12" s="7"/>
      <c r="OV12" s="7"/>
      <c r="OW12" s="7"/>
      <c r="OX12" s="7">
        <v>30000</v>
      </c>
      <c r="OY12" s="7">
        <v>0</v>
      </c>
      <c r="OZ12" s="7">
        <v>0</v>
      </c>
      <c r="PA12" s="7"/>
      <c r="PB12" s="7"/>
      <c r="PC12" s="7"/>
      <c r="PD12" s="7">
        <v>19000</v>
      </c>
      <c r="PE12" s="7">
        <v>0</v>
      </c>
      <c r="PF12" s="7">
        <v>0</v>
      </c>
      <c r="PG12" s="7"/>
      <c r="PH12" s="7"/>
      <c r="PI12" s="7"/>
      <c r="PJ12" s="7">
        <v>16700</v>
      </c>
      <c r="PK12" s="7">
        <v>0</v>
      </c>
      <c r="PL12" s="7">
        <v>0</v>
      </c>
      <c r="PM12" s="7"/>
      <c r="PN12" s="7"/>
      <c r="PO12" s="7"/>
      <c r="PP12" s="7">
        <v>2156000</v>
      </c>
      <c r="PQ12" s="7">
        <v>1460000</v>
      </c>
      <c r="PR12" s="8">
        <v>1460000</v>
      </c>
      <c r="PS12" s="7">
        <v>100</v>
      </c>
      <c r="PT12" s="7">
        <v>100</v>
      </c>
      <c r="PU12" s="7"/>
      <c r="PV12" s="7"/>
      <c r="PW12" s="7"/>
      <c r="PX12" s="7">
        <v>800000</v>
      </c>
      <c r="PY12" s="7">
        <v>516000</v>
      </c>
      <c r="PZ12" s="7">
        <v>1460000</v>
      </c>
      <c r="QA12" s="7">
        <v>8262</v>
      </c>
      <c r="QB12" s="7">
        <v>0</v>
      </c>
      <c r="QC12" s="7">
        <v>0</v>
      </c>
      <c r="QD12" s="7">
        <v>0</v>
      </c>
      <c r="QE12" s="7">
        <v>0</v>
      </c>
      <c r="QF12" s="7">
        <v>0</v>
      </c>
      <c r="QG12" s="7">
        <v>0</v>
      </c>
      <c r="QH12" s="7">
        <v>0</v>
      </c>
      <c r="QI12" s="7">
        <v>0</v>
      </c>
      <c r="QJ12" s="7">
        <v>245863</v>
      </c>
      <c r="QK12" s="7">
        <v>310000</v>
      </c>
      <c r="QL12" s="7">
        <v>310000</v>
      </c>
      <c r="QM12" s="7"/>
      <c r="QN12" s="7">
        <v>0</v>
      </c>
      <c r="QO12" s="7">
        <v>0</v>
      </c>
      <c r="QP12" s="7">
        <v>0</v>
      </c>
      <c r="QQ12" s="7"/>
      <c r="QR12" s="7"/>
      <c r="QS12" s="7"/>
      <c r="QT12" s="7"/>
      <c r="QU12" s="7">
        <v>88000</v>
      </c>
      <c r="QV12" s="7">
        <v>450000</v>
      </c>
      <c r="QW12" s="7">
        <v>0</v>
      </c>
      <c r="QX12" s="7">
        <v>291000</v>
      </c>
      <c r="QY12" s="7">
        <v>285000</v>
      </c>
      <c r="QZ12" s="7">
        <v>286000</v>
      </c>
      <c r="RA12" s="7">
        <v>0</v>
      </c>
      <c r="RB12" s="7">
        <v>32000</v>
      </c>
      <c r="RC12" s="7">
        <v>100000</v>
      </c>
      <c r="RD12" s="7">
        <v>0</v>
      </c>
      <c r="RE12" s="7">
        <v>295000</v>
      </c>
      <c r="RF12" s="7">
        <v>0</v>
      </c>
      <c r="RG12" s="7"/>
      <c r="RH12" s="7"/>
      <c r="RI12" s="7">
        <v>0</v>
      </c>
      <c r="RJ12" s="7"/>
      <c r="RK12" s="7"/>
      <c r="RL12" s="7"/>
      <c r="RM12" s="7" t="s">
        <v>1188</v>
      </c>
      <c r="RN12" s="7"/>
      <c r="RO12" s="7"/>
      <c r="RP12" s="7"/>
      <c r="RQ12" s="7"/>
      <c r="RR12" s="7"/>
      <c r="RS12" s="7"/>
      <c r="RT12" s="7"/>
      <c r="RU12" s="7"/>
      <c r="RV12" s="7"/>
      <c r="RW12" s="7"/>
      <c r="RX12" s="7"/>
      <c r="RY12" s="7"/>
      <c r="RZ12" s="7"/>
      <c r="SA12" s="7"/>
      <c r="SB12" s="7"/>
      <c r="SC12" s="7"/>
      <c r="SD12" s="7"/>
      <c r="SE12" s="7"/>
      <c r="SF12" s="7"/>
      <c r="SG12" s="36">
        <f t="shared" ref="SG12:SG75" si="55">PP12</f>
        <v>2156000</v>
      </c>
      <c r="SH12" s="36">
        <f t="shared" ref="SH12:SH75" si="56">SI12+SN12</f>
        <v>2156000</v>
      </c>
      <c r="SI12" s="36">
        <f t="shared" ref="SI12:SI75" si="57">SJ12+SK12+SL12+SM12</f>
        <v>1885900</v>
      </c>
      <c r="SJ12" s="20">
        <f t="shared" ref="SJ12:SJ75" si="58">KN12</f>
        <v>1657700</v>
      </c>
      <c r="SK12" s="20">
        <f t="shared" ref="SK12:SK75" si="59">KT12</f>
        <v>48964</v>
      </c>
      <c r="SL12" s="20">
        <f t="shared" ref="SL12:SL75" si="60">KZ12</f>
        <v>158250</v>
      </c>
      <c r="SM12" s="20">
        <f t="shared" ref="SM12:SM75" si="61">LF12</f>
        <v>20986</v>
      </c>
      <c r="SN12" s="36">
        <f t="shared" ref="SN12:SN75" si="62">SO12+SR12+SS12+ST12+SU12+SV12+TG12+TH12</f>
        <v>270100</v>
      </c>
      <c r="SO12" s="36">
        <f t="shared" ref="SO12:SO75" si="63">SP12+SQ12</f>
        <v>0</v>
      </c>
      <c r="SP12" s="20">
        <f t="shared" ref="SP12:SP75" si="64">LL12</f>
        <v>0</v>
      </c>
      <c r="SQ12" s="20">
        <f t="shared" ref="SQ12:SQ75" si="65">LR12</f>
        <v>0</v>
      </c>
      <c r="SR12" s="20">
        <f t="shared" ref="SR12:SR75" si="66">LX12</f>
        <v>2000</v>
      </c>
      <c r="SS12" s="20">
        <f t="shared" ref="SS12:SS75" si="67">MD12</f>
        <v>5000</v>
      </c>
      <c r="ST12" s="20">
        <f t="shared" ref="ST12:ST75" si="68">MJ12</f>
        <v>3700</v>
      </c>
      <c r="SU12" s="20">
        <f t="shared" ref="SU12:SU75" si="69">MP12</f>
        <v>12500</v>
      </c>
      <c r="SV12" s="36">
        <f t="shared" ref="SV12:SV75" si="70">SUM(SW12:TF12)</f>
        <v>211200</v>
      </c>
      <c r="SW12" s="20">
        <f t="shared" ref="SW12:SW75" si="71">MV12</f>
        <v>12500</v>
      </c>
      <c r="SX12" s="20">
        <f t="shared" ref="SX12:SX75" si="72">NB12</f>
        <v>19700</v>
      </c>
      <c r="SY12" s="20">
        <f t="shared" ref="SY12:SY75" si="73">NH12</f>
        <v>7000</v>
      </c>
      <c r="SZ12" s="20">
        <f t="shared" ref="SZ12:SZ75" si="74">NN12</f>
        <v>80000</v>
      </c>
      <c r="TA12" s="20">
        <f t="shared" ref="TA12:TA75" si="75">NT12</f>
        <v>40000</v>
      </c>
      <c r="TB12" s="20">
        <f t="shared" ref="TB12:TB75" si="76">NZ12</f>
        <v>15000</v>
      </c>
      <c r="TC12" s="20">
        <f t="shared" ref="TC12:TC75" si="77">OF12</f>
        <v>7000</v>
      </c>
      <c r="TD12" s="20">
        <f t="shared" ref="TD12:TD75" si="78">OL12</f>
        <v>0</v>
      </c>
      <c r="TE12" s="20">
        <f t="shared" ref="TE12:TE75" si="79">OR12</f>
        <v>0</v>
      </c>
      <c r="TF12" s="20">
        <f t="shared" ref="TF12:TF75" si="80">OX12</f>
        <v>30000</v>
      </c>
      <c r="TG12" s="20">
        <f t="shared" ref="TG12:TG75" si="81">PD12</f>
        <v>19000</v>
      </c>
      <c r="TH12" s="20">
        <f t="shared" ref="TH12:TH75" si="82">PJ12</f>
        <v>16700</v>
      </c>
      <c r="TI12" s="6"/>
      <c r="TJ12" s="36">
        <f t="shared" ref="TJ12:TJ75" si="83">PQ12</f>
        <v>1460000</v>
      </c>
      <c r="TK12" s="36">
        <f t="shared" ref="TK12:TK75" si="84">TL12+TQ12</f>
        <v>1460000</v>
      </c>
      <c r="TL12" s="36">
        <f t="shared" ref="TL12:TL75" si="85">TM12+TN12+TO12+TP12</f>
        <v>1435000</v>
      </c>
      <c r="TM12" s="20">
        <f t="shared" ref="TM12:TM75" si="86">KO12</f>
        <v>1360000</v>
      </c>
      <c r="TN12" s="20">
        <f t="shared" ref="TN12:TN75" si="87">KU12</f>
        <v>25000</v>
      </c>
      <c r="TO12" s="20">
        <f t="shared" ref="TO12:TO75" si="88">LA12</f>
        <v>45000</v>
      </c>
      <c r="TP12" s="20">
        <f t="shared" ref="TP12:TP75" si="89">LG12</f>
        <v>5000</v>
      </c>
      <c r="TQ12" s="36">
        <f t="shared" ref="TQ12:TQ75" si="90">TR12+TU12+TV12+TW12+TX12+TY12+UJ12+UK12</f>
        <v>25000</v>
      </c>
      <c r="TR12" s="36">
        <f t="shared" ref="TR12:TR75" si="91">TS12+TT12</f>
        <v>0</v>
      </c>
      <c r="TS12" s="20">
        <f t="shared" ref="TS12:TS75" si="92">LM12</f>
        <v>0</v>
      </c>
      <c r="TT12" s="20">
        <f t="shared" ref="TT12:TT75" si="93">LS12</f>
        <v>0</v>
      </c>
      <c r="TU12" s="20">
        <f t="shared" ref="TU12:TU75" si="94">LY12</f>
        <v>0</v>
      </c>
      <c r="TV12" s="20">
        <f t="shared" ref="TV12:TV75" si="95">ME12</f>
        <v>0</v>
      </c>
      <c r="TW12" s="20">
        <f t="shared" ref="TW12:TW75" si="96">MK12</f>
        <v>0</v>
      </c>
      <c r="TX12" s="20">
        <f t="shared" ref="TX12:TX75" si="97">MQ12</f>
        <v>0</v>
      </c>
      <c r="TY12" s="36">
        <f t="shared" ref="TY12:TY75" si="98">SUM(TZ12:UI12)</f>
        <v>25000</v>
      </c>
      <c r="TZ12" s="20">
        <f t="shared" ref="TZ12:TZ75" si="99">MW12</f>
        <v>5000</v>
      </c>
      <c r="UA12" s="20">
        <f t="shared" ref="UA12:UA75" si="100">NC12</f>
        <v>0</v>
      </c>
      <c r="UB12" s="20">
        <f t="shared" ref="UB12:UB75" si="101">NI12</f>
        <v>0</v>
      </c>
      <c r="UC12" s="20">
        <f t="shared" ref="UC12:UC75" si="102">NO12</f>
        <v>15000</v>
      </c>
      <c r="UD12" s="20">
        <f t="shared" ref="UD12:UD75" si="103">NU12</f>
        <v>5000</v>
      </c>
      <c r="UE12" s="20">
        <f t="shared" ref="UE12:UE75" si="104">OA12</f>
        <v>0</v>
      </c>
      <c r="UF12" s="20">
        <f t="shared" ref="UF12:UF75" si="105">OG12</f>
        <v>0</v>
      </c>
      <c r="UG12" s="20">
        <f t="shared" ref="UG12:UG75" si="106">OM12</f>
        <v>0</v>
      </c>
      <c r="UH12" s="20">
        <f t="shared" ref="UH12:UH75" si="107">OS12</f>
        <v>0</v>
      </c>
      <c r="UI12" s="20">
        <f t="shared" ref="UI12:UI75" si="108">OY12</f>
        <v>0</v>
      </c>
      <c r="UJ12" s="20">
        <f t="shared" ref="UJ12:UJ75" si="109">PE12</f>
        <v>0</v>
      </c>
      <c r="UK12" s="20">
        <f t="shared" ref="UK12:UK75" si="110">PK12</f>
        <v>0</v>
      </c>
      <c r="UL12" s="6"/>
      <c r="UM12" s="36">
        <f t="shared" ref="UM12:UM75" si="111">PR12</f>
        <v>1460000</v>
      </c>
      <c r="UN12" s="36">
        <f t="shared" ref="UN12:UN75" si="112">UO12+UT12</f>
        <v>1460000</v>
      </c>
      <c r="UO12" s="36">
        <f t="shared" ref="UO12:UO75" si="113">UP12+UQ12+UR12+US12</f>
        <v>1435000</v>
      </c>
      <c r="UP12" s="20">
        <f t="shared" ref="UP12:UP75" si="114">KP12</f>
        <v>1360000</v>
      </c>
      <c r="UQ12" s="20">
        <f t="shared" ref="UQ12:UQ75" si="115">KV12</f>
        <v>25000</v>
      </c>
      <c r="UR12" s="20">
        <f t="shared" ref="UR12:UR75" si="116">LB12</f>
        <v>45000</v>
      </c>
      <c r="US12" s="20">
        <f t="shared" ref="US12:US75" si="117">LH12</f>
        <v>5000</v>
      </c>
      <c r="UT12" s="36">
        <f t="shared" ref="UT12:UT75" si="118">UU12+UX12+UY12+UZ12+VA12+VB12+VM12+VN12</f>
        <v>25000</v>
      </c>
      <c r="UU12" s="36">
        <f t="shared" ref="UU12:UU75" si="119">UV12+UW12</f>
        <v>0</v>
      </c>
      <c r="UV12" s="20">
        <f t="shared" ref="UV12:UV75" si="120">LN12</f>
        <v>0</v>
      </c>
      <c r="UW12" s="20">
        <f t="shared" ref="UW12:UW75" si="121">LT12</f>
        <v>0</v>
      </c>
      <c r="UX12" s="20">
        <f t="shared" ref="UX12:UX75" si="122">LZ12</f>
        <v>0</v>
      </c>
      <c r="UY12" s="20">
        <f t="shared" ref="UY12:UY75" si="123">MF12</f>
        <v>0</v>
      </c>
      <c r="UZ12" s="20">
        <f t="shared" ref="UZ12:UZ75" si="124">ML12</f>
        <v>0</v>
      </c>
      <c r="VA12" s="20">
        <f t="shared" ref="VA12:VA75" si="125">MR12</f>
        <v>0</v>
      </c>
      <c r="VB12" s="36">
        <f t="shared" ref="VB12:VB75" si="126">SUM(VC12:VL12)</f>
        <v>25000</v>
      </c>
      <c r="VC12" s="20">
        <f t="shared" ref="VC12:VC75" si="127">MX12</f>
        <v>5000</v>
      </c>
      <c r="VD12" s="20">
        <f t="shared" ref="VD12:VD75" si="128">ND12</f>
        <v>0</v>
      </c>
      <c r="VE12" s="20">
        <f t="shared" ref="VE12:VE75" si="129">NJ12</f>
        <v>0</v>
      </c>
      <c r="VF12" s="20">
        <f t="shared" ref="VF12:VF75" si="130">NP12</f>
        <v>15000</v>
      </c>
      <c r="VG12" s="20">
        <f t="shared" ref="VG12:VG75" si="131">NV12</f>
        <v>5000</v>
      </c>
      <c r="VH12" s="20">
        <f t="shared" ref="VH12:VH75" si="132">OB12</f>
        <v>0</v>
      </c>
      <c r="VI12" s="20">
        <f t="shared" ref="VI12:VI75" si="133">OH12</f>
        <v>0</v>
      </c>
      <c r="VJ12" s="20">
        <f t="shared" ref="VJ12:VJ75" si="134">ON12</f>
        <v>0</v>
      </c>
      <c r="VK12" s="20">
        <f t="shared" ref="VK12:VK75" si="135">OT12</f>
        <v>0</v>
      </c>
      <c r="VL12" s="20">
        <f t="shared" ref="VL12:VL75" si="136">OZ12</f>
        <v>0</v>
      </c>
      <c r="VM12" s="20">
        <f t="shared" ref="VM12:VM75" si="137">PF12</f>
        <v>0</v>
      </c>
      <c r="VN12" s="20">
        <f t="shared" ref="VN12:VN75" si="138">PL12</f>
        <v>0</v>
      </c>
      <c r="VT12" s="34">
        <f t="shared" si="25"/>
        <v>6152074</v>
      </c>
      <c r="VU12" s="34" t="str">
        <f t="shared" si="26"/>
        <v>Apropo Jičín, o. p. s.</v>
      </c>
      <c r="VV12" s="34" t="str">
        <f t="shared" si="27"/>
        <v>Osobní asistence APROPO</v>
      </c>
      <c r="VW12" s="34" t="str">
        <f t="shared" si="28"/>
        <v>osobní asistence</v>
      </c>
      <c r="VX12" s="10">
        <f t="shared" si="29"/>
        <v>10700</v>
      </c>
      <c r="VY12" s="10"/>
      <c r="VZ12" s="10"/>
      <c r="WA12" s="10">
        <f t="shared" si="30"/>
        <v>12500</v>
      </c>
      <c r="WB12" s="10">
        <f t="shared" si="31"/>
        <v>15000</v>
      </c>
      <c r="WC12" s="10">
        <f t="shared" si="32"/>
        <v>7000</v>
      </c>
      <c r="WD12" s="10">
        <f t="shared" si="33"/>
        <v>0</v>
      </c>
      <c r="WE12" s="10">
        <f t="shared" si="34"/>
        <v>139700</v>
      </c>
      <c r="WF12" s="10"/>
      <c r="WG12" s="10"/>
      <c r="WH12" s="10">
        <f t="shared" si="35"/>
        <v>19000</v>
      </c>
      <c r="WI12" s="10">
        <f t="shared" si="36"/>
        <v>66200</v>
      </c>
      <c r="WJ12" s="10">
        <f t="shared" si="37"/>
        <v>1384652</v>
      </c>
      <c r="WK12" s="10"/>
      <c r="WL12" s="10">
        <f t="shared" si="38"/>
        <v>501248</v>
      </c>
      <c r="WM12" s="10">
        <f t="shared" si="39"/>
        <v>2156000</v>
      </c>
      <c r="WN12" s="10">
        <f t="shared" si="40"/>
        <v>2156000</v>
      </c>
      <c r="WO12" s="10">
        <f t="shared" si="41"/>
        <v>0</v>
      </c>
      <c r="WP12" s="10">
        <f t="shared" si="42"/>
        <v>1885900</v>
      </c>
      <c r="WQ12" s="34">
        <v>6115340</v>
      </c>
      <c r="WR12" s="10">
        <f t="shared" si="43"/>
        <v>0</v>
      </c>
      <c r="WS12" s="10"/>
      <c r="WT12" s="10"/>
      <c r="WU12" s="10">
        <f t="shared" si="44"/>
        <v>5000</v>
      </c>
      <c r="WV12" s="10">
        <f t="shared" si="45"/>
        <v>0</v>
      </c>
      <c r="WW12" s="10">
        <f t="shared" si="46"/>
        <v>0</v>
      </c>
      <c r="WX12" s="10">
        <f t="shared" si="47"/>
        <v>0</v>
      </c>
      <c r="WY12" s="10">
        <f t="shared" si="48"/>
        <v>20000</v>
      </c>
      <c r="WZ12" s="10"/>
      <c r="XA12" s="10"/>
      <c r="XB12" s="10">
        <f t="shared" si="49"/>
        <v>0</v>
      </c>
      <c r="XC12" s="10">
        <f t="shared" si="50"/>
        <v>0</v>
      </c>
      <c r="XD12" s="10">
        <f t="shared" si="51"/>
        <v>1435000</v>
      </c>
      <c r="XE12" s="10">
        <f t="shared" si="52"/>
        <v>1460000</v>
      </c>
      <c r="XF12" s="10"/>
      <c r="XG12" s="10">
        <f t="shared" si="53"/>
        <v>1460000</v>
      </c>
      <c r="XH12" s="10">
        <f t="shared" si="54"/>
        <v>0</v>
      </c>
      <c r="XI12" s="10"/>
      <c r="XJ12" s="10"/>
      <c r="XK12" s="10"/>
    </row>
    <row r="13" spans="1:635" s="34" customFormat="1" ht="28.5" customHeight="1">
      <c r="A13" s="7">
        <v>1</v>
      </c>
      <c r="B13" s="9" t="s">
        <v>1217</v>
      </c>
      <c r="C13" s="7">
        <v>194972</v>
      </c>
      <c r="D13" s="7" t="s">
        <v>1218</v>
      </c>
      <c r="E13" s="7" t="s">
        <v>1219</v>
      </c>
      <c r="F13" s="7">
        <v>3650770</v>
      </c>
      <c r="G13" s="7" t="s">
        <v>1220</v>
      </c>
      <c r="H13" s="7" t="s">
        <v>1221</v>
      </c>
      <c r="I13" s="7" t="s">
        <v>1222</v>
      </c>
      <c r="J13" s="35">
        <v>42370</v>
      </c>
      <c r="K13" s="7"/>
      <c r="L13" s="7" t="s">
        <v>1188</v>
      </c>
      <c r="M13" s="7"/>
      <c r="N13" s="7"/>
      <c r="O13" s="7"/>
      <c r="P13" s="7"/>
      <c r="Q13" s="7"/>
      <c r="R13" s="7"/>
      <c r="S13" s="7"/>
      <c r="T13" s="7"/>
      <c r="U13" s="7"/>
      <c r="V13" s="7"/>
      <c r="W13" s="7"/>
      <c r="X13" s="7" t="s">
        <v>1223</v>
      </c>
      <c r="Y13" s="7"/>
      <c r="Z13" s="7">
        <v>10</v>
      </c>
      <c r="AA13" s="7">
        <v>15</v>
      </c>
      <c r="AB13" s="7">
        <v>0</v>
      </c>
      <c r="AC13" s="7">
        <v>10</v>
      </c>
      <c r="AD13" s="7">
        <v>30</v>
      </c>
      <c r="AE13" s="7"/>
      <c r="AF13" s="7"/>
      <c r="AG13" s="7"/>
      <c r="AH13" s="7"/>
      <c r="AI13" s="7"/>
      <c r="AJ13" s="7"/>
      <c r="AK13" s="7"/>
      <c r="AL13" s="7"/>
      <c r="AM13" s="7"/>
      <c r="AN13" s="7"/>
      <c r="AO13" s="7"/>
      <c r="AP13" s="7" t="s">
        <v>1223</v>
      </c>
      <c r="AQ13" s="7">
        <v>10</v>
      </c>
      <c r="AR13" s="7">
        <v>10</v>
      </c>
      <c r="AS13" s="7">
        <v>0</v>
      </c>
      <c r="AT13" s="7">
        <v>6</v>
      </c>
      <c r="AU13" s="7">
        <v>15</v>
      </c>
      <c r="AV13" s="7"/>
      <c r="AW13" s="7"/>
      <c r="AX13" s="7"/>
      <c r="AY13" s="7"/>
      <c r="AZ13" s="7"/>
      <c r="BA13" s="7"/>
      <c r="BB13" s="7"/>
      <c r="BC13" s="7"/>
      <c r="BD13" s="7"/>
      <c r="BE13" s="7"/>
      <c r="BF13" s="7"/>
      <c r="BG13" s="7"/>
      <c r="BH13" s="7"/>
      <c r="BI13" s="7"/>
      <c r="BJ13" s="7"/>
      <c r="BK13" s="7"/>
      <c r="BL13" s="7" t="s">
        <v>1224</v>
      </c>
      <c r="BM13" s="7" t="s">
        <v>1225</v>
      </c>
      <c r="BN13" s="7" t="s">
        <v>1226</v>
      </c>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v>2</v>
      </c>
      <c r="EL13" s="7">
        <v>0.6</v>
      </c>
      <c r="EM13" s="7">
        <v>0.6</v>
      </c>
      <c r="EN13" s="7">
        <v>262656</v>
      </c>
      <c r="EO13" s="7">
        <v>262656</v>
      </c>
      <c r="EP13" s="7">
        <v>3</v>
      </c>
      <c r="EQ13" s="7">
        <v>3</v>
      </c>
      <c r="ER13" s="7">
        <v>3</v>
      </c>
      <c r="ES13" s="7">
        <v>966053</v>
      </c>
      <c r="ET13" s="7">
        <v>966053</v>
      </c>
      <c r="EU13" s="7"/>
      <c r="EV13" s="7"/>
      <c r="EW13" s="7"/>
      <c r="EX13" s="7"/>
      <c r="EY13" s="7"/>
      <c r="EZ13" s="7"/>
      <c r="FA13" s="7"/>
      <c r="FB13" s="7"/>
      <c r="FC13" s="7"/>
      <c r="FD13" s="7"/>
      <c r="FE13" s="7"/>
      <c r="FF13" s="7"/>
      <c r="FG13" s="7"/>
      <c r="FH13" s="7"/>
      <c r="FI13" s="7"/>
      <c r="FJ13" s="7"/>
      <c r="FK13" s="7"/>
      <c r="FL13" s="7"/>
      <c r="FM13" s="7"/>
      <c r="FN13" s="7"/>
      <c r="FO13" s="7">
        <v>10</v>
      </c>
      <c r="FP13" s="7">
        <v>1.1000000000000001</v>
      </c>
      <c r="FQ13" s="7">
        <v>1.1000000000000001</v>
      </c>
      <c r="FR13" s="7">
        <v>604536</v>
      </c>
      <c r="FS13" s="7">
        <v>604536</v>
      </c>
      <c r="FT13" s="7"/>
      <c r="FU13" s="7"/>
      <c r="FV13" s="7"/>
      <c r="FW13" s="7"/>
      <c r="FX13" s="7"/>
      <c r="FY13" s="7"/>
      <c r="FZ13" s="7"/>
      <c r="GA13" s="7"/>
      <c r="GB13" s="7"/>
      <c r="GC13" s="7"/>
      <c r="GD13" s="7"/>
      <c r="GE13" s="7"/>
      <c r="GF13" s="7">
        <v>1</v>
      </c>
      <c r="GG13" s="7">
        <v>0.25</v>
      </c>
      <c r="GH13" s="7">
        <v>12</v>
      </c>
      <c r="GI13" s="7">
        <v>0.25</v>
      </c>
      <c r="GJ13" s="7">
        <v>44358</v>
      </c>
      <c r="GK13" s="7">
        <v>44358</v>
      </c>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v>1</v>
      </c>
      <c r="IO13" s="7">
        <v>150</v>
      </c>
      <c r="IP13" s="7">
        <v>7.4999999999999997E-2</v>
      </c>
      <c r="IQ13" s="7">
        <v>13500</v>
      </c>
      <c r="IR13" s="7">
        <v>13500</v>
      </c>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v>0</v>
      </c>
      <c r="KH13" s="7"/>
      <c r="KI13" s="7">
        <v>3.6</v>
      </c>
      <c r="KJ13" s="7">
        <v>0.25</v>
      </c>
      <c r="KK13" s="7">
        <v>7.4999999999999997E-2</v>
      </c>
      <c r="KL13" s="7">
        <v>0</v>
      </c>
      <c r="KM13" s="7">
        <v>3.9249999999999998</v>
      </c>
      <c r="KN13" s="7">
        <v>1833245</v>
      </c>
      <c r="KO13" s="7">
        <v>1833245</v>
      </c>
      <c r="KP13" s="7">
        <v>1833245</v>
      </c>
      <c r="KQ13" s="7"/>
      <c r="KR13" s="7"/>
      <c r="KS13" s="7"/>
      <c r="KT13" s="7">
        <v>44358</v>
      </c>
      <c r="KU13" s="7">
        <v>44358</v>
      </c>
      <c r="KV13" s="7">
        <v>44358</v>
      </c>
      <c r="KW13" s="7"/>
      <c r="KX13" s="7"/>
      <c r="KY13" s="7"/>
      <c r="KZ13" s="7">
        <v>13500</v>
      </c>
      <c r="LA13" s="7">
        <v>13500</v>
      </c>
      <c r="LB13" s="7">
        <v>13500</v>
      </c>
      <c r="LC13" s="7"/>
      <c r="LD13" s="7"/>
      <c r="LE13" s="7"/>
      <c r="LF13" s="7">
        <v>43900</v>
      </c>
      <c r="LG13" s="7">
        <v>43900</v>
      </c>
      <c r="LH13" s="7">
        <v>43900</v>
      </c>
      <c r="LI13" s="7"/>
      <c r="LJ13" s="7"/>
      <c r="LK13" s="7"/>
      <c r="LL13" s="7">
        <v>0</v>
      </c>
      <c r="LM13" s="7">
        <v>0</v>
      </c>
      <c r="LN13" s="7">
        <v>0</v>
      </c>
      <c r="LO13" s="7"/>
      <c r="LP13" s="7"/>
      <c r="LQ13" s="7"/>
      <c r="LR13" s="7">
        <v>60000</v>
      </c>
      <c r="LS13" s="7">
        <v>0</v>
      </c>
      <c r="LT13" s="7">
        <v>0</v>
      </c>
      <c r="LU13" s="7"/>
      <c r="LV13" s="7"/>
      <c r="LW13" s="7"/>
      <c r="LX13" s="7">
        <v>84000</v>
      </c>
      <c r="LY13" s="7">
        <v>0</v>
      </c>
      <c r="LZ13" s="7">
        <v>0</v>
      </c>
      <c r="MA13" s="7"/>
      <c r="MB13" s="7"/>
      <c r="MC13" s="7"/>
      <c r="MD13" s="7">
        <v>4000</v>
      </c>
      <c r="ME13" s="7">
        <v>0</v>
      </c>
      <c r="MF13" s="7">
        <v>0</v>
      </c>
      <c r="MG13" s="7"/>
      <c r="MH13" s="7"/>
      <c r="MI13" s="7"/>
      <c r="MJ13" s="7">
        <v>8000</v>
      </c>
      <c r="MK13" s="7">
        <v>0</v>
      </c>
      <c r="ML13" s="7">
        <v>0</v>
      </c>
      <c r="MM13" s="7"/>
      <c r="MN13" s="7"/>
      <c r="MO13" s="7"/>
      <c r="MP13" s="7">
        <v>22800</v>
      </c>
      <c r="MQ13" s="7">
        <v>0</v>
      </c>
      <c r="MR13" s="7">
        <v>0</v>
      </c>
      <c r="MS13" s="7"/>
      <c r="MT13" s="7"/>
      <c r="MU13" s="7"/>
      <c r="MV13" s="7">
        <v>120000</v>
      </c>
      <c r="MW13" s="7">
        <v>103393</v>
      </c>
      <c r="MX13" s="7">
        <v>103393</v>
      </c>
      <c r="MY13" s="7"/>
      <c r="MZ13" s="7"/>
      <c r="NA13" s="7"/>
      <c r="NB13" s="7">
        <v>4000</v>
      </c>
      <c r="NC13" s="7">
        <v>0</v>
      </c>
      <c r="ND13" s="7">
        <v>0</v>
      </c>
      <c r="NE13" s="7"/>
      <c r="NF13" s="7"/>
      <c r="NG13" s="7"/>
      <c r="NH13" s="7">
        <v>0</v>
      </c>
      <c r="NI13" s="7">
        <v>0</v>
      </c>
      <c r="NJ13" s="7">
        <v>0</v>
      </c>
      <c r="NK13" s="7"/>
      <c r="NL13" s="7"/>
      <c r="NM13" s="7"/>
      <c r="NN13" s="7">
        <v>0</v>
      </c>
      <c r="NO13" s="7">
        <v>0</v>
      </c>
      <c r="NP13" s="7">
        <v>0</v>
      </c>
      <c r="NQ13" s="7"/>
      <c r="NR13" s="7"/>
      <c r="NS13" s="7"/>
      <c r="NT13" s="7">
        <v>5000</v>
      </c>
      <c r="NU13" s="7">
        <v>0</v>
      </c>
      <c r="NV13" s="7">
        <v>0</v>
      </c>
      <c r="NW13" s="7"/>
      <c r="NX13" s="7"/>
      <c r="NY13" s="7"/>
      <c r="NZ13" s="7">
        <v>15000</v>
      </c>
      <c r="OA13" s="7">
        <v>0</v>
      </c>
      <c r="OB13" s="7">
        <v>0</v>
      </c>
      <c r="OC13" s="7"/>
      <c r="OD13" s="7"/>
      <c r="OE13" s="7"/>
      <c r="OF13" s="7">
        <v>5000</v>
      </c>
      <c r="OG13" s="7">
        <v>0</v>
      </c>
      <c r="OH13" s="7">
        <v>0</v>
      </c>
      <c r="OI13" s="7"/>
      <c r="OJ13" s="7"/>
      <c r="OK13" s="7"/>
      <c r="OL13" s="7">
        <v>0</v>
      </c>
      <c r="OM13" s="7">
        <v>0</v>
      </c>
      <c r="ON13" s="7">
        <v>0</v>
      </c>
      <c r="OO13" s="7"/>
      <c r="OP13" s="7"/>
      <c r="OQ13" s="7"/>
      <c r="OR13" s="7">
        <v>0</v>
      </c>
      <c r="OS13" s="7">
        <v>0</v>
      </c>
      <c r="OT13" s="7">
        <v>0</v>
      </c>
      <c r="OU13" s="7"/>
      <c r="OV13" s="7"/>
      <c r="OW13" s="7"/>
      <c r="OX13" s="7">
        <v>51000</v>
      </c>
      <c r="OY13" s="7">
        <v>0</v>
      </c>
      <c r="OZ13" s="7">
        <v>0</v>
      </c>
      <c r="PA13" s="7"/>
      <c r="PB13" s="7"/>
      <c r="PC13" s="7"/>
      <c r="PD13" s="7">
        <v>40000</v>
      </c>
      <c r="PE13" s="7">
        <v>0</v>
      </c>
      <c r="PF13" s="7">
        <v>0</v>
      </c>
      <c r="PG13" s="7"/>
      <c r="PH13" s="7"/>
      <c r="PI13" s="7"/>
      <c r="PJ13" s="7">
        <v>44310</v>
      </c>
      <c r="PK13" s="7">
        <v>0</v>
      </c>
      <c r="PL13" s="7">
        <v>0</v>
      </c>
      <c r="PM13" s="7"/>
      <c r="PN13" s="7"/>
      <c r="PO13" s="7"/>
      <c r="PP13" s="7">
        <v>2398113</v>
      </c>
      <c r="PQ13" s="7">
        <v>2038396</v>
      </c>
      <c r="PR13" s="8">
        <v>2038396</v>
      </c>
      <c r="PS13" s="7">
        <v>100</v>
      </c>
      <c r="PT13" s="7">
        <v>100</v>
      </c>
      <c r="PU13" s="7"/>
      <c r="PV13" s="7"/>
      <c r="PW13" s="7"/>
      <c r="PX13" s="7"/>
      <c r="PY13" s="7">
        <v>1017000</v>
      </c>
      <c r="PZ13" s="7">
        <v>2038396</v>
      </c>
      <c r="QA13" s="7"/>
      <c r="QB13" s="7">
        <v>0</v>
      </c>
      <c r="QC13" s="7">
        <v>0</v>
      </c>
      <c r="QD13" s="7"/>
      <c r="QE13" s="7">
        <v>0</v>
      </c>
      <c r="QF13" s="7">
        <v>0</v>
      </c>
      <c r="QG13" s="7"/>
      <c r="QH13" s="7">
        <v>696281</v>
      </c>
      <c r="QI13" s="7">
        <v>359717</v>
      </c>
      <c r="QJ13" s="7"/>
      <c r="QK13" s="7">
        <v>0</v>
      </c>
      <c r="QL13" s="7">
        <v>0</v>
      </c>
      <c r="QM13" s="7"/>
      <c r="QN13" s="7"/>
      <c r="QO13" s="7">
        <v>0</v>
      </c>
      <c r="QP13" s="7">
        <v>0</v>
      </c>
      <c r="QQ13" s="7"/>
      <c r="QR13" s="7"/>
      <c r="QS13" s="7"/>
      <c r="QT13" s="7"/>
      <c r="QU13" s="7"/>
      <c r="QV13" s="7"/>
      <c r="QW13" s="7"/>
      <c r="QX13" s="7"/>
      <c r="QY13" s="7"/>
      <c r="QZ13" s="7"/>
      <c r="RA13" s="7"/>
      <c r="RB13" s="7"/>
      <c r="RC13" s="7"/>
      <c r="RD13" s="7"/>
      <c r="RE13" s="7"/>
      <c r="RF13" s="7"/>
      <c r="RG13" s="7"/>
      <c r="RH13" s="7"/>
      <c r="RI13" s="7">
        <v>0</v>
      </c>
      <c r="RJ13" s="7"/>
      <c r="RK13" s="7"/>
      <c r="RL13" s="7"/>
      <c r="RM13" s="7" t="s">
        <v>1188</v>
      </c>
      <c r="RN13" s="7"/>
      <c r="RO13" s="7"/>
      <c r="RP13" s="7"/>
      <c r="RQ13" s="7"/>
      <c r="RR13" s="7"/>
      <c r="RS13" s="7"/>
      <c r="RT13" s="7"/>
      <c r="RU13" s="7"/>
      <c r="RV13" s="7"/>
      <c r="RW13" s="7"/>
      <c r="RX13" s="7"/>
      <c r="RY13" s="7"/>
      <c r="RZ13" s="7"/>
      <c r="SA13" s="7"/>
      <c r="SB13" s="7"/>
      <c r="SC13" s="7"/>
      <c r="SD13" s="7"/>
      <c r="SE13" s="7"/>
      <c r="SF13" s="7"/>
      <c r="SG13" s="36">
        <f t="shared" si="55"/>
        <v>2398113</v>
      </c>
      <c r="SH13" s="36">
        <f t="shared" si="56"/>
        <v>2398113</v>
      </c>
      <c r="SI13" s="36">
        <f t="shared" si="57"/>
        <v>1935003</v>
      </c>
      <c r="SJ13" s="20">
        <f t="shared" si="58"/>
        <v>1833245</v>
      </c>
      <c r="SK13" s="20">
        <f t="shared" si="59"/>
        <v>44358</v>
      </c>
      <c r="SL13" s="20">
        <f t="shared" si="60"/>
        <v>13500</v>
      </c>
      <c r="SM13" s="20">
        <f t="shared" si="61"/>
        <v>43900</v>
      </c>
      <c r="SN13" s="36">
        <f t="shared" si="62"/>
        <v>463110</v>
      </c>
      <c r="SO13" s="36">
        <f t="shared" si="63"/>
        <v>60000</v>
      </c>
      <c r="SP13" s="20">
        <f t="shared" si="64"/>
        <v>0</v>
      </c>
      <c r="SQ13" s="20">
        <f t="shared" si="65"/>
        <v>60000</v>
      </c>
      <c r="SR13" s="20">
        <f t="shared" si="66"/>
        <v>84000</v>
      </c>
      <c r="SS13" s="20">
        <f t="shared" si="67"/>
        <v>4000</v>
      </c>
      <c r="ST13" s="20">
        <f t="shared" si="68"/>
        <v>8000</v>
      </c>
      <c r="SU13" s="20">
        <f t="shared" si="69"/>
        <v>22800</v>
      </c>
      <c r="SV13" s="36">
        <f t="shared" si="70"/>
        <v>200000</v>
      </c>
      <c r="SW13" s="20">
        <f t="shared" si="71"/>
        <v>120000</v>
      </c>
      <c r="SX13" s="20">
        <f t="shared" si="72"/>
        <v>4000</v>
      </c>
      <c r="SY13" s="20">
        <f t="shared" si="73"/>
        <v>0</v>
      </c>
      <c r="SZ13" s="20">
        <f t="shared" si="74"/>
        <v>0</v>
      </c>
      <c r="TA13" s="20">
        <f t="shared" si="75"/>
        <v>5000</v>
      </c>
      <c r="TB13" s="20">
        <f t="shared" si="76"/>
        <v>15000</v>
      </c>
      <c r="TC13" s="20">
        <f t="shared" si="77"/>
        <v>5000</v>
      </c>
      <c r="TD13" s="20">
        <f t="shared" si="78"/>
        <v>0</v>
      </c>
      <c r="TE13" s="20">
        <f t="shared" si="79"/>
        <v>0</v>
      </c>
      <c r="TF13" s="20">
        <f t="shared" si="80"/>
        <v>51000</v>
      </c>
      <c r="TG13" s="20">
        <f t="shared" si="81"/>
        <v>40000</v>
      </c>
      <c r="TH13" s="20">
        <f t="shared" si="82"/>
        <v>44310</v>
      </c>
      <c r="TI13" s="6"/>
      <c r="TJ13" s="36">
        <f t="shared" si="83"/>
        <v>2038396</v>
      </c>
      <c r="TK13" s="36">
        <f t="shared" si="84"/>
        <v>2038396</v>
      </c>
      <c r="TL13" s="36">
        <f t="shared" si="85"/>
        <v>1935003</v>
      </c>
      <c r="TM13" s="20">
        <f t="shared" si="86"/>
        <v>1833245</v>
      </c>
      <c r="TN13" s="20">
        <f t="shared" si="87"/>
        <v>44358</v>
      </c>
      <c r="TO13" s="20">
        <f t="shared" si="88"/>
        <v>13500</v>
      </c>
      <c r="TP13" s="20">
        <f t="shared" si="89"/>
        <v>43900</v>
      </c>
      <c r="TQ13" s="36">
        <f t="shared" si="90"/>
        <v>103393</v>
      </c>
      <c r="TR13" s="36">
        <f t="shared" si="91"/>
        <v>0</v>
      </c>
      <c r="TS13" s="20">
        <f t="shared" si="92"/>
        <v>0</v>
      </c>
      <c r="TT13" s="20">
        <f t="shared" si="93"/>
        <v>0</v>
      </c>
      <c r="TU13" s="20">
        <f t="shared" si="94"/>
        <v>0</v>
      </c>
      <c r="TV13" s="20">
        <f t="shared" si="95"/>
        <v>0</v>
      </c>
      <c r="TW13" s="20">
        <f t="shared" si="96"/>
        <v>0</v>
      </c>
      <c r="TX13" s="20">
        <f t="shared" si="97"/>
        <v>0</v>
      </c>
      <c r="TY13" s="36">
        <f t="shared" si="98"/>
        <v>103393</v>
      </c>
      <c r="TZ13" s="20">
        <f t="shared" si="99"/>
        <v>103393</v>
      </c>
      <c r="UA13" s="20">
        <f t="shared" si="100"/>
        <v>0</v>
      </c>
      <c r="UB13" s="20">
        <f t="shared" si="101"/>
        <v>0</v>
      </c>
      <c r="UC13" s="20">
        <f t="shared" si="102"/>
        <v>0</v>
      </c>
      <c r="UD13" s="20">
        <f t="shared" si="103"/>
        <v>0</v>
      </c>
      <c r="UE13" s="20">
        <f t="shared" si="104"/>
        <v>0</v>
      </c>
      <c r="UF13" s="20">
        <f t="shared" si="105"/>
        <v>0</v>
      </c>
      <c r="UG13" s="20">
        <f t="shared" si="106"/>
        <v>0</v>
      </c>
      <c r="UH13" s="20">
        <f t="shared" si="107"/>
        <v>0</v>
      </c>
      <c r="UI13" s="20">
        <f t="shared" si="108"/>
        <v>0</v>
      </c>
      <c r="UJ13" s="20">
        <f t="shared" si="109"/>
        <v>0</v>
      </c>
      <c r="UK13" s="20">
        <f t="shared" si="110"/>
        <v>0</v>
      </c>
      <c r="UL13" s="6"/>
      <c r="UM13" s="36">
        <f t="shared" si="111"/>
        <v>2038396</v>
      </c>
      <c r="UN13" s="36">
        <f t="shared" si="112"/>
        <v>2038396</v>
      </c>
      <c r="UO13" s="36">
        <f t="shared" si="113"/>
        <v>1935003</v>
      </c>
      <c r="UP13" s="20">
        <f t="shared" si="114"/>
        <v>1833245</v>
      </c>
      <c r="UQ13" s="20">
        <f t="shared" si="115"/>
        <v>44358</v>
      </c>
      <c r="UR13" s="20">
        <f t="shared" si="116"/>
        <v>13500</v>
      </c>
      <c r="US13" s="20">
        <f t="shared" si="117"/>
        <v>43900</v>
      </c>
      <c r="UT13" s="36">
        <f t="shared" si="118"/>
        <v>103393</v>
      </c>
      <c r="UU13" s="36">
        <f t="shared" si="119"/>
        <v>0</v>
      </c>
      <c r="UV13" s="20">
        <f t="shared" si="120"/>
        <v>0</v>
      </c>
      <c r="UW13" s="20">
        <f t="shared" si="121"/>
        <v>0</v>
      </c>
      <c r="UX13" s="20">
        <f t="shared" si="122"/>
        <v>0</v>
      </c>
      <c r="UY13" s="20">
        <f t="shared" si="123"/>
        <v>0</v>
      </c>
      <c r="UZ13" s="20">
        <f t="shared" si="124"/>
        <v>0</v>
      </c>
      <c r="VA13" s="20">
        <f t="shared" si="125"/>
        <v>0</v>
      </c>
      <c r="VB13" s="36">
        <f t="shared" si="126"/>
        <v>103393</v>
      </c>
      <c r="VC13" s="20">
        <f t="shared" si="127"/>
        <v>103393</v>
      </c>
      <c r="VD13" s="20">
        <f t="shared" si="128"/>
        <v>0</v>
      </c>
      <c r="VE13" s="20">
        <f t="shared" si="129"/>
        <v>0</v>
      </c>
      <c r="VF13" s="20">
        <f t="shared" si="130"/>
        <v>0</v>
      </c>
      <c r="VG13" s="20">
        <f t="shared" si="131"/>
        <v>0</v>
      </c>
      <c r="VH13" s="20">
        <f t="shared" si="132"/>
        <v>0</v>
      </c>
      <c r="VI13" s="20">
        <f t="shared" si="133"/>
        <v>0</v>
      </c>
      <c r="VJ13" s="20">
        <f t="shared" si="134"/>
        <v>0</v>
      </c>
      <c r="VK13" s="20">
        <f t="shared" si="135"/>
        <v>0</v>
      </c>
      <c r="VL13" s="20">
        <f t="shared" si="136"/>
        <v>0</v>
      </c>
      <c r="VM13" s="20">
        <f t="shared" si="137"/>
        <v>0</v>
      </c>
      <c r="VN13" s="20">
        <f t="shared" si="138"/>
        <v>0</v>
      </c>
      <c r="VT13" s="34">
        <f t="shared" si="25"/>
        <v>3650770</v>
      </c>
      <c r="VU13" s="34" t="str">
        <f t="shared" si="26"/>
        <v>Barevné domky Hajnice</v>
      </c>
      <c r="VV13" s="34" t="str">
        <f t="shared" si="27"/>
        <v>Oranžové služby</v>
      </c>
      <c r="VW13" s="34" t="str">
        <f t="shared" si="28"/>
        <v>sociální rehabilitace</v>
      </c>
      <c r="VX13" s="10">
        <f t="shared" si="29"/>
        <v>156000</v>
      </c>
      <c r="VY13" s="10"/>
      <c r="VZ13" s="10"/>
      <c r="WA13" s="10">
        <f t="shared" si="30"/>
        <v>120000</v>
      </c>
      <c r="WB13" s="10">
        <f t="shared" si="31"/>
        <v>15000</v>
      </c>
      <c r="WC13" s="10">
        <f t="shared" si="32"/>
        <v>0</v>
      </c>
      <c r="WD13" s="10">
        <f t="shared" si="33"/>
        <v>0</v>
      </c>
      <c r="WE13" s="10">
        <f t="shared" si="34"/>
        <v>9000</v>
      </c>
      <c r="WF13" s="10"/>
      <c r="WG13" s="10"/>
      <c r="WH13" s="10">
        <f t="shared" si="35"/>
        <v>40000</v>
      </c>
      <c r="WI13" s="10">
        <f t="shared" si="36"/>
        <v>123110</v>
      </c>
      <c r="WJ13" s="10">
        <f t="shared" si="37"/>
        <v>1286567</v>
      </c>
      <c r="WK13" s="10"/>
      <c r="WL13" s="10">
        <f t="shared" si="38"/>
        <v>648436</v>
      </c>
      <c r="WM13" s="10">
        <f t="shared" si="39"/>
        <v>2398113</v>
      </c>
      <c r="WN13" s="10">
        <f t="shared" si="40"/>
        <v>2398113</v>
      </c>
      <c r="WO13" s="10">
        <f t="shared" si="41"/>
        <v>0</v>
      </c>
      <c r="WP13" s="10">
        <f t="shared" si="42"/>
        <v>1935003</v>
      </c>
      <c r="WQ13" s="34">
        <v>6115340</v>
      </c>
      <c r="WR13" s="10">
        <f t="shared" si="43"/>
        <v>0</v>
      </c>
      <c r="WS13" s="10"/>
      <c r="WT13" s="10"/>
      <c r="WU13" s="10">
        <f t="shared" si="44"/>
        <v>103393</v>
      </c>
      <c r="WV13" s="10">
        <f t="shared" si="45"/>
        <v>0</v>
      </c>
      <c r="WW13" s="10">
        <f t="shared" si="46"/>
        <v>0</v>
      </c>
      <c r="WX13" s="10">
        <f t="shared" si="47"/>
        <v>0</v>
      </c>
      <c r="WY13" s="10">
        <f t="shared" si="48"/>
        <v>0</v>
      </c>
      <c r="WZ13" s="10"/>
      <c r="XA13" s="10"/>
      <c r="XB13" s="10">
        <f t="shared" si="49"/>
        <v>0</v>
      </c>
      <c r="XC13" s="10">
        <f t="shared" si="50"/>
        <v>0</v>
      </c>
      <c r="XD13" s="10">
        <f t="shared" si="51"/>
        <v>1935003</v>
      </c>
      <c r="XE13" s="10">
        <f t="shared" si="52"/>
        <v>2038396</v>
      </c>
      <c r="XF13" s="10"/>
      <c r="XG13" s="10">
        <f t="shared" si="53"/>
        <v>2038396</v>
      </c>
      <c r="XH13" s="10">
        <f t="shared" si="54"/>
        <v>0</v>
      </c>
      <c r="XI13" s="10"/>
      <c r="XJ13" s="10"/>
      <c r="XK13" s="10"/>
    </row>
    <row r="14" spans="1:635" s="34" customFormat="1" ht="28.5" customHeight="1">
      <c r="A14" s="7">
        <v>1</v>
      </c>
      <c r="B14" s="9" t="s">
        <v>1217</v>
      </c>
      <c r="C14" s="7">
        <v>194972</v>
      </c>
      <c r="D14" s="7" t="s">
        <v>1218</v>
      </c>
      <c r="E14" s="7" t="s">
        <v>1219</v>
      </c>
      <c r="F14" s="7">
        <v>5000179</v>
      </c>
      <c r="G14" s="7" t="s">
        <v>1227</v>
      </c>
      <c r="H14" s="7" t="s">
        <v>1187</v>
      </c>
      <c r="I14" s="7" t="s">
        <v>1228</v>
      </c>
      <c r="J14" s="35">
        <v>39083</v>
      </c>
      <c r="K14" s="7"/>
      <c r="L14" s="7" t="s">
        <v>1188</v>
      </c>
      <c r="M14" s="7" t="s">
        <v>1229</v>
      </c>
      <c r="N14" s="7">
        <v>58</v>
      </c>
      <c r="O14" s="7"/>
      <c r="P14" s="7">
        <v>58</v>
      </c>
      <c r="Q14" s="7">
        <v>58</v>
      </c>
      <c r="R14" s="7">
        <v>58</v>
      </c>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t="s">
        <v>1224</v>
      </c>
      <c r="BM14" s="7" t="s">
        <v>1225</v>
      </c>
      <c r="BN14" s="7" t="s">
        <v>1230</v>
      </c>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v>0</v>
      </c>
      <c r="DB14" s="7">
        <v>0</v>
      </c>
      <c r="DC14" s="7">
        <v>0</v>
      </c>
      <c r="DD14" s="7">
        <v>2</v>
      </c>
      <c r="DE14" s="7">
        <v>0</v>
      </c>
      <c r="DF14" s="7">
        <v>0</v>
      </c>
      <c r="DG14" s="7">
        <v>7</v>
      </c>
      <c r="DH14" s="7">
        <v>17</v>
      </c>
      <c r="DI14" s="7">
        <v>32</v>
      </c>
      <c r="DJ14" s="7">
        <v>0</v>
      </c>
      <c r="DK14" s="7">
        <v>0</v>
      </c>
      <c r="DL14" s="7">
        <v>7</v>
      </c>
      <c r="DM14" s="7">
        <v>17</v>
      </c>
      <c r="DN14" s="7">
        <v>34</v>
      </c>
      <c r="DO14" s="7">
        <v>0</v>
      </c>
      <c r="DP14" s="7">
        <v>2</v>
      </c>
      <c r="DQ14" s="7">
        <v>56</v>
      </c>
      <c r="DR14" s="7">
        <v>58</v>
      </c>
      <c r="DS14" s="7">
        <v>0</v>
      </c>
      <c r="DT14" s="7">
        <v>0</v>
      </c>
      <c r="DU14" s="7">
        <v>0</v>
      </c>
      <c r="DV14" s="7">
        <v>2</v>
      </c>
      <c r="DW14" s="7">
        <v>0</v>
      </c>
      <c r="DX14" s="7">
        <v>0</v>
      </c>
      <c r="DY14" s="7">
        <v>7</v>
      </c>
      <c r="DZ14" s="7">
        <v>17</v>
      </c>
      <c r="EA14" s="7">
        <v>32</v>
      </c>
      <c r="EB14" s="7">
        <v>0</v>
      </c>
      <c r="EC14" s="7">
        <v>0</v>
      </c>
      <c r="ED14" s="7">
        <v>7</v>
      </c>
      <c r="EE14" s="7">
        <v>17</v>
      </c>
      <c r="EF14" s="7">
        <v>34</v>
      </c>
      <c r="EG14" s="7">
        <v>0</v>
      </c>
      <c r="EH14" s="7">
        <v>2</v>
      </c>
      <c r="EI14" s="7">
        <v>56</v>
      </c>
      <c r="EJ14" s="7">
        <v>58</v>
      </c>
      <c r="EK14" s="7">
        <v>3</v>
      </c>
      <c r="EL14" s="7">
        <v>2.4</v>
      </c>
      <c r="EM14" s="7">
        <v>3.1</v>
      </c>
      <c r="EN14" s="7">
        <v>1608492</v>
      </c>
      <c r="EO14" s="7">
        <v>1608492</v>
      </c>
      <c r="EP14" s="7">
        <v>55</v>
      </c>
      <c r="EQ14" s="7">
        <v>54.6</v>
      </c>
      <c r="ER14" s="7">
        <v>45</v>
      </c>
      <c r="ES14" s="7">
        <v>25736892</v>
      </c>
      <c r="ET14" s="7">
        <v>24155177</v>
      </c>
      <c r="EU14" s="7">
        <v>9</v>
      </c>
      <c r="EV14" s="7">
        <v>9</v>
      </c>
      <c r="EW14" s="7">
        <v>8</v>
      </c>
      <c r="EX14" s="7">
        <v>5154876</v>
      </c>
      <c r="EY14" s="7">
        <v>0</v>
      </c>
      <c r="EZ14" s="7"/>
      <c r="FA14" s="7"/>
      <c r="FB14" s="7"/>
      <c r="FC14" s="7"/>
      <c r="FD14" s="7"/>
      <c r="FE14" s="7"/>
      <c r="FF14" s="7"/>
      <c r="FG14" s="7"/>
      <c r="FH14" s="7"/>
      <c r="FI14" s="7"/>
      <c r="FJ14" s="7"/>
      <c r="FK14" s="7"/>
      <c r="FL14" s="7"/>
      <c r="FM14" s="7"/>
      <c r="FN14" s="7"/>
      <c r="FO14" s="7">
        <v>19</v>
      </c>
      <c r="FP14" s="7">
        <v>12.8</v>
      </c>
      <c r="FQ14" s="7">
        <v>12.45</v>
      </c>
      <c r="FR14" s="7">
        <v>4864296</v>
      </c>
      <c r="FS14" s="7">
        <v>4864296</v>
      </c>
      <c r="FT14" s="7"/>
      <c r="FU14" s="7"/>
      <c r="FV14" s="7"/>
      <c r="FW14" s="7"/>
      <c r="FX14" s="7"/>
      <c r="FY14" s="7"/>
      <c r="FZ14" s="7"/>
      <c r="GA14" s="7"/>
      <c r="GB14" s="7"/>
      <c r="GC14" s="7"/>
      <c r="GD14" s="7"/>
      <c r="GE14" s="7"/>
      <c r="GF14" s="7">
        <v>3</v>
      </c>
      <c r="GG14" s="7">
        <v>1.5</v>
      </c>
      <c r="GH14" s="7">
        <v>36</v>
      </c>
      <c r="GI14" s="7">
        <v>1.5</v>
      </c>
      <c r="GJ14" s="7">
        <v>266151</v>
      </c>
      <c r="GK14" s="7">
        <v>266151</v>
      </c>
      <c r="GL14" s="7"/>
      <c r="GM14" s="7"/>
      <c r="GN14" s="7"/>
      <c r="GO14" s="7"/>
      <c r="GP14" s="7"/>
      <c r="GQ14" s="7"/>
      <c r="GR14" s="7"/>
      <c r="GS14" s="7"/>
      <c r="GT14" s="7"/>
      <c r="GU14" s="7"/>
      <c r="GV14" s="7"/>
      <c r="GW14" s="7"/>
      <c r="GX14" s="7"/>
      <c r="GY14" s="7"/>
      <c r="GZ14" s="7"/>
      <c r="HA14" s="7"/>
      <c r="HB14" s="7"/>
      <c r="HC14" s="7"/>
      <c r="HD14" s="7">
        <v>2</v>
      </c>
      <c r="HE14" s="7">
        <v>1</v>
      </c>
      <c r="HF14" s="7">
        <v>24</v>
      </c>
      <c r="HG14" s="7">
        <v>1</v>
      </c>
      <c r="HH14" s="7">
        <v>68554</v>
      </c>
      <c r="HI14" s="7">
        <v>0</v>
      </c>
      <c r="HJ14" s="7"/>
      <c r="HK14" s="7"/>
      <c r="HL14" s="7"/>
      <c r="HM14" s="7"/>
      <c r="HN14" s="7"/>
      <c r="HO14" s="7"/>
      <c r="HP14" s="7"/>
      <c r="HQ14" s="7"/>
      <c r="HR14" s="7"/>
      <c r="HS14" s="7"/>
      <c r="HT14" s="7"/>
      <c r="HU14" s="7"/>
      <c r="HV14" s="7"/>
      <c r="HW14" s="7"/>
      <c r="HX14" s="7"/>
      <c r="HY14" s="7"/>
      <c r="HZ14" s="7"/>
      <c r="IA14" s="7"/>
      <c r="IB14" s="7"/>
      <c r="IC14" s="7"/>
      <c r="ID14" s="7"/>
      <c r="IE14" s="7"/>
      <c r="IF14" s="7"/>
      <c r="IG14" s="7"/>
      <c r="IH14" s="7">
        <v>2</v>
      </c>
      <c r="II14" s="7">
        <v>1</v>
      </c>
      <c r="IJ14" s="7">
        <v>24</v>
      </c>
      <c r="IK14" s="7">
        <v>1</v>
      </c>
      <c r="IL14" s="7">
        <v>176144</v>
      </c>
      <c r="IM14" s="7">
        <v>176144</v>
      </c>
      <c r="IN14" s="7">
        <v>4</v>
      </c>
      <c r="IO14" s="7">
        <v>1200</v>
      </c>
      <c r="IP14" s="7">
        <v>0.59799999999999998</v>
      </c>
      <c r="IQ14" s="7">
        <v>150000</v>
      </c>
      <c r="IR14" s="7">
        <v>99000</v>
      </c>
      <c r="IS14" s="7">
        <v>6</v>
      </c>
      <c r="IT14" s="7">
        <v>1800</v>
      </c>
      <c r="IU14" s="7">
        <v>0.89600000000000002</v>
      </c>
      <c r="IV14" s="7">
        <v>396000</v>
      </c>
      <c r="IW14" s="7">
        <v>396000</v>
      </c>
      <c r="IX14" s="7"/>
      <c r="IY14" s="7"/>
      <c r="IZ14" s="7"/>
      <c r="JA14" s="7"/>
      <c r="JB14" s="7"/>
      <c r="JC14" s="7"/>
      <c r="JD14" s="7"/>
      <c r="JE14" s="7"/>
      <c r="JF14" s="7"/>
      <c r="JG14" s="7"/>
      <c r="JH14" s="7">
        <v>1</v>
      </c>
      <c r="JI14" s="7">
        <v>0.8</v>
      </c>
      <c r="JJ14" s="7">
        <v>0.8</v>
      </c>
      <c r="JK14" s="7">
        <v>38400</v>
      </c>
      <c r="JL14" s="7">
        <v>0</v>
      </c>
      <c r="JM14" s="7"/>
      <c r="JN14" s="7"/>
      <c r="JO14" s="7"/>
      <c r="JP14" s="7"/>
      <c r="JQ14" s="7"/>
      <c r="JR14" s="7"/>
      <c r="JS14" s="7"/>
      <c r="JT14" s="7"/>
      <c r="JU14" s="7"/>
      <c r="JV14" s="7"/>
      <c r="JW14" s="7"/>
      <c r="JX14" s="7"/>
      <c r="JY14" s="7"/>
      <c r="JZ14" s="7"/>
      <c r="KA14" s="7"/>
      <c r="KB14" s="7"/>
      <c r="KC14" s="7"/>
      <c r="KD14" s="7"/>
      <c r="KE14" s="7"/>
      <c r="KF14" s="7"/>
      <c r="KG14" s="7">
        <v>5</v>
      </c>
      <c r="KH14" s="7">
        <v>80</v>
      </c>
      <c r="KI14" s="7">
        <v>66</v>
      </c>
      <c r="KJ14" s="7">
        <v>2.5</v>
      </c>
      <c r="KK14" s="7">
        <v>0.59799999999999998</v>
      </c>
      <c r="KL14" s="7">
        <v>0.8</v>
      </c>
      <c r="KM14" s="7">
        <v>69.897999999999996</v>
      </c>
      <c r="KN14" s="7">
        <v>37364556</v>
      </c>
      <c r="KO14" s="7">
        <v>30627965</v>
      </c>
      <c r="KP14" s="7">
        <v>30627965</v>
      </c>
      <c r="KQ14" s="7"/>
      <c r="KR14" s="7"/>
      <c r="KS14" s="7"/>
      <c r="KT14" s="7">
        <v>510849</v>
      </c>
      <c r="KU14" s="7">
        <v>442295</v>
      </c>
      <c r="KV14" s="7">
        <v>442295</v>
      </c>
      <c r="KW14" s="7"/>
      <c r="KX14" s="7"/>
      <c r="KY14" s="7"/>
      <c r="KZ14" s="7">
        <v>546000</v>
      </c>
      <c r="LA14" s="7">
        <v>495000</v>
      </c>
      <c r="LB14" s="7">
        <v>495000</v>
      </c>
      <c r="LC14" s="7"/>
      <c r="LD14" s="7"/>
      <c r="LE14" s="7"/>
      <c r="LF14" s="7">
        <v>905540</v>
      </c>
      <c r="LG14" s="7">
        <v>0</v>
      </c>
      <c r="LH14" s="7">
        <v>0</v>
      </c>
      <c r="LI14" s="7"/>
      <c r="LJ14" s="7"/>
      <c r="LK14" s="7"/>
      <c r="LL14" s="7">
        <v>100000</v>
      </c>
      <c r="LM14" s="7">
        <v>0</v>
      </c>
      <c r="LN14" s="7">
        <v>0</v>
      </c>
      <c r="LO14" s="7"/>
      <c r="LP14" s="7"/>
      <c r="LQ14" s="7"/>
      <c r="LR14" s="7">
        <v>741200</v>
      </c>
      <c r="LS14" s="7">
        <v>0</v>
      </c>
      <c r="LT14" s="7">
        <v>0</v>
      </c>
      <c r="LU14" s="7"/>
      <c r="LV14" s="7"/>
      <c r="LW14" s="7"/>
      <c r="LX14" s="7">
        <v>2600000</v>
      </c>
      <c r="LY14" s="7">
        <v>0</v>
      </c>
      <c r="LZ14" s="7">
        <v>0</v>
      </c>
      <c r="MA14" s="7"/>
      <c r="MB14" s="7"/>
      <c r="MC14" s="7"/>
      <c r="MD14" s="7">
        <v>188800</v>
      </c>
      <c r="ME14" s="7">
        <v>0</v>
      </c>
      <c r="MF14" s="7">
        <v>0</v>
      </c>
      <c r="MG14" s="7"/>
      <c r="MH14" s="7"/>
      <c r="MI14" s="7"/>
      <c r="MJ14" s="7">
        <v>152000</v>
      </c>
      <c r="MK14" s="7">
        <v>0</v>
      </c>
      <c r="ML14" s="7">
        <v>0</v>
      </c>
      <c r="MM14" s="7"/>
      <c r="MN14" s="7"/>
      <c r="MO14" s="7"/>
      <c r="MP14" s="7">
        <v>958700</v>
      </c>
      <c r="MQ14" s="7">
        <v>0</v>
      </c>
      <c r="MR14" s="7">
        <v>0</v>
      </c>
      <c r="MS14" s="7"/>
      <c r="MT14" s="7"/>
      <c r="MU14" s="7"/>
      <c r="MV14" s="7">
        <v>1500000</v>
      </c>
      <c r="MW14" s="7">
        <v>0</v>
      </c>
      <c r="MX14" s="7">
        <v>0</v>
      </c>
      <c r="MY14" s="7"/>
      <c r="MZ14" s="7"/>
      <c r="NA14" s="7"/>
      <c r="NB14" s="7">
        <v>180000</v>
      </c>
      <c r="NC14" s="7">
        <v>0</v>
      </c>
      <c r="ND14" s="7">
        <v>0</v>
      </c>
      <c r="NE14" s="7"/>
      <c r="NF14" s="7"/>
      <c r="NG14" s="7"/>
      <c r="NH14" s="7">
        <v>0</v>
      </c>
      <c r="NI14" s="7">
        <v>0</v>
      </c>
      <c r="NJ14" s="7">
        <v>0</v>
      </c>
      <c r="NK14" s="7"/>
      <c r="NL14" s="7"/>
      <c r="NM14" s="7"/>
      <c r="NN14" s="7">
        <v>78000</v>
      </c>
      <c r="NO14" s="7">
        <v>0</v>
      </c>
      <c r="NP14" s="7">
        <v>0</v>
      </c>
      <c r="NQ14" s="7"/>
      <c r="NR14" s="7"/>
      <c r="NS14" s="7"/>
      <c r="NT14" s="7">
        <v>340000</v>
      </c>
      <c r="NU14" s="7">
        <v>0</v>
      </c>
      <c r="NV14" s="7">
        <v>0</v>
      </c>
      <c r="NW14" s="7"/>
      <c r="NX14" s="7"/>
      <c r="NY14" s="7"/>
      <c r="NZ14" s="7">
        <v>1195200</v>
      </c>
      <c r="OA14" s="7">
        <v>0</v>
      </c>
      <c r="OB14" s="7">
        <v>0</v>
      </c>
      <c r="OC14" s="7"/>
      <c r="OD14" s="7"/>
      <c r="OE14" s="7"/>
      <c r="OF14" s="7">
        <v>68900</v>
      </c>
      <c r="OG14" s="7">
        <v>0</v>
      </c>
      <c r="OH14" s="7">
        <v>0</v>
      </c>
      <c r="OI14" s="7"/>
      <c r="OJ14" s="7"/>
      <c r="OK14" s="7"/>
      <c r="OL14" s="7">
        <v>38400</v>
      </c>
      <c r="OM14" s="7">
        <v>0</v>
      </c>
      <c r="ON14" s="7">
        <v>0</v>
      </c>
      <c r="OO14" s="7"/>
      <c r="OP14" s="7"/>
      <c r="OQ14" s="7"/>
      <c r="OR14" s="7">
        <v>0</v>
      </c>
      <c r="OS14" s="7">
        <v>0</v>
      </c>
      <c r="OT14" s="7">
        <v>0</v>
      </c>
      <c r="OU14" s="7"/>
      <c r="OV14" s="7"/>
      <c r="OW14" s="7"/>
      <c r="OX14" s="7">
        <v>2379000</v>
      </c>
      <c r="OY14" s="7">
        <v>0</v>
      </c>
      <c r="OZ14" s="7">
        <v>0</v>
      </c>
      <c r="PA14" s="7"/>
      <c r="PB14" s="7"/>
      <c r="PC14" s="7"/>
      <c r="PD14" s="7">
        <v>1550850</v>
      </c>
      <c r="PE14" s="7">
        <v>0</v>
      </c>
      <c r="PF14" s="7">
        <v>0</v>
      </c>
      <c r="PG14" s="7"/>
      <c r="PH14" s="7"/>
      <c r="PI14" s="7"/>
      <c r="PJ14" s="7">
        <v>864000</v>
      </c>
      <c r="PK14" s="7">
        <v>0</v>
      </c>
      <c r="PL14" s="7">
        <v>0</v>
      </c>
      <c r="PM14" s="7"/>
      <c r="PN14" s="7"/>
      <c r="PO14" s="7"/>
      <c r="PP14" s="7">
        <v>52261995</v>
      </c>
      <c r="PQ14" s="7">
        <v>31565260</v>
      </c>
      <c r="PR14" s="8">
        <v>31565260</v>
      </c>
      <c r="PS14" s="7">
        <v>100</v>
      </c>
      <c r="PT14" s="7">
        <v>100</v>
      </c>
      <c r="PU14" s="7"/>
      <c r="PV14" s="7">
        <v>19602877</v>
      </c>
      <c r="PW14" s="7"/>
      <c r="PX14" s="7">
        <v>21013000</v>
      </c>
      <c r="PY14" s="7">
        <v>17432000</v>
      </c>
      <c r="PZ14" s="7">
        <v>31565260</v>
      </c>
      <c r="QA14" s="7">
        <v>0</v>
      </c>
      <c r="QB14" s="7">
        <v>0</v>
      </c>
      <c r="QC14" s="7">
        <v>0</v>
      </c>
      <c r="QD14" s="7">
        <v>0</v>
      </c>
      <c r="QE14" s="7">
        <v>0</v>
      </c>
      <c r="QF14" s="7">
        <v>0</v>
      </c>
      <c r="QG14" s="7">
        <v>2820001</v>
      </c>
      <c r="QH14" s="7">
        <v>9632524</v>
      </c>
      <c r="QI14" s="7">
        <v>5570339</v>
      </c>
      <c r="QJ14" s="7">
        <v>12440768</v>
      </c>
      <c r="QK14" s="7">
        <v>11807710</v>
      </c>
      <c r="QL14" s="7">
        <v>12476396</v>
      </c>
      <c r="QM14" s="7"/>
      <c r="QN14" s="7">
        <v>2476930</v>
      </c>
      <c r="QO14" s="7">
        <v>2400000</v>
      </c>
      <c r="QP14" s="7">
        <v>2650000</v>
      </c>
      <c r="QQ14" s="7"/>
      <c r="QR14" s="7"/>
      <c r="QS14" s="7"/>
      <c r="QT14" s="7"/>
      <c r="QU14" s="7"/>
      <c r="QV14" s="7"/>
      <c r="QW14" s="7"/>
      <c r="QX14" s="7"/>
      <c r="QY14" s="7"/>
      <c r="QZ14" s="7"/>
      <c r="RA14" s="7"/>
      <c r="RB14" s="7"/>
      <c r="RC14" s="7"/>
      <c r="RD14" s="7"/>
      <c r="RE14" s="7"/>
      <c r="RF14" s="7"/>
      <c r="RG14" s="7"/>
      <c r="RH14" s="7"/>
      <c r="RI14" s="7">
        <v>0</v>
      </c>
      <c r="RJ14" s="7"/>
      <c r="RK14" s="7"/>
      <c r="RL14" s="7"/>
      <c r="RM14" s="7" t="s">
        <v>1188</v>
      </c>
      <c r="RN14" s="7"/>
      <c r="RO14" s="7"/>
      <c r="RP14" s="7"/>
      <c r="RQ14" s="7"/>
      <c r="RR14" s="7"/>
      <c r="RS14" s="7"/>
      <c r="RT14" s="7"/>
      <c r="RU14" s="7"/>
      <c r="RV14" s="7"/>
      <c r="RW14" s="7"/>
      <c r="RX14" s="7"/>
      <c r="RY14" s="7"/>
      <c r="RZ14" s="7"/>
      <c r="SA14" s="7"/>
      <c r="SB14" s="7"/>
      <c r="SC14" s="7"/>
      <c r="SD14" s="7"/>
      <c r="SE14" s="7"/>
      <c r="SF14" s="7"/>
      <c r="SG14" s="36">
        <f t="shared" si="55"/>
        <v>52261995</v>
      </c>
      <c r="SH14" s="36">
        <f t="shared" si="56"/>
        <v>52261995</v>
      </c>
      <c r="SI14" s="36">
        <f t="shared" si="57"/>
        <v>39326945</v>
      </c>
      <c r="SJ14" s="20">
        <f t="shared" si="58"/>
        <v>37364556</v>
      </c>
      <c r="SK14" s="20">
        <f t="shared" si="59"/>
        <v>510849</v>
      </c>
      <c r="SL14" s="20">
        <f t="shared" si="60"/>
        <v>546000</v>
      </c>
      <c r="SM14" s="20">
        <f t="shared" si="61"/>
        <v>905540</v>
      </c>
      <c r="SN14" s="36">
        <f t="shared" si="62"/>
        <v>12935050</v>
      </c>
      <c r="SO14" s="36">
        <f t="shared" si="63"/>
        <v>841200</v>
      </c>
      <c r="SP14" s="20">
        <f t="shared" si="64"/>
        <v>100000</v>
      </c>
      <c r="SQ14" s="20">
        <f t="shared" si="65"/>
        <v>741200</v>
      </c>
      <c r="SR14" s="20">
        <f t="shared" si="66"/>
        <v>2600000</v>
      </c>
      <c r="SS14" s="20">
        <f t="shared" si="67"/>
        <v>188800</v>
      </c>
      <c r="ST14" s="20">
        <f t="shared" si="68"/>
        <v>152000</v>
      </c>
      <c r="SU14" s="20">
        <f t="shared" si="69"/>
        <v>958700</v>
      </c>
      <c r="SV14" s="36">
        <f t="shared" si="70"/>
        <v>5779500</v>
      </c>
      <c r="SW14" s="20">
        <f t="shared" si="71"/>
        <v>1500000</v>
      </c>
      <c r="SX14" s="20">
        <f t="shared" si="72"/>
        <v>180000</v>
      </c>
      <c r="SY14" s="20">
        <f t="shared" si="73"/>
        <v>0</v>
      </c>
      <c r="SZ14" s="20">
        <f t="shared" si="74"/>
        <v>78000</v>
      </c>
      <c r="TA14" s="20">
        <f t="shared" si="75"/>
        <v>340000</v>
      </c>
      <c r="TB14" s="20">
        <f t="shared" si="76"/>
        <v>1195200</v>
      </c>
      <c r="TC14" s="20">
        <f t="shared" si="77"/>
        <v>68900</v>
      </c>
      <c r="TD14" s="20">
        <f t="shared" si="78"/>
        <v>38400</v>
      </c>
      <c r="TE14" s="20">
        <f t="shared" si="79"/>
        <v>0</v>
      </c>
      <c r="TF14" s="20">
        <f t="shared" si="80"/>
        <v>2379000</v>
      </c>
      <c r="TG14" s="20">
        <f t="shared" si="81"/>
        <v>1550850</v>
      </c>
      <c r="TH14" s="20">
        <f t="shared" si="82"/>
        <v>864000</v>
      </c>
      <c r="TI14" s="6"/>
      <c r="TJ14" s="36">
        <f t="shared" si="83"/>
        <v>31565260</v>
      </c>
      <c r="TK14" s="36">
        <f t="shared" si="84"/>
        <v>31565260</v>
      </c>
      <c r="TL14" s="36">
        <f t="shared" si="85"/>
        <v>31565260</v>
      </c>
      <c r="TM14" s="20">
        <f t="shared" si="86"/>
        <v>30627965</v>
      </c>
      <c r="TN14" s="20">
        <f t="shared" si="87"/>
        <v>442295</v>
      </c>
      <c r="TO14" s="20">
        <f t="shared" si="88"/>
        <v>495000</v>
      </c>
      <c r="TP14" s="20">
        <f t="shared" si="89"/>
        <v>0</v>
      </c>
      <c r="TQ14" s="36">
        <f t="shared" si="90"/>
        <v>0</v>
      </c>
      <c r="TR14" s="36">
        <f t="shared" si="91"/>
        <v>0</v>
      </c>
      <c r="TS14" s="20">
        <f t="shared" si="92"/>
        <v>0</v>
      </c>
      <c r="TT14" s="20">
        <f t="shared" si="93"/>
        <v>0</v>
      </c>
      <c r="TU14" s="20">
        <f t="shared" si="94"/>
        <v>0</v>
      </c>
      <c r="TV14" s="20">
        <f t="shared" si="95"/>
        <v>0</v>
      </c>
      <c r="TW14" s="20">
        <f t="shared" si="96"/>
        <v>0</v>
      </c>
      <c r="TX14" s="20">
        <f t="shared" si="97"/>
        <v>0</v>
      </c>
      <c r="TY14" s="36">
        <f t="shared" si="98"/>
        <v>0</v>
      </c>
      <c r="TZ14" s="20">
        <f t="shared" si="99"/>
        <v>0</v>
      </c>
      <c r="UA14" s="20">
        <f t="shared" si="100"/>
        <v>0</v>
      </c>
      <c r="UB14" s="20">
        <f t="shared" si="101"/>
        <v>0</v>
      </c>
      <c r="UC14" s="20">
        <f t="shared" si="102"/>
        <v>0</v>
      </c>
      <c r="UD14" s="20">
        <f t="shared" si="103"/>
        <v>0</v>
      </c>
      <c r="UE14" s="20">
        <f t="shared" si="104"/>
        <v>0</v>
      </c>
      <c r="UF14" s="20">
        <f t="shared" si="105"/>
        <v>0</v>
      </c>
      <c r="UG14" s="20">
        <f t="shared" si="106"/>
        <v>0</v>
      </c>
      <c r="UH14" s="20">
        <f t="shared" si="107"/>
        <v>0</v>
      </c>
      <c r="UI14" s="20">
        <f t="shared" si="108"/>
        <v>0</v>
      </c>
      <c r="UJ14" s="20">
        <f t="shared" si="109"/>
        <v>0</v>
      </c>
      <c r="UK14" s="20">
        <f t="shared" si="110"/>
        <v>0</v>
      </c>
      <c r="UL14" s="6"/>
      <c r="UM14" s="36">
        <f t="shared" si="111"/>
        <v>31565260</v>
      </c>
      <c r="UN14" s="36">
        <f t="shared" si="112"/>
        <v>31565260</v>
      </c>
      <c r="UO14" s="36">
        <f t="shared" si="113"/>
        <v>31565260</v>
      </c>
      <c r="UP14" s="20">
        <f t="shared" si="114"/>
        <v>30627965</v>
      </c>
      <c r="UQ14" s="20">
        <f t="shared" si="115"/>
        <v>442295</v>
      </c>
      <c r="UR14" s="20">
        <f t="shared" si="116"/>
        <v>495000</v>
      </c>
      <c r="US14" s="20">
        <f t="shared" si="117"/>
        <v>0</v>
      </c>
      <c r="UT14" s="36">
        <f t="shared" si="118"/>
        <v>0</v>
      </c>
      <c r="UU14" s="36">
        <f t="shared" si="119"/>
        <v>0</v>
      </c>
      <c r="UV14" s="20">
        <f t="shared" si="120"/>
        <v>0</v>
      </c>
      <c r="UW14" s="20">
        <f t="shared" si="121"/>
        <v>0</v>
      </c>
      <c r="UX14" s="20">
        <f t="shared" si="122"/>
        <v>0</v>
      </c>
      <c r="UY14" s="20">
        <f t="shared" si="123"/>
        <v>0</v>
      </c>
      <c r="UZ14" s="20">
        <f t="shared" si="124"/>
        <v>0</v>
      </c>
      <c r="VA14" s="20">
        <f t="shared" si="125"/>
        <v>0</v>
      </c>
      <c r="VB14" s="36">
        <f t="shared" si="126"/>
        <v>0</v>
      </c>
      <c r="VC14" s="20">
        <f t="shared" si="127"/>
        <v>0</v>
      </c>
      <c r="VD14" s="20">
        <f t="shared" si="128"/>
        <v>0</v>
      </c>
      <c r="VE14" s="20">
        <f t="shared" si="129"/>
        <v>0</v>
      </c>
      <c r="VF14" s="20">
        <f t="shared" si="130"/>
        <v>0</v>
      </c>
      <c r="VG14" s="20">
        <f t="shared" si="131"/>
        <v>0</v>
      </c>
      <c r="VH14" s="20">
        <f t="shared" si="132"/>
        <v>0</v>
      </c>
      <c r="VI14" s="20">
        <f t="shared" si="133"/>
        <v>0</v>
      </c>
      <c r="VJ14" s="20">
        <f t="shared" si="134"/>
        <v>0</v>
      </c>
      <c r="VK14" s="20">
        <f t="shared" si="135"/>
        <v>0</v>
      </c>
      <c r="VL14" s="20">
        <f t="shared" si="136"/>
        <v>0</v>
      </c>
      <c r="VM14" s="20">
        <f t="shared" si="137"/>
        <v>0</v>
      </c>
      <c r="VN14" s="20">
        <f t="shared" si="138"/>
        <v>0</v>
      </c>
      <c r="VT14" s="34">
        <f t="shared" si="25"/>
        <v>5000179</v>
      </c>
      <c r="VU14" s="34" t="str">
        <f t="shared" si="26"/>
        <v>Barevné domky Hajnice</v>
      </c>
      <c r="VV14" s="34" t="str">
        <f t="shared" si="27"/>
        <v>Domov pro osoby se zdravotním postižením</v>
      </c>
      <c r="VW14" s="34" t="str">
        <f t="shared" si="28"/>
        <v>domovy pro osoby se zdravotním postižením</v>
      </c>
      <c r="VX14" s="10">
        <f t="shared" si="29"/>
        <v>3782000</v>
      </c>
      <c r="VY14" s="10"/>
      <c r="VZ14" s="10"/>
      <c r="WA14" s="10">
        <f t="shared" si="30"/>
        <v>1500000</v>
      </c>
      <c r="WB14" s="10">
        <f t="shared" si="31"/>
        <v>1195200</v>
      </c>
      <c r="WC14" s="10">
        <f t="shared" si="32"/>
        <v>0</v>
      </c>
      <c r="WD14" s="10">
        <f t="shared" si="33"/>
        <v>38400</v>
      </c>
      <c r="WE14" s="10">
        <f t="shared" si="34"/>
        <v>598000</v>
      </c>
      <c r="WF14" s="10"/>
      <c r="WG14" s="10"/>
      <c r="WH14" s="10">
        <f t="shared" si="35"/>
        <v>1550850</v>
      </c>
      <c r="WI14" s="10">
        <f t="shared" si="36"/>
        <v>4270600</v>
      </c>
      <c r="WJ14" s="10">
        <f t="shared" si="37"/>
        <v>32984965</v>
      </c>
      <c r="WK14" s="10"/>
      <c r="WL14" s="10">
        <f t="shared" si="38"/>
        <v>6341980</v>
      </c>
      <c r="WM14" s="10">
        <f t="shared" si="39"/>
        <v>52261995</v>
      </c>
      <c r="WN14" s="10">
        <f t="shared" si="40"/>
        <v>52261995</v>
      </c>
      <c r="WO14" s="10">
        <f t="shared" si="41"/>
        <v>0</v>
      </c>
      <c r="WP14" s="10">
        <f t="shared" si="42"/>
        <v>39326945</v>
      </c>
      <c r="WQ14" s="34">
        <v>6115340</v>
      </c>
      <c r="WR14" s="10">
        <f t="shared" si="43"/>
        <v>0</v>
      </c>
      <c r="WS14" s="10"/>
      <c r="WT14" s="10"/>
      <c r="WU14" s="10">
        <f t="shared" si="44"/>
        <v>0</v>
      </c>
      <c r="WV14" s="10">
        <f t="shared" si="45"/>
        <v>0</v>
      </c>
      <c r="WW14" s="10">
        <f t="shared" si="46"/>
        <v>0</v>
      </c>
      <c r="WX14" s="10">
        <f t="shared" si="47"/>
        <v>0</v>
      </c>
      <c r="WY14" s="10">
        <f t="shared" si="48"/>
        <v>0</v>
      </c>
      <c r="WZ14" s="10"/>
      <c r="XA14" s="10"/>
      <c r="XB14" s="10">
        <f t="shared" si="49"/>
        <v>0</v>
      </c>
      <c r="XC14" s="10">
        <f t="shared" si="50"/>
        <v>0</v>
      </c>
      <c r="XD14" s="10">
        <f t="shared" si="51"/>
        <v>31565260</v>
      </c>
      <c r="XE14" s="10">
        <f t="shared" si="52"/>
        <v>31565260</v>
      </c>
      <c r="XF14" s="10"/>
      <c r="XG14" s="10">
        <f t="shared" si="53"/>
        <v>31565260</v>
      </c>
      <c r="XH14" s="10">
        <f t="shared" si="54"/>
        <v>0</v>
      </c>
      <c r="XI14" s="10"/>
      <c r="XJ14" s="10"/>
      <c r="XK14" s="10"/>
    </row>
    <row r="15" spans="1:635" s="34" customFormat="1" ht="28.5" customHeight="1">
      <c r="A15" s="7">
        <v>1</v>
      </c>
      <c r="B15" s="9" t="s">
        <v>1217</v>
      </c>
      <c r="C15" s="7">
        <v>194972</v>
      </c>
      <c r="D15" s="7" t="s">
        <v>1218</v>
      </c>
      <c r="E15" s="7" t="s">
        <v>1219</v>
      </c>
      <c r="F15" s="7">
        <v>6163071</v>
      </c>
      <c r="G15" s="7" t="s">
        <v>1231</v>
      </c>
      <c r="H15" s="7" t="s">
        <v>1221</v>
      </c>
      <c r="I15" s="7" t="s">
        <v>1232</v>
      </c>
      <c r="J15" s="35">
        <v>41961</v>
      </c>
      <c r="K15" s="7"/>
      <c r="L15" s="7" t="s">
        <v>1188</v>
      </c>
      <c r="M15" s="7"/>
      <c r="N15" s="7"/>
      <c r="O15" s="7"/>
      <c r="P15" s="7"/>
      <c r="Q15" s="7"/>
      <c r="R15" s="7"/>
      <c r="S15" s="7"/>
      <c r="T15" s="7"/>
      <c r="U15" s="7"/>
      <c r="V15" s="7"/>
      <c r="W15" s="7"/>
      <c r="X15" s="7" t="s">
        <v>1233</v>
      </c>
      <c r="Y15" s="7"/>
      <c r="Z15" s="7">
        <v>1</v>
      </c>
      <c r="AA15" s="7">
        <v>3</v>
      </c>
      <c r="AB15" s="7">
        <v>1</v>
      </c>
      <c r="AC15" s="7">
        <v>3</v>
      </c>
      <c r="AD15" s="7">
        <v>1</v>
      </c>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t="s">
        <v>1224</v>
      </c>
      <c r="BM15" s="7" t="s">
        <v>1225</v>
      </c>
      <c r="BN15" s="7" t="s">
        <v>1234</v>
      </c>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v>1</v>
      </c>
      <c r="EL15" s="7">
        <v>0.1</v>
      </c>
      <c r="EM15" s="7">
        <v>0.1</v>
      </c>
      <c r="EN15" s="7">
        <v>48012</v>
      </c>
      <c r="EO15" s="7">
        <v>48012</v>
      </c>
      <c r="EP15" s="7">
        <v>1</v>
      </c>
      <c r="EQ15" s="7">
        <v>1</v>
      </c>
      <c r="ER15" s="7">
        <v>1</v>
      </c>
      <c r="ES15" s="7">
        <v>293340</v>
      </c>
      <c r="ET15" s="7">
        <v>293340</v>
      </c>
      <c r="EU15" s="7"/>
      <c r="EV15" s="7"/>
      <c r="EW15" s="7"/>
      <c r="EX15" s="7"/>
      <c r="EY15" s="7"/>
      <c r="EZ15" s="7"/>
      <c r="FA15" s="7"/>
      <c r="FB15" s="7"/>
      <c r="FC15" s="7"/>
      <c r="FD15" s="7"/>
      <c r="FE15" s="7"/>
      <c r="FF15" s="7"/>
      <c r="FG15" s="7"/>
      <c r="FH15" s="7"/>
      <c r="FI15" s="7"/>
      <c r="FJ15" s="7"/>
      <c r="FK15" s="7"/>
      <c r="FL15" s="7"/>
      <c r="FM15" s="7"/>
      <c r="FN15" s="7"/>
      <c r="FO15" s="7">
        <v>9</v>
      </c>
      <c r="FP15" s="7">
        <v>0.9</v>
      </c>
      <c r="FQ15" s="7">
        <v>0.9</v>
      </c>
      <c r="FR15" s="7">
        <v>575652</v>
      </c>
      <c r="FS15" s="7">
        <v>575652</v>
      </c>
      <c r="FT15" s="7"/>
      <c r="FU15" s="7"/>
      <c r="FV15" s="7"/>
      <c r="FW15" s="7"/>
      <c r="FX15" s="7"/>
      <c r="FY15" s="7"/>
      <c r="FZ15" s="7"/>
      <c r="GA15" s="7"/>
      <c r="GB15" s="7"/>
      <c r="GC15" s="7"/>
      <c r="GD15" s="7"/>
      <c r="GE15" s="7"/>
      <c r="GF15" s="7">
        <v>1</v>
      </c>
      <c r="GG15" s="7">
        <v>0.25</v>
      </c>
      <c r="GH15" s="7">
        <v>12</v>
      </c>
      <c r="GI15" s="7">
        <v>0.25</v>
      </c>
      <c r="GJ15" s="7">
        <v>44358</v>
      </c>
      <c r="GK15" s="7">
        <v>44358</v>
      </c>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v>1</v>
      </c>
      <c r="IO15" s="7">
        <v>150</v>
      </c>
      <c r="IP15" s="7">
        <v>7.4999999999999997E-2</v>
      </c>
      <c r="IQ15" s="7">
        <v>13500</v>
      </c>
      <c r="IR15" s="7">
        <v>13500</v>
      </c>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v>0</v>
      </c>
      <c r="KH15" s="7"/>
      <c r="KI15" s="7">
        <v>1.1000000000000001</v>
      </c>
      <c r="KJ15" s="7">
        <v>0.25</v>
      </c>
      <c r="KK15" s="7">
        <v>7.4999999999999997E-2</v>
      </c>
      <c r="KL15" s="7">
        <v>0</v>
      </c>
      <c r="KM15" s="7">
        <v>1.425</v>
      </c>
      <c r="KN15" s="7">
        <v>917004</v>
      </c>
      <c r="KO15" s="7">
        <v>917004</v>
      </c>
      <c r="KP15" s="7">
        <v>917004</v>
      </c>
      <c r="KQ15" s="7"/>
      <c r="KR15" s="7"/>
      <c r="KS15" s="7"/>
      <c r="KT15" s="7">
        <v>44358</v>
      </c>
      <c r="KU15" s="7">
        <v>44358</v>
      </c>
      <c r="KV15" s="7">
        <v>44358</v>
      </c>
      <c r="KW15" s="7"/>
      <c r="KX15" s="7"/>
      <c r="KY15" s="7"/>
      <c r="KZ15" s="7">
        <v>13500</v>
      </c>
      <c r="LA15" s="7">
        <v>13500</v>
      </c>
      <c r="LB15" s="7">
        <v>13500</v>
      </c>
      <c r="LC15" s="7"/>
      <c r="LD15" s="7"/>
      <c r="LE15" s="7"/>
      <c r="LF15" s="7">
        <v>25200</v>
      </c>
      <c r="LG15" s="7">
        <v>18619</v>
      </c>
      <c r="LH15" s="7">
        <v>18619</v>
      </c>
      <c r="LI15" s="7"/>
      <c r="LJ15" s="7"/>
      <c r="LK15" s="7"/>
      <c r="LL15" s="7">
        <v>0</v>
      </c>
      <c r="LM15" s="7">
        <v>0</v>
      </c>
      <c r="LN15" s="7">
        <v>0</v>
      </c>
      <c r="LO15" s="7"/>
      <c r="LP15" s="7"/>
      <c r="LQ15" s="7"/>
      <c r="LR15" s="7">
        <v>65000</v>
      </c>
      <c r="LS15" s="7">
        <v>35000</v>
      </c>
      <c r="LT15" s="7">
        <v>35000</v>
      </c>
      <c r="LU15" s="7"/>
      <c r="LV15" s="7"/>
      <c r="LW15" s="7"/>
      <c r="LX15" s="7">
        <v>0</v>
      </c>
      <c r="LY15" s="7">
        <v>0</v>
      </c>
      <c r="LZ15" s="7">
        <v>0</v>
      </c>
      <c r="MA15" s="7"/>
      <c r="MB15" s="7"/>
      <c r="MC15" s="7"/>
      <c r="MD15" s="7">
        <v>2000</v>
      </c>
      <c r="ME15" s="7">
        <v>0</v>
      </c>
      <c r="MF15" s="7">
        <v>0</v>
      </c>
      <c r="MG15" s="7"/>
      <c r="MH15" s="7"/>
      <c r="MI15" s="7"/>
      <c r="MJ15" s="7">
        <v>10000</v>
      </c>
      <c r="MK15" s="7">
        <v>0</v>
      </c>
      <c r="ML15" s="7">
        <v>0</v>
      </c>
      <c r="MM15" s="7"/>
      <c r="MN15" s="7"/>
      <c r="MO15" s="7"/>
      <c r="MP15" s="7">
        <v>56000</v>
      </c>
      <c r="MQ15" s="7">
        <v>0</v>
      </c>
      <c r="MR15" s="7">
        <v>0</v>
      </c>
      <c r="MS15" s="7"/>
      <c r="MT15" s="7"/>
      <c r="MU15" s="7"/>
      <c r="MV15" s="7">
        <v>25000</v>
      </c>
      <c r="MW15" s="7">
        <v>15424</v>
      </c>
      <c r="MX15" s="7">
        <v>15424</v>
      </c>
      <c r="MY15" s="7"/>
      <c r="MZ15" s="7"/>
      <c r="NA15" s="7"/>
      <c r="NB15" s="7">
        <v>4000</v>
      </c>
      <c r="NC15" s="7">
        <v>0</v>
      </c>
      <c r="ND15" s="7">
        <v>0</v>
      </c>
      <c r="NE15" s="7"/>
      <c r="NF15" s="7"/>
      <c r="NG15" s="7"/>
      <c r="NH15" s="7">
        <v>0</v>
      </c>
      <c r="NI15" s="7">
        <v>0</v>
      </c>
      <c r="NJ15" s="7">
        <v>0</v>
      </c>
      <c r="NK15" s="7"/>
      <c r="NL15" s="7"/>
      <c r="NM15" s="7"/>
      <c r="NN15" s="7">
        <v>0</v>
      </c>
      <c r="NO15" s="7">
        <v>0</v>
      </c>
      <c r="NP15" s="7">
        <v>0</v>
      </c>
      <c r="NQ15" s="7"/>
      <c r="NR15" s="7"/>
      <c r="NS15" s="7"/>
      <c r="NT15" s="7">
        <v>5000</v>
      </c>
      <c r="NU15" s="7">
        <v>0</v>
      </c>
      <c r="NV15" s="7">
        <v>0</v>
      </c>
      <c r="NW15" s="7"/>
      <c r="NX15" s="7"/>
      <c r="NY15" s="7"/>
      <c r="NZ15" s="7">
        <v>20000</v>
      </c>
      <c r="OA15" s="7">
        <v>0</v>
      </c>
      <c r="OB15" s="7">
        <v>0</v>
      </c>
      <c r="OC15" s="7"/>
      <c r="OD15" s="7"/>
      <c r="OE15" s="7"/>
      <c r="OF15" s="7">
        <v>5000</v>
      </c>
      <c r="OG15" s="7">
        <v>0</v>
      </c>
      <c r="OH15" s="7">
        <v>0</v>
      </c>
      <c r="OI15" s="7"/>
      <c r="OJ15" s="7"/>
      <c r="OK15" s="7"/>
      <c r="OL15" s="7">
        <v>0</v>
      </c>
      <c r="OM15" s="7">
        <v>0</v>
      </c>
      <c r="ON15" s="7">
        <v>0</v>
      </c>
      <c r="OO15" s="7"/>
      <c r="OP15" s="7"/>
      <c r="OQ15" s="7"/>
      <c r="OR15" s="7">
        <v>0</v>
      </c>
      <c r="OS15" s="7">
        <v>0</v>
      </c>
      <c r="OT15" s="7">
        <v>0</v>
      </c>
      <c r="OU15" s="7"/>
      <c r="OV15" s="7"/>
      <c r="OW15" s="7"/>
      <c r="OX15" s="7">
        <v>16400</v>
      </c>
      <c r="OY15" s="7">
        <v>0</v>
      </c>
      <c r="OZ15" s="7">
        <v>0</v>
      </c>
      <c r="PA15" s="7"/>
      <c r="PB15" s="7"/>
      <c r="PC15" s="7"/>
      <c r="PD15" s="7">
        <v>10812</v>
      </c>
      <c r="PE15" s="7">
        <v>0</v>
      </c>
      <c r="PF15" s="7">
        <v>0</v>
      </c>
      <c r="PG15" s="7"/>
      <c r="PH15" s="7"/>
      <c r="PI15" s="7"/>
      <c r="PJ15" s="7">
        <v>8850</v>
      </c>
      <c r="PK15" s="7">
        <v>0</v>
      </c>
      <c r="PL15" s="7">
        <v>0</v>
      </c>
      <c r="PM15" s="7"/>
      <c r="PN15" s="7"/>
      <c r="PO15" s="7"/>
      <c r="PP15" s="7">
        <v>1228124</v>
      </c>
      <c r="PQ15" s="7">
        <v>1043905</v>
      </c>
      <c r="PR15" s="8">
        <v>1043905</v>
      </c>
      <c r="PS15" s="7">
        <v>100</v>
      </c>
      <c r="PT15" s="7">
        <v>100</v>
      </c>
      <c r="PU15" s="7"/>
      <c r="PV15" s="7"/>
      <c r="PW15" s="7"/>
      <c r="PX15" s="7">
        <v>0</v>
      </c>
      <c r="PY15" s="7">
        <v>585000</v>
      </c>
      <c r="PZ15" s="7">
        <v>1043905</v>
      </c>
      <c r="QA15" s="7">
        <v>0</v>
      </c>
      <c r="QB15" s="7">
        <v>0</v>
      </c>
      <c r="QC15" s="7">
        <v>0</v>
      </c>
      <c r="QD15" s="7">
        <v>0</v>
      </c>
      <c r="QE15" s="7">
        <v>0</v>
      </c>
      <c r="QF15" s="7">
        <v>0</v>
      </c>
      <c r="QG15" s="7">
        <v>566033</v>
      </c>
      <c r="QH15" s="7">
        <v>199768</v>
      </c>
      <c r="QI15" s="7">
        <v>184219</v>
      </c>
      <c r="QJ15" s="7">
        <v>0</v>
      </c>
      <c r="QK15" s="7">
        <v>0</v>
      </c>
      <c r="QL15" s="7">
        <v>0</v>
      </c>
      <c r="QM15" s="7"/>
      <c r="QN15" s="7">
        <v>0</v>
      </c>
      <c r="QO15" s="7">
        <v>0</v>
      </c>
      <c r="QP15" s="7">
        <v>0</v>
      </c>
      <c r="QQ15" s="7"/>
      <c r="QR15" s="7"/>
      <c r="QS15" s="7"/>
      <c r="QT15" s="7"/>
      <c r="QU15" s="7"/>
      <c r="QV15" s="7"/>
      <c r="QW15" s="7"/>
      <c r="QX15" s="7"/>
      <c r="QY15" s="7"/>
      <c r="QZ15" s="7"/>
      <c r="RA15" s="7"/>
      <c r="RB15" s="7"/>
      <c r="RC15" s="7"/>
      <c r="RD15" s="7"/>
      <c r="RE15" s="7"/>
      <c r="RF15" s="7"/>
      <c r="RG15" s="7"/>
      <c r="RH15" s="7"/>
      <c r="RI15" s="7">
        <v>0</v>
      </c>
      <c r="RJ15" s="7"/>
      <c r="RK15" s="7"/>
      <c r="RL15" s="7"/>
      <c r="RM15" s="7" t="s">
        <v>1188</v>
      </c>
      <c r="RN15" s="7"/>
      <c r="RO15" s="7"/>
      <c r="RP15" s="7"/>
      <c r="RQ15" s="7"/>
      <c r="RR15" s="7"/>
      <c r="RS15" s="7"/>
      <c r="RT15" s="7"/>
      <c r="RU15" s="7"/>
      <c r="RV15" s="7"/>
      <c r="RW15" s="7"/>
      <c r="RX15" s="7"/>
      <c r="RY15" s="7"/>
      <c r="RZ15" s="7"/>
      <c r="SA15" s="7"/>
      <c r="SB15" s="7"/>
      <c r="SC15" s="7"/>
      <c r="SD15" s="7"/>
      <c r="SE15" s="7"/>
      <c r="SF15" s="7"/>
      <c r="SG15" s="36">
        <f t="shared" si="55"/>
        <v>1228124</v>
      </c>
      <c r="SH15" s="36">
        <f t="shared" si="56"/>
        <v>1228124</v>
      </c>
      <c r="SI15" s="36">
        <f t="shared" si="57"/>
        <v>1000062</v>
      </c>
      <c r="SJ15" s="20">
        <f t="shared" si="58"/>
        <v>917004</v>
      </c>
      <c r="SK15" s="20">
        <f t="shared" si="59"/>
        <v>44358</v>
      </c>
      <c r="SL15" s="20">
        <f t="shared" si="60"/>
        <v>13500</v>
      </c>
      <c r="SM15" s="20">
        <f t="shared" si="61"/>
        <v>25200</v>
      </c>
      <c r="SN15" s="36">
        <f t="shared" si="62"/>
        <v>228062</v>
      </c>
      <c r="SO15" s="36">
        <f t="shared" si="63"/>
        <v>65000</v>
      </c>
      <c r="SP15" s="20">
        <f t="shared" si="64"/>
        <v>0</v>
      </c>
      <c r="SQ15" s="20">
        <f t="shared" si="65"/>
        <v>65000</v>
      </c>
      <c r="SR15" s="20">
        <f t="shared" si="66"/>
        <v>0</v>
      </c>
      <c r="SS15" s="20">
        <f t="shared" si="67"/>
        <v>2000</v>
      </c>
      <c r="ST15" s="20">
        <f t="shared" si="68"/>
        <v>10000</v>
      </c>
      <c r="SU15" s="20">
        <f t="shared" si="69"/>
        <v>56000</v>
      </c>
      <c r="SV15" s="36">
        <f t="shared" si="70"/>
        <v>75400</v>
      </c>
      <c r="SW15" s="20">
        <f t="shared" si="71"/>
        <v>25000</v>
      </c>
      <c r="SX15" s="20">
        <f t="shared" si="72"/>
        <v>4000</v>
      </c>
      <c r="SY15" s="20">
        <f t="shared" si="73"/>
        <v>0</v>
      </c>
      <c r="SZ15" s="20">
        <f t="shared" si="74"/>
        <v>0</v>
      </c>
      <c r="TA15" s="20">
        <f t="shared" si="75"/>
        <v>5000</v>
      </c>
      <c r="TB15" s="20">
        <f t="shared" si="76"/>
        <v>20000</v>
      </c>
      <c r="TC15" s="20">
        <f t="shared" si="77"/>
        <v>5000</v>
      </c>
      <c r="TD15" s="20">
        <f t="shared" si="78"/>
        <v>0</v>
      </c>
      <c r="TE15" s="20">
        <f t="shared" si="79"/>
        <v>0</v>
      </c>
      <c r="TF15" s="20">
        <f t="shared" si="80"/>
        <v>16400</v>
      </c>
      <c r="TG15" s="20">
        <f t="shared" si="81"/>
        <v>10812</v>
      </c>
      <c r="TH15" s="20">
        <f t="shared" si="82"/>
        <v>8850</v>
      </c>
      <c r="TI15" s="6"/>
      <c r="TJ15" s="36">
        <f t="shared" si="83"/>
        <v>1043905</v>
      </c>
      <c r="TK15" s="36">
        <f t="shared" si="84"/>
        <v>1043905</v>
      </c>
      <c r="TL15" s="36">
        <f t="shared" si="85"/>
        <v>993481</v>
      </c>
      <c r="TM15" s="20">
        <f t="shared" si="86"/>
        <v>917004</v>
      </c>
      <c r="TN15" s="20">
        <f t="shared" si="87"/>
        <v>44358</v>
      </c>
      <c r="TO15" s="20">
        <f t="shared" si="88"/>
        <v>13500</v>
      </c>
      <c r="TP15" s="20">
        <f t="shared" si="89"/>
        <v>18619</v>
      </c>
      <c r="TQ15" s="36">
        <f t="shared" si="90"/>
        <v>50424</v>
      </c>
      <c r="TR15" s="36">
        <f t="shared" si="91"/>
        <v>35000</v>
      </c>
      <c r="TS15" s="20">
        <f t="shared" si="92"/>
        <v>0</v>
      </c>
      <c r="TT15" s="20">
        <f t="shared" si="93"/>
        <v>35000</v>
      </c>
      <c r="TU15" s="20">
        <f t="shared" si="94"/>
        <v>0</v>
      </c>
      <c r="TV15" s="20">
        <f t="shared" si="95"/>
        <v>0</v>
      </c>
      <c r="TW15" s="20">
        <f t="shared" si="96"/>
        <v>0</v>
      </c>
      <c r="TX15" s="20">
        <f t="shared" si="97"/>
        <v>0</v>
      </c>
      <c r="TY15" s="36">
        <f t="shared" si="98"/>
        <v>15424</v>
      </c>
      <c r="TZ15" s="20">
        <f t="shared" si="99"/>
        <v>15424</v>
      </c>
      <c r="UA15" s="20">
        <f t="shared" si="100"/>
        <v>0</v>
      </c>
      <c r="UB15" s="20">
        <f t="shared" si="101"/>
        <v>0</v>
      </c>
      <c r="UC15" s="20">
        <f t="shared" si="102"/>
        <v>0</v>
      </c>
      <c r="UD15" s="20">
        <f t="shared" si="103"/>
        <v>0</v>
      </c>
      <c r="UE15" s="20">
        <f t="shared" si="104"/>
        <v>0</v>
      </c>
      <c r="UF15" s="20">
        <f t="shared" si="105"/>
        <v>0</v>
      </c>
      <c r="UG15" s="20">
        <f t="shared" si="106"/>
        <v>0</v>
      </c>
      <c r="UH15" s="20">
        <f t="shared" si="107"/>
        <v>0</v>
      </c>
      <c r="UI15" s="20">
        <f t="shared" si="108"/>
        <v>0</v>
      </c>
      <c r="UJ15" s="20">
        <f t="shared" si="109"/>
        <v>0</v>
      </c>
      <c r="UK15" s="20">
        <f t="shared" si="110"/>
        <v>0</v>
      </c>
      <c r="UL15" s="6"/>
      <c r="UM15" s="36">
        <f t="shared" si="111"/>
        <v>1043905</v>
      </c>
      <c r="UN15" s="36">
        <f t="shared" si="112"/>
        <v>1043905</v>
      </c>
      <c r="UO15" s="36">
        <f t="shared" si="113"/>
        <v>993481</v>
      </c>
      <c r="UP15" s="20">
        <f t="shared" si="114"/>
        <v>917004</v>
      </c>
      <c r="UQ15" s="20">
        <f t="shared" si="115"/>
        <v>44358</v>
      </c>
      <c r="UR15" s="20">
        <f t="shared" si="116"/>
        <v>13500</v>
      </c>
      <c r="US15" s="20">
        <f t="shared" si="117"/>
        <v>18619</v>
      </c>
      <c r="UT15" s="36">
        <f t="shared" si="118"/>
        <v>50424</v>
      </c>
      <c r="UU15" s="36">
        <f t="shared" si="119"/>
        <v>35000</v>
      </c>
      <c r="UV15" s="20">
        <f t="shared" si="120"/>
        <v>0</v>
      </c>
      <c r="UW15" s="20">
        <f t="shared" si="121"/>
        <v>35000</v>
      </c>
      <c r="UX15" s="20">
        <f t="shared" si="122"/>
        <v>0</v>
      </c>
      <c r="UY15" s="20">
        <f t="shared" si="123"/>
        <v>0</v>
      </c>
      <c r="UZ15" s="20">
        <f t="shared" si="124"/>
        <v>0</v>
      </c>
      <c r="VA15" s="20">
        <f t="shared" si="125"/>
        <v>0</v>
      </c>
      <c r="VB15" s="36">
        <f t="shared" si="126"/>
        <v>15424</v>
      </c>
      <c r="VC15" s="20">
        <f t="shared" si="127"/>
        <v>15424</v>
      </c>
      <c r="VD15" s="20">
        <f t="shared" si="128"/>
        <v>0</v>
      </c>
      <c r="VE15" s="20">
        <f t="shared" si="129"/>
        <v>0</v>
      </c>
      <c r="VF15" s="20">
        <f t="shared" si="130"/>
        <v>0</v>
      </c>
      <c r="VG15" s="20">
        <f t="shared" si="131"/>
        <v>0</v>
      </c>
      <c r="VH15" s="20">
        <f t="shared" si="132"/>
        <v>0</v>
      </c>
      <c r="VI15" s="20">
        <f t="shared" si="133"/>
        <v>0</v>
      </c>
      <c r="VJ15" s="20">
        <f t="shared" si="134"/>
        <v>0</v>
      </c>
      <c r="VK15" s="20">
        <f t="shared" si="135"/>
        <v>0</v>
      </c>
      <c r="VL15" s="20">
        <f t="shared" si="136"/>
        <v>0</v>
      </c>
      <c r="VM15" s="20">
        <f t="shared" si="137"/>
        <v>0</v>
      </c>
      <c r="VN15" s="20">
        <f t="shared" si="138"/>
        <v>0</v>
      </c>
      <c r="VT15" s="34">
        <f t="shared" si="25"/>
        <v>6163071</v>
      </c>
      <c r="VU15" s="34" t="str">
        <f t="shared" si="26"/>
        <v>Barevné domky Hajnice</v>
      </c>
      <c r="VV15" s="34" t="str">
        <f t="shared" si="27"/>
        <v>Stříbrná dílna</v>
      </c>
      <c r="VW15" s="34" t="str">
        <f t="shared" si="28"/>
        <v>sociálně terapeutické dílny</v>
      </c>
      <c r="VX15" s="10">
        <f t="shared" si="29"/>
        <v>77000</v>
      </c>
      <c r="VY15" s="10"/>
      <c r="VZ15" s="10"/>
      <c r="WA15" s="10">
        <f t="shared" si="30"/>
        <v>25000</v>
      </c>
      <c r="WB15" s="10">
        <f t="shared" si="31"/>
        <v>20000</v>
      </c>
      <c r="WC15" s="10">
        <f t="shared" si="32"/>
        <v>0</v>
      </c>
      <c r="WD15" s="10">
        <f t="shared" si="33"/>
        <v>0</v>
      </c>
      <c r="WE15" s="10">
        <f t="shared" si="34"/>
        <v>9000</v>
      </c>
      <c r="WF15" s="10"/>
      <c r="WG15" s="10"/>
      <c r="WH15" s="10">
        <f t="shared" si="35"/>
        <v>10812</v>
      </c>
      <c r="WI15" s="10">
        <f t="shared" si="36"/>
        <v>86250</v>
      </c>
      <c r="WJ15" s="10">
        <f t="shared" si="37"/>
        <v>399210</v>
      </c>
      <c r="WK15" s="10"/>
      <c r="WL15" s="10">
        <f t="shared" si="38"/>
        <v>600852</v>
      </c>
      <c r="WM15" s="10">
        <f t="shared" si="39"/>
        <v>1228124</v>
      </c>
      <c r="WN15" s="10">
        <f t="shared" si="40"/>
        <v>1228124</v>
      </c>
      <c r="WO15" s="10">
        <f t="shared" si="41"/>
        <v>0</v>
      </c>
      <c r="WP15" s="10">
        <f t="shared" si="42"/>
        <v>1000062</v>
      </c>
      <c r="WQ15" s="34">
        <v>6115340</v>
      </c>
      <c r="WR15" s="10">
        <f t="shared" si="43"/>
        <v>35000</v>
      </c>
      <c r="WS15" s="10"/>
      <c r="WT15" s="10"/>
      <c r="WU15" s="10">
        <f t="shared" si="44"/>
        <v>15424</v>
      </c>
      <c r="WV15" s="10">
        <f t="shared" si="45"/>
        <v>0</v>
      </c>
      <c r="WW15" s="10">
        <f t="shared" si="46"/>
        <v>0</v>
      </c>
      <c r="WX15" s="10">
        <f t="shared" si="47"/>
        <v>0</v>
      </c>
      <c r="WY15" s="10">
        <f t="shared" si="48"/>
        <v>0</v>
      </c>
      <c r="WZ15" s="10"/>
      <c r="XA15" s="10"/>
      <c r="XB15" s="10">
        <f t="shared" si="49"/>
        <v>0</v>
      </c>
      <c r="XC15" s="10">
        <f t="shared" si="50"/>
        <v>0</v>
      </c>
      <c r="XD15" s="10">
        <f t="shared" si="51"/>
        <v>993481</v>
      </c>
      <c r="XE15" s="10">
        <f t="shared" si="52"/>
        <v>1043905</v>
      </c>
      <c r="XF15" s="10"/>
      <c r="XG15" s="10">
        <f t="shared" si="53"/>
        <v>1043905</v>
      </c>
      <c r="XH15" s="10">
        <f t="shared" si="54"/>
        <v>0</v>
      </c>
      <c r="XI15" s="10"/>
      <c r="XJ15" s="10"/>
      <c r="XK15" s="10"/>
    </row>
    <row r="16" spans="1:635" s="34" customFormat="1" ht="28.5" customHeight="1">
      <c r="A16" s="7">
        <v>1</v>
      </c>
      <c r="B16" s="9" t="s">
        <v>1217</v>
      </c>
      <c r="C16" s="7">
        <v>194972</v>
      </c>
      <c r="D16" s="7" t="s">
        <v>1218</v>
      </c>
      <c r="E16" s="7" t="s">
        <v>1219</v>
      </c>
      <c r="F16" s="7">
        <v>8504548</v>
      </c>
      <c r="G16" s="7" t="s">
        <v>1235</v>
      </c>
      <c r="H16" s="7" t="s">
        <v>1187</v>
      </c>
      <c r="I16" s="7" t="s">
        <v>1236</v>
      </c>
      <c r="J16" s="35">
        <v>40909</v>
      </c>
      <c r="K16" s="7"/>
      <c r="L16" s="7" t="s">
        <v>1188</v>
      </c>
      <c r="M16" s="7" t="s">
        <v>1237</v>
      </c>
      <c r="N16" s="7">
        <v>45</v>
      </c>
      <c r="O16" s="7"/>
      <c r="P16" s="7">
        <v>29</v>
      </c>
      <c r="Q16" s="7">
        <v>45</v>
      </c>
      <c r="R16" s="7">
        <v>45</v>
      </c>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t="s">
        <v>1224</v>
      </c>
      <c r="BM16" s="7" t="s">
        <v>1225</v>
      </c>
      <c r="BN16" s="7" t="s">
        <v>1226</v>
      </c>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v>0</v>
      </c>
      <c r="DB16" s="7">
        <v>0</v>
      </c>
      <c r="DC16" s="7">
        <v>0</v>
      </c>
      <c r="DD16" s="7">
        <v>0</v>
      </c>
      <c r="DE16" s="7">
        <v>0</v>
      </c>
      <c r="DF16" s="7">
        <v>8</v>
      </c>
      <c r="DG16" s="7">
        <v>19</v>
      </c>
      <c r="DH16" s="7">
        <v>10</v>
      </c>
      <c r="DI16" s="7">
        <v>4</v>
      </c>
      <c r="DJ16" s="7">
        <v>3</v>
      </c>
      <c r="DK16" s="7">
        <v>8</v>
      </c>
      <c r="DL16" s="7">
        <v>19</v>
      </c>
      <c r="DM16" s="7">
        <v>10</v>
      </c>
      <c r="DN16" s="7">
        <v>4</v>
      </c>
      <c r="DO16" s="7">
        <v>3</v>
      </c>
      <c r="DP16" s="7">
        <v>0</v>
      </c>
      <c r="DQ16" s="7">
        <v>44</v>
      </c>
      <c r="DR16" s="7">
        <v>44</v>
      </c>
      <c r="DS16" s="7">
        <v>0</v>
      </c>
      <c r="DT16" s="7">
        <v>0</v>
      </c>
      <c r="DU16" s="7">
        <v>0</v>
      </c>
      <c r="DV16" s="7">
        <v>0</v>
      </c>
      <c r="DW16" s="7">
        <v>0</v>
      </c>
      <c r="DX16" s="7">
        <v>8</v>
      </c>
      <c r="DY16" s="7">
        <v>20</v>
      </c>
      <c r="DZ16" s="7">
        <v>10</v>
      </c>
      <c r="EA16" s="7">
        <v>4</v>
      </c>
      <c r="EB16" s="7">
        <v>3</v>
      </c>
      <c r="EC16" s="7">
        <v>8</v>
      </c>
      <c r="ED16" s="7">
        <v>20</v>
      </c>
      <c r="EE16" s="7">
        <v>10</v>
      </c>
      <c r="EF16" s="7">
        <v>4</v>
      </c>
      <c r="EG16" s="7">
        <v>3</v>
      </c>
      <c r="EH16" s="7">
        <v>0</v>
      </c>
      <c r="EI16" s="7">
        <v>45</v>
      </c>
      <c r="EJ16" s="7">
        <v>45</v>
      </c>
      <c r="EK16" s="7">
        <v>3</v>
      </c>
      <c r="EL16" s="7">
        <v>1.9</v>
      </c>
      <c r="EM16" s="7">
        <v>2.8</v>
      </c>
      <c r="EN16" s="7">
        <v>938796</v>
      </c>
      <c r="EO16" s="7">
        <v>938796</v>
      </c>
      <c r="EP16" s="7">
        <v>39</v>
      </c>
      <c r="EQ16" s="7">
        <v>38.4</v>
      </c>
      <c r="ER16" s="7">
        <v>40.6</v>
      </c>
      <c r="ES16" s="7">
        <v>15996735</v>
      </c>
      <c r="ET16" s="7">
        <v>14500952</v>
      </c>
      <c r="EU16" s="7"/>
      <c r="EV16" s="7"/>
      <c r="EW16" s="7"/>
      <c r="EX16" s="7"/>
      <c r="EY16" s="7"/>
      <c r="EZ16" s="7"/>
      <c r="FA16" s="7"/>
      <c r="FB16" s="7"/>
      <c r="FC16" s="7"/>
      <c r="FD16" s="7"/>
      <c r="FE16" s="7"/>
      <c r="FF16" s="7"/>
      <c r="FG16" s="7"/>
      <c r="FH16" s="7"/>
      <c r="FI16" s="7"/>
      <c r="FJ16" s="7"/>
      <c r="FK16" s="7"/>
      <c r="FL16" s="7"/>
      <c r="FM16" s="7"/>
      <c r="FN16" s="7"/>
      <c r="FO16" s="7">
        <v>12</v>
      </c>
      <c r="FP16" s="7">
        <v>4.2</v>
      </c>
      <c r="FQ16" s="7">
        <v>4.95</v>
      </c>
      <c r="FR16" s="7">
        <v>2361420</v>
      </c>
      <c r="FS16" s="7">
        <v>2361420</v>
      </c>
      <c r="FT16" s="7"/>
      <c r="FU16" s="7"/>
      <c r="FV16" s="7"/>
      <c r="FW16" s="7"/>
      <c r="FX16" s="7"/>
      <c r="FY16" s="7"/>
      <c r="FZ16" s="7"/>
      <c r="GA16" s="7"/>
      <c r="GB16" s="7"/>
      <c r="GC16" s="7"/>
      <c r="GD16" s="7"/>
      <c r="GE16" s="7"/>
      <c r="GF16" s="7">
        <v>3</v>
      </c>
      <c r="GG16" s="7">
        <v>1.5</v>
      </c>
      <c r="GH16" s="7">
        <v>36</v>
      </c>
      <c r="GI16" s="7">
        <v>1.5</v>
      </c>
      <c r="GJ16" s="7">
        <v>266151</v>
      </c>
      <c r="GK16" s="7">
        <v>266151</v>
      </c>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v>3</v>
      </c>
      <c r="IO16" s="7">
        <v>900</v>
      </c>
      <c r="IP16" s="7">
        <v>0.44800000000000001</v>
      </c>
      <c r="IQ16" s="7">
        <v>99000</v>
      </c>
      <c r="IR16" s="7">
        <v>99000</v>
      </c>
      <c r="IS16" s="7">
        <v>1</v>
      </c>
      <c r="IT16" s="7">
        <v>200</v>
      </c>
      <c r="IU16" s="7">
        <v>0.1</v>
      </c>
      <c r="IV16" s="7">
        <v>30000</v>
      </c>
      <c r="IW16" s="7">
        <v>0</v>
      </c>
      <c r="IX16" s="7"/>
      <c r="IY16" s="7"/>
      <c r="IZ16" s="7"/>
      <c r="JA16" s="7"/>
      <c r="JB16" s="7"/>
      <c r="JC16" s="7"/>
      <c r="JD16" s="7"/>
      <c r="JE16" s="7"/>
      <c r="JF16" s="7"/>
      <c r="JG16" s="7"/>
      <c r="JH16" s="7">
        <v>1</v>
      </c>
      <c r="JI16" s="7">
        <v>0.2</v>
      </c>
      <c r="JJ16" s="7">
        <v>9600</v>
      </c>
      <c r="JK16" s="7">
        <v>9600</v>
      </c>
      <c r="JL16" s="7">
        <v>0</v>
      </c>
      <c r="JM16" s="7"/>
      <c r="JN16" s="7"/>
      <c r="JO16" s="7"/>
      <c r="JP16" s="7"/>
      <c r="JQ16" s="7"/>
      <c r="JR16" s="7"/>
      <c r="JS16" s="7"/>
      <c r="JT16" s="7"/>
      <c r="JU16" s="7"/>
      <c r="JV16" s="7"/>
      <c r="JW16" s="7"/>
      <c r="JX16" s="7"/>
      <c r="JY16" s="7"/>
      <c r="JZ16" s="7"/>
      <c r="KA16" s="7"/>
      <c r="KB16" s="7"/>
      <c r="KC16" s="7"/>
      <c r="KD16" s="7"/>
      <c r="KE16" s="7"/>
      <c r="KF16" s="7"/>
      <c r="KG16" s="7">
        <v>5</v>
      </c>
      <c r="KH16" s="7">
        <v>80</v>
      </c>
      <c r="KI16" s="7">
        <v>40.299999999999997</v>
      </c>
      <c r="KJ16" s="7">
        <v>1.5</v>
      </c>
      <c r="KK16" s="7">
        <v>0.44800000000000001</v>
      </c>
      <c r="KL16" s="7">
        <v>0.2</v>
      </c>
      <c r="KM16" s="7">
        <v>42.448</v>
      </c>
      <c r="KN16" s="7">
        <v>19296951</v>
      </c>
      <c r="KO16" s="7">
        <v>17801168</v>
      </c>
      <c r="KP16" s="7">
        <v>17801168</v>
      </c>
      <c r="KQ16" s="7"/>
      <c r="KR16" s="7"/>
      <c r="KS16" s="7"/>
      <c r="KT16" s="7">
        <v>266151</v>
      </c>
      <c r="KU16" s="7">
        <v>266151</v>
      </c>
      <c r="KV16" s="7">
        <v>266151</v>
      </c>
      <c r="KW16" s="7"/>
      <c r="KX16" s="7"/>
      <c r="KY16" s="7"/>
      <c r="KZ16" s="7">
        <v>129000</v>
      </c>
      <c r="LA16" s="7">
        <v>99000</v>
      </c>
      <c r="LB16" s="7">
        <v>99000</v>
      </c>
      <c r="LC16" s="7"/>
      <c r="LD16" s="7"/>
      <c r="LE16" s="7"/>
      <c r="LF16" s="7">
        <v>455000</v>
      </c>
      <c r="LG16" s="7">
        <v>26086</v>
      </c>
      <c r="LH16" s="7">
        <v>26086</v>
      </c>
      <c r="LI16" s="7"/>
      <c r="LJ16" s="7"/>
      <c r="LK16" s="7"/>
      <c r="LL16" s="7">
        <v>20000</v>
      </c>
      <c r="LM16" s="7">
        <v>0</v>
      </c>
      <c r="LN16" s="7">
        <v>0</v>
      </c>
      <c r="LO16" s="7"/>
      <c r="LP16" s="7"/>
      <c r="LQ16" s="7"/>
      <c r="LR16" s="7">
        <v>340000</v>
      </c>
      <c r="LS16" s="7">
        <v>0</v>
      </c>
      <c r="LT16" s="7">
        <v>0</v>
      </c>
      <c r="LU16" s="7"/>
      <c r="LV16" s="7"/>
      <c r="LW16" s="7"/>
      <c r="LX16" s="7">
        <v>993850</v>
      </c>
      <c r="LY16" s="7">
        <v>0</v>
      </c>
      <c r="LZ16" s="7">
        <v>0</v>
      </c>
      <c r="MA16" s="7"/>
      <c r="MB16" s="7"/>
      <c r="MC16" s="7"/>
      <c r="MD16" s="7">
        <v>12000</v>
      </c>
      <c r="ME16" s="7">
        <v>0</v>
      </c>
      <c r="MF16" s="7">
        <v>0</v>
      </c>
      <c r="MG16" s="7"/>
      <c r="MH16" s="7"/>
      <c r="MI16" s="7"/>
      <c r="MJ16" s="7">
        <v>152000</v>
      </c>
      <c r="MK16" s="7">
        <v>0</v>
      </c>
      <c r="ML16" s="7">
        <v>0</v>
      </c>
      <c r="MM16" s="7"/>
      <c r="MN16" s="7"/>
      <c r="MO16" s="7"/>
      <c r="MP16" s="7">
        <v>356200</v>
      </c>
      <c r="MQ16" s="7">
        <v>0</v>
      </c>
      <c r="MR16" s="7">
        <v>0</v>
      </c>
      <c r="MS16" s="7"/>
      <c r="MT16" s="7"/>
      <c r="MU16" s="7"/>
      <c r="MV16" s="7">
        <v>920000</v>
      </c>
      <c r="MW16" s="7">
        <v>0</v>
      </c>
      <c r="MX16" s="7">
        <v>0</v>
      </c>
      <c r="MY16" s="7"/>
      <c r="MZ16" s="7"/>
      <c r="NA16" s="7"/>
      <c r="NB16" s="7">
        <v>110000</v>
      </c>
      <c r="NC16" s="7">
        <v>0</v>
      </c>
      <c r="ND16" s="7">
        <v>0</v>
      </c>
      <c r="NE16" s="7"/>
      <c r="NF16" s="7"/>
      <c r="NG16" s="7"/>
      <c r="NH16" s="7">
        <v>674160</v>
      </c>
      <c r="NI16" s="7">
        <v>0</v>
      </c>
      <c r="NJ16" s="7">
        <v>0</v>
      </c>
      <c r="NK16" s="7"/>
      <c r="NL16" s="7"/>
      <c r="NM16" s="7"/>
      <c r="NN16" s="7">
        <v>60000</v>
      </c>
      <c r="NO16" s="7">
        <v>0</v>
      </c>
      <c r="NP16" s="7">
        <v>0</v>
      </c>
      <c r="NQ16" s="7"/>
      <c r="NR16" s="7"/>
      <c r="NS16" s="7"/>
      <c r="NT16" s="7">
        <v>112000</v>
      </c>
      <c r="NU16" s="7">
        <v>0</v>
      </c>
      <c r="NV16" s="7">
        <v>0</v>
      </c>
      <c r="NW16" s="7"/>
      <c r="NX16" s="7"/>
      <c r="NY16" s="7"/>
      <c r="NZ16" s="7">
        <v>222400</v>
      </c>
      <c r="OA16" s="7">
        <v>0</v>
      </c>
      <c r="OB16" s="7">
        <v>0</v>
      </c>
      <c r="OC16" s="7"/>
      <c r="OD16" s="7"/>
      <c r="OE16" s="7"/>
      <c r="OF16" s="7">
        <v>60000</v>
      </c>
      <c r="OG16" s="7">
        <v>0</v>
      </c>
      <c r="OH16" s="7">
        <v>0</v>
      </c>
      <c r="OI16" s="7"/>
      <c r="OJ16" s="7"/>
      <c r="OK16" s="7"/>
      <c r="OL16" s="7">
        <v>9600</v>
      </c>
      <c r="OM16" s="7">
        <v>0</v>
      </c>
      <c r="ON16" s="7">
        <v>0</v>
      </c>
      <c r="OO16" s="7"/>
      <c r="OP16" s="7"/>
      <c r="OQ16" s="7"/>
      <c r="OR16" s="7">
        <v>0</v>
      </c>
      <c r="OS16" s="7">
        <v>0</v>
      </c>
      <c r="OT16" s="7">
        <v>0</v>
      </c>
      <c r="OU16" s="7"/>
      <c r="OV16" s="7"/>
      <c r="OW16" s="7"/>
      <c r="OX16" s="7">
        <v>959740</v>
      </c>
      <c r="OY16" s="7">
        <v>0</v>
      </c>
      <c r="OZ16" s="7">
        <v>0</v>
      </c>
      <c r="PA16" s="7"/>
      <c r="PB16" s="7"/>
      <c r="PC16" s="7"/>
      <c r="PD16" s="7">
        <v>530500</v>
      </c>
      <c r="PE16" s="7">
        <v>0</v>
      </c>
      <c r="PF16" s="7">
        <v>0</v>
      </c>
      <c r="PG16" s="7"/>
      <c r="PH16" s="7"/>
      <c r="PI16" s="7"/>
      <c r="PJ16" s="7">
        <v>635000</v>
      </c>
      <c r="PK16" s="7">
        <v>0</v>
      </c>
      <c r="PL16" s="7">
        <v>0</v>
      </c>
      <c r="PM16" s="7"/>
      <c r="PN16" s="7"/>
      <c r="PO16" s="7"/>
      <c r="PP16" s="7">
        <v>26314552</v>
      </c>
      <c r="PQ16" s="7">
        <v>18192405</v>
      </c>
      <c r="PR16" s="8">
        <v>18192405</v>
      </c>
      <c r="PS16" s="7">
        <v>100</v>
      </c>
      <c r="PT16" s="7">
        <v>100</v>
      </c>
      <c r="PU16" s="7"/>
      <c r="PV16" s="7"/>
      <c r="PW16" s="7"/>
      <c r="PX16" s="7">
        <v>10061000</v>
      </c>
      <c r="PY16" s="7">
        <v>10918000</v>
      </c>
      <c r="PZ16" s="7">
        <v>18192405</v>
      </c>
      <c r="QA16" s="7">
        <v>0</v>
      </c>
      <c r="QB16" s="7">
        <v>0</v>
      </c>
      <c r="QC16" s="7">
        <v>0</v>
      </c>
      <c r="QD16" s="7">
        <v>0</v>
      </c>
      <c r="QE16" s="7">
        <v>0</v>
      </c>
      <c r="QF16" s="7">
        <v>0</v>
      </c>
      <c r="QG16" s="7">
        <v>3749966</v>
      </c>
      <c r="QH16" s="7">
        <v>5284639</v>
      </c>
      <c r="QI16" s="7">
        <v>3210424</v>
      </c>
      <c r="QJ16" s="7">
        <v>4849710</v>
      </c>
      <c r="QK16" s="7">
        <v>4911723</v>
      </c>
      <c r="QL16" s="7">
        <v>4911723</v>
      </c>
      <c r="QM16" s="7"/>
      <c r="QN16" s="7">
        <v>0</v>
      </c>
      <c r="QO16" s="7">
        <v>0</v>
      </c>
      <c r="QP16" s="7">
        <v>0</v>
      </c>
      <c r="QQ16" s="7"/>
      <c r="QR16" s="7"/>
      <c r="QS16" s="7"/>
      <c r="QT16" s="7"/>
      <c r="QU16" s="7"/>
      <c r="QV16" s="7"/>
      <c r="QW16" s="7"/>
      <c r="QX16" s="7"/>
      <c r="QY16" s="7"/>
      <c r="QZ16" s="7"/>
      <c r="RA16" s="7"/>
      <c r="RB16" s="7"/>
      <c r="RC16" s="7"/>
      <c r="RD16" s="7"/>
      <c r="RE16" s="7"/>
      <c r="RF16" s="7"/>
      <c r="RG16" s="7"/>
      <c r="RH16" s="7"/>
      <c r="RI16" s="7">
        <v>0</v>
      </c>
      <c r="RJ16" s="7"/>
      <c r="RK16" s="7"/>
      <c r="RL16" s="7"/>
      <c r="RM16" s="7" t="s">
        <v>1188</v>
      </c>
      <c r="RN16" s="7"/>
      <c r="RO16" s="7"/>
      <c r="RP16" s="7"/>
      <c r="RQ16" s="7"/>
      <c r="RR16" s="7"/>
      <c r="RS16" s="7"/>
      <c r="RT16" s="7"/>
      <c r="RU16" s="7"/>
      <c r="RV16" s="7"/>
      <c r="RW16" s="7"/>
      <c r="RX16" s="7"/>
      <c r="RY16" s="7"/>
      <c r="RZ16" s="7"/>
      <c r="SA16" s="7"/>
      <c r="SB16" s="7"/>
      <c r="SC16" s="7"/>
      <c r="SD16" s="7"/>
      <c r="SE16" s="7"/>
      <c r="SF16" s="7"/>
      <c r="SG16" s="36">
        <f t="shared" si="55"/>
        <v>26314552</v>
      </c>
      <c r="SH16" s="36">
        <f t="shared" si="56"/>
        <v>26314552</v>
      </c>
      <c r="SI16" s="36">
        <f t="shared" si="57"/>
        <v>20147102</v>
      </c>
      <c r="SJ16" s="20">
        <f t="shared" si="58"/>
        <v>19296951</v>
      </c>
      <c r="SK16" s="20">
        <f t="shared" si="59"/>
        <v>266151</v>
      </c>
      <c r="SL16" s="20">
        <f t="shared" si="60"/>
        <v>129000</v>
      </c>
      <c r="SM16" s="20">
        <f t="shared" si="61"/>
        <v>455000</v>
      </c>
      <c r="SN16" s="36">
        <f t="shared" si="62"/>
        <v>6167450</v>
      </c>
      <c r="SO16" s="36">
        <f t="shared" si="63"/>
        <v>360000</v>
      </c>
      <c r="SP16" s="20">
        <f t="shared" si="64"/>
        <v>20000</v>
      </c>
      <c r="SQ16" s="20">
        <f t="shared" si="65"/>
        <v>340000</v>
      </c>
      <c r="SR16" s="20">
        <f t="shared" si="66"/>
        <v>993850</v>
      </c>
      <c r="SS16" s="20">
        <f t="shared" si="67"/>
        <v>12000</v>
      </c>
      <c r="ST16" s="20">
        <f t="shared" si="68"/>
        <v>152000</v>
      </c>
      <c r="SU16" s="20">
        <f t="shared" si="69"/>
        <v>356200</v>
      </c>
      <c r="SV16" s="36">
        <f t="shared" si="70"/>
        <v>3127900</v>
      </c>
      <c r="SW16" s="20">
        <f t="shared" si="71"/>
        <v>920000</v>
      </c>
      <c r="SX16" s="20">
        <f t="shared" si="72"/>
        <v>110000</v>
      </c>
      <c r="SY16" s="20">
        <f t="shared" si="73"/>
        <v>674160</v>
      </c>
      <c r="SZ16" s="20">
        <f t="shared" si="74"/>
        <v>60000</v>
      </c>
      <c r="TA16" s="20">
        <f t="shared" si="75"/>
        <v>112000</v>
      </c>
      <c r="TB16" s="20">
        <f t="shared" si="76"/>
        <v>222400</v>
      </c>
      <c r="TC16" s="20">
        <f t="shared" si="77"/>
        <v>60000</v>
      </c>
      <c r="TD16" s="20">
        <f t="shared" si="78"/>
        <v>9600</v>
      </c>
      <c r="TE16" s="20">
        <f t="shared" si="79"/>
        <v>0</v>
      </c>
      <c r="TF16" s="20">
        <f t="shared" si="80"/>
        <v>959740</v>
      </c>
      <c r="TG16" s="20">
        <f t="shared" si="81"/>
        <v>530500</v>
      </c>
      <c r="TH16" s="20">
        <f t="shared" si="82"/>
        <v>635000</v>
      </c>
      <c r="TI16" s="6"/>
      <c r="TJ16" s="36">
        <f t="shared" si="83"/>
        <v>18192405</v>
      </c>
      <c r="TK16" s="36">
        <f t="shared" si="84"/>
        <v>18192405</v>
      </c>
      <c r="TL16" s="36">
        <f t="shared" si="85"/>
        <v>18192405</v>
      </c>
      <c r="TM16" s="20">
        <f t="shared" si="86"/>
        <v>17801168</v>
      </c>
      <c r="TN16" s="20">
        <f t="shared" si="87"/>
        <v>266151</v>
      </c>
      <c r="TO16" s="20">
        <f t="shared" si="88"/>
        <v>99000</v>
      </c>
      <c r="TP16" s="20">
        <f t="shared" si="89"/>
        <v>26086</v>
      </c>
      <c r="TQ16" s="36">
        <f t="shared" si="90"/>
        <v>0</v>
      </c>
      <c r="TR16" s="36">
        <f t="shared" si="91"/>
        <v>0</v>
      </c>
      <c r="TS16" s="20">
        <f t="shared" si="92"/>
        <v>0</v>
      </c>
      <c r="TT16" s="20">
        <f t="shared" si="93"/>
        <v>0</v>
      </c>
      <c r="TU16" s="20">
        <f t="shared" si="94"/>
        <v>0</v>
      </c>
      <c r="TV16" s="20">
        <f t="shared" si="95"/>
        <v>0</v>
      </c>
      <c r="TW16" s="20">
        <f t="shared" si="96"/>
        <v>0</v>
      </c>
      <c r="TX16" s="20">
        <f t="shared" si="97"/>
        <v>0</v>
      </c>
      <c r="TY16" s="36">
        <f t="shared" si="98"/>
        <v>0</v>
      </c>
      <c r="TZ16" s="20">
        <f t="shared" si="99"/>
        <v>0</v>
      </c>
      <c r="UA16" s="20">
        <f t="shared" si="100"/>
        <v>0</v>
      </c>
      <c r="UB16" s="20">
        <f t="shared" si="101"/>
        <v>0</v>
      </c>
      <c r="UC16" s="20">
        <f t="shared" si="102"/>
        <v>0</v>
      </c>
      <c r="UD16" s="20">
        <f t="shared" si="103"/>
        <v>0</v>
      </c>
      <c r="UE16" s="20">
        <f t="shared" si="104"/>
        <v>0</v>
      </c>
      <c r="UF16" s="20">
        <f t="shared" si="105"/>
        <v>0</v>
      </c>
      <c r="UG16" s="20">
        <f t="shared" si="106"/>
        <v>0</v>
      </c>
      <c r="UH16" s="20">
        <f t="shared" si="107"/>
        <v>0</v>
      </c>
      <c r="UI16" s="20">
        <f t="shared" si="108"/>
        <v>0</v>
      </c>
      <c r="UJ16" s="20">
        <f t="shared" si="109"/>
        <v>0</v>
      </c>
      <c r="UK16" s="20">
        <f t="shared" si="110"/>
        <v>0</v>
      </c>
      <c r="UL16" s="6"/>
      <c r="UM16" s="36">
        <f t="shared" si="111"/>
        <v>18192405</v>
      </c>
      <c r="UN16" s="36">
        <f t="shared" si="112"/>
        <v>18192405</v>
      </c>
      <c r="UO16" s="36">
        <f t="shared" si="113"/>
        <v>18192405</v>
      </c>
      <c r="UP16" s="20">
        <f t="shared" si="114"/>
        <v>17801168</v>
      </c>
      <c r="UQ16" s="20">
        <f t="shared" si="115"/>
        <v>266151</v>
      </c>
      <c r="UR16" s="20">
        <f t="shared" si="116"/>
        <v>99000</v>
      </c>
      <c r="US16" s="20">
        <f t="shared" si="117"/>
        <v>26086</v>
      </c>
      <c r="UT16" s="36">
        <f t="shared" si="118"/>
        <v>0</v>
      </c>
      <c r="UU16" s="36">
        <f t="shared" si="119"/>
        <v>0</v>
      </c>
      <c r="UV16" s="20">
        <f t="shared" si="120"/>
        <v>0</v>
      </c>
      <c r="UW16" s="20">
        <f t="shared" si="121"/>
        <v>0</v>
      </c>
      <c r="UX16" s="20">
        <f t="shared" si="122"/>
        <v>0</v>
      </c>
      <c r="UY16" s="20">
        <f t="shared" si="123"/>
        <v>0</v>
      </c>
      <c r="UZ16" s="20">
        <f t="shared" si="124"/>
        <v>0</v>
      </c>
      <c r="VA16" s="20">
        <f t="shared" si="125"/>
        <v>0</v>
      </c>
      <c r="VB16" s="36">
        <f t="shared" si="126"/>
        <v>0</v>
      </c>
      <c r="VC16" s="20">
        <f t="shared" si="127"/>
        <v>0</v>
      </c>
      <c r="VD16" s="20">
        <f t="shared" si="128"/>
        <v>0</v>
      </c>
      <c r="VE16" s="20">
        <f t="shared" si="129"/>
        <v>0</v>
      </c>
      <c r="VF16" s="20">
        <f t="shared" si="130"/>
        <v>0</v>
      </c>
      <c r="VG16" s="20">
        <f t="shared" si="131"/>
        <v>0</v>
      </c>
      <c r="VH16" s="20">
        <f t="shared" si="132"/>
        <v>0</v>
      </c>
      <c r="VI16" s="20">
        <f t="shared" si="133"/>
        <v>0</v>
      </c>
      <c r="VJ16" s="20">
        <f t="shared" si="134"/>
        <v>0</v>
      </c>
      <c r="VK16" s="20">
        <f t="shared" si="135"/>
        <v>0</v>
      </c>
      <c r="VL16" s="20">
        <f t="shared" si="136"/>
        <v>0</v>
      </c>
      <c r="VM16" s="20">
        <f t="shared" si="137"/>
        <v>0</v>
      </c>
      <c r="VN16" s="20">
        <f t="shared" si="138"/>
        <v>0</v>
      </c>
      <c r="VT16" s="34">
        <f t="shared" si="25"/>
        <v>8504548</v>
      </c>
      <c r="VU16" s="34" t="str">
        <f t="shared" si="26"/>
        <v>Barevné domky Hajnice</v>
      </c>
      <c r="VV16" s="34" t="str">
        <f t="shared" si="27"/>
        <v>Chránění bydlení</v>
      </c>
      <c r="VW16" s="34" t="str">
        <f t="shared" si="28"/>
        <v>chráněné bydlení</v>
      </c>
      <c r="VX16" s="10">
        <f t="shared" si="29"/>
        <v>1517850</v>
      </c>
      <c r="VY16" s="10"/>
      <c r="VZ16" s="10"/>
      <c r="WA16" s="10">
        <f t="shared" si="30"/>
        <v>920000</v>
      </c>
      <c r="WB16" s="10">
        <f t="shared" si="31"/>
        <v>222400</v>
      </c>
      <c r="WC16" s="10">
        <f t="shared" si="32"/>
        <v>674160</v>
      </c>
      <c r="WD16" s="10">
        <f t="shared" si="33"/>
        <v>9600</v>
      </c>
      <c r="WE16" s="10">
        <f t="shared" si="34"/>
        <v>282000</v>
      </c>
      <c r="WF16" s="10"/>
      <c r="WG16" s="10"/>
      <c r="WH16" s="10">
        <f t="shared" si="35"/>
        <v>530500</v>
      </c>
      <c r="WI16" s="10">
        <f t="shared" si="36"/>
        <v>2010940</v>
      </c>
      <c r="WJ16" s="10">
        <f t="shared" si="37"/>
        <v>17300682</v>
      </c>
      <c r="WK16" s="10"/>
      <c r="WL16" s="10">
        <f t="shared" si="38"/>
        <v>2846420</v>
      </c>
      <c r="WM16" s="10">
        <f t="shared" si="39"/>
        <v>26314552</v>
      </c>
      <c r="WN16" s="10">
        <f t="shared" si="40"/>
        <v>26314552</v>
      </c>
      <c r="WO16" s="10">
        <f t="shared" si="41"/>
        <v>0</v>
      </c>
      <c r="WP16" s="10">
        <f t="shared" si="42"/>
        <v>20147102</v>
      </c>
      <c r="WQ16" s="34">
        <v>6115340</v>
      </c>
      <c r="WR16" s="10">
        <f t="shared" si="43"/>
        <v>0</v>
      </c>
      <c r="WS16" s="10"/>
      <c r="WT16" s="10"/>
      <c r="WU16" s="10">
        <f t="shared" si="44"/>
        <v>0</v>
      </c>
      <c r="WV16" s="10">
        <f t="shared" si="45"/>
        <v>0</v>
      </c>
      <c r="WW16" s="10">
        <f t="shared" si="46"/>
        <v>0</v>
      </c>
      <c r="WX16" s="10">
        <f t="shared" si="47"/>
        <v>0</v>
      </c>
      <c r="WY16" s="10">
        <f t="shared" si="48"/>
        <v>0</v>
      </c>
      <c r="WZ16" s="10"/>
      <c r="XA16" s="10"/>
      <c r="XB16" s="10">
        <f t="shared" si="49"/>
        <v>0</v>
      </c>
      <c r="XC16" s="10">
        <f t="shared" si="50"/>
        <v>0</v>
      </c>
      <c r="XD16" s="10">
        <f t="shared" si="51"/>
        <v>18192405</v>
      </c>
      <c r="XE16" s="10">
        <f t="shared" si="52"/>
        <v>18192405</v>
      </c>
      <c r="XF16" s="10"/>
      <c r="XG16" s="10">
        <f t="shared" si="53"/>
        <v>18192405</v>
      </c>
      <c r="XH16" s="10">
        <f t="shared" si="54"/>
        <v>0</v>
      </c>
      <c r="XI16" s="10"/>
      <c r="XJ16" s="10"/>
      <c r="XK16" s="10"/>
    </row>
    <row r="17" spans="1:635" s="34" customFormat="1" ht="28.5" customHeight="1">
      <c r="A17" s="7">
        <v>1</v>
      </c>
      <c r="B17" s="9" t="s">
        <v>1238</v>
      </c>
      <c r="C17" s="7">
        <v>28731191</v>
      </c>
      <c r="D17" s="7" t="s">
        <v>1239</v>
      </c>
      <c r="E17" s="7" t="s">
        <v>1240</v>
      </c>
      <c r="F17" s="7">
        <v>3346325</v>
      </c>
      <c r="G17" s="7" t="s">
        <v>1241</v>
      </c>
      <c r="H17" s="7" t="s">
        <v>1221</v>
      </c>
      <c r="I17" s="7" t="s">
        <v>1238</v>
      </c>
      <c r="J17" s="35">
        <v>42005</v>
      </c>
      <c r="K17" s="7"/>
      <c r="L17" s="7" t="s">
        <v>1188</v>
      </c>
      <c r="M17" s="7"/>
      <c r="N17" s="7"/>
      <c r="O17" s="7"/>
      <c r="P17" s="7"/>
      <c r="Q17" s="7"/>
      <c r="R17" s="7"/>
      <c r="S17" s="7"/>
      <c r="T17" s="7"/>
      <c r="U17" s="7"/>
      <c r="V17" s="7"/>
      <c r="W17" s="7"/>
      <c r="X17" s="7" t="s">
        <v>1242</v>
      </c>
      <c r="Y17" s="7"/>
      <c r="Z17" s="7">
        <v>2</v>
      </c>
      <c r="AA17" s="7">
        <v>6</v>
      </c>
      <c r="AB17" s="7">
        <v>55</v>
      </c>
      <c r="AC17" s="7">
        <v>65</v>
      </c>
      <c r="AD17" s="7">
        <v>70</v>
      </c>
      <c r="AE17" s="7"/>
      <c r="AF17" s="7"/>
      <c r="AG17" s="7"/>
      <c r="AH17" s="7"/>
      <c r="AI17" s="7"/>
      <c r="AJ17" s="7"/>
      <c r="AK17" s="7"/>
      <c r="AL17" s="7"/>
      <c r="AM17" s="7"/>
      <c r="AN17" s="7"/>
      <c r="AO17" s="7" t="s">
        <v>1243</v>
      </c>
      <c r="AP17" s="7" t="s">
        <v>1244</v>
      </c>
      <c r="AQ17" s="7">
        <v>6</v>
      </c>
      <c r="AR17" s="7">
        <v>15</v>
      </c>
      <c r="AS17" s="7">
        <v>55</v>
      </c>
      <c r="AT17" s="7">
        <v>65</v>
      </c>
      <c r="AU17" s="7">
        <v>70</v>
      </c>
      <c r="AV17" s="7"/>
      <c r="AW17" s="7"/>
      <c r="AX17" s="7"/>
      <c r="AY17" s="7"/>
      <c r="AZ17" s="7"/>
      <c r="BA17" s="7"/>
      <c r="BB17" s="7"/>
      <c r="BC17" s="7"/>
      <c r="BD17" s="7"/>
      <c r="BE17" s="7"/>
      <c r="BF17" s="7"/>
      <c r="BG17" s="7"/>
      <c r="BH17" s="7"/>
      <c r="BI17" s="7"/>
      <c r="BJ17" s="7"/>
      <c r="BK17" s="7" t="s">
        <v>1245</v>
      </c>
      <c r="BL17" s="7" t="s">
        <v>1246</v>
      </c>
      <c r="BM17" s="7" t="s">
        <v>1247</v>
      </c>
      <c r="BN17" s="7" t="s">
        <v>1248</v>
      </c>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v>10</v>
      </c>
      <c r="EL17" s="7">
        <v>3.7</v>
      </c>
      <c r="EM17" s="7">
        <v>3.5</v>
      </c>
      <c r="EN17" s="7">
        <v>1818100</v>
      </c>
      <c r="EO17" s="7">
        <v>1700000</v>
      </c>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v>3</v>
      </c>
      <c r="FP17" s="7">
        <v>0.5</v>
      </c>
      <c r="FQ17" s="7">
        <v>0.4</v>
      </c>
      <c r="FR17" s="7">
        <v>261000</v>
      </c>
      <c r="FS17" s="7">
        <v>261000</v>
      </c>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v>6</v>
      </c>
      <c r="IO17" s="7">
        <v>465</v>
      </c>
      <c r="IP17" s="7">
        <v>0.23200000000000001</v>
      </c>
      <c r="IQ17" s="7">
        <v>109000</v>
      </c>
      <c r="IR17" s="7">
        <v>65000</v>
      </c>
      <c r="IS17" s="7">
        <v>2</v>
      </c>
      <c r="IT17" s="7">
        <v>85</v>
      </c>
      <c r="IU17" s="7">
        <v>4.2000000000000003E-2</v>
      </c>
      <c r="IV17" s="7">
        <v>26000</v>
      </c>
      <c r="IW17" s="7">
        <v>10000</v>
      </c>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v>2</v>
      </c>
      <c r="JX17" s="7">
        <v>2.5000000000000001E-2</v>
      </c>
      <c r="JY17" s="7">
        <v>0</v>
      </c>
      <c r="JZ17" s="7">
        <v>24000</v>
      </c>
      <c r="KA17" s="7">
        <v>20000</v>
      </c>
      <c r="KB17" s="7">
        <v>1</v>
      </c>
      <c r="KC17" s="7">
        <v>0.05</v>
      </c>
      <c r="KD17" s="7">
        <v>0.05</v>
      </c>
      <c r="KE17" s="7">
        <v>42000</v>
      </c>
      <c r="KF17" s="7">
        <v>30000</v>
      </c>
      <c r="KG17" s="7">
        <v>4</v>
      </c>
      <c r="KH17" s="7">
        <v>150</v>
      </c>
      <c r="KI17" s="7">
        <v>3.7</v>
      </c>
      <c r="KJ17" s="7">
        <v>0</v>
      </c>
      <c r="KK17" s="7">
        <v>0.23200000000000001</v>
      </c>
      <c r="KL17" s="7">
        <v>2.5000000000000001E-2</v>
      </c>
      <c r="KM17" s="7">
        <v>3.9569999999999999</v>
      </c>
      <c r="KN17" s="7">
        <v>2079100</v>
      </c>
      <c r="KO17" s="7">
        <v>1961000</v>
      </c>
      <c r="KP17" s="7">
        <v>1961000</v>
      </c>
      <c r="KQ17" s="7"/>
      <c r="KR17" s="7"/>
      <c r="KS17" s="7"/>
      <c r="KT17" s="7">
        <v>0</v>
      </c>
      <c r="KU17" s="7">
        <v>0</v>
      </c>
      <c r="KV17" s="7">
        <v>0</v>
      </c>
      <c r="KW17" s="7"/>
      <c r="KX17" s="7"/>
      <c r="KY17" s="7"/>
      <c r="KZ17" s="7">
        <v>135000</v>
      </c>
      <c r="LA17" s="7">
        <v>75000</v>
      </c>
      <c r="LB17" s="7">
        <v>75000</v>
      </c>
      <c r="LC17" s="7"/>
      <c r="LD17" s="7"/>
      <c r="LE17" s="7"/>
      <c r="LF17" s="7">
        <v>15000</v>
      </c>
      <c r="LG17" s="7">
        <v>15000</v>
      </c>
      <c r="LH17" s="7">
        <v>15000</v>
      </c>
      <c r="LI17" s="7"/>
      <c r="LJ17" s="7"/>
      <c r="LK17" s="7"/>
      <c r="LL17" s="7">
        <v>10000</v>
      </c>
      <c r="LM17" s="7">
        <v>5000</v>
      </c>
      <c r="LN17" s="7">
        <v>5000</v>
      </c>
      <c r="LO17" s="7"/>
      <c r="LP17" s="7"/>
      <c r="LQ17" s="7"/>
      <c r="LR17" s="7">
        <v>92000</v>
      </c>
      <c r="LS17" s="7">
        <v>75000</v>
      </c>
      <c r="LT17" s="7">
        <v>75000</v>
      </c>
      <c r="LU17" s="7"/>
      <c r="LV17" s="7"/>
      <c r="LW17" s="7"/>
      <c r="LX17" s="7">
        <v>0</v>
      </c>
      <c r="LY17" s="7">
        <v>0</v>
      </c>
      <c r="LZ17" s="7">
        <v>0</v>
      </c>
      <c r="MA17" s="7"/>
      <c r="MB17" s="7"/>
      <c r="MC17" s="7"/>
      <c r="MD17" s="7">
        <v>25000</v>
      </c>
      <c r="ME17" s="7">
        <v>20000</v>
      </c>
      <c r="MF17" s="7">
        <v>20000</v>
      </c>
      <c r="MG17" s="7"/>
      <c r="MH17" s="7"/>
      <c r="MI17" s="7"/>
      <c r="MJ17" s="7">
        <v>95000</v>
      </c>
      <c r="MK17" s="7">
        <v>60000</v>
      </c>
      <c r="ML17" s="7">
        <v>60000</v>
      </c>
      <c r="MM17" s="7"/>
      <c r="MN17" s="7"/>
      <c r="MO17" s="7"/>
      <c r="MP17" s="7">
        <v>120000</v>
      </c>
      <c r="MQ17" s="7">
        <v>52000</v>
      </c>
      <c r="MR17" s="7">
        <v>52000</v>
      </c>
      <c r="MS17" s="7"/>
      <c r="MT17" s="7"/>
      <c r="MU17" s="7"/>
      <c r="MV17" s="7">
        <v>75000</v>
      </c>
      <c r="MW17" s="7">
        <v>65000</v>
      </c>
      <c r="MX17" s="7">
        <v>65000</v>
      </c>
      <c r="MY17" s="7"/>
      <c r="MZ17" s="7"/>
      <c r="NA17" s="7"/>
      <c r="NB17" s="7">
        <v>18000</v>
      </c>
      <c r="NC17" s="7">
        <v>18000</v>
      </c>
      <c r="ND17" s="7">
        <v>18000</v>
      </c>
      <c r="NE17" s="7"/>
      <c r="NF17" s="7"/>
      <c r="NG17" s="7"/>
      <c r="NH17" s="7">
        <v>90000</v>
      </c>
      <c r="NI17" s="7">
        <v>85000</v>
      </c>
      <c r="NJ17" s="7">
        <v>85000</v>
      </c>
      <c r="NK17" s="7"/>
      <c r="NL17" s="7"/>
      <c r="NM17" s="7"/>
      <c r="NN17" s="7">
        <v>69000</v>
      </c>
      <c r="NO17" s="7">
        <v>60000</v>
      </c>
      <c r="NP17" s="7">
        <v>60000</v>
      </c>
      <c r="NQ17" s="7"/>
      <c r="NR17" s="7"/>
      <c r="NS17" s="7"/>
      <c r="NT17" s="7">
        <v>47000</v>
      </c>
      <c r="NU17" s="7">
        <v>40000</v>
      </c>
      <c r="NV17" s="7">
        <v>40000</v>
      </c>
      <c r="NW17" s="7"/>
      <c r="NX17" s="7"/>
      <c r="NY17" s="7"/>
      <c r="NZ17" s="7">
        <v>32500</v>
      </c>
      <c r="OA17" s="7">
        <v>10000</v>
      </c>
      <c r="OB17" s="7">
        <v>10000</v>
      </c>
      <c r="OC17" s="7"/>
      <c r="OD17" s="7"/>
      <c r="OE17" s="7"/>
      <c r="OF17" s="7">
        <v>35000</v>
      </c>
      <c r="OG17" s="7">
        <v>35000</v>
      </c>
      <c r="OH17" s="7">
        <v>35000</v>
      </c>
      <c r="OI17" s="7"/>
      <c r="OJ17" s="7"/>
      <c r="OK17" s="7"/>
      <c r="OL17" s="7">
        <v>24000</v>
      </c>
      <c r="OM17" s="7">
        <v>20000</v>
      </c>
      <c r="ON17" s="7">
        <v>20000</v>
      </c>
      <c r="OO17" s="7"/>
      <c r="OP17" s="7"/>
      <c r="OQ17" s="7"/>
      <c r="OR17" s="7">
        <v>42000</v>
      </c>
      <c r="OS17" s="7">
        <v>30000</v>
      </c>
      <c r="OT17" s="7">
        <v>30000</v>
      </c>
      <c r="OU17" s="7"/>
      <c r="OV17" s="7"/>
      <c r="OW17" s="7"/>
      <c r="OX17" s="7">
        <v>36200</v>
      </c>
      <c r="OY17" s="7">
        <v>6000</v>
      </c>
      <c r="OZ17" s="7">
        <v>6000</v>
      </c>
      <c r="PA17" s="7"/>
      <c r="PB17" s="7"/>
      <c r="PC17" s="7"/>
      <c r="PD17" s="7">
        <v>0</v>
      </c>
      <c r="PE17" s="7">
        <v>0</v>
      </c>
      <c r="PF17" s="7">
        <v>0</v>
      </c>
      <c r="PG17" s="7"/>
      <c r="PH17" s="7"/>
      <c r="PI17" s="7"/>
      <c r="PJ17" s="7">
        <v>176000</v>
      </c>
      <c r="PK17" s="7">
        <v>154000</v>
      </c>
      <c r="PL17" s="7">
        <v>154000</v>
      </c>
      <c r="PM17" s="7"/>
      <c r="PN17" s="7"/>
      <c r="PO17" s="7"/>
      <c r="PP17" s="7">
        <v>3215800</v>
      </c>
      <c r="PQ17" s="7">
        <v>2786000</v>
      </c>
      <c r="PR17" s="8">
        <v>2786000</v>
      </c>
      <c r="PS17" s="7">
        <v>100</v>
      </c>
      <c r="PT17" s="7">
        <v>100</v>
      </c>
      <c r="PU17" s="7"/>
      <c r="PV17" s="7"/>
      <c r="PW17" s="7"/>
      <c r="PX17" s="7">
        <v>1573000</v>
      </c>
      <c r="PY17" s="7">
        <v>1923000</v>
      </c>
      <c r="PZ17" s="7">
        <v>2786000</v>
      </c>
      <c r="QA17" s="7">
        <v>0</v>
      </c>
      <c r="QB17" s="7">
        <v>0</v>
      </c>
      <c r="QC17" s="7">
        <v>0</v>
      </c>
      <c r="QD17" s="7">
        <v>0</v>
      </c>
      <c r="QE17" s="7">
        <v>0</v>
      </c>
      <c r="QF17" s="7">
        <v>0</v>
      </c>
      <c r="QG17" s="7">
        <v>0</v>
      </c>
      <c r="QH17" s="7">
        <v>0</v>
      </c>
      <c r="QI17" s="7">
        <v>0</v>
      </c>
      <c r="QJ17" s="7">
        <v>0</v>
      </c>
      <c r="QK17" s="7">
        <v>0</v>
      </c>
      <c r="QL17" s="7">
        <v>0</v>
      </c>
      <c r="QM17" s="7"/>
      <c r="QN17" s="7">
        <v>0</v>
      </c>
      <c r="QO17" s="7">
        <v>0</v>
      </c>
      <c r="QP17" s="7">
        <v>0</v>
      </c>
      <c r="QQ17" s="7"/>
      <c r="QR17" s="7"/>
      <c r="QS17" s="7"/>
      <c r="QT17" s="7"/>
      <c r="QU17" s="7">
        <v>150000</v>
      </c>
      <c r="QV17" s="7">
        <v>350000</v>
      </c>
      <c r="QW17" s="7">
        <v>100000</v>
      </c>
      <c r="QX17" s="7">
        <v>77000</v>
      </c>
      <c r="QY17" s="7">
        <v>95200</v>
      </c>
      <c r="QZ17" s="7">
        <v>103000</v>
      </c>
      <c r="RA17" s="7"/>
      <c r="RB17" s="7"/>
      <c r="RC17" s="7"/>
      <c r="RD17" s="7">
        <v>200000</v>
      </c>
      <c r="RE17" s="7">
        <v>200000</v>
      </c>
      <c r="RF17" s="7">
        <v>226800</v>
      </c>
      <c r="RG17" s="7"/>
      <c r="RH17" s="7"/>
      <c r="RI17" s="7">
        <v>0</v>
      </c>
      <c r="RJ17" s="7"/>
      <c r="RK17" s="7"/>
      <c r="RL17" s="7"/>
      <c r="RM17" s="7" t="s">
        <v>1188</v>
      </c>
      <c r="RN17" s="7"/>
      <c r="RO17" s="7"/>
      <c r="RP17" s="7"/>
      <c r="RQ17" s="7"/>
      <c r="RR17" s="7"/>
      <c r="RS17" s="7"/>
      <c r="RT17" s="7"/>
      <c r="RU17" s="7"/>
      <c r="RV17" s="7"/>
      <c r="RW17" s="7"/>
      <c r="RX17" s="7"/>
      <c r="RY17" s="7"/>
      <c r="RZ17" s="7"/>
      <c r="SA17" s="7"/>
      <c r="SB17" s="7"/>
      <c r="SC17" s="7"/>
      <c r="SD17" s="7"/>
      <c r="SE17" s="7"/>
      <c r="SF17" s="7"/>
      <c r="SG17" s="36">
        <f t="shared" si="55"/>
        <v>3215800</v>
      </c>
      <c r="SH17" s="36">
        <f t="shared" si="56"/>
        <v>3215800</v>
      </c>
      <c r="SI17" s="36">
        <f t="shared" si="57"/>
        <v>2229100</v>
      </c>
      <c r="SJ17" s="20">
        <f t="shared" si="58"/>
        <v>2079100</v>
      </c>
      <c r="SK17" s="20">
        <f t="shared" si="59"/>
        <v>0</v>
      </c>
      <c r="SL17" s="20">
        <f t="shared" si="60"/>
        <v>135000</v>
      </c>
      <c r="SM17" s="20">
        <f t="shared" si="61"/>
        <v>15000</v>
      </c>
      <c r="SN17" s="36">
        <f t="shared" si="62"/>
        <v>986700</v>
      </c>
      <c r="SO17" s="36">
        <f t="shared" si="63"/>
        <v>102000</v>
      </c>
      <c r="SP17" s="20">
        <f t="shared" si="64"/>
        <v>10000</v>
      </c>
      <c r="SQ17" s="20">
        <f t="shared" si="65"/>
        <v>92000</v>
      </c>
      <c r="SR17" s="20">
        <f t="shared" si="66"/>
        <v>0</v>
      </c>
      <c r="SS17" s="20">
        <f t="shared" si="67"/>
        <v>25000</v>
      </c>
      <c r="ST17" s="20">
        <f t="shared" si="68"/>
        <v>95000</v>
      </c>
      <c r="SU17" s="20">
        <f t="shared" si="69"/>
        <v>120000</v>
      </c>
      <c r="SV17" s="36">
        <f t="shared" si="70"/>
        <v>468700</v>
      </c>
      <c r="SW17" s="20">
        <f t="shared" si="71"/>
        <v>75000</v>
      </c>
      <c r="SX17" s="20">
        <f t="shared" si="72"/>
        <v>18000</v>
      </c>
      <c r="SY17" s="20">
        <f t="shared" si="73"/>
        <v>90000</v>
      </c>
      <c r="SZ17" s="20">
        <f t="shared" si="74"/>
        <v>69000</v>
      </c>
      <c r="TA17" s="20">
        <f t="shared" si="75"/>
        <v>47000</v>
      </c>
      <c r="TB17" s="20">
        <f t="shared" si="76"/>
        <v>32500</v>
      </c>
      <c r="TC17" s="20">
        <f t="shared" si="77"/>
        <v>35000</v>
      </c>
      <c r="TD17" s="20">
        <f t="shared" si="78"/>
        <v>24000</v>
      </c>
      <c r="TE17" s="20">
        <f t="shared" si="79"/>
        <v>42000</v>
      </c>
      <c r="TF17" s="20">
        <f t="shared" si="80"/>
        <v>36200</v>
      </c>
      <c r="TG17" s="20">
        <f t="shared" si="81"/>
        <v>0</v>
      </c>
      <c r="TH17" s="20">
        <f t="shared" si="82"/>
        <v>176000</v>
      </c>
      <c r="TI17" s="6"/>
      <c r="TJ17" s="36">
        <f t="shared" si="83"/>
        <v>2786000</v>
      </c>
      <c r="TK17" s="36">
        <f t="shared" si="84"/>
        <v>2786000</v>
      </c>
      <c r="TL17" s="36">
        <f t="shared" si="85"/>
        <v>2051000</v>
      </c>
      <c r="TM17" s="20">
        <f t="shared" si="86"/>
        <v>1961000</v>
      </c>
      <c r="TN17" s="20">
        <f t="shared" si="87"/>
        <v>0</v>
      </c>
      <c r="TO17" s="20">
        <f t="shared" si="88"/>
        <v>75000</v>
      </c>
      <c r="TP17" s="20">
        <f t="shared" si="89"/>
        <v>15000</v>
      </c>
      <c r="TQ17" s="36">
        <f t="shared" si="90"/>
        <v>735000</v>
      </c>
      <c r="TR17" s="36">
        <f t="shared" si="91"/>
        <v>80000</v>
      </c>
      <c r="TS17" s="20">
        <f t="shared" si="92"/>
        <v>5000</v>
      </c>
      <c r="TT17" s="20">
        <f t="shared" si="93"/>
        <v>75000</v>
      </c>
      <c r="TU17" s="20">
        <f t="shared" si="94"/>
        <v>0</v>
      </c>
      <c r="TV17" s="20">
        <f t="shared" si="95"/>
        <v>20000</v>
      </c>
      <c r="TW17" s="20">
        <f t="shared" si="96"/>
        <v>60000</v>
      </c>
      <c r="TX17" s="20">
        <f t="shared" si="97"/>
        <v>52000</v>
      </c>
      <c r="TY17" s="36">
        <f t="shared" si="98"/>
        <v>369000</v>
      </c>
      <c r="TZ17" s="20">
        <f t="shared" si="99"/>
        <v>65000</v>
      </c>
      <c r="UA17" s="20">
        <f t="shared" si="100"/>
        <v>18000</v>
      </c>
      <c r="UB17" s="20">
        <f t="shared" si="101"/>
        <v>85000</v>
      </c>
      <c r="UC17" s="20">
        <f t="shared" si="102"/>
        <v>60000</v>
      </c>
      <c r="UD17" s="20">
        <f t="shared" si="103"/>
        <v>40000</v>
      </c>
      <c r="UE17" s="20">
        <f t="shared" si="104"/>
        <v>10000</v>
      </c>
      <c r="UF17" s="20">
        <f t="shared" si="105"/>
        <v>35000</v>
      </c>
      <c r="UG17" s="20">
        <f t="shared" si="106"/>
        <v>20000</v>
      </c>
      <c r="UH17" s="20">
        <f t="shared" si="107"/>
        <v>30000</v>
      </c>
      <c r="UI17" s="20">
        <f t="shared" si="108"/>
        <v>6000</v>
      </c>
      <c r="UJ17" s="20">
        <f t="shared" si="109"/>
        <v>0</v>
      </c>
      <c r="UK17" s="20">
        <f t="shared" si="110"/>
        <v>154000</v>
      </c>
      <c r="UL17" s="6"/>
      <c r="UM17" s="36">
        <f t="shared" si="111"/>
        <v>2786000</v>
      </c>
      <c r="UN17" s="36">
        <f t="shared" si="112"/>
        <v>2786000</v>
      </c>
      <c r="UO17" s="36">
        <f t="shared" si="113"/>
        <v>2051000</v>
      </c>
      <c r="UP17" s="20">
        <f t="shared" si="114"/>
        <v>1961000</v>
      </c>
      <c r="UQ17" s="20">
        <f t="shared" si="115"/>
        <v>0</v>
      </c>
      <c r="UR17" s="20">
        <f t="shared" si="116"/>
        <v>75000</v>
      </c>
      <c r="US17" s="20">
        <f t="shared" si="117"/>
        <v>15000</v>
      </c>
      <c r="UT17" s="36">
        <f t="shared" si="118"/>
        <v>735000</v>
      </c>
      <c r="UU17" s="36">
        <f t="shared" si="119"/>
        <v>80000</v>
      </c>
      <c r="UV17" s="20">
        <f t="shared" si="120"/>
        <v>5000</v>
      </c>
      <c r="UW17" s="20">
        <f t="shared" si="121"/>
        <v>75000</v>
      </c>
      <c r="UX17" s="20">
        <f t="shared" si="122"/>
        <v>0</v>
      </c>
      <c r="UY17" s="20">
        <f t="shared" si="123"/>
        <v>20000</v>
      </c>
      <c r="UZ17" s="20">
        <f t="shared" si="124"/>
        <v>60000</v>
      </c>
      <c r="VA17" s="20">
        <f t="shared" si="125"/>
        <v>52000</v>
      </c>
      <c r="VB17" s="36">
        <f t="shared" si="126"/>
        <v>369000</v>
      </c>
      <c r="VC17" s="20">
        <f t="shared" si="127"/>
        <v>65000</v>
      </c>
      <c r="VD17" s="20">
        <f t="shared" si="128"/>
        <v>18000</v>
      </c>
      <c r="VE17" s="20">
        <f t="shared" si="129"/>
        <v>85000</v>
      </c>
      <c r="VF17" s="20">
        <f t="shared" si="130"/>
        <v>60000</v>
      </c>
      <c r="VG17" s="20">
        <f t="shared" si="131"/>
        <v>40000</v>
      </c>
      <c r="VH17" s="20">
        <f t="shared" si="132"/>
        <v>10000</v>
      </c>
      <c r="VI17" s="20">
        <f t="shared" si="133"/>
        <v>35000</v>
      </c>
      <c r="VJ17" s="20">
        <f t="shared" si="134"/>
        <v>20000</v>
      </c>
      <c r="VK17" s="20">
        <f t="shared" si="135"/>
        <v>30000</v>
      </c>
      <c r="VL17" s="20">
        <f t="shared" si="136"/>
        <v>6000</v>
      </c>
      <c r="VM17" s="20">
        <f t="shared" si="137"/>
        <v>0</v>
      </c>
      <c r="VN17" s="20">
        <f t="shared" si="138"/>
        <v>154000</v>
      </c>
      <c r="VT17" s="34">
        <f t="shared" si="25"/>
        <v>3346325</v>
      </c>
      <c r="VU17" s="34" t="str">
        <f t="shared" si="26"/>
        <v>Centrum LIRA, z.ú.</v>
      </c>
      <c r="VV17" s="34" t="str">
        <f t="shared" si="27"/>
        <v>Centrum LIRA, z.ú.</v>
      </c>
      <c r="VW17" s="34" t="str">
        <f t="shared" si="28"/>
        <v>raná péče</v>
      </c>
      <c r="VX17" s="10">
        <f t="shared" si="29"/>
        <v>222000</v>
      </c>
      <c r="VY17" s="10"/>
      <c r="VZ17" s="10"/>
      <c r="WA17" s="10">
        <f t="shared" si="30"/>
        <v>75000</v>
      </c>
      <c r="WB17" s="10">
        <f t="shared" si="31"/>
        <v>32500</v>
      </c>
      <c r="WC17" s="10">
        <f t="shared" si="32"/>
        <v>90000</v>
      </c>
      <c r="WD17" s="10">
        <f t="shared" si="33"/>
        <v>66000</v>
      </c>
      <c r="WE17" s="10">
        <f t="shared" si="34"/>
        <v>134000</v>
      </c>
      <c r="WF17" s="10"/>
      <c r="WG17" s="10"/>
      <c r="WH17" s="10">
        <f t="shared" si="35"/>
        <v>0</v>
      </c>
      <c r="WI17" s="10">
        <f t="shared" si="36"/>
        <v>367200</v>
      </c>
      <c r="WJ17" s="10">
        <f t="shared" si="37"/>
        <v>1927100</v>
      </c>
      <c r="WK17" s="10"/>
      <c r="WL17" s="10">
        <f t="shared" si="38"/>
        <v>302000</v>
      </c>
      <c r="WM17" s="10">
        <f t="shared" si="39"/>
        <v>3215800</v>
      </c>
      <c r="WN17" s="10">
        <f t="shared" si="40"/>
        <v>3215800</v>
      </c>
      <c r="WO17" s="10">
        <f t="shared" si="41"/>
        <v>0</v>
      </c>
      <c r="WP17" s="10">
        <f t="shared" si="42"/>
        <v>2229100</v>
      </c>
      <c r="WQ17" s="34">
        <v>6115340</v>
      </c>
      <c r="WR17" s="10">
        <f t="shared" si="43"/>
        <v>160000</v>
      </c>
      <c r="WS17" s="10"/>
      <c r="WT17" s="10"/>
      <c r="WU17" s="10">
        <f t="shared" si="44"/>
        <v>65000</v>
      </c>
      <c r="WV17" s="10">
        <f t="shared" si="45"/>
        <v>10000</v>
      </c>
      <c r="WW17" s="10">
        <f t="shared" si="46"/>
        <v>85000</v>
      </c>
      <c r="WX17" s="10">
        <f t="shared" si="47"/>
        <v>50000</v>
      </c>
      <c r="WY17" s="10">
        <f t="shared" si="48"/>
        <v>118000</v>
      </c>
      <c r="WZ17" s="10"/>
      <c r="XA17" s="10"/>
      <c r="XB17" s="10">
        <f t="shared" si="49"/>
        <v>0</v>
      </c>
      <c r="XC17" s="10">
        <f t="shared" si="50"/>
        <v>247000</v>
      </c>
      <c r="XD17" s="10">
        <f t="shared" si="51"/>
        <v>2051000</v>
      </c>
      <c r="XE17" s="10">
        <f t="shared" si="52"/>
        <v>2786000</v>
      </c>
      <c r="XF17" s="10"/>
      <c r="XG17" s="10">
        <f t="shared" si="53"/>
        <v>2786000</v>
      </c>
      <c r="XH17" s="10">
        <f t="shared" si="54"/>
        <v>0</v>
      </c>
      <c r="XI17" s="10"/>
      <c r="XJ17" s="10"/>
      <c r="XK17" s="10"/>
    </row>
    <row r="18" spans="1:635" s="34" customFormat="1" ht="28.5" customHeight="1">
      <c r="A18" s="7">
        <v>1</v>
      </c>
      <c r="B18" s="9" t="s">
        <v>1249</v>
      </c>
      <c r="C18" s="7">
        <v>68246901</v>
      </c>
      <c r="D18" s="7" t="s">
        <v>1250</v>
      </c>
      <c r="E18" s="7" t="s">
        <v>1251</v>
      </c>
      <c r="F18" s="7">
        <v>2039109</v>
      </c>
      <c r="G18" s="7" t="s">
        <v>1214</v>
      </c>
      <c r="H18" s="7" t="s">
        <v>1187</v>
      </c>
      <c r="I18" s="7" t="s">
        <v>1252</v>
      </c>
      <c r="J18" s="35">
        <v>39085</v>
      </c>
      <c r="K18" s="7"/>
      <c r="L18" s="7" t="s">
        <v>1188</v>
      </c>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t="s">
        <v>1253</v>
      </c>
      <c r="AQ18" s="7">
        <v>80</v>
      </c>
      <c r="AR18" s="7">
        <v>80</v>
      </c>
      <c r="AS18" s="7">
        <v>63</v>
      </c>
      <c r="AT18" s="7">
        <v>56</v>
      </c>
      <c r="AU18" s="7">
        <v>70</v>
      </c>
      <c r="AV18" s="7"/>
      <c r="AW18" s="7"/>
      <c r="AX18" s="7"/>
      <c r="AY18" s="7"/>
      <c r="AZ18" s="7"/>
      <c r="BA18" s="7"/>
      <c r="BB18" s="7"/>
      <c r="BC18" s="7"/>
      <c r="BD18" s="7"/>
      <c r="BE18" s="7"/>
      <c r="BF18" s="7"/>
      <c r="BG18" s="7"/>
      <c r="BH18" s="7"/>
      <c r="BI18" s="7"/>
      <c r="BJ18" s="7">
        <v>12200</v>
      </c>
      <c r="BK18" s="7"/>
      <c r="BL18" s="7" t="s">
        <v>1254</v>
      </c>
      <c r="BM18" s="7" t="s">
        <v>1212</v>
      </c>
      <c r="BN18" s="7" t="s">
        <v>1255</v>
      </c>
      <c r="BO18" s="7">
        <v>9</v>
      </c>
      <c r="BP18" s="7">
        <v>5</v>
      </c>
      <c r="BQ18" s="7">
        <v>12</v>
      </c>
      <c r="BR18" s="7">
        <v>9</v>
      </c>
      <c r="BS18" s="7">
        <v>0</v>
      </c>
      <c r="BT18" s="7">
        <v>2</v>
      </c>
      <c r="BU18" s="7">
        <v>4</v>
      </c>
      <c r="BV18" s="7">
        <v>7</v>
      </c>
      <c r="BW18" s="7">
        <v>3</v>
      </c>
      <c r="BX18" s="7">
        <v>0</v>
      </c>
      <c r="BY18" s="7">
        <v>11</v>
      </c>
      <c r="BZ18" s="7">
        <v>9</v>
      </c>
      <c r="CA18" s="7">
        <v>19</v>
      </c>
      <c r="CB18" s="7">
        <v>12</v>
      </c>
      <c r="CC18" s="7">
        <v>0</v>
      </c>
      <c r="CD18" s="7">
        <v>35</v>
      </c>
      <c r="CE18" s="7">
        <v>16</v>
      </c>
      <c r="CF18" s="7">
        <v>51</v>
      </c>
      <c r="CG18" s="7"/>
      <c r="CH18" s="7">
        <v>5</v>
      </c>
      <c r="CI18" s="7">
        <v>7</v>
      </c>
      <c r="CJ18" s="7">
        <v>12</v>
      </c>
      <c r="CK18" s="7">
        <v>13</v>
      </c>
      <c r="CL18" s="7">
        <v>0</v>
      </c>
      <c r="CM18" s="7">
        <v>6</v>
      </c>
      <c r="CN18" s="7">
        <v>5</v>
      </c>
      <c r="CO18" s="7">
        <v>12</v>
      </c>
      <c r="CP18" s="7">
        <v>10</v>
      </c>
      <c r="CQ18" s="7">
        <v>0</v>
      </c>
      <c r="CR18" s="7">
        <v>11</v>
      </c>
      <c r="CS18" s="7">
        <v>12</v>
      </c>
      <c r="CT18" s="7">
        <v>24</v>
      </c>
      <c r="CU18" s="7">
        <v>23</v>
      </c>
      <c r="CV18" s="7">
        <v>0</v>
      </c>
      <c r="CW18" s="7">
        <v>37</v>
      </c>
      <c r="CX18" s="7">
        <v>33</v>
      </c>
      <c r="CY18" s="7">
        <v>70</v>
      </c>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v>2</v>
      </c>
      <c r="EL18" s="7">
        <v>1</v>
      </c>
      <c r="EM18" s="7">
        <v>1</v>
      </c>
      <c r="EN18" s="7">
        <v>458280</v>
      </c>
      <c r="EO18" s="7">
        <v>320000</v>
      </c>
      <c r="EP18" s="7">
        <v>12</v>
      </c>
      <c r="EQ18" s="7">
        <v>8.1</v>
      </c>
      <c r="ER18" s="7">
        <v>7.6</v>
      </c>
      <c r="ES18" s="7">
        <v>2084000</v>
      </c>
      <c r="ET18" s="7">
        <v>1300000</v>
      </c>
      <c r="EU18" s="7"/>
      <c r="EV18" s="7"/>
      <c r="EW18" s="7"/>
      <c r="EX18" s="7"/>
      <c r="EY18" s="7"/>
      <c r="EZ18" s="7"/>
      <c r="FA18" s="7"/>
      <c r="FB18" s="7"/>
      <c r="FC18" s="7"/>
      <c r="FD18" s="7"/>
      <c r="FE18" s="7"/>
      <c r="FF18" s="7"/>
      <c r="FG18" s="7"/>
      <c r="FH18" s="7"/>
      <c r="FI18" s="7"/>
      <c r="FJ18" s="7"/>
      <c r="FK18" s="7"/>
      <c r="FL18" s="7"/>
      <c r="FM18" s="7"/>
      <c r="FN18" s="7"/>
      <c r="FO18" s="7">
        <v>5</v>
      </c>
      <c r="FP18" s="7">
        <v>1.75</v>
      </c>
      <c r="FQ18" s="7">
        <v>1.75</v>
      </c>
      <c r="FR18" s="7">
        <v>804000</v>
      </c>
      <c r="FS18" s="7">
        <v>446000</v>
      </c>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v>0</v>
      </c>
      <c r="KH18" s="7"/>
      <c r="KI18" s="7">
        <v>9.1</v>
      </c>
      <c r="KJ18" s="7">
        <v>0</v>
      </c>
      <c r="KK18" s="7">
        <v>0</v>
      </c>
      <c r="KL18" s="7">
        <v>0</v>
      </c>
      <c r="KM18" s="7">
        <v>9.1</v>
      </c>
      <c r="KN18" s="7">
        <v>3346280</v>
      </c>
      <c r="KO18" s="7">
        <v>2066000</v>
      </c>
      <c r="KP18" s="7">
        <v>2066000</v>
      </c>
      <c r="KQ18" s="7"/>
      <c r="KR18" s="7"/>
      <c r="KS18" s="7"/>
      <c r="KT18" s="7">
        <v>0</v>
      </c>
      <c r="KU18" s="7">
        <v>0</v>
      </c>
      <c r="KV18" s="7">
        <v>0</v>
      </c>
      <c r="KW18" s="7"/>
      <c r="KX18" s="7"/>
      <c r="KY18" s="7"/>
      <c r="KZ18" s="7">
        <v>0</v>
      </c>
      <c r="LA18" s="7">
        <v>0</v>
      </c>
      <c r="LB18" s="7">
        <v>0</v>
      </c>
      <c r="LC18" s="7"/>
      <c r="LD18" s="7"/>
      <c r="LE18" s="7"/>
      <c r="LF18" s="7">
        <v>15000</v>
      </c>
      <c r="LG18" s="7">
        <v>0</v>
      </c>
      <c r="LH18" s="7">
        <v>0</v>
      </c>
      <c r="LI18" s="7"/>
      <c r="LJ18" s="7"/>
      <c r="LK18" s="7"/>
      <c r="LL18" s="7">
        <v>0</v>
      </c>
      <c r="LM18" s="7">
        <v>0</v>
      </c>
      <c r="LN18" s="7">
        <v>0</v>
      </c>
      <c r="LO18" s="7"/>
      <c r="LP18" s="7"/>
      <c r="LQ18" s="7"/>
      <c r="LR18" s="7">
        <v>30000</v>
      </c>
      <c r="LS18" s="7">
        <v>0</v>
      </c>
      <c r="LT18" s="7">
        <v>0</v>
      </c>
      <c r="LU18" s="7"/>
      <c r="LV18" s="7"/>
      <c r="LW18" s="7"/>
      <c r="LX18" s="7">
        <v>0</v>
      </c>
      <c r="LY18" s="7">
        <v>0</v>
      </c>
      <c r="LZ18" s="7">
        <v>0</v>
      </c>
      <c r="MA18" s="7"/>
      <c r="MB18" s="7"/>
      <c r="MC18" s="7"/>
      <c r="MD18" s="7">
        <v>60000</v>
      </c>
      <c r="ME18" s="7">
        <v>0</v>
      </c>
      <c r="MF18" s="7">
        <v>0</v>
      </c>
      <c r="MG18" s="7"/>
      <c r="MH18" s="7"/>
      <c r="MI18" s="7"/>
      <c r="MJ18" s="7">
        <v>0</v>
      </c>
      <c r="MK18" s="7">
        <v>0</v>
      </c>
      <c r="ML18" s="7">
        <v>0</v>
      </c>
      <c r="MM18" s="7"/>
      <c r="MN18" s="7"/>
      <c r="MO18" s="7"/>
      <c r="MP18" s="7">
        <v>0</v>
      </c>
      <c r="MQ18" s="7">
        <v>0</v>
      </c>
      <c r="MR18" s="7">
        <v>0</v>
      </c>
      <c r="MS18" s="7"/>
      <c r="MT18" s="7"/>
      <c r="MU18" s="7"/>
      <c r="MV18" s="7">
        <v>0</v>
      </c>
      <c r="MW18" s="7">
        <v>0</v>
      </c>
      <c r="MX18" s="7">
        <v>0</v>
      </c>
      <c r="MY18" s="7"/>
      <c r="MZ18" s="7"/>
      <c r="NA18" s="7"/>
      <c r="NB18" s="7">
        <v>24000</v>
      </c>
      <c r="NC18" s="7">
        <v>0</v>
      </c>
      <c r="ND18" s="7">
        <v>0</v>
      </c>
      <c r="NE18" s="7"/>
      <c r="NF18" s="7"/>
      <c r="NG18" s="7"/>
      <c r="NH18" s="7">
        <v>144000</v>
      </c>
      <c r="NI18" s="7">
        <v>120000</v>
      </c>
      <c r="NJ18" s="7">
        <v>120000</v>
      </c>
      <c r="NK18" s="7"/>
      <c r="NL18" s="7"/>
      <c r="NM18" s="7"/>
      <c r="NN18" s="7">
        <v>75000</v>
      </c>
      <c r="NO18" s="7">
        <v>30000</v>
      </c>
      <c r="NP18" s="7">
        <v>30000</v>
      </c>
      <c r="NQ18" s="7"/>
      <c r="NR18" s="7"/>
      <c r="NS18" s="7"/>
      <c r="NT18" s="7">
        <v>60000</v>
      </c>
      <c r="NU18" s="7">
        <v>0</v>
      </c>
      <c r="NV18" s="7">
        <v>0</v>
      </c>
      <c r="NW18" s="7"/>
      <c r="NX18" s="7"/>
      <c r="NY18" s="7"/>
      <c r="NZ18" s="7">
        <v>12000</v>
      </c>
      <c r="OA18" s="7">
        <v>0</v>
      </c>
      <c r="OB18" s="7">
        <v>0</v>
      </c>
      <c r="OC18" s="7"/>
      <c r="OD18" s="7"/>
      <c r="OE18" s="7"/>
      <c r="OF18" s="7">
        <v>5000</v>
      </c>
      <c r="OG18" s="7">
        <v>0</v>
      </c>
      <c r="OH18" s="7">
        <v>0</v>
      </c>
      <c r="OI18" s="7"/>
      <c r="OJ18" s="7"/>
      <c r="OK18" s="7"/>
      <c r="OL18" s="7">
        <v>0</v>
      </c>
      <c r="OM18" s="7">
        <v>0</v>
      </c>
      <c r="ON18" s="7">
        <v>0</v>
      </c>
      <c r="OO18" s="7"/>
      <c r="OP18" s="7"/>
      <c r="OQ18" s="7"/>
      <c r="OR18" s="7">
        <v>0</v>
      </c>
      <c r="OS18" s="7">
        <v>0</v>
      </c>
      <c r="OT18" s="7">
        <v>0</v>
      </c>
      <c r="OU18" s="7"/>
      <c r="OV18" s="7"/>
      <c r="OW18" s="7"/>
      <c r="OX18" s="7">
        <v>40000</v>
      </c>
      <c r="OY18" s="7">
        <v>0</v>
      </c>
      <c r="OZ18" s="7">
        <v>0</v>
      </c>
      <c r="PA18" s="7"/>
      <c r="PB18" s="7"/>
      <c r="PC18" s="7"/>
      <c r="PD18" s="7">
        <v>0</v>
      </c>
      <c r="PE18" s="7">
        <v>0</v>
      </c>
      <c r="PF18" s="7">
        <v>0</v>
      </c>
      <c r="PG18" s="7"/>
      <c r="PH18" s="7"/>
      <c r="PI18" s="7"/>
      <c r="PJ18" s="7">
        <v>0</v>
      </c>
      <c r="PK18" s="7">
        <v>0</v>
      </c>
      <c r="PL18" s="7">
        <v>0</v>
      </c>
      <c r="PM18" s="7"/>
      <c r="PN18" s="7"/>
      <c r="PO18" s="7"/>
      <c r="PP18" s="7">
        <v>3811280</v>
      </c>
      <c r="PQ18" s="7">
        <v>2216000</v>
      </c>
      <c r="PR18" s="8">
        <v>2216000</v>
      </c>
      <c r="PS18" s="7">
        <v>100</v>
      </c>
      <c r="PT18" s="7">
        <v>100</v>
      </c>
      <c r="PU18" s="7"/>
      <c r="PV18" s="7"/>
      <c r="PW18" s="7"/>
      <c r="PX18" s="7">
        <v>1960000</v>
      </c>
      <c r="PY18" s="7">
        <v>2162000</v>
      </c>
      <c r="PZ18" s="7">
        <v>2216000</v>
      </c>
      <c r="QA18" s="7">
        <v>92627</v>
      </c>
      <c r="QB18" s="7">
        <v>176500</v>
      </c>
      <c r="QC18" s="7">
        <v>0</v>
      </c>
      <c r="QD18" s="7">
        <v>0</v>
      </c>
      <c r="QE18" s="7">
        <v>0</v>
      </c>
      <c r="QF18" s="7">
        <v>0</v>
      </c>
      <c r="QG18" s="7">
        <v>0</v>
      </c>
      <c r="QH18" s="7">
        <v>0</v>
      </c>
      <c r="QI18" s="7">
        <v>0</v>
      </c>
      <c r="QJ18" s="7">
        <v>834984</v>
      </c>
      <c r="QK18" s="7">
        <v>810000</v>
      </c>
      <c r="QL18" s="7">
        <v>925280</v>
      </c>
      <c r="QM18" s="7"/>
      <c r="QN18" s="7">
        <v>0</v>
      </c>
      <c r="QO18" s="7">
        <v>0</v>
      </c>
      <c r="QP18" s="7">
        <v>0</v>
      </c>
      <c r="QQ18" s="7"/>
      <c r="QR18" s="7"/>
      <c r="QS18" s="7"/>
      <c r="QT18" s="7"/>
      <c r="QU18" s="7">
        <v>200000</v>
      </c>
      <c r="QV18" s="7">
        <v>0</v>
      </c>
      <c r="QW18" s="7">
        <v>200000</v>
      </c>
      <c r="QX18" s="7">
        <v>224000</v>
      </c>
      <c r="QY18" s="7">
        <v>282500</v>
      </c>
      <c r="QZ18" s="7">
        <v>470000</v>
      </c>
      <c r="RA18" s="7"/>
      <c r="RB18" s="7"/>
      <c r="RC18" s="7"/>
      <c r="RD18" s="7">
        <v>10155</v>
      </c>
      <c r="RE18" s="7">
        <v>15000</v>
      </c>
      <c r="RF18" s="7">
        <v>0</v>
      </c>
      <c r="RG18" s="7"/>
      <c r="RH18" s="7"/>
      <c r="RI18" s="7">
        <v>0</v>
      </c>
      <c r="RJ18" s="7"/>
      <c r="RK18" s="7"/>
      <c r="RL18" s="7"/>
      <c r="RM18" s="7" t="s">
        <v>1188</v>
      </c>
      <c r="RN18" s="7"/>
      <c r="RO18" s="7"/>
      <c r="RP18" s="7"/>
      <c r="RQ18" s="7"/>
      <c r="RR18" s="7"/>
      <c r="RS18" s="7"/>
      <c r="RT18" s="7"/>
      <c r="RU18" s="7"/>
      <c r="RV18" s="7"/>
      <c r="RW18" s="7"/>
      <c r="RX18" s="7"/>
      <c r="RY18" s="7"/>
      <c r="RZ18" s="7"/>
      <c r="SA18" s="7"/>
      <c r="SB18" s="7"/>
      <c r="SC18" s="7"/>
      <c r="SD18" s="7"/>
      <c r="SE18" s="7"/>
      <c r="SF18" s="7"/>
      <c r="SG18" s="36">
        <f t="shared" si="55"/>
        <v>3811280</v>
      </c>
      <c r="SH18" s="36">
        <f t="shared" si="56"/>
        <v>3811280</v>
      </c>
      <c r="SI18" s="36">
        <f t="shared" si="57"/>
        <v>3361280</v>
      </c>
      <c r="SJ18" s="20">
        <f t="shared" si="58"/>
        <v>3346280</v>
      </c>
      <c r="SK18" s="20">
        <f t="shared" si="59"/>
        <v>0</v>
      </c>
      <c r="SL18" s="20">
        <f t="shared" si="60"/>
        <v>0</v>
      </c>
      <c r="SM18" s="20">
        <f t="shared" si="61"/>
        <v>15000</v>
      </c>
      <c r="SN18" s="36">
        <f t="shared" si="62"/>
        <v>450000</v>
      </c>
      <c r="SO18" s="36">
        <f t="shared" si="63"/>
        <v>30000</v>
      </c>
      <c r="SP18" s="20">
        <f t="shared" si="64"/>
        <v>0</v>
      </c>
      <c r="SQ18" s="20">
        <f t="shared" si="65"/>
        <v>30000</v>
      </c>
      <c r="SR18" s="20">
        <f t="shared" si="66"/>
        <v>0</v>
      </c>
      <c r="SS18" s="20">
        <f t="shared" si="67"/>
        <v>60000</v>
      </c>
      <c r="ST18" s="20">
        <f t="shared" si="68"/>
        <v>0</v>
      </c>
      <c r="SU18" s="20">
        <f t="shared" si="69"/>
        <v>0</v>
      </c>
      <c r="SV18" s="36">
        <f t="shared" si="70"/>
        <v>360000</v>
      </c>
      <c r="SW18" s="20">
        <f t="shared" si="71"/>
        <v>0</v>
      </c>
      <c r="SX18" s="20">
        <f t="shared" si="72"/>
        <v>24000</v>
      </c>
      <c r="SY18" s="20">
        <f t="shared" si="73"/>
        <v>144000</v>
      </c>
      <c r="SZ18" s="20">
        <f t="shared" si="74"/>
        <v>75000</v>
      </c>
      <c r="TA18" s="20">
        <f t="shared" si="75"/>
        <v>60000</v>
      </c>
      <c r="TB18" s="20">
        <f t="shared" si="76"/>
        <v>12000</v>
      </c>
      <c r="TC18" s="20">
        <f t="shared" si="77"/>
        <v>5000</v>
      </c>
      <c r="TD18" s="20">
        <f t="shared" si="78"/>
        <v>0</v>
      </c>
      <c r="TE18" s="20">
        <f t="shared" si="79"/>
        <v>0</v>
      </c>
      <c r="TF18" s="20">
        <f t="shared" si="80"/>
        <v>40000</v>
      </c>
      <c r="TG18" s="20">
        <f t="shared" si="81"/>
        <v>0</v>
      </c>
      <c r="TH18" s="20">
        <f t="shared" si="82"/>
        <v>0</v>
      </c>
      <c r="TI18" s="6"/>
      <c r="TJ18" s="36">
        <f t="shared" si="83"/>
        <v>2216000</v>
      </c>
      <c r="TK18" s="36">
        <f t="shared" si="84"/>
        <v>2216000</v>
      </c>
      <c r="TL18" s="36">
        <f t="shared" si="85"/>
        <v>2066000</v>
      </c>
      <c r="TM18" s="20">
        <f t="shared" si="86"/>
        <v>2066000</v>
      </c>
      <c r="TN18" s="20">
        <f t="shared" si="87"/>
        <v>0</v>
      </c>
      <c r="TO18" s="20">
        <f t="shared" si="88"/>
        <v>0</v>
      </c>
      <c r="TP18" s="20">
        <f t="shared" si="89"/>
        <v>0</v>
      </c>
      <c r="TQ18" s="36">
        <f t="shared" si="90"/>
        <v>150000</v>
      </c>
      <c r="TR18" s="36">
        <f t="shared" si="91"/>
        <v>0</v>
      </c>
      <c r="TS18" s="20">
        <f t="shared" si="92"/>
        <v>0</v>
      </c>
      <c r="TT18" s="20">
        <f t="shared" si="93"/>
        <v>0</v>
      </c>
      <c r="TU18" s="20">
        <f t="shared" si="94"/>
        <v>0</v>
      </c>
      <c r="TV18" s="20">
        <f t="shared" si="95"/>
        <v>0</v>
      </c>
      <c r="TW18" s="20">
        <f t="shared" si="96"/>
        <v>0</v>
      </c>
      <c r="TX18" s="20">
        <f t="shared" si="97"/>
        <v>0</v>
      </c>
      <c r="TY18" s="36">
        <f t="shared" si="98"/>
        <v>150000</v>
      </c>
      <c r="TZ18" s="20">
        <f t="shared" si="99"/>
        <v>0</v>
      </c>
      <c r="UA18" s="20">
        <f t="shared" si="100"/>
        <v>0</v>
      </c>
      <c r="UB18" s="20">
        <f t="shared" si="101"/>
        <v>120000</v>
      </c>
      <c r="UC18" s="20">
        <f t="shared" si="102"/>
        <v>30000</v>
      </c>
      <c r="UD18" s="20">
        <f t="shared" si="103"/>
        <v>0</v>
      </c>
      <c r="UE18" s="20">
        <f t="shared" si="104"/>
        <v>0</v>
      </c>
      <c r="UF18" s="20">
        <f t="shared" si="105"/>
        <v>0</v>
      </c>
      <c r="UG18" s="20">
        <f t="shared" si="106"/>
        <v>0</v>
      </c>
      <c r="UH18" s="20">
        <f t="shared" si="107"/>
        <v>0</v>
      </c>
      <c r="UI18" s="20">
        <f t="shared" si="108"/>
        <v>0</v>
      </c>
      <c r="UJ18" s="20">
        <f t="shared" si="109"/>
        <v>0</v>
      </c>
      <c r="UK18" s="20">
        <f t="shared" si="110"/>
        <v>0</v>
      </c>
      <c r="UL18" s="6"/>
      <c r="UM18" s="36">
        <f t="shared" si="111"/>
        <v>2216000</v>
      </c>
      <c r="UN18" s="36">
        <f t="shared" si="112"/>
        <v>2216000</v>
      </c>
      <c r="UO18" s="36">
        <f t="shared" si="113"/>
        <v>2066000</v>
      </c>
      <c r="UP18" s="20">
        <f t="shared" si="114"/>
        <v>2066000</v>
      </c>
      <c r="UQ18" s="20">
        <f t="shared" si="115"/>
        <v>0</v>
      </c>
      <c r="UR18" s="20">
        <f t="shared" si="116"/>
        <v>0</v>
      </c>
      <c r="US18" s="20">
        <f t="shared" si="117"/>
        <v>0</v>
      </c>
      <c r="UT18" s="36">
        <f t="shared" si="118"/>
        <v>150000</v>
      </c>
      <c r="UU18" s="36">
        <f t="shared" si="119"/>
        <v>0</v>
      </c>
      <c r="UV18" s="20">
        <f t="shared" si="120"/>
        <v>0</v>
      </c>
      <c r="UW18" s="20">
        <f t="shared" si="121"/>
        <v>0</v>
      </c>
      <c r="UX18" s="20">
        <f t="shared" si="122"/>
        <v>0</v>
      </c>
      <c r="UY18" s="20">
        <f t="shared" si="123"/>
        <v>0</v>
      </c>
      <c r="UZ18" s="20">
        <f t="shared" si="124"/>
        <v>0</v>
      </c>
      <c r="VA18" s="20">
        <f t="shared" si="125"/>
        <v>0</v>
      </c>
      <c r="VB18" s="36">
        <f t="shared" si="126"/>
        <v>150000</v>
      </c>
      <c r="VC18" s="20">
        <f t="shared" si="127"/>
        <v>0</v>
      </c>
      <c r="VD18" s="20">
        <f t="shared" si="128"/>
        <v>0</v>
      </c>
      <c r="VE18" s="20">
        <f t="shared" si="129"/>
        <v>120000</v>
      </c>
      <c r="VF18" s="20">
        <f t="shared" si="130"/>
        <v>30000</v>
      </c>
      <c r="VG18" s="20">
        <f t="shared" si="131"/>
        <v>0</v>
      </c>
      <c r="VH18" s="20">
        <f t="shared" si="132"/>
        <v>0</v>
      </c>
      <c r="VI18" s="20">
        <f t="shared" si="133"/>
        <v>0</v>
      </c>
      <c r="VJ18" s="20">
        <f t="shared" si="134"/>
        <v>0</v>
      </c>
      <c r="VK18" s="20">
        <f t="shared" si="135"/>
        <v>0</v>
      </c>
      <c r="VL18" s="20">
        <f t="shared" si="136"/>
        <v>0</v>
      </c>
      <c r="VM18" s="20">
        <f t="shared" si="137"/>
        <v>0</v>
      </c>
      <c r="VN18" s="20">
        <f t="shared" si="138"/>
        <v>0</v>
      </c>
      <c r="VT18" s="34">
        <f t="shared" si="25"/>
        <v>2039109</v>
      </c>
      <c r="VU18" s="34" t="str">
        <f t="shared" si="26"/>
        <v>Centrum Orion, z. s.</v>
      </c>
      <c r="VV18" s="34" t="str">
        <f t="shared" si="27"/>
        <v>Osobní asistence k dětem a mladým dospělým se zdravotním postižením</v>
      </c>
      <c r="VW18" s="34" t="str">
        <f t="shared" si="28"/>
        <v>osobní asistence</v>
      </c>
      <c r="VX18" s="10">
        <f t="shared" si="29"/>
        <v>90000</v>
      </c>
      <c r="VY18" s="10"/>
      <c r="VZ18" s="10"/>
      <c r="WA18" s="10">
        <f t="shared" si="30"/>
        <v>0</v>
      </c>
      <c r="WB18" s="10">
        <f t="shared" si="31"/>
        <v>12000</v>
      </c>
      <c r="WC18" s="10">
        <f t="shared" si="32"/>
        <v>144000</v>
      </c>
      <c r="WD18" s="10">
        <f t="shared" si="33"/>
        <v>0</v>
      </c>
      <c r="WE18" s="10">
        <f t="shared" si="34"/>
        <v>159000</v>
      </c>
      <c r="WF18" s="10"/>
      <c r="WG18" s="10"/>
      <c r="WH18" s="10">
        <f t="shared" si="35"/>
        <v>0</v>
      </c>
      <c r="WI18" s="10">
        <f t="shared" si="36"/>
        <v>45000</v>
      </c>
      <c r="WJ18" s="10">
        <f t="shared" si="37"/>
        <v>2542280</v>
      </c>
      <c r="WK18" s="10"/>
      <c r="WL18" s="10">
        <f t="shared" si="38"/>
        <v>819000</v>
      </c>
      <c r="WM18" s="10">
        <f t="shared" si="39"/>
        <v>3811280</v>
      </c>
      <c r="WN18" s="10">
        <f t="shared" si="40"/>
        <v>3811280</v>
      </c>
      <c r="WO18" s="10">
        <f t="shared" si="41"/>
        <v>0</v>
      </c>
      <c r="WP18" s="10">
        <f t="shared" si="42"/>
        <v>3361280</v>
      </c>
      <c r="WQ18" s="34">
        <v>6115340</v>
      </c>
      <c r="WR18" s="10">
        <f t="shared" si="43"/>
        <v>0</v>
      </c>
      <c r="WS18" s="10"/>
      <c r="WT18" s="10"/>
      <c r="WU18" s="10">
        <f t="shared" si="44"/>
        <v>0</v>
      </c>
      <c r="WV18" s="10">
        <f t="shared" si="45"/>
        <v>0</v>
      </c>
      <c r="WW18" s="10">
        <f t="shared" si="46"/>
        <v>120000</v>
      </c>
      <c r="WX18" s="10">
        <f t="shared" si="47"/>
        <v>0</v>
      </c>
      <c r="WY18" s="10">
        <f t="shared" si="48"/>
        <v>30000</v>
      </c>
      <c r="WZ18" s="10"/>
      <c r="XA18" s="10"/>
      <c r="XB18" s="10">
        <f t="shared" si="49"/>
        <v>0</v>
      </c>
      <c r="XC18" s="10">
        <f t="shared" si="50"/>
        <v>0</v>
      </c>
      <c r="XD18" s="10">
        <f t="shared" si="51"/>
        <v>2066000</v>
      </c>
      <c r="XE18" s="10">
        <f t="shared" si="52"/>
        <v>2216000</v>
      </c>
      <c r="XF18" s="10"/>
      <c r="XG18" s="10">
        <f t="shared" si="53"/>
        <v>2216000</v>
      </c>
      <c r="XH18" s="10">
        <f t="shared" si="54"/>
        <v>0</v>
      </c>
      <c r="XI18" s="10"/>
      <c r="XJ18" s="10"/>
      <c r="XK18" s="10"/>
    </row>
    <row r="19" spans="1:635" s="34" customFormat="1" ht="28.5" customHeight="1">
      <c r="A19" s="7">
        <v>1</v>
      </c>
      <c r="B19" s="9" t="s">
        <v>1249</v>
      </c>
      <c r="C19" s="7">
        <v>68246901</v>
      </c>
      <c r="D19" s="7" t="s">
        <v>1250</v>
      </c>
      <c r="E19" s="7" t="s">
        <v>1251</v>
      </c>
      <c r="F19" s="7">
        <v>5020855</v>
      </c>
      <c r="G19" s="7" t="s">
        <v>1256</v>
      </c>
      <c r="H19" s="7" t="s">
        <v>1187</v>
      </c>
      <c r="I19" s="7" t="s">
        <v>1257</v>
      </c>
      <c r="J19" s="35">
        <v>41153</v>
      </c>
      <c r="K19" s="7"/>
      <c r="L19" s="7" t="s">
        <v>1188</v>
      </c>
      <c r="M19" s="7"/>
      <c r="N19" s="7"/>
      <c r="O19" s="7"/>
      <c r="P19" s="7"/>
      <c r="Q19" s="7"/>
      <c r="R19" s="7"/>
      <c r="S19" s="7"/>
      <c r="T19" s="7"/>
      <c r="U19" s="7"/>
      <c r="V19" s="7"/>
      <c r="W19" s="7"/>
      <c r="X19" s="7" t="s">
        <v>1258</v>
      </c>
      <c r="Y19" s="7"/>
      <c r="Z19" s="7">
        <v>40</v>
      </c>
      <c r="AA19" s="7">
        <v>40</v>
      </c>
      <c r="AB19" s="7">
        <v>48</v>
      </c>
      <c r="AC19" s="7">
        <v>50</v>
      </c>
      <c r="AD19" s="7">
        <v>50</v>
      </c>
      <c r="AE19" s="7"/>
      <c r="AF19" s="7"/>
      <c r="AG19" s="7"/>
      <c r="AH19" s="7"/>
      <c r="AI19" s="7"/>
      <c r="AJ19" s="7"/>
      <c r="AK19" s="7"/>
      <c r="AL19" s="7"/>
      <c r="AM19" s="7"/>
      <c r="AN19" s="7">
        <v>15500</v>
      </c>
      <c r="AO19" s="7"/>
      <c r="AP19" s="7"/>
      <c r="AQ19" s="7"/>
      <c r="AR19" s="7"/>
      <c r="AS19" s="7"/>
      <c r="AT19" s="7"/>
      <c r="AU19" s="7"/>
      <c r="AV19" s="7"/>
      <c r="AW19" s="7"/>
      <c r="AX19" s="7"/>
      <c r="AY19" s="7"/>
      <c r="AZ19" s="7"/>
      <c r="BA19" s="7"/>
      <c r="BB19" s="7"/>
      <c r="BC19" s="7"/>
      <c r="BD19" s="7"/>
      <c r="BE19" s="7"/>
      <c r="BF19" s="7"/>
      <c r="BG19" s="7"/>
      <c r="BH19" s="7"/>
      <c r="BI19" s="7"/>
      <c r="BJ19" s="7"/>
      <c r="BK19" s="7"/>
      <c r="BL19" s="7" t="s">
        <v>1211</v>
      </c>
      <c r="BM19" s="7" t="s">
        <v>1212</v>
      </c>
      <c r="BN19" s="7" t="s">
        <v>1259</v>
      </c>
      <c r="BO19" s="7">
        <v>5</v>
      </c>
      <c r="BP19" s="7">
        <v>4</v>
      </c>
      <c r="BQ19" s="7">
        <v>6</v>
      </c>
      <c r="BR19" s="7">
        <v>4</v>
      </c>
      <c r="BS19" s="7">
        <v>0</v>
      </c>
      <c r="BT19" s="7">
        <v>2</v>
      </c>
      <c r="BU19" s="7">
        <v>1</v>
      </c>
      <c r="BV19" s="7">
        <v>10</v>
      </c>
      <c r="BW19" s="7">
        <v>16</v>
      </c>
      <c r="BX19" s="7">
        <v>0</v>
      </c>
      <c r="BY19" s="7">
        <v>7</v>
      </c>
      <c r="BZ19" s="7">
        <v>5</v>
      </c>
      <c r="CA19" s="7">
        <v>16</v>
      </c>
      <c r="CB19" s="7">
        <v>20</v>
      </c>
      <c r="CC19" s="7">
        <v>0</v>
      </c>
      <c r="CD19" s="7">
        <v>19</v>
      </c>
      <c r="CE19" s="7">
        <v>29</v>
      </c>
      <c r="CF19" s="7">
        <v>48</v>
      </c>
      <c r="CG19" s="7"/>
      <c r="CH19" s="7">
        <v>4</v>
      </c>
      <c r="CI19" s="7">
        <v>3</v>
      </c>
      <c r="CJ19" s="7">
        <v>7</v>
      </c>
      <c r="CK19" s="7">
        <v>4</v>
      </c>
      <c r="CL19" s="7">
        <v>0</v>
      </c>
      <c r="CM19" s="7">
        <v>2</v>
      </c>
      <c r="CN19" s="7">
        <v>3</v>
      </c>
      <c r="CO19" s="7">
        <v>9</v>
      </c>
      <c r="CP19" s="7">
        <v>18</v>
      </c>
      <c r="CQ19" s="7">
        <v>0</v>
      </c>
      <c r="CR19" s="7">
        <v>6</v>
      </c>
      <c r="CS19" s="7">
        <v>6</v>
      </c>
      <c r="CT19" s="7">
        <v>16</v>
      </c>
      <c r="CU19" s="7">
        <v>22</v>
      </c>
      <c r="CV19" s="7">
        <v>0</v>
      </c>
      <c r="CW19" s="7">
        <v>18</v>
      </c>
      <c r="CX19" s="7">
        <v>32</v>
      </c>
      <c r="CY19" s="7">
        <v>50</v>
      </c>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v>2</v>
      </c>
      <c r="EL19" s="7">
        <v>1</v>
      </c>
      <c r="EM19" s="7">
        <v>1</v>
      </c>
      <c r="EN19" s="7">
        <v>458280</v>
      </c>
      <c r="EO19" s="7">
        <v>330000</v>
      </c>
      <c r="EP19" s="7">
        <v>12</v>
      </c>
      <c r="EQ19" s="7">
        <v>6.83</v>
      </c>
      <c r="ER19" s="7">
        <v>6.83</v>
      </c>
      <c r="ES19" s="7">
        <v>2142000</v>
      </c>
      <c r="ET19" s="7">
        <v>1374000</v>
      </c>
      <c r="EU19" s="7"/>
      <c r="EV19" s="7"/>
      <c r="EW19" s="7"/>
      <c r="EX19" s="7"/>
      <c r="EY19" s="7"/>
      <c r="EZ19" s="7"/>
      <c r="FA19" s="7"/>
      <c r="FB19" s="7"/>
      <c r="FC19" s="7"/>
      <c r="FD19" s="7"/>
      <c r="FE19" s="7"/>
      <c r="FF19" s="7"/>
      <c r="FG19" s="7"/>
      <c r="FH19" s="7"/>
      <c r="FI19" s="7"/>
      <c r="FJ19" s="7"/>
      <c r="FK19" s="7"/>
      <c r="FL19" s="7"/>
      <c r="FM19" s="7"/>
      <c r="FN19" s="7"/>
      <c r="FO19" s="7">
        <v>6</v>
      </c>
      <c r="FP19" s="7">
        <v>2.75</v>
      </c>
      <c r="FQ19" s="7">
        <v>2.75</v>
      </c>
      <c r="FR19" s="7">
        <v>1077360</v>
      </c>
      <c r="FS19" s="7">
        <v>550000</v>
      </c>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v>3</v>
      </c>
      <c r="IO19" s="7">
        <v>750</v>
      </c>
      <c r="IP19" s="7">
        <v>0.374</v>
      </c>
      <c r="IQ19" s="7">
        <v>150000</v>
      </c>
      <c r="IR19" s="7">
        <v>0</v>
      </c>
      <c r="IS19" s="7">
        <v>1</v>
      </c>
      <c r="IT19" s="7">
        <v>100</v>
      </c>
      <c r="IU19" s="7">
        <v>0.05</v>
      </c>
      <c r="IV19" s="7">
        <v>10000</v>
      </c>
      <c r="IW19" s="7">
        <v>0</v>
      </c>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v>2</v>
      </c>
      <c r="KH19" s="7">
        <v>50</v>
      </c>
      <c r="KI19" s="7">
        <v>7.83</v>
      </c>
      <c r="KJ19" s="7">
        <v>0</v>
      </c>
      <c r="KK19" s="7">
        <v>0.374</v>
      </c>
      <c r="KL19" s="7">
        <v>0</v>
      </c>
      <c r="KM19" s="7">
        <v>8.2040000000000006</v>
      </c>
      <c r="KN19" s="7">
        <v>3677640</v>
      </c>
      <c r="KO19" s="7">
        <v>2254000</v>
      </c>
      <c r="KP19" s="7">
        <v>2254000</v>
      </c>
      <c r="KQ19" s="7"/>
      <c r="KR19" s="7"/>
      <c r="KS19" s="7"/>
      <c r="KT19" s="7">
        <v>0</v>
      </c>
      <c r="KU19" s="7">
        <v>0</v>
      </c>
      <c r="KV19" s="7">
        <v>0</v>
      </c>
      <c r="KW19" s="7"/>
      <c r="KX19" s="7"/>
      <c r="KY19" s="7"/>
      <c r="KZ19" s="7">
        <v>160000</v>
      </c>
      <c r="LA19" s="7">
        <v>0</v>
      </c>
      <c r="LB19" s="7">
        <v>0</v>
      </c>
      <c r="LC19" s="7"/>
      <c r="LD19" s="7"/>
      <c r="LE19" s="7"/>
      <c r="LF19" s="7">
        <v>15000</v>
      </c>
      <c r="LG19" s="7">
        <v>0</v>
      </c>
      <c r="LH19" s="7">
        <v>0</v>
      </c>
      <c r="LI19" s="7"/>
      <c r="LJ19" s="7"/>
      <c r="LK19" s="7"/>
      <c r="LL19" s="7">
        <v>0</v>
      </c>
      <c r="LM19" s="7">
        <v>0</v>
      </c>
      <c r="LN19" s="7">
        <v>0</v>
      </c>
      <c r="LO19" s="7"/>
      <c r="LP19" s="7"/>
      <c r="LQ19" s="7"/>
      <c r="LR19" s="7">
        <v>30000</v>
      </c>
      <c r="LS19" s="7">
        <v>0</v>
      </c>
      <c r="LT19" s="7">
        <v>0</v>
      </c>
      <c r="LU19" s="7"/>
      <c r="LV19" s="7"/>
      <c r="LW19" s="7"/>
      <c r="LX19" s="7">
        <v>0</v>
      </c>
      <c r="LY19" s="7">
        <v>0</v>
      </c>
      <c r="LZ19" s="7">
        <v>0</v>
      </c>
      <c r="MA19" s="7"/>
      <c r="MB19" s="7"/>
      <c r="MC19" s="7"/>
      <c r="MD19" s="7">
        <v>36000</v>
      </c>
      <c r="ME19" s="7">
        <v>0</v>
      </c>
      <c r="MF19" s="7">
        <v>0</v>
      </c>
      <c r="MG19" s="7"/>
      <c r="MH19" s="7"/>
      <c r="MI19" s="7"/>
      <c r="MJ19" s="7">
        <v>0</v>
      </c>
      <c r="MK19" s="7">
        <v>0</v>
      </c>
      <c r="ML19" s="7">
        <v>0</v>
      </c>
      <c r="MM19" s="7"/>
      <c r="MN19" s="7"/>
      <c r="MO19" s="7"/>
      <c r="MP19" s="7">
        <v>84000</v>
      </c>
      <c r="MQ19" s="7">
        <v>0</v>
      </c>
      <c r="MR19" s="7">
        <v>0</v>
      </c>
      <c r="MS19" s="7"/>
      <c r="MT19" s="7"/>
      <c r="MU19" s="7"/>
      <c r="MV19" s="7">
        <v>0</v>
      </c>
      <c r="MW19" s="7">
        <v>0</v>
      </c>
      <c r="MX19" s="7">
        <v>0</v>
      </c>
      <c r="MY19" s="7"/>
      <c r="MZ19" s="7"/>
      <c r="NA19" s="7"/>
      <c r="NB19" s="7">
        <v>24000</v>
      </c>
      <c r="NC19" s="7">
        <v>0</v>
      </c>
      <c r="ND19" s="7">
        <v>0</v>
      </c>
      <c r="NE19" s="7"/>
      <c r="NF19" s="7"/>
      <c r="NG19" s="7"/>
      <c r="NH19" s="7">
        <v>978000</v>
      </c>
      <c r="NI19" s="7">
        <v>730000</v>
      </c>
      <c r="NJ19" s="7">
        <v>730000</v>
      </c>
      <c r="NK19" s="7"/>
      <c r="NL19" s="7"/>
      <c r="NM19" s="7"/>
      <c r="NN19" s="7">
        <v>63000</v>
      </c>
      <c r="NO19" s="7">
        <v>30000</v>
      </c>
      <c r="NP19" s="7">
        <v>30000</v>
      </c>
      <c r="NQ19" s="7"/>
      <c r="NR19" s="7"/>
      <c r="NS19" s="7"/>
      <c r="NT19" s="7">
        <v>60000</v>
      </c>
      <c r="NU19" s="7">
        <v>0</v>
      </c>
      <c r="NV19" s="7">
        <v>0</v>
      </c>
      <c r="NW19" s="7"/>
      <c r="NX19" s="7"/>
      <c r="NY19" s="7"/>
      <c r="NZ19" s="7">
        <v>12000</v>
      </c>
      <c r="OA19" s="7">
        <v>0</v>
      </c>
      <c r="OB19" s="7">
        <v>0</v>
      </c>
      <c r="OC19" s="7"/>
      <c r="OD19" s="7"/>
      <c r="OE19" s="7"/>
      <c r="OF19" s="7">
        <v>5000</v>
      </c>
      <c r="OG19" s="7">
        <v>0</v>
      </c>
      <c r="OH19" s="7">
        <v>0</v>
      </c>
      <c r="OI19" s="7"/>
      <c r="OJ19" s="7"/>
      <c r="OK19" s="7"/>
      <c r="OL19" s="7">
        <v>0</v>
      </c>
      <c r="OM19" s="7">
        <v>0</v>
      </c>
      <c r="ON19" s="7">
        <v>0</v>
      </c>
      <c r="OO19" s="7"/>
      <c r="OP19" s="7"/>
      <c r="OQ19" s="7"/>
      <c r="OR19" s="7">
        <v>0</v>
      </c>
      <c r="OS19" s="7">
        <v>0</v>
      </c>
      <c r="OT19" s="7">
        <v>0</v>
      </c>
      <c r="OU19" s="7"/>
      <c r="OV19" s="7"/>
      <c r="OW19" s="7"/>
      <c r="OX19" s="7">
        <v>40000</v>
      </c>
      <c r="OY19" s="7">
        <v>0</v>
      </c>
      <c r="OZ19" s="7">
        <v>0</v>
      </c>
      <c r="PA19" s="7"/>
      <c r="PB19" s="7"/>
      <c r="PC19" s="7"/>
      <c r="PD19" s="7">
        <v>0</v>
      </c>
      <c r="PE19" s="7">
        <v>0</v>
      </c>
      <c r="PF19" s="7">
        <v>0</v>
      </c>
      <c r="PG19" s="7"/>
      <c r="PH19" s="7"/>
      <c r="PI19" s="7"/>
      <c r="PJ19" s="7">
        <v>0</v>
      </c>
      <c r="PK19" s="7">
        <v>0</v>
      </c>
      <c r="PL19" s="7">
        <v>0</v>
      </c>
      <c r="PM19" s="7"/>
      <c r="PN19" s="7"/>
      <c r="PO19" s="7"/>
      <c r="PP19" s="7">
        <v>5184640</v>
      </c>
      <c r="PQ19" s="7">
        <v>3014000</v>
      </c>
      <c r="PR19" s="8">
        <v>3014000</v>
      </c>
      <c r="PS19" s="7">
        <v>100</v>
      </c>
      <c r="PT19" s="7">
        <v>100</v>
      </c>
      <c r="PU19" s="7"/>
      <c r="PV19" s="7">
        <v>4536621</v>
      </c>
      <c r="PW19" s="7"/>
      <c r="PX19" s="7">
        <v>2591000</v>
      </c>
      <c r="PY19" s="7">
        <v>3168000</v>
      </c>
      <c r="PZ19" s="7">
        <v>3014000</v>
      </c>
      <c r="QA19" s="7">
        <v>179719</v>
      </c>
      <c r="QB19" s="7">
        <v>0</v>
      </c>
      <c r="QC19" s="7">
        <v>0</v>
      </c>
      <c r="QD19" s="7">
        <v>0</v>
      </c>
      <c r="QE19" s="7">
        <v>0</v>
      </c>
      <c r="QF19" s="7">
        <v>0</v>
      </c>
      <c r="QG19" s="7">
        <v>0</v>
      </c>
      <c r="QH19" s="7">
        <v>0</v>
      </c>
      <c r="QI19" s="7">
        <v>0</v>
      </c>
      <c r="QJ19" s="7">
        <v>541964</v>
      </c>
      <c r="QK19" s="7">
        <v>566000</v>
      </c>
      <c r="QL19" s="7">
        <v>890640</v>
      </c>
      <c r="QM19" s="7"/>
      <c r="QN19" s="7">
        <v>0</v>
      </c>
      <c r="QO19" s="7">
        <v>0</v>
      </c>
      <c r="QP19" s="7">
        <v>0</v>
      </c>
      <c r="QQ19" s="7"/>
      <c r="QR19" s="7"/>
      <c r="QS19" s="7"/>
      <c r="QT19" s="7"/>
      <c r="QU19" s="7">
        <v>677872</v>
      </c>
      <c r="QV19" s="7">
        <v>639000</v>
      </c>
      <c r="QW19" s="7">
        <v>680000</v>
      </c>
      <c r="QX19" s="7">
        <v>464000</v>
      </c>
      <c r="QY19" s="7">
        <v>407000</v>
      </c>
      <c r="QZ19" s="7">
        <v>600000</v>
      </c>
      <c r="RA19" s="7"/>
      <c r="RB19" s="7"/>
      <c r="RC19" s="7"/>
      <c r="RD19" s="7">
        <v>613728</v>
      </c>
      <c r="RE19" s="7">
        <v>507000</v>
      </c>
      <c r="RF19" s="7">
        <v>0</v>
      </c>
      <c r="RG19" s="7"/>
      <c r="RH19" s="7"/>
      <c r="RI19" s="7">
        <v>0</v>
      </c>
      <c r="RJ19" s="7"/>
      <c r="RK19" s="7"/>
      <c r="RL19" s="7"/>
      <c r="RM19" s="7" t="s">
        <v>1188</v>
      </c>
      <c r="RN19" s="7"/>
      <c r="RO19" s="7"/>
      <c r="RP19" s="7"/>
      <c r="RQ19" s="7"/>
      <c r="RR19" s="7"/>
      <c r="RS19" s="7"/>
      <c r="RT19" s="7"/>
      <c r="RU19" s="7"/>
      <c r="RV19" s="7"/>
      <c r="RW19" s="7"/>
      <c r="RX19" s="7"/>
      <c r="RY19" s="7"/>
      <c r="RZ19" s="7"/>
      <c r="SA19" s="7"/>
      <c r="SB19" s="7"/>
      <c r="SC19" s="7"/>
      <c r="SD19" s="7"/>
      <c r="SE19" s="7"/>
      <c r="SF19" s="7"/>
      <c r="SG19" s="36">
        <f t="shared" si="55"/>
        <v>5184640</v>
      </c>
      <c r="SH19" s="36">
        <f t="shared" si="56"/>
        <v>5184640</v>
      </c>
      <c r="SI19" s="36">
        <f t="shared" si="57"/>
        <v>3852640</v>
      </c>
      <c r="SJ19" s="20">
        <f t="shared" si="58"/>
        <v>3677640</v>
      </c>
      <c r="SK19" s="20">
        <f t="shared" si="59"/>
        <v>0</v>
      </c>
      <c r="SL19" s="20">
        <f t="shared" si="60"/>
        <v>160000</v>
      </c>
      <c r="SM19" s="20">
        <f t="shared" si="61"/>
        <v>15000</v>
      </c>
      <c r="SN19" s="36">
        <f t="shared" si="62"/>
        <v>1332000</v>
      </c>
      <c r="SO19" s="36">
        <f t="shared" si="63"/>
        <v>30000</v>
      </c>
      <c r="SP19" s="20">
        <f t="shared" si="64"/>
        <v>0</v>
      </c>
      <c r="SQ19" s="20">
        <f t="shared" si="65"/>
        <v>30000</v>
      </c>
      <c r="SR19" s="20">
        <f t="shared" si="66"/>
        <v>0</v>
      </c>
      <c r="SS19" s="20">
        <f t="shared" si="67"/>
        <v>36000</v>
      </c>
      <c r="ST19" s="20">
        <f t="shared" si="68"/>
        <v>0</v>
      </c>
      <c r="SU19" s="20">
        <f t="shared" si="69"/>
        <v>84000</v>
      </c>
      <c r="SV19" s="36">
        <f t="shared" si="70"/>
        <v>1182000</v>
      </c>
      <c r="SW19" s="20">
        <f t="shared" si="71"/>
        <v>0</v>
      </c>
      <c r="SX19" s="20">
        <f t="shared" si="72"/>
        <v>24000</v>
      </c>
      <c r="SY19" s="20">
        <f t="shared" si="73"/>
        <v>978000</v>
      </c>
      <c r="SZ19" s="20">
        <f t="shared" si="74"/>
        <v>63000</v>
      </c>
      <c r="TA19" s="20">
        <f t="shared" si="75"/>
        <v>60000</v>
      </c>
      <c r="TB19" s="20">
        <f t="shared" si="76"/>
        <v>12000</v>
      </c>
      <c r="TC19" s="20">
        <f t="shared" si="77"/>
        <v>5000</v>
      </c>
      <c r="TD19" s="20">
        <f t="shared" si="78"/>
        <v>0</v>
      </c>
      <c r="TE19" s="20">
        <f t="shared" si="79"/>
        <v>0</v>
      </c>
      <c r="TF19" s="20">
        <f t="shared" si="80"/>
        <v>40000</v>
      </c>
      <c r="TG19" s="20">
        <f t="shared" si="81"/>
        <v>0</v>
      </c>
      <c r="TH19" s="20">
        <f t="shared" si="82"/>
        <v>0</v>
      </c>
      <c r="TI19" s="6"/>
      <c r="TJ19" s="36">
        <f t="shared" si="83"/>
        <v>3014000</v>
      </c>
      <c r="TK19" s="36">
        <f t="shared" si="84"/>
        <v>3014000</v>
      </c>
      <c r="TL19" s="36">
        <f t="shared" si="85"/>
        <v>2254000</v>
      </c>
      <c r="TM19" s="20">
        <f t="shared" si="86"/>
        <v>2254000</v>
      </c>
      <c r="TN19" s="20">
        <f t="shared" si="87"/>
        <v>0</v>
      </c>
      <c r="TO19" s="20">
        <f t="shared" si="88"/>
        <v>0</v>
      </c>
      <c r="TP19" s="20">
        <f t="shared" si="89"/>
        <v>0</v>
      </c>
      <c r="TQ19" s="36">
        <f t="shared" si="90"/>
        <v>760000</v>
      </c>
      <c r="TR19" s="36">
        <f t="shared" si="91"/>
        <v>0</v>
      </c>
      <c r="TS19" s="20">
        <f t="shared" si="92"/>
        <v>0</v>
      </c>
      <c r="TT19" s="20">
        <f t="shared" si="93"/>
        <v>0</v>
      </c>
      <c r="TU19" s="20">
        <f t="shared" si="94"/>
        <v>0</v>
      </c>
      <c r="TV19" s="20">
        <f t="shared" si="95"/>
        <v>0</v>
      </c>
      <c r="TW19" s="20">
        <f t="shared" si="96"/>
        <v>0</v>
      </c>
      <c r="TX19" s="20">
        <f t="shared" si="97"/>
        <v>0</v>
      </c>
      <c r="TY19" s="36">
        <f t="shared" si="98"/>
        <v>760000</v>
      </c>
      <c r="TZ19" s="20">
        <f t="shared" si="99"/>
        <v>0</v>
      </c>
      <c r="UA19" s="20">
        <f t="shared" si="100"/>
        <v>0</v>
      </c>
      <c r="UB19" s="20">
        <f t="shared" si="101"/>
        <v>730000</v>
      </c>
      <c r="UC19" s="20">
        <f t="shared" si="102"/>
        <v>30000</v>
      </c>
      <c r="UD19" s="20">
        <f t="shared" si="103"/>
        <v>0</v>
      </c>
      <c r="UE19" s="20">
        <f t="shared" si="104"/>
        <v>0</v>
      </c>
      <c r="UF19" s="20">
        <f t="shared" si="105"/>
        <v>0</v>
      </c>
      <c r="UG19" s="20">
        <f t="shared" si="106"/>
        <v>0</v>
      </c>
      <c r="UH19" s="20">
        <f t="shared" si="107"/>
        <v>0</v>
      </c>
      <c r="UI19" s="20">
        <f t="shared" si="108"/>
        <v>0</v>
      </c>
      <c r="UJ19" s="20">
        <f t="shared" si="109"/>
        <v>0</v>
      </c>
      <c r="UK19" s="20">
        <f t="shared" si="110"/>
        <v>0</v>
      </c>
      <c r="UL19" s="6"/>
      <c r="UM19" s="36">
        <f t="shared" si="111"/>
        <v>3014000</v>
      </c>
      <c r="UN19" s="36">
        <f t="shared" si="112"/>
        <v>3014000</v>
      </c>
      <c r="UO19" s="36">
        <f t="shared" si="113"/>
        <v>2254000</v>
      </c>
      <c r="UP19" s="20">
        <f t="shared" si="114"/>
        <v>2254000</v>
      </c>
      <c r="UQ19" s="20">
        <f t="shared" si="115"/>
        <v>0</v>
      </c>
      <c r="UR19" s="20">
        <f t="shared" si="116"/>
        <v>0</v>
      </c>
      <c r="US19" s="20">
        <f t="shared" si="117"/>
        <v>0</v>
      </c>
      <c r="UT19" s="36">
        <f t="shared" si="118"/>
        <v>760000</v>
      </c>
      <c r="UU19" s="36">
        <f t="shared" si="119"/>
        <v>0</v>
      </c>
      <c r="UV19" s="20">
        <f t="shared" si="120"/>
        <v>0</v>
      </c>
      <c r="UW19" s="20">
        <f t="shared" si="121"/>
        <v>0</v>
      </c>
      <c r="UX19" s="20">
        <f t="shared" si="122"/>
        <v>0</v>
      </c>
      <c r="UY19" s="20">
        <f t="shared" si="123"/>
        <v>0</v>
      </c>
      <c r="UZ19" s="20">
        <f t="shared" si="124"/>
        <v>0</v>
      </c>
      <c r="VA19" s="20">
        <f t="shared" si="125"/>
        <v>0</v>
      </c>
      <c r="VB19" s="36">
        <f t="shared" si="126"/>
        <v>760000</v>
      </c>
      <c r="VC19" s="20">
        <f t="shared" si="127"/>
        <v>0</v>
      </c>
      <c r="VD19" s="20">
        <f t="shared" si="128"/>
        <v>0</v>
      </c>
      <c r="VE19" s="20">
        <f t="shared" si="129"/>
        <v>730000</v>
      </c>
      <c r="VF19" s="20">
        <f t="shared" si="130"/>
        <v>30000</v>
      </c>
      <c r="VG19" s="20">
        <f t="shared" si="131"/>
        <v>0</v>
      </c>
      <c r="VH19" s="20">
        <f t="shared" si="132"/>
        <v>0</v>
      </c>
      <c r="VI19" s="20">
        <f t="shared" si="133"/>
        <v>0</v>
      </c>
      <c r="VJ19" s="20">
        <f t="shared" si="134"/>
        <v>0</v>
      </c>
      <c r="VK19" s="20">
        <f t="shared" si="135"/>
        <v>0</v>
      </c>
      <c r="VL19" s="20">
        <f t="shared" si="136"/>
        <v>0</v>
      </c>
      <c r="VM19" s="20">
        <f t="shared" si="137"/>
        <v>0</v>
      </c>
      <c r="VN19" s="20">
        <f t="shared" si="138"/>
        <v>0</v>
      </c>
      <c r="VT19" s="34">
        <f t="shared" si="25"/>
        <v>5020855</v>
      </c>
      <c r="VU19" s="34" t="str">
        <f t="shared" si="26"/>
        <v>Centrum Orion, z. s.</v>
      </c>
      <c r="VV19" s="34" t="str">
        <f t="shared" si="27"/>
        <v>Centrum denních služeb</v>
      </c>
      <c r="VW19" s="34" t="str">
        <f t="shared" si="28"/>
        <v>centra denních služeb</v>
      </c>
      <c r="VX19" s="10">
        <f t="shared" si="29"/>
        <v>66000</v>
      </c>
      <c r="VY19" s="10"/>
      <c r="VZ19" s="10"/>
      <c r="WA19" s="10">
        <f t="shared" si="30"/>
        <v>0</v>
      </c>
      <c r="WB19" s="10">
        <f t="shared" si="31"/>
        <v>12000</v>
      </c>
      <c r="WC19" s="10">
        <f t="shared" si="32"/>
        <v>978000</v>
      </c>
      <c r="WD19" s="10">
        <f t="shared" si="33"/>
        <v>0</v>
      </c>
      <c r="WE19" s="10">
        <f t="shared" si="34"/>
        <v>147000</v>
      </c>
      <c r="WF19" s="10"/>
      <c r="WG19" s="10"/>
      <c r="WH19" s="10">
        <f t="shared" si="35"/>
        <v>0</v>
      </c>
      <c r="WI19" s="10">
        <f t="shared" si="36"/>
        <v>129000</v>
      </c>
      <c r="WJ19" s="10">
        <f t="shared" si="37"/>
        <v>2750280</v>
      </c>
      <c r="WK19" s="10"/>
      <c r="WL19" s="10">
        <f t="shared" si="38"/>
        <v>1102360</v>
      </c>
      <c r="WM19" s="10">
        <f t="shared" si="39"/>
        <v>5184640</v>
      </c>
      <c r="WN19" s="10">
        <f t="shared" si="40"/>
        <v>5184640</v>
      </c>
      <c r="WO19" s="10">
        <f t="shared" si="41"/>
        <v>0</v>
      </c>
      <c r="WP19" s="10">
        <f t="shared" si="42"/>
        <v>3852640</v>
      </c>
      <c r="WQ19" s="34">
        <v>6115340</v>
      </c>
      <c r="WR19" s="10">
        <f t="shared" si="43"/>
        <v>0</v>
      </c>
      <c r="WS19" s="10"/>
      <c r="WT19" s="10"/>
      <c r="WU19" s="10">
        <f t="shared" si="44"/>
        <v>0</v>
      </c>
      <c r="WV19" s="10">
        <f t="shared" si="45"/>
        <v>0</v>
      </c>
      <c r="WW19" s="10">
        <f t="shared" si="46"/>
        <v>730000</v>
      </c>
      <c r="WX19" s="10">
        <f t="shared" si="47"/>
        <v>0</v>
      </c>
      <c r="WY19" s="10">
        <f t="shared" si="48"/>
        <v>30000</v>
      </c>
      <c r="WZ19" s="10"/>
      <c r="XA19" s="10"/>
      <c r="XB19" s="10">
        <f t="shared" si="49"/>
        <v>0</v>
      </c>
      <c r="XC19" s="10">
        <f t="shared" si="50"/>
        <v>0</v>
      </c>
      <c r="XD19" s="10">
        <f t="shared" si="51"/>
        <v>2254000</v>
      </c>
      <c r="XE19" s="10">
        <f t="shared" si="52"/>
        <v>3014000</v>
      </c>
      <c r="XF19" s="10"/>
      <c r="XG19" s="10">
        <f t="shared" si="53"/>
        <v>3014000</v>
      </c>
      <c r="XH19" s="10">
        <f t="shared" si="54"/>
        <v>0</v>
      </c>
      <c r="XI19" s="10"/>
      <c r="XJ19" s="10"/>
      <c r="XK19" s="10"/>
    </row>
    <row r="20" spans="1:635" s="34" customFormat="1" ht="28.5" customHeight="1">
      <c r="A20" s="7">
        <v>1</v>
      </c>
      <c r="B20" s="9" t="s">
        <v>1260</v>
      </c>
      <c r="C20" s="7">
        <v>26594145</v>
      </c>
      <c r="D20" s="7" t="s">
        <v>1261</v>
      </c>
      <c r="E20" s="7" t="s">
        <v>1207</v>
      </c>
      <c r="F20" s="7">
        <v>6565086</v>
      </c>
      <c r="G20" s="7" t="s">
        <v>1262</v>
      </c>
      <c r="H20" s="7" t="s">
        <v>1263</v>
      </c>
      <c r="I20" s="7" t="s">
        <v>1264</v>
      </c>
      <c r="J20" s="35">
        <v>37622</v>
      </c>
      <c r="K20" s="7"/>
      <c r="L20" s="7" t="s">
        <v>1188</v>
      </c>
      <c r="M20" s="7"/>
      <c r="N20" s="7"/>
      <c r="O20" s="7"/>
      <c r="P20" s="7"/>
      <c r="Q20" s="7"/>
      <c r="R20" s="7"/>
      <c r="S20" s="7"/>
      <c r="T20" s="7"/>
      <c r="U20" s="7"/>
      <c r="V20" s="7"/>
      <c r="W20" s="7"/>
      <c r="X20" s="7" t="s">
        <v>1265</v>
      </c>
      <c r="Y20" s="7"/>
      <c r="Z20" s="7"/>
      <c r="AA20" s="7"/>
      <c r="AB20" s="7"/>
      <c r="AC20" s="7"/>
      <c r="AD20" s="7"/>
      <c r="AE20" s="7"/>
      <c r="AF20" s="7"/>
      <c r="AG20" s="7"/>
      <c r="AH20" s="7"/>
      <c r="AI20" s="7">
        <v>5</v>
      </c>
      <c r="AJ20" s="7">
        <v>25</v>
      </c>
      <c r="AK20" s="7">
        <v>2660</v>
      </c>
      <c r="AL20" s="7">
        <v>2680</v>
      </c>
      <c r="AM20" s="7">
        <v>2680</v>
      </c>
      <c r="AN20" s="7"/>
      <c r="AO20" s="7"/>
      <c r="AP20" s="7"/>
      <c r="AQ20" s="7"/>
      <c r="AR20" s="7"/>
      <c r="AS20" s="7"/>
      <c r="AT20" s="7"/>
      <c r="AU20" s="7"/>
      <c r="AV20" s="7"/>
      <c r="AW20" s="7"/>
      <c r="AX20" s="7"/>
      <c r="AY20" s="7"/>
      <c r="AZ20" s="7"/>
      <c r="BA20" s="7"/>
      <c r="BB20" s="7"/>
      <c r="BC20" s="7"/>
      <c r="BD20" s="7"/>
      <c r="BE20" s="7"/>
      <c r="BF20" s="7"/>
      <c r="BG20" s="7"/>
      <c r="BH20" s="7"/>
      <c r="BI20" s="7"/>
      <c r="BJ20" s="7"/>
      <c r="BK20" s="7"/>
      <c r="BL20" s="7" t="s">
        <v>1266</v>
      </c>
      <c r="BM20" s="7" t="s">
        <v>1267</v>
      </c>
      <c r="BN20" s="7" t="s">
        <v>1192</v>
      </c>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v>6</v>
      </c>
      <c r="EL20" s="7">
        <v>5.8</v>
      </c>
      <c r="EM20" s="7">
        <v>5.7</v>
      </c>
      <c r="EN20" s="7">
        <v>1871127</v>
      </c>
      <c r="EO20" s="7">
        <v>1771127</v>
      </c>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v>7</v>
      </c>
      <c r="FP20" s="7">
        <v>4</v>
      </c>
      <c r="FQ20" s="7">
        <v>0</v>
      </c>
      <c r="FR20" s="7">
        <v>822755</v>
      </c>
      <c r="FS20" s="7">
        <v>638873</v>
      </c>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v>4</v>
      </c>
      <c r="IO20" s="7">
        <v>900</v>
      </c>
      <c r="IP20" s="7">
        <v>0.44800000000000001</v>
      </c>
      <c r="IQ20" s="7">
        <v>180000</v>
      </c>
      <c r="IR20" s="7">
        <v>90000</v>
      </c>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v>0</v>
      </c>
      <c r="KH20" s="7"/>
      <c r="KI20" s="7">
        <v>5.8</v>
      </c>
      <c r="KJ20" s="7">
        <v>0</v>
      </c>
      <c r="KK20" s="7">
        <v>0.44800000000000001</v>
      </c>
      <c r="KL20" s="7">
        <v>0</v>
      </c>
      <c r="KM20" s="7">
        <v>6.2480000000000002</v>
      </c>
      <c r="KN20" s="7">
        <v>2693882</v>
      </c>
      <c r="KO20" s="7">
        <v>2410000</v>
      </c>
      <c r="KP20" s="7">
        <v>2410000</v>
      </c>
      <c r="KQ20" s="7"/>
      <c r="KR20" s="7"/>
      <c r="KS20" s="7"/>
      <c r="KT20" s="7">
        <v>0</v>
      </c>
      <c r="KU20" s="7">
        <v>0</v>
      </c>
      <c r="KV20" s="7">
        <v>0</v>
      </c>
      <c r="KW20" s="7"/>
      <c r="KX20" s="7"/>
      <c r="KY20" s="7"/>
      <c r="KZ20" s="7">
        <v>180000</v>
      </c>
      <c r="LA20" s="7">
        <v>90000</v>
      </c>
      <c r="LB20" s="7">
        <v>90000</v>
      </c>
      <c r="LC20" s="7"/>
      <c r="LD20" s="7"/>
      <c r="LE20" s="7"/>
      <c r="LF20" s="7">
        <v>0</v>
      </c>
      <c r="LG20" s="7">
        <v>0</v>
      </c>
      <c r="LH20" s="7">
        <v>0</v>
      </c>
      <c r="LI20" s="7"/>
      <c r="LJ20" s="7"/>
      <c r="LK20" s="7"/>
      <c r="LL20" s="7">
        <v>20000</v>
      </c>
      <c r="LM20" s="7">
        <v>20000</v>
      </c>
      <c r="LN20" s="7">
        <v>20000</v>
      </c>
      <c r="LO20" s="7"/>
      <c r="LP20" s="7"/>
      <c r="LQ20" s="7"/>
      <c r="LR20" s="7">
        <v>50000</v>
      </c>
      <c r="LS20" s="7">
        <v>30000</v>
      </c>
      <c r="LT20" s="7">
        <v>30000</v>
      </c>
      <c r="LU20" s="7"/>
      <c r="LV20" s="7"/>
      <c r="LW20" s="7"/>
      <c r="LX20" s="7">
        <v>0</v>
      </c>
      <c r="LY20" s="7">
        <v>0</v>
      </c>
      <c r="LZ20" s="7">
        <v>0</v>
      </c>
      <c r="MA20" s="7"/>
      <c r="MB20" s="7"/>
      <c r="MC20" s="7"/>
      <c r="MD20" s="7">
        <v>48000</v>
      </c>
      <c r="ME20" s="7">
        <v>38000</v>
      </c>
      <c r="MF20" s="7">
        <v>38000</v>
      </c>
      <c r="MG20" s="7"/>
      <c r="MH20" s="7"/>
      <c r="MI20" s="7"/>
      <c r="MJ20" s="7">
        <v>0</v>
      </c>
      <c r="MK20" s="7">
        <v>0</v>
      </c>
      <c r="ML20" s="7">
        <v>0</v>
      </c>
      <c r="MM20" s="7"/>
      <c r="MN20" s="7"/>
      <c r="MO20" s="7"/>
      <c r="MP20" s="7">
        <v>45000</v>
      </c>
      <c r="MQ20" s="7">
        <v>30000</v>
      </c>
      <c r="MR20" s="7">
        <v>30000</v>
      </c>
      <c r="MS20" s="7"/>
      <c r="MT20" s="7"/>
      <c r="MU20" s="7"/>
      <c r="MV20" s="7">
        <v>300000</v>
      </c>
      <c r="MW20" s="7">
        <v>200000</v>
      </c>
      <c r="MX20" s="7">
        <v>200000</v>
      </c>
      <c r="MY20" s="7"/>
      <c r="MZ20" s="7"/>
      <c r="NA20" s="7"/>
      <c r="NB20" s="7">
        <v>135000</v>
      </c>
      <c r="NC20" s="7">
        <v>100000</v>
      </c>
      <c r="ND20" s="7">
        <v>100000</v>
      </c>
      <c r="NE20" s="7"/>
      <c r="NF20" s="7"/>
      <c r="NG20" s="7"/>
      <c r="NH20" s="7">
        <v>100000</v>
      </c>
      <c r="NI20" s="7">
        <v>80000</v>
      </c>
      <c r="NJ20" s="7">
        <v>80000</v>
      </c>
      <c r="NK20" s="7"/>
      <c r="NL20" s="7"/>
      <c r="NM20" s="7"/>
      <c r="NN20" s="7">
        <v>210000</v>
      </c>
      <c r="NO20" s="7">
        <v>180000</v>
      </c>
      <c r="NP20" s="7">
        <v>180000</v>
      </c>
      <c r="NQ20" s="7"/>
      <c r="NR20" s="7"/>
      <c r="NS20" s="7"/>
      <c r="NT20" s="7">
        <v>26000</v>
      </c>
      <c r="NU20" s="7">
        <v>18000</v>
      </c>
      <c r="NV20" s="7">
        <v>18000</v>
      </c>
      <c r="NW20" s="7"/>
      <c r="NX20" s="7"/>
      <c r="NY20" s="7"/>
      <c r="NZ20" s="7">
        <v>40000</v>
      </c>
      <c r="OA20" s="7">
        <v>25000</v>
      </c>
      <c r="OB20" s="7">
        <v>25000</v>
      </c>
      <c r="OC20" s="7"/>
      <c r="OD20" s="7"/>
      <c r="OE20" s="7"/>
      <c r="OF20" s="7">
        <v>20000</v>
      </c>
      <c r="OG20" s="7">
        <v>20000</v>
      </c>
      <c r="OH20" s="7">
        <v>20000</v>
      </c>
      <c r="OI20" s="7"/>
      <c r="OJ20" s="7"/>
      <c r="OK20" s="7"/>
      <c r="OL20" s="7">
        <v>0</v>
      </c>
      <c r="OM20" s="7">
        <v>0</v>
      </c>
      <c r="ON20" s="7">
        <v>0</v>
      </c>
      <c r="OO20" s="7"/>
      <c r="OP20" s="7"/>
      <c r="OQ20" s="7"/>
      <c r="OR20" s="7">
        <v>0</v>
      </c>
      <c r="OS20" s="7">
        <v>0</v>
      </c>
      <c r="OT20" s="7">
        <v>0</v>
      </c>
      <c r="OU20" s="7"/>
      <c r="OV20" s="7"/>
      <c r="OW20" s="7"/>
      <c r="OX20" s="7">
        <v>60000</v>
      </c>
      <c r="OY20" s="7">
        <v>50000</v>
      </c>
      <c r="OZ20" s="7">
        <v>50000</v>
      </c>
      <c r="PA20" s="7"/>
      <c r="PB20" s="7"/>
      <c r="PC20" s="7"/>
      <c r="PD20" s="7">
        <v>0</v>
      </c>
      <c r="PE20" s="7">
        <v>0</v>
      </c>
      <c r="PF20" s="7">
        <v>0</v>
      </c>
      <c r="PG20" s="7"/>
      <c r="PH20" s="7"/>
      <c r="PI20" s="7"/>
      <c r="PJ20" s="7">
        <v>14000</v>
      </c>
      <c r="PK20" s="7">
        <v>0</v>
      </c>
      <c r="PL20" s="7">
        <v>0</v>
      </c>
      <c r="PM20" s="7"/>
      <c r="PN20" s="7"/>
      <c r="PO20" s="7"/>
      <c r="PP20" s="7">
        <v>3941882</v>
      </c>
      <c r="PQ20" s="7">
        <v>3291000</v>
      </c>
      <c r="PR20" s="8">
        <v>3291000</v>
      </c>
      <c r="PS20" s="7">
        <v>100</v>
      </c>
      <c r="PT20" s="7">
        <v>100</v>
      </c>
      <c r="PU20" s="7"/>
      <c r="PV20" s="7"/>
      <c r="PW20" s="7"/>
      <c r="PX20" s="7">
        <v>2724000</v>
      </c>
      <c r="PY20" s="7">
        <v>3291000</v>
      </c>
      <c r="PZ20" s="7">
        <v>3291000</v>
      </c>
      <c r="QA20" s="7">
        <v>0</v>
      </c>
      <c r="QB20" s="7">
        <v>0</v>
      </c>
      <c r="QC20" s="7">
        <v>0</v>
      </c>
      <c r="QD20" s="7">
        <v>0</v>
      </c>
      <c r="QE20" s="7">
        <v>0</v>
      </c>
      <c r="QF20" s="7">
        <v>0</v>
      </c>
      <c r="QG20" s="7">
        <v>0</v>
      </c>
      <c r="QH20" s="7">
        <v>0</v>
      </c>
      <c r="QI20" s="7">
        <v>0</v>
      </c>
      <c r="QJ20" s="7">
        <v>0</v>
      </c>
      <c r="QK20" s="7">
        <v>0</v>
      </c>
      <c r="QL20" s="7">
        <v>0</v>
      </c>
      <c r="QM20" s="7"/>
      <c r="QN20" s="7">
        <v>0</v>
      </c>
      <c r="QO20" s="7">
        <v>0</v>
      </c>
      <c r="QP20" s="7">
        <v>0</v>
      </c>
      <c r="QQ20" s="7"/>
      <c r="QR20" s="7"/>
      <c r="QS20" s="7"/>
      <c r="QT20" s="7"/>
      <c r="QU20" s="7">
        <v>279601</v>
      </c>
      <c r="QV20" s="7">
        <v>107000</v>
      </c>
      <c r="QW20" s="7">
        <v>341882</v>
      </c>
      <c r="QX20" s="7">
        <v>718000</v>
      </c>
      <c r="QY20" s="7">
        <v>291000</v>
      </c>
      <c r="QZ20" s="7">
        <v>291000</v>
      </c>
      <c r="RA20" s="7"/>
      <c r="RB20" s="7"/>
      <c r="RC20" s="7"/>
      <c r="RD20" s="7">
        <v>27500</v>
      </c>
      <c r="RE20" s="7">
        <v>18000</v>
      </c>
      <c r="RF20" s="7">
        <v>18000</v>
      </c>
      <c r="RG20" s="7"/>
      <c r="RH20" s="7"/>
      <c r="RI20" s="7">
        <v>0</v>
      </c>
      <c r="RJ20" s="7"/>
      <c r="RK20" s="7"/>
      <c r="RL20" s="7"/>
      <c r="RM20" s="7" t="s">
        <v>1188</v>
      </c>
      <c r="RN20" s="7"/>
      <c r="RO20" s="7"/>
      <c r="RP20" s="7"/>
      <c r="RQ20" s="7"/>
      <c r="RR20" s="7"/>
      <c r="RS20" s="7"/>
      <c r="RT20" s="7"/>
      <c r="RU20" s="7"/>
      <c r="RV20" s="7"/>
      <c r="RW20" s="7"/>
      <c r="RX20" s="7"/>
      <c r="RY20" s="7"/>
      <c r="RZ20" s="7"/>
      <c r="SA20" s="7"/>
      <c r="SB20" s="7"/>
      <c r="SC20" s="7"/>
      <c r="SD20" s="7"/>
      <c r="SE20" s="7"/>
      <c r="SF20" s="7"/>
      <c r="SG20" s="36">
        <f t="shared" si="55"/>
        <v>3941882</v>
      </c>
      <c r="SH20" s="36">
        <f t="shared" si="56"/>
        <v>3941882</v>
      </c>
      <c r="SI20" s="36">
        <f t="shared" si="57"/>
        <v>2873882</v>
      </c>
      <c r="SJ20" s="20">
        <f t="shared" si="58"/>
        <v>2693882</v>
      </c>
      <c r="SK20" s="20">
        <f t="shared" si="59"/>
        <v>0</v>
      </c>
      <c r="SL20" s="20">
        <f t="shared" si="60"/>
        <v>180000</v>
      </c>
      <c r="SM20" s="20">
        <f t="shared" si="61"/>
        <v>0</v>
      </c>
      <c r="SN20" s="36">
        <f t="shared" si="62"/>
        <v>1068000</v>
      </c>
      <c r="SO20" s="36">
        <f t="shared" si="63"/>
        <v>70000</v>
      </c>
      <c r="SP20" s="20">
        <f t="shared" si="64"/>
        <v>20000</v>
      </c>
      <c r="SQ20" s="20">
        <f t="shared" si="65"/>
        <v>50000</v>
      </c>
      <c r="SR20" s="20">
        <f t="shared" si="66"/>
        <v>0</v>
      </c>
      <c r="SS20" s="20">
        <f t="shared" si="67"/>
        <v>48000</v>
      </c>
      <c r="ST20" s="20">
        <f t="shared" si="68"/>
        <v>0</v>
      </c>
      <c r="SU20" s="20">
        <f t="shared" si="69"/>
        <v>45000</v>
      </c>
      <c r="SV20" s="36">
        <f t="shared" si="70"/>
        <v>891000</v>
      </c>
      <c r="SW20" s="20">
        <f t="shared" si="71"/>
        <v>300000</v>
      </c>
      <c r="SX20" s="20">
        <f t="shared" si="72"/>
        <v>135000</v>
      </c>
      <c r="SY20" s="20">
        <f t="shared" si="73"/>
        <v>100000</v>
      </c>
      <c r="SZ20" s="20">
        <f t="shared" si="74"/>
        <v>210000</v>
      </c>
      <c r="TA20" s="20">
        <f t="shared" si="75"/>
        <v>26000</v>
      </c>
      <c r="TB20" s="20">
        <f t="shared" si="76"/>
        <v>40000</v>
      </c>
      <c r="TC20" s="20">
        <f t="shared" si="77"/>
        <v>20000</v>
      </c>
      <c r="TD20" s="20">
        <f t="shared" si="78"/>
        <v>0</v>
      </c>
      <c r="TE20" s="20">
        <f t="shared" si="79"/>
        <v>0</v>
      </c>
      <c r="TF20" s="20">
        <f t="shared" si="80"/>
        <v>60000</v>
      </c>
      <c r="TG20" s="20">
        <f t="shared" si="81"/>
        <v>0</v>
      </c>
      <c r="TH20" s="20">
        <f t="shared" si="82"/>
        <v>14000</v>
      </c>
      <c r="TI20" s="6"/>
      <c r="TJ20" s="36">
        <f t="shared" si="83"/>
        <v>3291000</v>
      </c>
      <c r="TK20" s="36">
        <f t="shared" si="84"/>
        <v>3291000</v>
      </c>
      <c r="TL20" s="36">
        <f t="shared" si="85"/>
        <v>2500000</v>
      </c>
      <c r="TM20" s="20">
        <f t="shared" si="86"/>
        <v>2410000</v>
      </c>
      <c r="TN20" s="20">
        <f t="shared" si="87"/>
        <v>0</v>
      </c>
      <c r="TO20" s="20">
        <f t="shared" si="88"/>
        <v>90000</v>
      </c>
      <c r="TP20" s="20">
        <f t="shared" si="89"/>
        <v>0</v>
      </c>
      <c r="TQ20" s="36">
        <f t="shared" si="90"/>
        <v>791000</v>
      </c>
      <c r="TR20" s="36">
        <f t="shared" si="91"/>
        <v>50000</v>
      </c>
      <c r="TS20" s="20">
        <f t="shared" si="92"/>
        <v>20000</v>
      </c>
      <c r="TT20" s="20">
        <f t="shared" si="93"/>
        <v>30000</v>
      </c>
      <c r="TU20" s="20">
        <f t="shared" si="94"/>
        <v>0</v>
      </c>
      <c r="TV20" s="20">
        <f t="shared" si="95"/>
        <v>38000</v>
      </c>
      <c r="TW20" s="20">
        <f t="shared" si="96"/>
        <v>0</v>
      </c>
      <c r="TX20" s="20">
        <f t="shared" si="97"/>
        <v>30000</v>
      </c>
      <c r="TY20" s="36">
        <f t="shared" si="98"/>
        <v>673000</v>
      </c>
      <c r="TZ20" s="20">
        <f t="shared" si="99"/>
        <v>200000</v>
      </c>
      <c r="UA20" s="20">
        <f t="shared" si="100"/>
        <v>100000</v>
      </c>
      <c r="UB20" s="20">
        <f t="shared" si="101"/>
        <v>80000</v>
      </c>
      <c r="UC20" s="20">
        <f t="shared" si="102"/>
        <v>180000</v>
      </c>
      <c r="UD20" s="20">
        <f t="shared" si="103"/>
        <v>18000</v>
      </c>
      <c r="UE20" s="20">
        <f t="shared" si="104"/>
        <v>25000</v>
      </c>
      <c r="UF20" s="20">
        <f t="shared" si="105"/>
        <v>20000</v>
      </c>
      <c r="UG20" s="20">
        <f t="shared" si="106"/>
        <v>0</v>
      </c>
      <c r="UH20" s="20">
        <f t="shared" si="107"/>
        <v>0</v>
      </c>
      <c r="UI20" s="20">
        <f t="shared" si="108"/>
        <v>50000</v>
      </c>
      <c r="UJ20" s="20">
        <f t="shared" si="109"/>
        <v>0</v>
      </c>
      <c r="UK20" s="20">
        <f t="shared" si="110"/>
        <v>0</v>
      </c>
      <c r="UL20" s="6"/>
      <c r="UM20" s="36">
        <f t="shared" si="111"/>
        <v>3291000</v>
      </c>
      <c r="UN20" s="36">
        <f t="shared" si="112"/>
        <v>3291000</v>
      </c>
      <c r="UO20" s="36">
        <f t="shared" si="113"/>
        <v>2500000</v>
      </c>
      <c r="UP20" s="20">
        <f t="shared" si="114"/>
        <v>2410000</v>
      </c>
      <c r="UQ20" s="20">
        <f t="shared" si="115"/>
        <v>0</v>
      </c>
      <c r="UR20" s="20">
        <f t="shared" si="116"/>
        <v>90000</v>
      </c>
      <c r="US20" s="20">
        <f t="shared" si="117"/>
        <v>0</v>
      </c>
      <c r="UT20" s="36">
        <f t="shared" si="118"/>
        <v>791000</v>
      </c>
      <c r="UU20" s="36">
        <f t="shared" si="119"/>
        <v>50000</v>
      </c>
      <c r="UV20" s="20">
        <f t="shared" si="120"/>
        <v>20000</v>
      </c>
      <c r="UW20" s="20">
        <f t="shared" si="121"/>
        <v>30000</v>
      </c>
      <c r="UX20" s="20">
        <f t="shared" si="122"/>
        <v>0</v>
      </c>
      <c r="UY20" s="20">
        <f t="shared" si="123"/>
        <v>38000</v>
      </c>
      <c r="UZ20" s="20">
        <f t="shared" si="124"/>
        <v>0</v>
      </c>
      <c r="VA20" s="20">
        <f t="shared" si="125"/>
        <v>30000</v>
      </c>
      <c r="VB20" s="36">
        <f t="shared" si="126"/>
        <v>673000</v>
      </c>
      <c r="VC20" s="20">
        <f t="shared" si="127"/>
        <v>200000</v>
      </c>
      <c r="VD20" s="20">
        <f t="shared" si="128"/>
        <v>100000</v>
      </c>
      <c r="VE20" s="20">
        <f t="shared" si="129"/>
        <v>80000</v>
      </c>
      <c r="VF20" s="20">
        <f t="shared" si="130"/>
        <v>180000</v>
      </c>
      <c r="VG20" s="20">
        <f t="shared" si="131"/>
        <v>18000</v>
      </c>
      <c r="VH20" s="20">
        <f t="shared" si="132"/>
        <v>25000</v>
      </c>
      <c r="VI20" s="20">
        <f t="shared" si="133"/>
        <v>20000</v>
      </c>
      <c r="VJ20" s="20">
        <f t="shared" si="134"/>
        <v>0</v>
      </c>
      <c r="VK20" s="20">
        <f t="shared" si="135"/>
        <v>0</v>
      </c>
      <c r="VL20" s="20">
        <f t="shared" si="136"/>
        <v>50000</v>
      </c>
      <c r="VM20" s="20">
        <f t="shared" si="137"/>
        <v>0</v>
      </c>
      <c r="VN20" s="20">
        <f t="shared" si="138"/>
        <v>0</v>
      </c>
      <c r="VT20" s="34">
        <f t="shared" si="25"/>
        <v>6565086</v>
      </c>
      <c r="VU20" s="34" t="str">
        <f t="shared" si="26"/>
        <v>Centrum pro integraci osob se zdravotním postižením Královéhradeckého kraje, o. p. s.</v>
      </c>
      <c r="VV20" s="34" t="str">
        <f t="shared" si="27"/>
        <v>Centrum pro zdravotně postižené Královéhradeckého kraje</v>
      </c>
      <c r="VW20" s="34" t="str">
        <f t="shared" si="28"/>
        <v>odborné sociální poradenství</v>
      </c>
      <c r="VX20" s="10">
        <f t="shared" si="29"/>
        <v>118000</v>
      </c>
      <c r="VY20" s="10"/>
      <c r="VZ20" s="10"/>
      <c r="WA20" s="10">
        <f t="shared" si="30"/>
        <v>300000</v>
      </c>
      <c r="WB20" s="10">
        <f t="shared" si="31"/>
        <v>40000</v>
      </c>
      <c r="WC20" s="10">
        <f t="shared" si="32"/>
        <v>100000</v>
      </c>
      <c r="WD20" s="10">
        <f t="shared" si="33"/>
        <v>0</v>
      </c>
      <c r="WE20" s="10">
        <f t="shared" si="34"/>
        <v>371000</v>
      </c>
      <c r="WF20" s="10"/>
      <c r="WG20" s="10"/>
      <c r="WH20" s="10">
        <f t="shared" si="35"/>
        <v>0</v>
      </c>
      <c r="WI20" s="10">
        <f t="shared" si="36"/>
        <v>139000</v>
      </c>
      <c r="WJ20" s="10">
        <f t="shared" si="37"/>
        <v>2051127</v>
      </c>
      <c r="WK20" s="10"/>
      <c r="WL20" s="10">
        <f t="shared" si="38"/>
        <v>822755</v>
      </c>
      <c r="WM20" s="10">
        <f t="shared" si="39"/>
        <v>3941882</v>
      </c>
      <c r="WN20" s="10">
        <f t="shared" si="40"/>
        <v>3941882</v>
      </c>
      <c r="WO20" s="10">
        <f t="shared" si="41"/>
        <v>0</v>
      </c>
      <c r="WP20" s="10">
        <f t="shared" si="42"/>
        <v>2873882</v>
      </c>
      <c r="WQ20" s="34">
        <v>6115340</v>
      </c>
      <c r="WR20" s="10">
        <f t="shared" si="43"/>
        <v>88000</v>
      </c>
      <c r="WS20" s="10"/>
      <c r="WT20" s="10"/>
      <c r="WU20" s="10">
        <f t="shared" si="44"/>
        <v>200000</v>
      </c>
      <c r="WV20" s="10">
        <f t="shared" si="45"/>
        <v>25000</v>
      </c>
      <c r="WW20" s="10">
        <f t="shared" si="46"/>
        <v>80000</v>
      </c>
      <c r="WX20" s="10">
        <f t="shared" si="47"/>
        <v>0</v>
      </c>
      <c r="WY20" s="10">
        <f t="shared" si="48"/>
        <v>298000</v>
      </c>
      <c r="WZ20" s="10"/>
      <c r="XA20" s="10"/>
      <c r="XB20" s="10">
        <f t="shared" si="49"/>
        <v>0</v>
      </c>
      <c r="XC20" s="10">
        <f t="shared" si="50"/>
        <v>100000</v>
      </c>
      <c r="XD20" s="10">
        <f t="shared" si="51"/>
        <v>2500000</v>
      </c>
      <c r="XE20" s="10">
        <f t="shared" si="52"/>
        <v>3291000</v>
      </c>
      <c r="XF20" s="10"/>
      <c r="XG20" s="10">
        <f t="shared" si="53"/>
        <v>3291000</v>
      </c>
      <c r="XH20" s="10">
        <f t="shared" si="54"/>
        <v>0</v>
      </c>
      <c r="XI20" s="10"/>
      <c r="XJ20" s="10"/>
      <c r="XK20" s="10"/>
    </row>
    <row r="21" spans="1:635" s="34" customFormat="1" ht="28.5" customHeight="1">
      <c r="A21" s="7">
        <v>1</v>
      </c>
      <c r="B21" s="9" t="s">
        <v>1260</v>
      </c>
      <c r="C21" s="7">
        <v>26594145</v>
      </c>
      <c r="D21" s="7" t="s">
        <v>1261</v>
      </c>
      <c r="E21" s="7" t="s">
        <v>1207</v>
      </c>
      <c r="F21" s="7">
        <v>6630553</v>
      </c>
      <c r="G21" s="7" t="s">
        <v>1268</v>
      </c>
      <c r="H21" s="7" t="s">
        <v>1221</v>
      </c>
      <c r="I21" s="7" t="s">
        <v>1269</v>
      </c>
      <c r="J21" s="35">
        <v>37622</v>
      </c>
      <c r="K21" s="7"/>
      <c r="L21" s="7" t="s">
        <v>1188</v>
      </c>
      <c r="M21" s="7"/>
      <c r="N21" s="7"/>
      <c r="O21" s="7"/>
      <c r="P21" s="7"/>
      <c r="Q21" s="7"/>
      <c r="R21" s="7"/>
      <c r="S21" s="7"/>
      <c r="T21" s="7"/>
      <c r="U21" s="7"/>
      <c r="V21" s="7"/>
      <c r="W21" s="7"/>
      <c r="X21" s="7" t="s">
        <v>1270</v>
      </c>
      <c r="Y21" s="7"/>
      <c r="Z21" s="7">
        <v>30</v>
      </c>
      <c r="AA21" s="7">
        <v>30</v>
      </c>
      <c r="AB21" s="7">
        <v>279</v>
      </c>
      <c r="AC21" s="7">
        <v>280</v>
      </c>
      <c r="AD21" s="7">
        <v>280</v>
      </c>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t="s">
        <v>1266</v>
      </c>
      <c r="BM21" s="7" t="s">
        <v>1271</v>
      </c>
      <c r="BN21" s="7" t="s">
        <v>1272</v>
      </c>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v>5</v>
      </c>
      <c r="EL21" s="7">
        <v>4.2</v>
      </c>
      <c r="EM21" s="7">
        <v>3.3</v>
      </c>
      <c r="EN21" s="7">
        <v>1322693</v>
      </c>
      <c r="EO21" s="7">
        <v>1083693</v>
      </c>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v>2</v>
      </c>
      <c r="FP21" s="7">
        <v>1</v>
      </c>
      <c r="FQ21" s="7">
        <v>1</v>
      </c>
      <c r="FR21" s="7">
        <v>209696</v>
      </c>
      <c r="FS21" s="7">
        <v>148696</v>
      </c>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v>2</v>
      </c>
      <c r="IO21" s="7">
        <v>300</v>
      </c>
      <c r="IP21" s="7">
        <v>0.14899999999999999</v>
      </c>
      <c r="IQ21" s="7">
        <v>45000</v>
      </c>
      <c r="IR21" s="7">
        <v>45000</v>
      </c>
      <c r="IS21" s="7"/>
      <c r="IT21" s="7"/>
      <c r="IU21" s="7"/>
      <c r="IV21" s="7"/>
      <c r="IW21" s="7"/>
      <c r="IX21" s="7"/>
      <c r="IY21" s="7"/>
      <c r="IZ21" s="7"/>
      <c r="JA21" s="7"/>
      <c r="JB21" s="7"/>
      <c r="JC21" s="7"/>
      <c r="JD21" s="7"/>
      <c r="JE21" s="7"/>
      <c r="JF21" s="7"/>
      <c r="JG21" s="7"/>
      <c r="JH21" s="7"/>
      <c r="JI21" s="7"/>
      <c r="JJ21" s="7"/>
      <c r="JK21" s="7"/>
      <c r="JL21" s="7"/>
      <c r="JM21" s="7">
        <v>1</v>
      </c>
      <c r="JN21" s="7">
        <v>0.16</v>
      </c>
      <c r="JO21" s="7">
        <v>1.1599999999999999</v>
      </c>
      <c r="JP21" s="7">
        <v>81250</v>
      </c>
      <c r="JQ21" s="7">
        <v>81250</v>
      </c>
      <c r="JR21" s="7"/>
      <c r="JS21" s="7"/>
      <c r="JT21" s="7"/>
      <c r="JU21" s="7"/>
      <c r="JV21" s="7"/>
      <c r="JW21" s="7"/>
      <c r="JX21" s="7"/>
      <c r="JY21" s="7"/>
      <c r="JZ21" s="7"/>
      <c r="KA21" s="7"/>
      <c r="KB21" s="7"/>
      <c r="KC21" s="7"/>
      <c r="KD21" s="7"/>
      <c r="KE21" s="7"/>
      <c r="KF21" s="7"/>
      <c r="KG21" s="7">
        <v>0</v>
      </c>
      <c r="KH21" s="7"/>
      <c r="KI21" s="7">
        <v>4.2</v>
      </c>
      <c r="KJ21" s="7">
        <v>0</v>
      </c>
      <c r="KK21" s="7">
        <v>0.14899999999999999</v>
      </c>
      <c r="KL21" s="7">
        <v>0.16</v>
      </c>
      <c r="KM21" s="7">
        <v>4.5090000000000003</v>
      </c>
      <c r="KN21" s="7">
        <v>1532389</v>
      </c>
      <c r="KO21" s="7">
        <v>1232389</v>
      </c>
      <c r="KP21" s="7">
        <v>1232389</v>
      </c>
      <c r="KQ21" s="7"/>
      <c r="KR21" s="7"/>
      <c r="KS21" s="7"/>
      <c r="KT21" s="7">
        <v>0</v>
      </c>
      <c r="KU21" s="7">
        <v>0</v>
      </c>
      <c r="KV21" s="7">
        <v>0</v>
      </c>
      <c r="KW21" s="7"/>
      <c r="KX21" s="7"/>
      <c r="KY21" s="7"/>
      <c r="KZ21" s="7">
        <v>45000</v>
      </c>
      <c r="LA21" s="7">
        <v>45000</v>
      </c>
      <c r="LB21" s="7">
        <v>45000</v>
      </c>
      <c r="LC21" s="7"/>
      <c r="LD21" s="7"/>
      <c r="LE21" s="7"/>
      <c r="LF21" s="7">
        <v>0</v>
      </c>
      <c r="LG21" s="7">
        <v>0</v>
      </c>
      <c r="LH21" s="7">
        <v>0</v>
      </c>
      <c r="LI21" s="7"/>
      <c r="LJ21" s="7"/>
      <c r="LK21" s="7"/>
      <c r="LL21" s="7">
        <v>5000</v>
      </c>
      <c r="LM21" s="7">
        <v>5000</v>
      </c>
      <c r="LN21" s="7">
        <v>5000</v>
      </c>
      <c r="LO21" s="7"/>
      <c r="LP21" s="7"/>
      <c r="LQ21" s="7"/>
      <c r="LR21" s="7">
        <v>20000</v>
      </c>
      <c r="LS21" s="7">
        <v>20000</v>
      </c>
      <c r="LT21" s="7">
        <v>20000</v>
      </c>
      <c r="LU21" s="7"/>
      <c r="LV21" s="7"/>
      <c r="LW21" s="7"/>
      <c r="LX21" s="7">
        <v>0</v>
      </c>
      <c r="LY21" s="7">
        <v>0</v>
      </c>
      <c r="LZ21" s="7">
        <v>0</v>
      </c>
      <c r="MA21" s="7"/>
      <c r="MB21" s="7"/>
      <c r="MC21" s="7"/>
      <c r="MD21" s="7">
        <v>10000</v>
      </c>
      <c r="ME21" s="7">
        <v>10000</v>
      </c>
      <c r="MF21" s="7">
        <v>10000</v>
      </c>
      <c r="MG21" s="7"/>
      <c r="MH21" s="7"/>
      <c r="MI21" s="7"/>
      <c r="MJ21" s="7">
        <v>0</v>
      </c>
      <c r="MK21" s="7">
        <v>0</v>
      </c>
      <c r="ML21" s="7">
        <v>0</v>
      </c>
      <c r="MM21" s="7"/>
      <c r="MN21" s="7"/>
      <c r="MO21" s="7"/>
      <c r="MP21" s="7">
        <v>50000</v>
      </c>
      <c r="MQ21" s="7">
        <v>50000</v>
      </c>
      <c r="MR21" s="7">
        <v>50000</v>
      </c>
      <c r="MS21" s="7"/>
      <c r="MT21" s="7"/>
      <c r="MU21" s="7"/>
      <c r="MV21" s="7">
        <v>200000</v>
      </c>
      <c r="MW21" s="7">
        <v>200000</v>
      </c>
      <c r="MX21" s="7">
        <v>200000</v>
      </c>
      <c r="MY21" s="7"/>
      <c r="MZ21" s="7"/>
      <c r="NA21" s="7"/>
      <c r="NB21" s="7">
        <v>30000</v>
      </c>
      <c r="NC21" s="7">
        <v>30000</v>
      </c>
      <c r="ND21" s="7">
        <v>30000</v>
      </c>
      <c r="NE21" s="7"/>
      <c r="NF21" s="7"/>
      <c r="NG21" s="7"/>
      <c r="NH21" s="7">
        <v>0</v>
      </c>
      <c r="NI21" s="7">
        <v>0</v>
      </c>
      <c r="NJ21" s="7">
        <v>0</v>
      </c>
      <c r="NK21" s="7"/>
      <c r="NL21" s="7"/>
      <c r="NM21" s="7"/>
      <c r="NN21" s="7">
        <v>60000</v>
      </c>
      <c r="NO21" s="7">
        <v>60000</v>
      </c>
      <c r="NP21" s="7">
        <v>60000</v>
      </c>
      <c r="NQ21" s="7"/>
      <c r="NR21" s="7"/>
      <c r="NS21" s="7"/>
      <c r="NT21" s="7">
        <v>25000</v>
      </c>
      <c r="NU21" s="7">
        <v>25000</v>
      </c>
      <c r="NV21" s="7">
        <v>25000</v>
      </c>
      <c r="NW21" s="7"/>
      <c r="NX21" s="7"/>
      <c r="NY21" s="7"/>
      <c r="NZ21" s="7">
        <v>15000</v>
      </c>
      <c r="OA21" s="7">
        <v>15000</v>
      </c>
      <c r="OB21" s="7">
        <v>15000</v>
      </c>
      <c r="OC21" s="7"/>
      <c r="OD21" s="7"/>
      <c r="OE21" s="7"/>
      <c r="OF21" s="7">
        <v>5000</v>
      </c>
      <c r="OG21" s="7">
        <v>5000</v>
      </c>
      <c r="OH21" s="7">
        <v>5000</v>
      </c>
      <c r="OI21" s="7"/>
      <c r="OJ21" s="7"/>
      <c r="OK21" s="7"/>
      <c r="OL21" s="7">
        <v>81250</v>
      </c>
      <c r="OM21" s="7">
        <v>81250</v>
      </c>
      <c r="ON21" s="7">
        <v>81250</v>
      </c>
      <c r="OO21" s="7"/>
      <c r="OP21" s="7"/>
      <c r="OQ21" s="7"/>
      <c r="OR21" s="7">
        <v>0</v>
      </c>
      <c r="OS21" s="7">
        <v>0</v>
      </c>
      <c r="OT21" s="7">
        <v>0</v>
      </c>
      <c r="OU21" s="7"/>
      <c r="OV21" s="7"/>
      <c r="OW21" s="7"/>
      <c r="OX21" s="7">
        <v>81000</v>
      </c>
      <c r="OY21" s="7">
        <v>10000</v>
      </c>
      <c r="OZ21" s="7">
        <v>10000</v>
      </c>
      <c r="PA21" s="7"/>
      <c r="PB21" s="7"/>
      <c r="PC21" s="7"/>
      <c r="PD21" s="7">
        <v>0</v>
      </c>
      <c r="PE21" s="7">
        <v>0</v>
      </c>
      <c r="PF21" s="7">
        <v>0</v>
      </c>
      <c r="PG21" s="7"/>
      <c r="PH21" s="7"/>
      <c r="PI21" s="7"/>
      <c r="PJ21" s="7">
        <v>6000</v>
      </c>
      <c r="PK21" s="7">
        <v>0</v>
      </c>
      <c r="PL21" s="7">
        <v>0</v>
      </c>
      <c r="PM21" s="7"/>
      <c r="PN21" s="7"/>
      <c r="PO21" s="7"/>
      <c r="PP21" s="7">
        <v>2165639</v>
      </c>
      <c r="PQ21" s="7">
        <v>1788639</v>
      </c>
      <c r="PR21" s="8">
        <v>1788639</v>
      </c>
      <c r="PS21" s="7">
        <v>100</v>
      </c>
      <c r="PT21" s="7">
        <v>100</v>
      </c>
      <c r="PU21" s="7"/>
      <c r="PV21" s="7"/>
      <c r="PW21" s="7"/>
      <c r="PX21" s="7">
        <v>1115000</v>
      </c>
      <c r="PY21" s="7">
        <v>1295000</v>
      </c>
      <c r="PZ21" s="7">
        <v>1788639</v>
      </c>
      <c r="QA21" s="7">
        <v>0</v>
      </c>
      <c r="QB21" s="7">
        <v>0</v>
      </c>
      <c r="QC21" s="7">
        <v>0</v>
      </c>
      <c r="QD21" s="7">
        <v>0</v>
      </c>
      <c r="QE21" s="7">
        <v>0</v>
      </c>
      <c r="QF21" s="7">
        <v>0</v>
      </c>
      <c r="QG21" s="7">
        <v>0</v>
      </c>
      <c r="QH21" s="7">
        <v>0</v>
      </c>
      <c r="QI21" s="7">
        <v>0</v>
      </c>
      <c r="QJ21" s="7">
        <v>14782</v>
      </c>
      <c r="QK21" s="7">
        <v>16000</v>
      </c>
      <c r="QL21" s="7">
        <v>16000</v>
      </c>
      <c r="QM21" s="7"/>
      <c r="QN21" s="7">
        <v>0</v>
      </c>
      <c r="QO21" s="7">
        <v>0</v>
      </c>
      <c r="QP21" s="7">
        <v>0</v>
      </c>
      <c r="QQ21" s="7"/>
      <c r="QR21" s="7"/>
      <c r="QS21" s="7"/>
      <c r="QT21" s="7"/>
      <c r="QU21" s="7">
        <v>72000</v>
      </c>
      <c r="QV21" s="7">
        <v>0</v>
      </c>
      <c r="QW21" s="7">
        <v>0</v>
      </c>
      <c r="QX21" s="7">
        <v>350000</v>
      </c>
      <c r="QY21" s="7">
        <v>361000</v>
      </c>
      <c r="QZ21" s="7">
        <v>361000</v>
      </c>
      <c r="RA21" s="7"/>
      <c r="RB21" s="7"/>
      <c r="RC21" s="7"/>
      <c r="RD21" s="7"/>
      <c r="RE21" s="7"/>
      <c r="RF21" s="7"/>
      <c r="RG21" s="7"/>
      <c r="RH21" s="7"/>
      <c r="RI21" s="7">
        <v>0</v>
      </c>
      <c r="RJ21" s="7"/>
      <c r="RK21" s="7"/>
      <c r="RL21" s="7"/>
      <c r="RM21" s="7" t="s">
        <v>1188</v>
      </c>
      <c r="RN21" s="7"/>
      <c r="RO21" s="7"/>
      <c r="RP21" s="7"/>
      <c r="RQ21" s="7"/>
      <c r="RR21" s="7"/>
      <c r="RS21" s="7"/>
      <c r="RT21" s="7"/>
      <c r="RU21" s="7"/>
      <c r="RV21" s="7"/>
      <c r="RW21" s="7"/>
      <c r="RX21" s="7"/>
      <c r="RY21" s="7"/>
      <c r="RZ21" s="7"/>
      <c r="SA21" s="7"/>
      <c r="SB21" s="7"/>
      <c r="SC21" s="7"/>
      <c r="SD21" s="7"/>
      <c r="SE21" s="7"/>
      <c r="SF21" s="7"/>
      <c r="SG21" s="36">
        <f t="shared" si="55"/>
        <v>2165639</v>
      </c>
      <c r="SH21" s="36">
        <f t="shared" si="56"/>
        <v>2165639</v>
      </c>
      <c r="SI21" s="36">
        <f t="shared" si="57"/>
        <v>1577389</v>
      </c>
      <c r="SJ21" s="20">
        <f t="shared" si="58"/>
        <v>1532389</v>
      </c>
      <c r="SK21" s="20">
        <f t="shared" si="59"/>
        <v>0</v>
      </c>
      <c r="SL21" s="20">
        <f t="shared" si="60"/>
        <v>45000</v>
      </c>
      <c r="SM21" s="20">
        <f t="shared" si="61"/>
        <v>0</v>
      </c>
      <c r="SN21" s="36">
        <f t="shared" si="62"/>
        <v>588250</v>
      </c>
      <c r="SO21" s="36">
        <f t="shared" si="63"/>
        <v>25000</v>
      </c>
      <c r="SP21" s="20">
        <f t="shared" si="64"/>
        <v>5000</v>
      </c>
      <c r="SQ21" s="20">
        <f t="shared" si="65"/>
        <v>20000</v>
      </c>
      <c r="SR21" s="20">
        <f t="shared" si="66"/>
        <v>0</v>
      </c>
      <c r="SS21" s="20">
        <f t="shared" si="67"/>
        <v>10000</v>
      </c>
      <c r="ST21" s="20">
        <f t="shared" si="68"/>
        <v>0</v>
      </c>
      <c r="SU21" s="20">
        <f t="shared" si="69"/>
        <v>50000</v>
      </c>
      <c r="SV21" s="36">
        <f t="shared" si="70"/>
        <v>497250</v>
      </c>
      <c r="SW21" s="20">
        <f t="shared" si="71"/>
        <v>200000</v>
      </c>
      <c r="SX21" s="20">
        <f t="shared" si="72"/>
        <v>30000</v>
      </c>
      <c r="SY21" s="20">
        <f t="shared" si="73"/>
        <v>0</v>
      </c>
      <c r="SZ21" s="20">
        <f t="shared" si="74"/>
        <v>60000</v>
      </c>
      <c r="TA21" s="20">
        <f t="shared" si="75"/>
        <v>25000</v>
      </c>
      <c r="TB21" s="20">
        <f t="shared" si="76"/>
        <v>15000</v>
      </c>
      <c r="TC21" s="20">
        <f t="shared" si="77"/>
        <v>5000</v>
      </c>
      <c r="TD21" s="20">
        <f t="shared" si="78"/>
        <v>81250</v>
      </c>
      <c r="TE21" s="20">
        <f t="shared" si="79"/>
        <v>0</v>
      </c>
      <c r="TF21" s="20">
        <f t="shared" si="80"/>
        <v>81000</v>
      </c>
      <c r="TG21" s="20">
        <f t="shared" si="81"/>
        <v>0</v>
      </c>
      <c r="TH21" s="20">
        <f t="shared" si="82"/>
        <v>6000</v>
      </c>
      <c r="TI21" s="6"/>
      <c r="TJ21" s="36">
        <f t="shared" si="83"/>
        <v>1788639</v>
      </c>
      <c r="TK21" s="36">
        <f t="shared" si="84"/>
        <v>1788639</v>
      </c>
      <c r="TL21" s="36">
        <f t="shared" si="85"/>
        <v>1277389</v>
      </c>
      <c r="TM21" s="20">
        <f t="shared" si="86"/>
        <v>1232389</v>
      </c>
      <c r="TN21" s="20">
        <f t="shared" si="87"/>
        <v>0</v>
      </c>
      <c r="TO21" s="20">
        <f t="shared" si="88"/>
        <v>45000</v>
      </c>
      <c r="TP21" s="20">
        <f t="shared" si="89"/>
        <v>0</v>
      </c>
      <c r="TQ21" s="36">
        <f t="shared" si="90"/>
        <v>511250</v>
      </c>
      <c r="TR21" s="36">
        <f t="shared" si="91"/>
        <v>25000</v>
      </c>
      <c r="TS21" s="20">
        <f t="shared" si="92"/>
        <v>5000</v>
      </c>
      <c r="TT21" s="20">
        <f t="shared" si="93"/>
        <v>20000</v>
      </c>
      <c r="TU21" s="20">
        <f t="shared" si="94"/>
        <v>0</v>
      </c>
      <c r="TV21" s="20">
        <f t="shared" si="95"/>
        <v>10000</v>
      </c>
      <c r="TW21" s="20">
        <f t="shared" si="96"/>
        <v>0</v>
      </c>
      <c r="TX21" s="20">
        <f t="shared" si="97"/>
        <v>50000</v>
      </c>
      <c r="TY21" s="36">
        <f t="shared" si="98"/>
        <v>426250</v>
      </c>
      <c r="TZ21" s="20">
        <f t="shared" si="99"/>
        <v>200000</v>
      </c>
      <c r="UA21" s="20">
        <f t="shared" si="100"/>
        <v>30000</v>
      </c>
      <c r="UB21" s="20">
        <f t="shared" si="101"/>
        <v>0</v>
      </c>
      <c r="UC21" s="20">
        <f t="shared" si="102"/>
        <v>60000</v>
      </c>
      <c r="UD21" s="20">
        <f t="shared" si="103"/>
        <v>25000</v>
      </c>
      <c r="UE21" s="20">
        <f t="shared" si="104"/>
        <v>15000</v>
      </c>
      <c r="UF21" s="20">
        <f t="shared" si="105"/>
        <v>5000</v>
      </c>
      <c r="UG21" s="20">
        <f t="shared" si="106"/>
        <v>81250</v>
      </c>
      <c r="UH21" s="20">
        <f t="shared" si="107"/>
        <v>0</v>
      </c>
      <c r="UI21" s="20">
        <f t="shared" si="108"/>
        <v>10000</v>
      </c>
      <c r="UJ21" s="20">
        <f t="shared" si="109"/>
        <v>0</v>
      </c>
      <c r="UK21" s="20">
        <f t="shared" si="110"/>
        <v>0</v>
      </c>
      <c r="UL21" s="6"/>
      <c r="UM21" s="36">
        <f t="shared" si="111"/>
        <v>1788639</v>
      </c>
      <c r="UN21" s="36">
        <f t="shared" si="112"/>
        <v>1788639</v>
      </c>
      <c r="UO21" s="36">
        <f t="shared" si="113"/>
        <v>1277389</v>
      </c>
      <c r="UP21" s="20">
        <f t="shared" si="114"/>
        <v>1232389</v>
      </c>
      <c r="UQ21" s="20">
        <f t="shared" si="115"/>
        <v>0</v>
      </c>
      <c r="UR21" s="20">
        <f t="shared" si="116"/>
        <v>45000</v>
      </c>
      <c r="US21" s="20">
        <f t="shared" si="117"/>
        <v>0</v>
      </c>
      <c r="UT21" s="36">
        <f t="shared" si="118"/>
        <v>511250</v>
      </c>
      <c r="UU21" s="36">
        <f t="shared" si="119"/>
        <v>25000</v>
      </c>
      <c r="UV21" s="20">
        <f t="shared" si="120"/>
        <v>5000</v>
      </c>
      <c r="UW21" s="20">
        <f t="shared" si="121"/>
        <v>20000</v>
      </c>
      <c r="UX21" s="20">
        <f t="shared" si="122"/>
        <v>0</v>
      </c>
      <c r="UY21" s="20">
        <f t="shared" si="123"/>
        <v>10000</v>
      </c>
      <c r="UZ21" s="20">
        <f t="shared" si="124"/>
        <v>0</v>
      </c>
      <c r="VA21" s="20">
        <f t="shared" si="125"/>
        <v>50000</v>
      </c>
      <c r="VB21" s="36">
        <f t="shared" si="126"/>
        <v>426250</v>
      </c>
      <c r="VC21" s="20">
        <f t="shared" si="127"/>
        <v>200000</v>
      </c>
      <c r="VD21" s="20">
        <f t="shared" si="128"/>
        <v>30000</v>
      </c>
      <c r="VE21" s="20">
        <f t="shared" si="129"/>
        <v>0</v>
      </c>
      <c r="VF21" s="20">
        <f t="shared" si="130"/>
        <v>60000</v>
      </c>
      <c r="VG21" s="20">
        <f t="shared" si="131"/>
        <v>25000</v>
      </c>
      <c r="VH21" s="20">
        <f t="shared" si="132"/>
        <v>15000</v>
      </c>
      <c r="VI21" s="20">
        <f t="shared" si="133"/>
        <v>5000</v>
      </c>
      <c r="VJ21" s="20">
        <f t="shared" si="134"/>
        <v>81250</v>
      </c>
      <c r="VK21" s="20">
        <f t="shared" si="135"/>
        <v>0</v>
      </c>
      <c r="VL21" s="20">
        <f t="shared" si="136"/>
        <v>10000</v>
      </c>
      <c r="VM21" s="20">
        <f t="shared" si="137"/>
        <v>0</v>
      </c>
      <c r="VN21" s="20">
        <f t="shared" si="138"/>
        <v>0</v>
      </c>
      <c r="VT21" s="34">
        <f t="shared" si="25"/>
        <v>6630553</v>
      </c>
      <c r="VU21" s="34" t="str">
        <f t="shared" si="26"/>
        <v>Centrum pro integraci osob se zdravotním postižením Královéhradeckého kraje, o. p. s.</v>
      </c>
      <c r="VV21" s="34" t="str">
        <f t="shared" si="27"/>
        <v>Centrum péče o duševní zdraví</v>
      </c>
      <c r="VW21" s="34" t="str">
        <f t="shared" si="28"/>
        <v>sociálně aktivizační služby pro seniory a osoby se zdravotním postižením</v>
      </c>
      <c r="VX21" s="10">
        <f t="shared" si="29"/>
        <v>35000</v>
      </c>
      <c r="VY21" s="10"/>
      <c r="VZ21" s="10"/>
      <c r="WA21" s="10">
        <f t="shared" si="30"/>
        <v>200000</v>
      </c>
      <c r="WB21" s="10">
        <f t="shared" si="31"/>
        <v>15000</v>
      </c>
      <c r="WC21" s="10">
        <f t="shared" si="32"/>
        <v>0</v>
      </c>
      <c r="WD21" s="10">
        <f t="shared" si="33"/>
        <v>81250</v>
      </c>
      <c r="WE21" s="10">
        <f t="shared" si="34"/>
        <v>115000</v>
      </c>
      <c r="WF21" s="10"/>
      <c r="WG21" s="10"/>
      <c r="WH21" s="10">
        <f t="shared" si="35"/>
        <v>0</v>
      </c>
      <c r="WI21" s="10">
        <f t="shared" si="36"/>
        <v>142000</v>
      </c>
      <c r="WJ21" s="10">
        <f t="shared" si="37"/>
        <v>1367693</v>
      </c>
      <c r="WK21" s="10"/>
      <c r="WL21" s="10">
        <f t="shared" si="38"/>
        <v>209696</v>
      </c>
      <c r="WM21" s="10">
        <f t="shared" si="39"/>
        <v>2165639</v>
      </c>
      <c r="WN21" s="10">
        <f t="shared" si="40"/>
        <v>2165639</v>
      </c>
      <c r="WO21" s="10">
        <f t="shared" si="41"/>
        <v>0</v>
      </c>
      <c r="WP21" s="10">
        <f t="shared" si="42"/>
        <v>1577389</v>
      </c>
      <c r="WQ21" s="34">
        <v>6115340</v>
      </c>
      <c r="WR21" s="10">
        <f t="shared" si="43"/>
        <v>35000</v>
      </c>
      <c r="WS21" s="10"/>
      <c r="WT21" s="10"/>
      <c r="WU21" s="10">
        <f t="shared" si="44"/>
        <v>200000</v>
      </c>
      <c r="WV21" s="10">
        <f t="shared" si="45"/>
        <v>15000</v>
      </c>
      <c r="WW21" s="10">
        <f t="shared" si="46"/>
        <v>0</v>
      </c>
      <c r="WX21" s="10">
        <f t="shared" si="47"/>
        <v>81250</v>
      </c>
      <c r="WY21" s="10">
        <f t="shared" si="48"/>
        <v>115000</v>
      </c>
      <c r="WZ21" s="10"/>
      <c r="XA21" s="10"/>
      <c r="XB21" s="10">
        <f t="shared" si="49"/>
        <v>0</v>
      </c>
      <c r="XC21" s="10">
        <f t="shared" si="50"/>
        <v>65000</v>
      </c>
      <c r="XD21" s="10">
        <f t="shared" si="51"/>
        <v>1277389</v>
      </c>
      <c r="XE21" s="10">
        <f t="shared" si="52"/>
        <v>1788639</v>
      </c>
      <c r="XF21" s="10"/>
      <c r="XG21" s="10">
        <f t="shared" si="53"/>
        <v>1788639</v>
      </c>
      <c r="XH21" s="10">
        <f t="shared" si="54"/>
        <v>0</v>
      </c>
      <c r="XI21" s="10"/>
      <c r="XJ21" s="10"/>
      <c r="XK21" s="10"/>
    </row>
    <row r="22" spans="1:635" s="34" customFormat="1" ht="28.5" customHeight="1">
      <c r="A22" s="7">
        <v>1</v>
      </c>
      <c r="B22" s="9" t="s">
        <v>1273</v>
      </c>
      <c r="C22" s="7">
        <v>3359344</v>
      </c>
      <c r="D22" s="7" t="s">
        <v>1274</v>
      </c>
      <c r="E22" s="7" t="s">
        <v>1251</v>
      </c>
      <c r="F22" s="7">
        <v>8615860</v>
      </c>
      <c r="G22" s="7" t="s">
        <v>1262</v>
      </c>
      <c r="H22" s="7" t="s">
        <v>1263</v>
      </c>
      <c r="I22" s="7" t="s">
        <v>1273</v>
      </c>
      <c r="J22" s="35">
        <v>42006</v>
      </c>
      <c r="K22" s="7"/>
      <c r="L22" s="7" t="s">
        <v>1188</v>
      </c>
      <c r="M22" s="7"/>
      <c r="N22" s="7"/>
      <c r="O22" s="7"/>
      <c r="P22" s="7"/>
      <c r="Q22" s="7"/>
      <c r="R22" s="7"/>
      <c r="S22" s="7"/>
      <c r="T22" s="7"/>
      <c r="U22" s="7"/>
      <c r="V22" s="7"/>
      <c r="W22" s="7"/>
      <c r="X22" s="7" t="s">
        <v>1275</v>
      </c>
      <c r="Y22" s="7"/>
      <c r="Z22" s="7"/>
      <c r="AA22" s="7"/>
      <c r="AB22" s="7"/>
      <c r="AC22" s="7"/>
      <c r="AD22" s="7"/>
      <c r="AE22" s="7"/>
      <c r="AF22" s="7"/>
      <c r="AG22" s="7"/>
      <c r="AH22" s="7"/>
      <c r="AI22" s="7">
        <v>2</v>
      </c>
      <c r="AJ22" s="7">
        <v>10</v>
      </c>
      <c r="AK22" s="7">
        <v>1065</v>
      </c>
      <c r="AL22" s="7">
        <v>1300</v>
      </c>
      <c r="AM22" s="7">
        <v>1880</v>
      </c>
      <c r="AN22" s="7"/>
      <c r="AO22" s="7"/>
      <c r="AP22" s="7"/>
      <c r="AQ22" s="7"/>
      <c r="AR22" s="7"/>
      <c r="AS22" s="7"/>
      <c r="AT22" s="7"/>
      <c r="AU22" s="7"/>
      <c r="AV22" s="7"/>
      <c r="AW22" s="7"/>
      <c r="AX22" s="7"/>
      <c r="AY22" s="7"/>
      <c r="AZ22" s="7"/>
      <c r="BA22" s="7"/>
      <c r="BB22" s="7"/>
      <c r="BC22" s="7"/>
      <c r="BD22" s="7"/>
      <c r="BE22" s="7"/>
      <c r="BF22" s="7"/>
      <c r="BG22" s="7"/>
      <c r="BH22" s="7"/>
      <c r="BI22" s="7"/>
      <c r="BJ22" s="7"/>
      <c r="BK22" s="7"/>
      <c r="BL22" s="7" t="s">
        <v>1276</v>
      </c>
      <c r="BM22" s="7" t="s">
        <v>1277</v>
      </c>
      <c r="BN22" s="7" t="s">
        <v>1255</v>
      </c>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v>1</v>
      </c>
      <c r="EL22" s="7">
        <v>0.3</v>
      </c>
      <c r="EM22" s="7">
        <v>0.4</v>
      </c>
      <c r="EN22" s="7">
        <v>110000</v>
      </c>
      <c r="EO22" s="7">
        <v>110000</v>
      </c>
      <c r="EP22" s="7"/>
      <c r="EQ22" s="7"/>
      <c r="ER22" s="7"/>
      <c r="ES22" s="7"/>
      <c r="ET22" s="7"/>
      <c r="EU22" s="7"/>
      <c r="EV22" s="7"/>
      <c r="EW22" s="7"/>
      <c r="EX22" s="7"/>
      <c r="EY22" s="7"/>
      <c r="EZ22" s="7"/>
      <c r="FA22" s="7"/>
      <c r="FB22" s="7"/>
      <c r="FC22" s="7"/>
      <c r="FD22" s="7"/>
      <c r="FE22" s="7">
        <v>2</v>
      </c>
      <c r="FF22" s="7">
        <v>1</v>
      </c>
      <c r="FG22" s="7">
        <v>0.5</v>
      </c>
      <c r="FH22" s="7">
        <v>400000</v>
      </c>
      <c r="FI22" s="7">
        <v>400000</v>
      </c>
      <c r="FJ22" s="7"/>
      <c r="FK22" s="7"/>
      <c r="FL22" s="7"/>
      <c r="FM22" s="7"/>
      <c r="FN22" s="7"/>
      <c r="FO22" s="7">
        <v>1</v>
      </c>
      <c r="FP22" s="7">
        <v>0.4</v>
      </c>
      <c r="FQ22" s="7">
        <v>0.2</v>
      </c>
      <c r="FR22" s="7">
        <v>200000</v>
      </c>
      <c r="FS22" s="7">
        <v>200000</v>
      </c>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v>1</v>
      </c>
      <c r="II22" s="7">
        <v>0.1</v>
      </c>
      <c r="IJ22" s="7">
        <v>3</v>
      </c>
      <c r="IK22" s="7">
        <v>2.5000000000000001E-2</v>
      </c>
      <c r="IL22" s="7">
        <v>10000</v>
      </c>
      <c r="IM22" s="7">
        <v>0</v>
      </c>
      <c r="IN22" s="7">
        <v>3</v>
      </c>
      <c r="IO22" s="7">
        <v>480</v>
      </c>
      <c r="IP22" s="7">
        <v>0.23899999999999999</v>
      </c>
      <c r="IQ22" s="7">
        <v>220000</v>
      </c>
      <c r="IR22" s="7">
        <v>177000</v>
      </c>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v>1</v>
      </c>
      <c r="KC22" s="7">
        <v>0.1</v>
      </c>
      <c r="KD22" s="7">
        <v>0</v>
      </c>
      <c r="KE22" s="7">
        <v>10000</v>
      </c>
      <c r="KF22" s="7">
        <v>0</v>
      </c>
      <c r="KG22" s="7">
        <v>0</v>
      </c>
      <c r="KH22" s="7"/>
      <c r="KI22" s="7">
        <v>1.3</v>
      </c>
      <c r="KJ22" s="7">
        <v>0</v>
      </c>
      <c r="KK22" s="7">
        <v>0.23899999999999999</v>
      </c>
      <c r="KL22" s="7">
        <v>0</v>
      </c>
      <c r="KM22" s="7">
        <v>1.5389999999999999</v>
      </c>
      <c r="KN22" s="7">
        <v>710000</v>
      </c>
      <c r="KO22" s="7">
        <v>710000</v>
      </c>
      <c r="KP22" s="7">
        <v>710000</v>
      </c>
      <c r="KQ22" s="7"/>
      <c r="KR22" s="7"/>
      <c r="KS22" s="7"/>
      <c r="KT22" s="7">
        <v>10000</v>
      </c>
      <c r="KU22" s="7">
        <v>0</v>
      </c>
      <c r="KV22" s="7">
        <v>0</v>
      </c>
      <c r="KW22" s="7"/>
      <c r="KX22" s="7"/>
      <c r="KY22" s="7"/>
      <c r="KZ22" s="7">
        <v>220000</v>
      </c>
      <c r="LA22" s="7">
        <v>177000</v>
      </c>
      <c r="LB22" s="7">
        <v>177000</v>
      </c>
      <c r="LC22" s="7"/>
      <c r="LD22" s="7"/>
      <c r="LE22" s="7"/>
      <c r="LF22" s="7">
        <v>90000</v>
      </c>
      <c r="LG22" s="7">
        <v>90000</v>
      </c>
      <c r="LH22" s="7">
        <v>90000</v>
      </c>
      <c r="LI22" s="7"/>
      <c r="LJ22" s="7"/>
      <c r="LK22" s="7"/>
      <c r="LL22" s="7">
        <v>20000</v>
      </c>
      <c r="LM22" s="7">
        <v>20000</v>
      </c>
      <c r="LN22" s="7">
        <v>20000</v>
      </c>
      <c r="LO22" s="7"/>
      <c r="LP22" s="7"/>
      <c r="LQ22" s="7"/>
      <c r="LR22" s="7">
        <v>134000</v>
      </c>
      <c r="LS22" s="7">
        <v>117000</v>
      </c>
      <c r="LT22" s="7">
        <v>117000</v>
      </c>
      <c r="LU22" s="7"/>
      <c r="LV22" s="7"/>
      <c r="LW22" s="7"/>
      <c r="LX22" s="7">
        <v>1500</v>
      </c>
      <c r="LY22" s="7">
        <v>0</v>
      </c>
      <c r="LZ22" s="7">
        <v>0</v>
      </c>
      <c r="MA22" s="7"/>
      <c r="MB22" s="7"/>
      <c r="MC22" s="7"/>
      <c r="MD22" s="7">
        <v>25000</v>
      </c>
      <c r="ME22" s="7">
        <v>15000</v>
      </c>
      <c r="MF22" s="7">
        <v>15000</v>
      </c>
      <c r="MG22" s="7"/>
      <c r="MH22" s="7"/>
      <c r="MI22" s="7"/>
      <c r="MJ22" s="7">
        <v>0</v>
      </c>
      <c r="MK22" s="7">
        <v>0</v>
      </c>
      <c r="ML22" s="7">
        <v>0</v>
      </c>
      <c r="MM22" s="7"/>
      <c r="MN22" s="7"/>
      <c r="MO22" s="7"/>
      <c r="MP22" s="7">
        <v>25000</v>
      </c>
      <c r="MQ22" s="7">
        <v>20000</v>
      </c>
      <c r="MR22" s="7">
        <v>20000</v>
      </c>
      <c r="MS22" s="7"/>
      <c r="MT22" s="7"/>
      <c r="MU22" s="7"/>
      <c r="MV22" s="7">
        <v>40000</v>
      </c>
      <c r="MW22" s="7">
        <v>20000</v>
      </c>
      <c r="MX22" s="7">
        <v>20000</v>
      </c>
      <c r="MY22" s="7"/>
      <c r="MZ22" s="7"/>
      <c r="NA22" s="7"/>
      <c r="NB22" s="7">
        <v>20000</v>
      </c>
      <c r="NC22" s="7">
        <v>15000</v>
      </c>
      <c r="ND22" s="7">
        <v>15000</v>
      </c>
      <c r="NE22" s="7"/>
      <c r="NF22" s="7"/>
      <c r="NG22" s="7"/>
      <c r="NH22" s="7">
        <v>38500</v>
      </c>
      <c r="NI22" s="7">
        <v>38500</v>
      </c>
      <c r="NJ22" s="7">
        <v>38500</v>
      </c>
      <c r="NK22" s="7"/>
      <c r="NL22" s="7"/>
      <c r="NM22" s="7"/>
      <c r="NN22" s="7">
        <v>30000</v>
      </c>
      <c r="NO22" s="7">
        <v>25000</v>
      </c>
      <c r="NP22" s="7">
        <v>25000</v>
      </c>
      <c r="NQ22" s="7"/>
      <c r="NR22" s="7"/>
      <c r="NS22" s="7"/>
      <c r="NT22" s="7">
        <v>30000</v>
      </c>
      <c r="NU22" s="7">
        <v>20000</v>
      </c>
      <c r="NV22" s="7">
        <v>20000</v>
      </c>
      <c r="NW22" s="7"/>
      <c r="NX22" s="7"/>
      <c r="NY22" s="7"/>
      <c r="NZ22" s="7">
        <v>45000</v>
      </c>
      <c r="OA22" s="7">
        <v>20000</v>
      </c>
      <c r="OB22" s="7">
        <v>20000</v>
      </c>
      <c r="OC22" s="7"/>
      <c r="OD22" s="7"/>
      <c r="OE22" s="7"/>
      <c r="OF22" s="7">
        <v>35000</v>
      </c>
      <c r="OG22" s="7">
        <v>30000</v>
      </c>
      <c r="OH22" s="7">
        <v>30000</v>
      </c>
      <c r="OI22" s="7"/>
      <c r="OJ22" s="7"/>
      <c r="OK22" s="7"/>
      <c r="OL22" s="7">
        <v>0</v>
      </c>
      <c r="OM22" s="7">
        <v>0</v>
      </c>
      <c r="ON22" s="7">
        <v>0</v>
      </c>
      <c r="OO22" s="7"/>
      <c r="OP22" s="7"/>
      <c r="OQ22" s="7"/>
      <c r="OR22" s="7">
        <v>10000</v>
      </c>
      <c r="OS22" s="7">
        <v>0</v>
      </c>
      <c r="OT22" s="7">
        <v>0</v>
      </c>
      <c r="OU22" s="7"/>
      <c r="OV22" s="7"/>
      <c r="OW22" s="7"/>
      <c r="OX22" s="7">
        <v>20000</v>
      </c>
      <c r="OY22" s="7">
        <v>15000</v>
      </c>
      <c r="OZ22" s="7">
        <v>15000</v>
      </c>
      <c r="PA22" s="7"/>
      <c r="PB22" s="7"/>
      <c r="PC22" s="7"/>
      <c r="PD22" s="7">
        <v>0</v>
      </c>
      <c r="PE22" s="7">
        <v>0</v>
      </c>
      <c r="PF22" s="7">
        <v>0</v>
      </c>
      <c r="PG22" s="7"/>
      <c r="PH22" s="7"/>
      <c r="PI22" s="7"/>
      <c r="PJ22" s="7">
        <v>0</v>
      </c>
      <c r="PK22" s="7">
        <v>0</v>
      </c>
      <c r="PL22" s="7">
        <v>0</v>
      </c>
      <c r="PM22" s="7"/>
      <c r="PN22" s="7"/>
      <c r="PO22" s="7"/>
      <c r="PP22" s="7">
        <v>1504000</v>
      </c>
      <c r="PQ22" s="7">
        <v>1332500</v>
      </c>
      <c r="PR22" s="8">
        <v>1332500</v>
      </c>
      <c r="PS22" s="7">
        <v>100</v>
      </c>
      <c r="PT22" s="7">
        <v>100</v>
      </c>
      <c r="PU22" s="7"/>
      <c r="PV22" s="7"/>
      <c r="PW22" s="7"/>
      <c r="PX22" s="7">
        <v>633000</v>
      </c>
      <c r="PY22" s="7">
        <v>705000</v>
      </c>
      <c r="PZ22" s="7">
        <v>1332500</v>
      </c>
      <c r="QA22" s="7">
        <v>0</v>
      </c>
      <c r="QB22" s="7">
        <v>0</v>
      </c>
      <c r="QC22" s="7">
        <v>0</v>
      </c>
      <c r="QD22" s="7">
        <v>0</v>
      </c>
      <c r="QE22" s="7">
        <v>0</v>
      </c>
      <c r="QF22" s="7">
        <v>0</v>
      </c>
      <c r="QG22" s="7">
        <v>0</v>
      </c>
      <c r="QH22" s="7">
        <v>0</v>
      </c>
      <c r="QI22" s="7">
        <v>0</v>
      </c>
      <c r="QJ22" s="7">
        <v>0</v>
      </c>
      <c r="QK22" s="7">
        <v>0</v>
      </c>
      <c r="QL22" s="7">
        <v>0</v>
      </c>
      <c r="QM22" s="7"/>
      <c r="QN22" s="7">
        <v>0</v>
      </c>
      <c r="QO22" s="7">
        <v>0</v>
      </c>
      <c r="QP22" s="7">
        <v>0</v>
      </c>
      <c r="QQ22" s="7"/>
      <c r="QR22" s="7"/>
      <c r="QS22" s="7"/>
      <c r="QT22" s="7"/>
      <c r="QU22" s="7">
        <v>0</v>
      </c>
      <c r="QV22" s="7">
        <v>10000</v>
      </c>
      <c r="QW22" s="7">
        <v>0</v>
      </c>
      <c r="QX22" s="7">
        <v>146500</v>
      </c>
      <c r="QY22" s="7">
        <v>151500</v>
      </c>
      <c r="QZ22" s="7">
        <v>151500</v>
      </c>
      <c r="RA22" s="7"/>
      <c r="RB22" s="7"/>
      <c r="RC22" s="7"/>
      <c r="RD22" s="7">
        <v>0</v>
      </c>
      <c r="RE22" s="7">
        <v>0</v>
      </c>
      <c r="RF22" s="7">
        <v>20000</v>
      </c>
      <c r="RG22" s="7"/>
      <c r="RH22" s="7"/>
      <c r="RI22" s="7">
        <v>0</v>
      </c>
      <c r="RJ22" s="7"/>
      <c r="RK22" s="7"/>
      <c r="RL22" s="7"/>
      <c r="RM22" s="7" t="s">
        <v>1188</v>
      </c>
      <c r="RN22" s="7"/>
      <c r="RO22" s="7"/>
      <c r="RP22" s="7"/>
      <c r="RQ22" s="7"/>
      <c r="RR22" s="7"/>
      <c r="RS22" s="7"/>
      <c r="RT22" s="7"/>
      <c r="RU22" s="7"/>
      <c r="RV22" s="7"/>
      <c r="RW22" s="7"/>
      <c r="RX22" s="7"/>
      <c r="RY22" s="7"/>
      <c r="RZ22" s="7"/>
      <c r="SA22" s="7"/>
      <c r="SB22" s="7"/>
      <c r="SC22" s="7"/>
      <c r="SD22" s="7"/>
      <c r="SE22" s="7"/>
      <c r="SF22" s="7"/>
      <c r="SG22" s="36">
        <f t="shared" si="55"/>
        <v>1504000</v>
      </c>
      <c r="SH22" s="36">
        <f t="shared" si="56"/>
        <v>1504000</v>
      </c>
      <c r="SI22" s="36">
        <f t="shared" si="57"/>
        <v>1030000</v>
      </c>
      <c r="SJ22" s="20">
        <f t="shared" si="58"/>
        <v>710000</v>
      </c>
      <c r="SK22" s="20">
        <f t="shared" si="59"/>
        <v>10000</v>
      </c>
      <c r="SL22" s="20">
        <f t="shared" si="60"/>
        <v>220000</v>
      </c>
      <c r="SM22" s="20">
        <f t="shared" si="61"/>
        <v>90000</v>
      </c>
      <c r="SN22" s="36">
        <f t="shared" si="62"/>
        <v>474000</v>
      </c>
      <c r="SO22" s="36">
        <f t="shared" si="63"/>
        <v>154000</v>
      </c>
      <c r="SP22" s="20">
        <f t="shared" si="64"/>
        <v>20000</v>
      </c>
      <c r="SQ22" s="20">
        <f t="shared" si="65"/>
        <v>134000</v>
      </c>
      <c r="SR22" s="20">
        <f t="shared" si="66"/>
        <v>1500</v>
      </c>
      <c r="SS22" s="20">
        <f t="shared" si="67"/>
        <v>25000</v>
      </c>
      <c r="ST22" s="20">
        <f t="shared" si="68"/>
        <v>0</v>
      </c>
      <c r="SU22" s="20">
        <f t="shared" si="69"/>
        <v>25000</v>
      </c>
      <c r="SV22" s="36">
        <f t="shared" si="70"/>
        <v>268500</v>
      </c>
      <c r="SW22" s="20">
        <f t="shared" si="71"/>
        <v>40000</v>
      </c>
      <c r="SX22" s="20">
        <f t="shared" si="72"/>
        <v>20000</v>
      </c>
      <c r="SY22" s="20">
        <f t="shared" si="73"/>
        <v>38500</v>
      </c>
      <c r="SZ22" s="20">
        <f t="shared" si="74"/>
        <v>30000</v>
      </c>
      <c r="TA22" s="20">
        <f t="shared" si="75"/>
        <v>30000</v>
      </c>
      <c r="TB22" s="20">
        <f t="shared" si="76"/>
        <v>45000</v>
      </c>
      <c r="TC22" s="20">
        <f t="shared" si="77"/>
        <v>35000</v>
      </c>
      <c r="TD22" s="20">
        <f t="shared" si="78"/>
        <v>0</v>
      </c>
      <c r="TE22" s="20">
        <f t="shared" si="79"/>
        <v>10000</v>
      </c>
      <c r="TF22" s="20">
        <f t="shared" si="80"/>
        <v>20000</v>
      </c>
      <c r="TG22" s="20">
        <f t="shared" si="81"/>
        <v>0</v>
      </c>
      <c r="TH22" s="20">
        <f t="shared" si="82"/>
        <v>0</v>
      </c>
      <c r="TI22" s="6"/>
      <c r="TJ22" s="36">
        <f t="shared" si="83"/>
        <v>1332500</v>
      </c>
      <c r="TK22" s="36">
        <f t="shared" si="84"/>
        <v>1332500</v>
      </c>
      <c r="TL22" s="36">
        <f t="shared" si="85"/>
        <v>977000</v>
      </c>
      <c r="TM22" s="20">
        <f t="shared" si="86"/>
        <v>710000</v>
      </c>
      <c r="TN22" s="20">
        <f t="shared" si="87"/>
        <v>0</v>
      </c>
      <c r="TO22" s="20">
        <f t="shared" si="88"/>
        <v>177000</v>
      </c>
      <c r="TP22" s="20">
        <f t="shared" si="89"/>
        <v>90000</v>
      </c>
      <c r="TQ22" s="36">
        <f t="shared" si="90"/>
        <v>355500</v>
      </c>
      <c r="TR22" s="36">
        <f t="shared" si="91"/>
        <v>137000</v>
      </c>
      <c r="TS22" s="20">
        <f t="shared" si="92"/>
        <v>20000</v>
      </c>
      <c r="TT22" s="20">
        <f t="shared" si="93"/>
        <v>117000</v>
      </c>
      <c r="TU22" s="20">
        <f t="shared" si="94"/>
        <v>0</v>
      </c>
      <c r="TV22" s="20">
        <f t="shared" si="95"/>
        <v>15000</v>
      </c>
      <c r="TW22" s="20">
        <f t="shared" si="96"/>
        <v>0</v>
      </c>
      <c r="TX22" s="20">
        <f t="shared" si="97"/>
        <v>20000</v>
      </c>
      <c r="TY22" s="36">
        <f t="shared" si="98"/>
        <v>183500</v>
      </c>
      <c r="TZ22" s="20">
        <f t="shared" si="99"/>
        <v>20000</v>
      </c>
      <c r="UA22" s="20">
        <f t="shared" si="100"/>
        <v>15000</v>
      </c>
      <c r="UB22" s="20">
        <f t="shared" si="101"/>
        <v>38500</v>
      </c>
      <c r="UC22" s="20">
        <f t="shared" si="102"/>
        <v>25000</v>
      </c>
      <c r="UD22" s="20">
        <f t="shared" si="103"/>
        <v>20000</v>
      </c>
      <c r="UE22" s="20">
        <f t="shared" si="104"/>
        <v>20000</v>
      </c>
      <c r="UF22" s="20">
        <f t="shared" si="105"/>
        <v>30000</v>
      </c>
      <c r="UG22" s="20">
        <f t="shared" si="106"/>
        <v>0</v>
      </c>
      <c r="UH22" s="20">
        <f t="shared" si="107"/>
        <v>0</v>
      </c>
      <c r="UI22" s="20">
        <f t="shared" si="108"/>
        <v>15000</v>
      </c>
      <c r="UJ22" s="20">
        <f t="shared" si="109"/>
        <v>0</v>
      </c>
      <c r="UK22" s="20">
        <f t="shared" si="110"/>
        <v>0</v>
      </c>
      <c r="UL22" s="6"/>
      <c r="UM22" s="36">
        <f t="shared" si="111"/>
        <v>1332500</v>
      </c>
      <c r="UN22" s="36">
        <f t="shared" si="112"/>
        <v>1332500</v>
      </c>
      <c r="UO22" s="36">
        <f t="shared" si="113"/>
        <v>977000</v>
      </c>
      <c r="UP22" s="20">
        <f t="shared" si="114"/>
        <v>710000</v>
      </c>
      <c r="UQ22" s="20">
        <f t="shared" si="115"/>
        <v>0</v>
      </c>
      <c r="UR22" s="20">
        <f t="shared" si="116"/>
        <v>177000</v>
      </c>
      <c r="US22" s="20">
        <f t="shared" si="117"/>
        <v>90000</v>
      </c>
      <c r="UT22" s="36">
        <f t="shared" si="118"/>
        <v>355500</v>
      </c>
      <c r="UU22" s="36">
        <f t="shared" si="119"/>
        <v>137000</v>
      </c>
      <c r="UV22" s="20">
        <f t="shared" si="120"/>
        <v>20000</v>
      </c>
      <c r="UW22" s="20">
        <f t="shared" si="121"/>
        <v>117000</v>
      </c>
      <c r="UX22" s="20">
        <f t="shared" si="122"/>
        <v>0</v>
      </c>
      <c r="UY22" s="20">
        <f t="shared" si="123"/>
        <v>15000</v>
      </c>
      <c r="UZ22" s="20">
        <f t="shared" si="124"/>
        <v>0</v>
      </c>
      <c r="VA22" s="20">
        <f t="shared" si="125"/>
        <v>20000</v>
      </c>
      <c r="VB22" s="36">
        <f t="shared" si="126"/>
        <v>183500</v>
      </c>
      <c r="VC22" s="20">
        <f t="shared" si="127"/>
        <v>20000</v>
      </c>
      <c r="VD22" s="20">
        <f t="shared" si="128"/>
        <v>15000</v>
      </c>
      <c r="VE22" s="20">
        <f t="shared" si="129"/>
        <v>38500</v>
      </c>
      <c r="VF22" s="20">
        <f t="shared" si="130"/>
        <v>25000</v>
      </c>
      <c r="VG22" s="20">
        <f t="shared" si="131"/>
        <v>20000</v>
      </c>
      <c r="VH22" s="20">
        <f t="shared" si="132"/>
        <v>20000</v>
      </c>
      <c r="VI22" s="20">
        <f t="shared" si="133"/>
        <v>30000</v>
      </c>
      <c r="VJ22" s="20">
        <f t="shared" si="134"/>
        <v>0</v>
      </c>
      <c r="VK22" s="20">
        <f t="shared" si="135"/>
        <v>0</v>
      </c>
      <c r="VL22" s="20">
        <f t="shared" si="136"/>
        <v>15000</v>
      </c>
      <c r="VM22" s="20">
        <f t="shared" si="137"/>
        <v>0</v>
      </c>
      <c r="VN22" s="20">
        <f t="shared" si="138"/>
        <v>0</v>
      </c>
      <c r="VT22" s="34">
        <f t="shared" si="25"/>
        <v>8615860</v>
      </c>
      <c r="VU22" s="34" t="str">
        <f t="shared" si="26"/>
        <v>Centrum psychologické podpory, z. s.</v>
      </c>
      <c r="VV22" s="34" t="str">
        <f t="shared" si="27"/>
        <v>Centrum psychologické podpory, z. s.</v>
      </c>
      <c r="VW22" s="34" t="str">
        <f t="shared" si="28"/>
        <v>odborné sociální poradenství</v>
      </c>
      <c r="VX22" s="10">
        <f t="shared" si="29"/>
        <v>180500</v>
      </c>
      <c r="VY22" s="10"/>
      <c r="VZ22" s="10"/>
      <c r="WA22" s="10">
        <f t="shared" si="30"/>
        <v>40000</v>
      </c>
      <c r="WB22" s="10">
        <f t="shared" si="31"/>
        <v>45000</v>
      </c>
      <c r="WC22" s="10">
        <f t="shared" si="32"/>
        <v>38500</v>
      </c>
      <c r="WD22" s="10">
        <f t="shared" si="33"/>
        <v>10000</v>
      </c>
      <c r="WE22" s="10">
        <f t="shared" si="34"/>
        <v>80000</v>
      </c>
      <c r="WF22" s="10"/>
      <c r="WG22" s="10"/>
      <c r="WH22" s="10">
        <f t="shared" si="35"/>
        <v>0</v>
      </c>
      <c r="WI22" s="10">
        <f t="shared" si="36"/>
        <v>80000</v>
      </c>
      <c r="WJ22" s="10">
        <f t="shared" si="37"/>
        <v>730000</v>
      </c>
      <c r="WK22" s="10"/>
      <c r="WL22" s="10">
        <f t="shared" si="38"/>
        <v>300000</v>
      </c>
      <c r="WM22" s="10">
        <f t="shared" si="39"/>
        <v>1504000</v>
      </c>
      <c r="WN22" s="10">
        <f t="shared" si="40"/>
        <v>1504000</v>
      </c>
      <c r="WO22" s="10">
        <f t="shared" si="41"/>
        <v>0</v>
      </c>
      <c r="WP22" s="10">
        <f t="shared" si="42"/>
        <v>1030000</v>
      </c>
      <c r="WQ22" s="34">
        <v>6115340</v>
      </c>
      <c r="WR22" s="10">
        <f t="shared" si="43"/>
        <v>152000</v>
      </c>
      <c r="WS22" s="10"/>
      <c r="WT22" s="10"/>
      <c r="WU22" s="10">
        <f t="shared" si="44"/>
        <v>20000</v>
      </c>
      <c r="WV22" s="10">
        <f t="shared" si="45"/>
        <v>20000</v>
      </c>
      <c r="WW22" s="10">
        <f t="shared" si="46"/>
        <v>38500</v>
      </c>
      <c r="WX22" s="10">
        <f t="shared" si="47"/>
        <v>0</v>
      </c>
      <c r="WY22" s="10">
        <f t="shared" si="48"/>
        <v>60000</v>
      </c>
      <c r="WZ22" s="10"/>
      <c r="XA22" s="10"/>
      <c r="XB22" s="10">
        <f t="shared" si="49"/>
        <v>0</v>
      </c>
      <c r="XC22" s="10">
        <f t="shared" si="50"/>
        <v>65000</v>
      </c>
      <c r="XD22" s="10">
        <f t="shared" si="51"/>
        <v>977000</v>
      </c>
      <c r="XE22" s="10">
        <f t="shared" si="52"/>
        <v>1332500</v>
      </c>
      <c r="XF22" s="10"/>
      <c r="XG22" s="10">
        <f t="shared" si="53"/>
        <v>1332500</v>
      </c>
      <c r="XH22" s="10">
        <f t="shared" si="54"/>
        <v>0</v>
      </c>
      <c r="XI22" s="10"/>
      <c r="XJ22" s="10"/>
      <c r="XK22" s="10"/>
    </row>
    <row r="23" spans="1:635" s="34" customFormat="1" ht="28.5" customHeight="1">
      <c r="A23" s="7">
        <v>1</v>
      </c>
      <c r="B23" s="9" t="s">
        <v>1278</v>
      </c>
      <c r="C23" s="7">
        <v>25999044</v>
      </c>
      <c r="D23" s="7" t="s">
        <v>1279</v>
      </c>
      <c r="E23" s="7" t="s">
        <v>1207</v>
      </c>
      <c r="F23" s="7">
        <v>4309907</v>
      </c>
      <c r="G23" s="7" t="s">
        <v>1262</v>
      </c>
      <c r="H23" s="7" t="s">
        <v>1263</v>
      </c>
      <c r="I23" s="7" t="s">
        <v>1280</v>
      </c>
      <c r="J23" s="35">
        <v>39083</v>
      </c>
      <c r="K23" s="7"/>
      <c r="L23" s="7" t="s">
        <v>1188</v>
      </c>
      <c r="M23" s="7"/>
      <c r="N23" s="7"/>
      <c r="O23" s="7"/>
      <c r="P23" s="7"/>
      <c r="Q23" s="7"/>
      <c r="R23" s="7"/>
      <c r="S23" s="7"/>
      <c r="T23" s="7"/>
      <c r="U23" s="7"/>
      <c r="V23" s="7"/>
      <c r="W23" s="7"/>
      <c r="X23" s="7" t="s">
        <v>1281</v>
      </c>
      <c r="Y23" s="7"/>
      <c r="Z23" s="7"/>
      <c r="AA23" s="7"/>
      <c r="AB23" s="7"/>
      <c r="AC23" s="7"/>
      <c r="AD23" s="7"/>
      <c r="AE23" s="7"/>
      <c r="AF23" s="7"/>
      <c r="AG23" s="7"/>
      <c r="AH23" s="7"/>
      <c r="AI23" s="7">
        <v>3</v>
      </c>
      <c r="AJ23" s="7">
        <v>12</v>
      </c>
      <c r="AK23" s="7">
        <v>1525</v>
      </c>
      <c r="AL23" s="7">
        <v>1527</v>
      </c>
      <c r="AM23" s="7">
        <v>1530</v>
      </c>
      <c r="AN23" s="7"/>
      <c r="AO23" s="7" t="s">
        <v>1282</v>
      </c>
      <c r="AP23" s="7"/>
      <c r="AQ23" s="7"/>
      <c r="AR23" s="7"/>
      <c r="AS23" s="7"/>
      <c r="AT23" s="7"/>
      <c r="AU23" s="7"/>
      <c r="AV23" s="7"/>
      <c r="AW23" s="7"/>
      <c r="AX23" s="7"/>
      <c r="AY23" s="7"/>
      <c r="AZ23" s="7"/>
      <c r="BA23" s="7"/>
      <c r="BB23" s="7"/>
      <c r="BC23" s="7"/>
      <c r="BD23" s="7"/>
      <c r="BE23" s="7"/>
      <c r="BF23" s="7"/>
      <c r="BG23" s="7"/>
      <c r="BH23" s="7"/>
      <c r="BI23" s="7"/>
      <c r="BJ23" s="7"/>
      <c r="BK23" s="7"/>
      <c r="BL23" s="7" t="s">
        <v>1283</v>
      </c>
      <c r="BM23" s="7" t="s">
        <v>1247</v>
      </c>
      <c r="BN23" s="7" t="s">
        <v>1192</v>
      </c>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v>1</v>
      </c>
      <c r="EL23" s="7">
        <v>0.6</v>
      </c>
      <c r="EM23" s="7">
        <v>0.6</v>
      </c>
      <c r="EN23" s="7">
        <v>235000</v>
      </c>
      <c r="EO23" s="7">
        <v>150000</v>
      </c>
      <c r="EP23" s="7"/>
      <c r="EQ23" s="7"/>
      <c r="ER23" s="7"/>
      <c r="ES23" s="7"/>
      <c r="ET23" s="7"/>
      <c r="EU23" s="7"/>
      <c r="EV23" s="7"/>
      <c r="EW23" s="7"/>
      <c r="EX23" s="7"/>
      <c r="EY23" s="7"/>
      <c r="EZ23" s="7"/>
      <c r="FA23" s="7"/>
      <c r="FB23" s="7"/>
      <c r="FC23" s="7"/>
      <c r="FD23" s="7"/>
      <c r="FE23" s="7">
        <v>2</v>
      </c>
      <c r="FF23" s="7">
        <v>2</v>
      </c>
      <c r="FG23" s="7">
        <v>2</v>
      </c>
      <c r="FH23" s="7">
        <v>890000</v>
      </c>
      <c r="FI23" s="7">
        <v>690000</v>
      </c>
      <c r="FJ23" s="7">
        <v>1</v>
      </c>
      <c r="FK23" s="7">
        <v>0.5</v>
      </c>
      <c r="FL23" s="7">
        <v>0</v>
      </c>
      <c r="FM23" s="7">
        <v>177000</v>
      </c>
      <c r="FN23" s="7">
        <v>80000</v>
      </c>
      <c r="FO23" s="7">
        <v>3</v>
      </c>
      <c r="FP23" s="7">
        <v>0.19</v>
      </c>
      <c r="FQ23" s="7">
        <v>0.14000000000000001</v>
      </c>
      <c r="FR23" s="7">
        <v>73230</v>
      </c>
      <c r="FS23" s="7">
        <v>0</v>
      </c>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v>1</v>
      </c>
      <c r="IT23" s="7">
        <v>180</v>
      </c>
      <c r="IU23" s="7">
        <v>0.09</v>
      </c>
      <c r="IV23" s="7">
        <v>11700</v>
      </c>
      <c r="IW23" s="7">
        <v>0</v>
      </c>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v>0</v>
      </c>
      <c r="KH23" s="7"/>
      <c r="KI23" s="7">
        <v>3.1</v>
      </c>
      <c r="KJ23" s="7">
        <v>0</v>
      </c>
      <c r="KK23" s="7">
        <v>0</v>
      </c>
      <c r="KL23" s="7">
        <v>0</v>
      </c>
      <c r="KM23" s="7">
        <v>3.1</v>
      </c>
      <c r="KN23" s="7">
        <v>1375230</v>
      </c>
      <c r="KO23" s="7">
        <v>920000</v>
      </c>
      <c r="KP23" s="7">
        <v>920000</v>
      </c>
      <c r="KQ23" s="7"/>
      <c r="KR23" s="7"/>
      <c r="KS23" s="7"/>
      <c r="KT23" s="7">
        <v>0</v>
      </c>
      <c r="KU23" s="7">
        <v>0</v>
      </c>
      <c r="KV23" s="7">
        <v>0</v>
      </c>
      <c r="KW23" s="7"/>
      <c r="KX23" s="7"/>
      <c r="KY23" s="7"/>
      <c r="KZ23" s="7">
        <v>11700</v>
      </c>
      <c r="LA23" s="7">
        <v>0</v>
      </c>
      <c r="LB23" s="7">
        <v>0</v>
      </c>
      <c r="LC23" s="7"/>
      <c r="LD23" s="7"/>
      <c r="LE23" s="7"/>
      <c r="LF23" s="7">
        <v>62000</v>
      </c>
      <c r="LG23" s="7">
        <v>0</v>
      </c>
      <c r="LH23" s="7">
        <v>0</v>
      </c>
      <c r="LI23" s="7"/>
      <c r="LJ23" s="7"/>
      <c r="LK23" s="7"/>
      <c r="LL23" s="7">
        <v>0</v>
      </c>
      <c r="LM23" s="7">
        <v>0</v>
      </c>
      <c r="LN23" s="7">
        <v>0</v>
      </c>
      <c r="LO23" s="7"/>
      <c r="LP23" s="7"/>
      <c r="LQ23" s="7"/>
      <c r="LR23" s="7">
        <v>40000</v>
      </c>
      <c r="LS23" s="7">
        <v>15000</v>
      </c>
      <c r="LT23" s="7">
        <v>15000</v>
      </c>
      <c r="LU23" s="7"/>
      <c r="LV23" s="7"/>
      <c r="LW23" s="7"/>
      <c r="LX23" s="7">
        <v>0</v>
      </c>
      <c r="LY23" s="7">
        <v>0</v>
      </c>
      <c r="LZ23" s="7">
        <v>0</v>
      </c>
      <c r="MA23" s="7"/>
      <c r="MB23" s="7"/>
      <c r="MC23" s="7"/>
      <c r="MD23" s="7">
        <v>3000</v>
      </c>
      <c r="ME23" s="7">
        <v>0</v>
      </c>
      <c r="MF23" s="7">
        <v>0</v>
      </c>
      <c r="MG23" s="7"/>
      <c r="MH23" s="7"/>
      <c r="MI23" s="7"/>
      <c r="MJ23" s="7">
        <v>0</v>
      </c>
      <c r="MK23" s="7">
        <v>0</v>
      </c>
      <c r="ML23" s="7">
        <v>0</v>
      </c>
      <c r="MM23" s="7"/>
      <c r="MN23" s="7"/>
      <c r="MO23" s="7"/>
      <c r="MP23" s="7">
        <v>4500</v>
      </c>
      <c r="MQ23" s="7">
        <v>3000</v>
      </c>
      <c r="MR23" s="7">
        <v>3000</v>
      </c>
      <c r="MS23" s="7"/>
      <c r="MT23" s="7"/>
      <c r="MU23" s="7"/>
      <c r="MV23" s="7">
        <v>29000</v>
      </c>
      <c r="MW23" s="7">
        <v>0</v>
      </c>
      <c r="MX23" s="7">
        <v>0</v>
      </c>
      <c r="MY23" s="7"/>
      <c r="MZ23" s="7"/>
      <c r="NA23" s="7"/>
      <c r="NB23" s="7">
        <v>32000</v>
      </c>
      <c r="NC23" s="7">
        <v>22000</v>
      </c>
      <c r="ND23" s="7">
        <v>22000</v>
      </c>
      <c r="NE23" s="7"/>
      <c r="NF23" s="7"/>
      <c r="NG23" s="7"/>
      <c r="NH23" s="7">
        <v>78000</v>
      </c>
      <c r="NI23" s="7">
        <v>15000</v>
      </c>
      <c r="NJ23" s="7">
        <v>15000</v>
      </c>
      <c r="NK23" s="7"/>
      <c r="NL23" s="7"/>
      <c r="NM23" s="7"/>
      <c r="NN23" s="7">
        <v>46000</v>
      </c>
      <c r="NO23" s="7">
        <v>42000</v>
      </c>
      <c r="NP23" s="7">
        <v>42000</v>
      </c>
      <c r="NQ23" s="7"/>
      <c r="NR23" s="7"/>
      <c r="NS23" s="7"/>
      <c r="NT23" s="7">
        <v>50000</v>
      </c>
      <c r="NU23" s="7">
        <v>0</v>
      </c>
      <c r="NV23" s="7">
        <v>0</v>
      </c>
      <c r="NW23" s="7"/>
      <c r="NX23" s="7"/>
      <c r="NY23" s="7"/>
      <c r="NZ23" s="7">
        <v>10000</v>
      </c>
      <c r="OA23" s="7">
        <v>1500</v>
      </c>
      <c r="OB23" s="7">
        <v>1500</v>
      </c>
      <c r="OC23" s="7"/>
      <c r="OD23" s="7"/>
      <c r="OE23" s="7"/>
      <c r="OF23" s="7">
        <v>5000</v>
      </c>
      <c r="OG23" s="7">
        <v>0</v>
      </c>
      <c r="OH23" s="7">
        <v>0</v>
      </c>
      <c r="OI23" s="7"/>
      <c r="OJ23" s="7"/>
      <c r="OK23" s="7"/>
      <c r="OL23" s="7">
        <v>0</v>
      </c>
      <c r="OM23" s="7">
        <v>0</v>
      </c>
      <c r="ON23" s="7">
        <v>0</v>
      </c>
      <c r="OO23" s="7"/>
      <c r="OP23" s="7"/>
      <c r="OQ23" s="7"/>
      <c r="OR23" s="7">
        <v>0</v>
      </c>
      <c r="OS23" s="7">
        <v>0</v>
      </c>
      <c r="OT23" s="7">
        <v>0</v>
      </c>
      <c r="OU23" s="7"/>
      <c r="OV23" s="7"/>
      <c r="OW23" s="7"/>
      <c r="OX23" s="7">
        <v>5000</v>
      </c>
      <c r="OY23" s="7">
        <v>0</v>
      </c>
      <c r="OZ23" s="7">
        <v>0</v>
      </c>
      <c r="PA23" s="7"/>
      <c r="PB23" s="7"/>
      <c r="PC23" s="7"/>
      <c r="PD23" s="7">
        <v>0</v>
      </c>
      <c r="PE23" s="7">
        <v>0</v>
      </c>
      <c r="PF23" s="7">
        <v>0</v>
      </c>
      <c r="PG23" s="7"/>
      <c r="PH23" s="7"/>
      <c r="PI23" s="7"/>
      <c r="PJ23" s="7">
        <v>0</v>
      </c>
      <c r="PK23" s="7">
        <v>0</v>
      </c>
      <c r="PL23" s="7">
        <v>0</v>
      </c>
      <c r="PM23" s="7"/>
      <c r="PN23" s="7"/>
      <c r="PO23" s="7"/>
      <c r="PP23" s="7">
        <v>1751430</v>
      </c>
      <c r="PQ23" s="7">
        <v>1018500</v>
      </c>
      <c r="PR23" s="8">
        <v>1018500</v>
      </c>
      <c r="PS23" s="7">
        <v>100</v>
      </c>
      <c r="PT23" s="7">
        <v>100</v>
      </c>
      <c r="PU23" s="7"/>
      <c r="PV23" s="7"/>
      <c r="PW23" s="7"/>
      <c r="PX23" s="7">
        <v>853000</v>
      </c>
      <c r="PY23" s="7">
        <v>983000</v>
      </c>
      <c r="PZ23" s="7">
        <v>1018500</v>
      </c>
      <c r="QA23" s="7">
        <v>0</v>
      </c>
      <c r="QB23" s="7">
        <v>0</v>
      </c>
      <c r="QC23" s="7">
        <v>0</v>
      </c>
      <c r="QD23" s="7">
        <v>0</v>
      </c>
      <c r="QE23" s="7">
        <v>0</v>
      </c>
      <c r="QF23" s="7">
        <v>0</v>
      </c>
      <c r="QG23" s="7">
        <v>0</v>
      </c>
      <c r="QH23" s="7">
        <v>0</v>
      </c>
      <c r="QI23" s="7">
        <v>0</v>
      </c>
      <c r="QJ23" s="7">
        <v>0</v>
      </c>
      <c r="QK23" s="7">
        <v>0</v>
      </c>
      <c r="QL23" s="7">
        <v>0</v>
      </c>
      <c r="QM23" s="7"/>
      <c r="QN23" s="7">
        <v>0</v>
      </c>
      <c r="QO23" s="7">
        <v>0</v>
      </c>
      <c r="QP23" s="7">
        <v>0</v>
      </c>
      <c r="QQ23" s="7"/>
      <c r="QR23" s="7"/>
      <c r="QS23" s="7"/>
      <c r="QT23" s="7"/>
      <c r="QU23" s="7">
        <v>312000</v>
      </c>
      <c r="QV23" s="7">
        <v>198000</v>
      </c>
      <c r="QW23" s="7">
        <v>350000</v>
      </c>
      <c r="QX23" s="7">
        <v>263000</v>
      </c>
      <c r="QY23" s="7">
        <v>231000</v>
      </c>
      <c r="QZ23" s="7">
        <v>382930</v>
      </c>
      <c r="RA23" s="7"/>
      <c r="RB23" s="7"/>
      <c r="RC23" s="7"/>
      <c r="RD23" s="7"/>
      <c r="RE23" s="7"/>
      <c r="RF23" s="7"/>
      <c r="RG23" s="7"/>
      <c r="RH23" s="7"/>
      <c r="RI23" s="7">
        <v>0</v>
      </c>
      <c r="RJ23" s="7"/>
      <c r="RK23" s="7"/>
      <c r="RL23" s="7"/>
      <c r="RM23" s="7" t="s">
        <v>1188</v>
      </c>
      <c r="RN23" s="7"/>
      <c r="RO23" s="7"/>
      <c r="RP23" s="7"/>
      <c r="RQ23" s="7"/>
      <c r="RR23" s="7"/>
      <c r="RS23" s="7"/>
      <c r="RT23" s="7"/>
      <c r="RU23" s="7"/>
      <c r="RV23" s="7"/>
      <c r="RW23" s="7"/>
      <c r="RX23" s="7"/>
      <c r="RY23" s="7"/>
      <c r="RZ23" s="7"/>
      <c r="SA23" s="7"/>
      <c r="SB23" s="7"/>
      <c r="SC23" s="7"/>
      <c r="SD23" s="7"/>
      <c r="SE23" s="7"/>
      <c r="SF23" s="7"/>
      <c r="SG23" s="36">
        <f t="shared" si="55"/>
        <v>1751430</v>
      </c>
      <c r="SH23" s="36">
        <f t="shared" si="56"/>
        <v>1751430</v>
      </c>
      <c r="SI23" s="36">
        <f t="shared" si="57"/>
        <v>1448930</v>
      </c>
      <c r="SJ23" s="20">
        <f t="shared" si="58"/>
        <v>1375230</v>
      </c>
      <c r="SK23" s="20">
        <f t="shared" si="59"/>
        <v>0</v>
      </c>
      <c r="SL23" s="20">
        <f t="shared" si="60"/>
        <v>11700</v>
      </c>
      <c r="SM23" s="20">
        <f t="shared" si="61"/>
        <v>62000</v>
      </c>
      <c r="SN23" s="36">
        <f t="shared" si="62"/>
        <v>302500</v>
      </c>
      <c r="SO23" s="36">
        <f t="shared" si="63"/>
        <v>40000</v>
      </c>
      <c r="SP23" s="20">
        <f t="shared" si="64"/>
        <v>0</v>
      </c>
      <c r="SQ23" s="20">
        <f t="shared" si="65"/>
        <v>40000</v>
      </c>
      <c r="SR23" s="20">
        <f t="shared" si="66"/>
        <v>0</v>
      </c>
      <c r="SS23" s="20">
        <f t="shared" si="67"/>
        <v>3000</v>
      </c>
      <c r="ST23" s="20">
        <f t="shared" si="68"/>
        <v>0</v>
      </c>
      <c r="SU23" s="20">
        <f t="shared" si="69"/>
        <v>4500</v>
      </c>
      <c r="SV23" s="36">
        <f t="shared" si="70"/>
        <v>255000</v>
      </c>
      <c r="SW23" s="20">
        <f t="shared" si="71"/>
        <v>29000</v>
      </c>
      <c r="SX23" s="20">
        <f t="shared" si="72"/>
        <v>32000</v>
      </c>
      <c r="SY23" s="20">
        <f t="shared" si="73"/>
        <v>78000</v>
      </c>
      <c r="SZ23" s="20">
        <f t="shared" si="74"/>
        <v>46000</v>
      </c>
      <c r="TA23" s="20">
        <f t="shared" si="75"/>
        <v>50000</v>
      </c>
      <c r="TB23" s="20">
        <f t="shared" si="76"/>
        <v>10000</v>
      </c>
      <c r="TC23" s="20">
        <f t="shared" si="77"/>
        <v>5000</v>
      </c>
      <c r="TD23" s="20">
        <f t="shared" si="78"/>
        <v>0</v>
      </c>
      <c r="TE23" s="20">
        <f t="shared" si="79"/>
        <v>0</v>
      </c>
      <c r="TF23" s="20">
        <f t="shared" si="80"/>
        <v>5000</v>
      </c>
      <c r="TG23" s="20">
        <f t="shared" si="81"/>
        <v>0</v>
      </c>
      <c r="TH23" s="20">
        <f t="shared" si="82"/>
        <v>0</v>
      </c>
      <c r="TI23" s="6"/>
      <c r="TJ23" s="36">
        <f t="shared" si="83"/>
        <v>1018500</v>
      </c>
      <c r="TK23" s="36">
        <f t="shared" si="84"/>
        <v>1018500</v>
      </c>
      <c r="TL23" s="36">
        <f t="shared" si="85"/>
        <v>920000</v>
      </c>
      <c r="TM23" s="20">
        <f t="shared" si="86"/>
        <v>920000</v>
      </c>
      <c r="TN23" s="20">
        <f t="shared" si="87"/>
        <v>0</v>
      </c>
      <c r="TO23" s="20">
        <f t="shared" si="88"/>
        <v>0</v>
      </c>
      <c r="TP23" s="20">
        <f t="shared" si="89"/>
        <v>0</v>
      </c>
      <c r="TQ23" s="36">
        <f t="shared" si="90"/>
        <v>98500</v>
      </c>
      <c r="TR23" s="36">
        <f t="shared" si="91"/>
        <v>15000</v>
      </c>
      <c r="TS23" s="20">
        <f t="shared" si="92"/>
        <v>0</v>
      </c>
      <c r="TT23" s="20">
        <f t="shared" si="93"/>
        <v>15000</v>
      </c>
      <c r="TU23" s="20">
        <f t="shared" si="94"/>
        <v>0</v>
      </c>
      <c r="TV23" s="20">
        <f t="shared" si="95"/>
        <v>0</v>
      </c>
      <c r="TW23" s="20">
        <f t="shared" si="96"/>
        <v>0</v>
      </c>
      <c r="TX23" s="20">
        <f t="shared" si="97"/>
        <v>3000</v>
      </c>
      <c r="TY23" s="36">
        <f t="shared" si="98"/>
        <v>80500</v>
      </c>
      <c r="TZ23" s="20">
        <f t="shared" si="99"/>
        <v>0</v>
      </c>
      <c r="UA23" s="20">
        <f t="shared" si="100"/>
        <v>22000</v>
      </c>
      <c r="UB23" s="20">
        <f t="shared" si="101"/>
        <v>15000</v>
      </c>
      <c r="UC23" s="20">
        <f t="shared" si="102"/>
        <v>42000</v>
      </c>
      <c r="UD23" s="20">
        <f t="shared" si="103"/>
        <v>0</v>
      </c>
      <c r="UE23" s="20">
        <f t="shared" si="104"/>
        <v>1500</v>
      </c>
      <c r="UF23" s="20">
        <f t="shared" si="105"/>
        <v>0</v>
      </c>
      <c r="UG23" s="20">
        <f t="shared" si="106"/>
        <v>0</v>
      </c>
      <c r="UH23" s="20">
        <f t="shared" si="107"/>
        <v>0</v>
      </c>
      <c r="UI23" s="20">
        <f t="shared" si="108"/>
        <v>0</v>
      </c>
      <c r="UJ23" s="20">
        <f t="shared" si="109"/>
        <v>0</v>
      </c>
      <c r="UK23" s="20">
        <f t="shared" si="110"/>
        <v>0</v>
      </c>
      <c r="UL23" s="6"/>
      <c r="UM23" s="36">
        <f t="shared" si="111"/>
        <v>1018500</v>
      </c>
      <c r="UN23" s="36">
        <f t="shared" si="112"/>
        <v>1018500</v>
      </c>
      <c r="UO23" s="36">
        <f t="shared" si="113"/>
        <v>920000</v>
      </c>
      <c r="UP23" s="20">
        <f t="shared" si="114"/>
        <v>920000</v>
      </c>
      <c r="UQ23" s="20">
        <f t="shared" si="115"/>
        <v>0</v>
      </c>
      <c r="UR23" s="20">
        <f t="shared" si="116"/>
        <v>0</v>
      </c>
      <c r="US23" s="20">
        <f t="shared" si="117"/>
        <v>0</v>
      </c>
      <c r="UT23" s="36">
        <f t="shared" si="118"/>
        <v>98500</v>
      </c>
      <c r="UU23" s="36">
        <f t="shared" si="119"/>
        <v>15000</v>
      </c>
      <c r="UV23" s="20">
        <f t="shared" si="120"/>
        <v>0</v>
      </c>
      <c r="UW23" s="20">
        <f t="shared" si="121"/>
        <v>15000</v>
      </c>
      <c r="UX23" s="20">
        <f t="shared" si="122"/>
        <v>0</v>
      </c>
      <c r="UY23" s="20">
        <f t="shared" si="123"/>
        <v>0</v>
      </c>
      <c r="UZ23" s="20">
        <f t="shared" si="124"/>
        <v>0</v>
      </c>
      <c r="VA23" s="20">
        <f t="shared" si="125"/>
        <v>3000</v>
      </c>
      <c r="VB23" s="36">
        <f t="shared" si="126"/>
        <v>80500</v>
      </c>
      <c r="VC23" s="20">
        <f t="shared" si="127"/>
        <v>0</v>
      </c>
      <c r="VD23" s="20">
        <f t="shared" si="128"/>
        <v>22000</v>
      </c>
      <c r="VE23" s="20">
        <f t="shared" si="129"/>
        <v>15000</v>
      </c>
      <c r="VF23" s="20">
        <f t="shared" si="130"/>
        <v>42000</v>
      </c>
      <c r="VG23" s="20">
        <f t="shared" si="131"/>
        <v>0</v>
      </c>
      <c r="VH23" s="20">
        <f t="shared" si="132"/>
        <v>1500</v>
      </c>
      <c r="VI23" s="20">
        <f t="shared" si="133"/>
        <v>0</v>
      </c>
      <c r="VJ23" s="20">
        <f t="shared" si="134"/>
        <v>0</v>
      </c>
      <c r="VK23" s="20">
        <f t="shared" si="135"/>
        <v>0</v>
      </c>
      <c r="VL23" s="20">
        <f t="shared" si="136"/>
        <v>0</v>
      </c>
      <c r="VM23" s="20">
        <f t="shared" si="137"/>
        <v>0</v>
      </c>
      <c r="VN23" s="20">
        <f t="shared" si="138"/>
        <v>0</v>
      </c>
      <c r="VT23" s="34">
        <f t="shared" si="25"/>
        <v>4309907</v>
      </c>
      <c r="VU23" s="34" t="str">
        <f t="shared" si="26"/>
        <v>Centrum sociální pomoci a služeb o. p. s.</v>
      </c>
      <c r="VV23" s="34" t="str">
        <f t="shared" si="27"/>
        <v>Manželská a rodinná poradna Hradec Králové</v>
      </c>
      <c r="VW23" s="34" t="str">
        <f t="shared" si="28"/>
        <v>odborné sociální poradenství</v>
      </c>
      <c r="VX23" s="10">
        <f t="shared" si="29"/>
        <v>43000</v>
      </c>
      <c r="VY23" s="10"/>
      <c r="VZ23" s="10"/>
      <c r="WA23" s="10">
        <f t="shared" si="30"/>
        <v>29000</v>
      </c>
      <c r="WB23" s="10">
        <f t="shared" si="31"/>
        <v>10000</v>
      </c>
      <c r="WC23" s="10">
        <f t="shared" si="32"/>
        <v>78000</v>
      </c>
      <c r="WD23" s="10">
        <f t="shared" si="33"/>
        <v>0</v>
      </c>
      <c r="WE23" s="10">
        <f t="shared" si="34"/>
        <v>128000</v>
      </c>
      <c r="WF23" s="10"/>
      <c r="WG23" s="10"/>
      <c r="WH23" s="10">
        <f t="shared" si="35"/>
        <v>0</v>
      </c>
      <c r="WI23" s="10">
        <f t="shared" si="36"/>
        <v>14500</v>
      </c>
      <c r="WJ23" s="10">
        <f t="shared" si="37"/>
        <v>1302000</v>
      </c>
      <c r="WK23" s="10"/>
      <c r="WL23" s="10">
        <f t="shared" si="38"/>
        <v>146930</v>
      </c>
      <c r="WM23" s="10">
        <f t="shared" si="39"/>
        <v>1751430</v>
      </c>
      <c r="WN23" s="10">
        <f t="shared" si="40"/>
        <v>1751430</v>
      </c>
      <c r="WO23" s="10">
        <f t="shared" si="41"/>
        <v>0</v>
      </c>
      <c r="WP23" s="10">
        <f t="shared" si="42"/>
        <v>1448930</v>
      </c>
      <c r="WQ23" s="34">
        <v>6115340</v>
      </c>
      <c r="WR23" s="10">
        <f t="shared" si="43"/>
        <v>15000</v>
      </c>
      <c r="WS23" s="10"/>
      <c r="WT23" s="10"/>
      <c r="WU23" s="10">
        <f t="shared" si="44"/>
        <v>0</v>
      </c>
      <c r="WV23" s="10">
        <f t="shared" si="45"/>
        <v>1500</v>
      </c>
      <c r="WW23" s="10">
        <f t="shared" si="46"/>
        <v>15000</v>
      </c>
      <c r="WX23" s="10">
        <f t="shared" si="47"/>
        <v>0</v>
      </c>
      <c r="WY23" s="10">
        <f t="shared" si="48"/>
        <v>64000</v>
      </c>
      <c r="WZ23" s="10"/>
      <c r="XA23" s="10"/>
      <c r="XB23" s="10">
        <f t="shared" si="49"/>
        <v>0</v>
      </c>
      <c r="XC23" s="10">
        <f t="shared" si="50"/>
        <v>3000</v>
      </c>
      <c r="XD23" s="10">
        <f t="shared" si="51"/>
        <v>920000</v>
      </c>
      <c r="XE23" s="10">
        <f t="shared" si="52"/>
        <v>1018500</v>
      </c>
      <c r="XF23" s="10"/>
      <c r="XG23" s="10">
        <f t="shared" si="53"/>
        <v>1018500</v>
      </c>
      <c r="XH23" s="10">
        <f t="shared" si="54"/>
        <v>0</v>
      </c>
      <c r="XI23" s="10"/>
      <c r="XJ23" s="10"/>
      <c r="XK23" s="10"/>
    </row>
    <row r="24" spans="1:635" s="34" customFormat="1" ht="28.5" customHeight="1">
      <c r="A24" s="7">
        <v>1</v>
      </c>
      <c r="B24" s="9" t="s">
        <v>1278</v>
      </c>
      <c r="C24" s="7">
        <v>25999044</v>
      </c>
      <c r="D24" s="7" t="s">
        <v>1279</v>
      </c>
      <c r="E24" s="7" t="s">
        <v>1207</v>
      </c>
      <c r="F24" s="7">
        <v>5792625</v>
      </c>
      <c r="G24" s="7" t="s">
        <v>1262</v>
      </c>
      <c r="H24" s="7" t="s">
        <v>1263</v>
      </c>
      <c r="I24" s="7" t="s">
        <v>1284</v>
      </c>
      <c r="J24" s="35">
        <v>39083</v>
      </c>
      <c r="K24" s="7"/>
      <c r="L24" s="7" t="s">
        <v>1188</v>
      </c>
      <c r="M24" s="7"/>
      <c r="N24" s="7"/>
      <c r="O24" s="7"/>
      <c r="P24" s="7"/>
      <c r="Q24" s="7"/>
      <c r="R24" s="7"/>
      <c r="S24" s="7"/>
      <c r="T24" s="7"/>
      <c r="U24" s="7"/>
      <c r="V24" s="7"/>
      <c r="W24" s="7"/>
      <c r="X24" s="7" t="s">
        <v>1285</v>
      </c>
      <c r="Y24" s="7"/>
      <c r="Z24" s="7"/>
      <c r="AA24" s="7"/>
      <c r="AB24" s="7"/>
      <c r="AC24" s="7"/>
      <c r="AD24" s="7"/>
      <c r="AE24" s="7"/>
      <c r="AF24" s="7"/>
      <c r="AG24" s="7"/>
      <c r="AH24" s="7"/>
      <c r="AI24" s="7">
        <v>8</v>
      </c>
      <c r="AJ24" s="7">
        <v>2</v>
      </c>
      <c r="AK24" s="7">
        <v>1325</v>
      </c>
      <c r="AL24" s="7">
        <v>1320</v>
      </c>
      <c r="AM24" s="7">
        <v>1325</v>
      </c>
      <c r="AN24" s="7"/>
      <c r="AO24" s="7" t="s">
        <v>1282</v>
      </c>
      <c r="AP24" s="7"/>
      <c r="AQ24" s="7"/>
      <c r="AR24" s="7"/>
      <c r="AS24" s="7"/>
      <c r="AT24" s="7"/>
      <c r="AU24" s="7"/>
      <c r="AV24" s="7"/>
      <c r="AW24" s="7"/>
      <c r="AX24" s="7"/>
      <c r="AY24" s="7"/>
      <c r="AZ24" s="7"/>
      <c r="BA24" s="7"/>
      <c r="BB24" s="7"/>
      <c r="BC24" s="7"/>
      <c r="BD24" s="7"/>
      <c r="BE24" s="7"/>
      <c r="BF24" s="7"/>
      <c r="BG24" s="7"/>
      <c r="BH24" s="7"/>
      <c r="BI24" s="7"/>
      <c r="BJ24" s="7"/>
      <c r="BK24" s="7"/>
      <c r="BL24" s="7" t="s">
        <v>1283</v>
      </c>
      <c r="BM24" s="7" t="s">
        <v>1247</v>
      </c>
      <c r="BN24" s="7" t="s">
        <v>1192</v>
      </c>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v>2</v>
      </c>
      <c r="EL24" s="7">
        <v>1.5</v>
      </c>
      <c r="EM24" s="7">
        <v>1.5</v>
      </c>
      <c r="EN24" s="7">
        <v>482400</v>
      </c>
      <c r="EO24" s="7">
        <v>453200</v>
      </c>
      <c r="EP24" s="7"/>
      <c r="EQ24" s="7"/>
      <c r="ER24" s="7"/>
      <c r="ES24" s="7"/>
      <c r="ET24" s="7"/>
      <c r="EU24" s="7"/>
      <c r="EV24" s="7"/>
      <c r="EW24" s="7"/>
      <c r="EX24" s="7"/>
      <c r="EY24" s="7"/>
      <c r="EZ24" s="7"/>
      <c r="FA24" s="7"/>
      <c r="FB24" s="7"/>
      <c r="FC24" s="7"/>
      <c r="FD24" s="7"/>
      <c r="FE24" s="7">
        <v>1</v>
      </c>
      <c r="FF24" s="7">
        <v>1</v>
      </c>
      <c r="FG24" s="7">
        <v>1</v>
      </c>
      <c r="FH24" s="7">
        <v>418000</v>
      </c>
      <c r="FI24" s="7">
        <v>390000</v>
      </c>
      <c r="FJ24" s="7"/>
      <c r="FK24" s="7"/>
      <c r="FL24" s="7"/>
      <c r="FM24" s="7"/>
      <c r="FN24" s="7"/>
      <c r="FO24" s="7">
        <v>3</v>
      </c>
      <c r="FP24" s="7">
        <v>0.19</v>
      </c>
      <c r="FQ24" s="7">
        <v>0.24</v>
      </c>
      <c r="FR24" s="7">
        <v>71000</v>
      </c>
      <c r="FS24" s="7">
        <v>0</v>
      </c>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v>1</v>
      </c>
      <c r="IO24" s="7">
        <v>300</v>
      </c>
      <c r="IP24" s="7">
        <v>0.14899999999999999</v>
      </c>
      <c r="IQ24" s="7">
        <v>45000</v>
      </c>
      <c r="IR24" s="7">
        <v>15000</v>
      </c>
      <c r="IS24" s="7">
        <v>1</v>
      </c>
      <c r="IT24" s="7">
        <v>180</v>
      </c>
      <c r="IU24" s="7">
        <v>0.09</v>
      </c>
      <c r="IV24" s="7">
        <v>11700</v>
      </c>
      <c r="IW24" s="7">
        <v>0</v>
      </c>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v>0</v>
      </c>
      <c r="KH24" s="7"/>
      <c r="KI24" s="7">
        <v>2.5</v>
      </c>
      <c r="KJ24" s="7">
        <v>0</v>
      </c>
      <c r="KK24" s="7">
        <v>0.14899999999999999</v>
      </c>
      <c r="KL24" s="7">
        <v>0</v>
      </c>
      <c r="KM24" s="7">
        <v>2.649</v>
      </c>
      <c r="KN24" s="7">
        <v>971400</v>
      </c>
      <c r="KO24" s="7">
        <v>843200</v>
      </c>
      <c r="KP24" s="7">
        <v>843200</v>
      </c>
      <c r="KQ24" s="7"/>
      <c r="KR24" s="7"/>
      <c r="KS24" s="7"/>
      <c r="KT24" s="7">
        <v>0</v>
      </c>
      <c r="KU24" s="7">
        <v>0</v>
      </c>
      <c r="KV24" s="7">
        <v>0</v>
      </c>
      <c r="KW24" s="7"/>
      <c r="KX24" s="7"/>
      <c r="KY24" s="7"/>
      <c r="KZ24" s="7">
        <v>56700</v>
      </c>
      <c r="LA24" s="7">
        <v>15000</v>
      </c>
      <c r="LB24" s="7">
        <v>15000</v>
      </c>
      <c r="LC24" s="7"/>
      <c r="LD24" s="7"/>
      <c r="LE24" s="7"/>
      <c r="LF24" s="7">
        <v>35000</v>
      </c>
      <c r="LG24" s="7">
        <v>0</v>
      </c>
      <c r="LH24" s="7">
        <v>0</v>
      </c>
      <c r="LI24" s="7"/>
      <c r="LJ24" s="7"/>
      <c r="LK24" s="7"/>
      <c r="LL24" s="7">
        <v>0</v>
      </c>
      <c r="LM24" s="7">
        <v>0</v>
      </c>
      <c r="LN24" s="7">
        <v>0</v>
      </c>
      <c r="LO24" s="7"/>
      <c r="LP24" s="7"/>
      <c r="LQ24" s="7"/>
      <c r="LR24" s="7">
        <v>36000</v>
      </c>
      <c r="LS24" s="7">
        <v>25000</v>
      </c>
      <c r="LT24" s="7">
        <v>25000</v>
      </c>
      <c r="LU24" s="7"/>
      <c r="LV24" s="7"/>
      <c r="LW24" s="7"/>
      <c r="LX24" s="7">
        <v>0</v>
      </c>
      <c r="LY24" s="7">
        <v>0</v>
      </c>
      <c r="LZ24" s="7">
        <v>0</v>
      </c>
      <c r="MA24" s="7"/>
      <c r="MB24" s="7"/>
      <c r="MC24" s="7"/>
      <c r="MD24" s="7">
        <v>12200</v>
      </c>
      <c r="ME24" s="7">
        <v>5000</v>
      </c>
      <c r="MF24" s="7">
        <v>5000</v>
      </c>
      <c r="MG24" s="7"/>
      <c r="MH24" s="7"/>
      <c r="MI24" s="7"/>
      <c r="MJ24" s="7">
        <v>0</v>
      </c>
      <c r="MK24" s="7">
        <v>0</v>
      </c>
      <c r="ML24" s="7">
        <v>0</v>
      </c>
      <c r="MM24" s="7"/>
      <c r="MN24" s="7"/>
      <c r="MO24" s="7"/>
      <c r="MP24" s="7">
        <v>8000</v>
      </c>
      <c r="MQ24" s="7">
        <v>2000</v>
      </c>
      <c r="MR24" s="7">
        <v>2000</v>
      </c>
      <c r="MS24" s="7"/>
      <c r="MT24" s="7"/>
      <c r="MU24" s="7"/>
      <c r="MV24" s="7">
        <v>10000</v>
      </c>
      <c r="MW24" s="7">
        <v>0</v>
      </c>
      <c r="MX24" s="7">
        <v>0</v>
      </c>
      <c r="MY24" s="7"/>
      <c r="MZ24" s="7"/>
      <c r="NA24" s="7"/>
      <c r="NB24" s="7">
        <v>16200</v>
      </c>
      <c r="NC24" s="7">
        <v>5000</v>
      </c>
      <c r="ND24" s="7">
        <v>5000</v>
      </c>
      <c r="NE24" s="7"/>
      <c r="NF24" s="7"/>
      <c r="NG24" s="7"/>
      <c r="NH24" s="7">
        <v>80500</v>
      </c>
      <c r="NI24" s="7">
        <v>42000</v>
      </c>
      <c r="NJ24" s="7">
        <v>42000</v>
      </c>
      <c r="NK24" s="7"/>
      <c r="NL24" s="7"/>
      <c r="NM24" s="7"/>
      <c r="NN24" s="7">
        <v>25000</v>
      </c>
      <c r="NO24" s="7">
        <v>12000</v>
      </c>
      <c r="NP24" s="7">
        <v>12000</v>
      </c>
      <c r="NQ24" s="7"/>
      <c r="NR24" s="7"/>
      <c r="NS24" s="7"/>
      <c r="NT24" s="7">
        <v>25000</v>
      </c>
      <c r="NU24" s="7">
        <v>2000</v>
      </c>
      <c r="NV24" s="7">
        <v>2000</v>
      </c>
      <c r="NW24" s="7"/>
      <c r="NX24" s="7"/>
      <c r="NY24" s="7"/>
      <c r="NZ24" s="7">
        <v>3000</v>
      </c>
      <c r="OA24" s="7">
        <v>1000</v>
      </c>
      <c r="OB24" s="7">
        <v>1000</v>
      </c>
      <c r="OC24" s="7"/>
      <c r="OD24" s="7"/>
      <c r="OE24" s="7"/>
      <c r="OF24" s="7">
        <v>7200</v>
      </c>
      <c r="OG24" s="7">
        <v>1000</v>
      </c>
      <c r="OH24" s="7">
        <v>1000</v>
      </c>
      <c r="OI24" s="7"/>
      <c r="OJ24" s="7"/>
      <c r="OK24" s="7"/>
      <c r="OL24" s="7">
        <v>0</v>
      </c>
      <c r="OM24" s="7">
        <v>0</v>
      </c>
      <c r="ON24" s="7">
        <v>0</v>
      </c>
      <c r="OO24" s="7"/>
      <c r="OP24" s="7"/>
      <c r="OQ24" s="7"/>
      <c r="OR24" s="7">
        <v>0</v>
      </c>
      <c r="OS24" s="7">
        <v>0</v>
      </c>
      <c r="OT24" s="7">
        <v>0</v>
      </c>
      <c r="OU24" s="7"/>
      <c r="OV24" s="7"/>
      <c r="OW24" s="7"/>
      <c r="OX24" s="7">
        <v>3000</v>
      </c>
      <c r="OY24" s="7">
        <v>0</v>
      </c>
      <c r="OZ24" s="7">
        <v>0</v>
      </c>
      <c r="PA24" s="7"/>
      <c r="PB24" s="7"/>
      <c r="PC24" s="7"/>
      <c r="PD24" s="7">
        <v>0</v>
      </c>
      <c r="PE24" s="7">
        <v>0</v>
      </c>
      <c r="PF24" s="7">
        <v>0</v>
      </c>
      <c r="PG24" s="7"/>
      <c r="PH24" s="7"/>
      <c r="PI24" s="7"/>
      <c r="PJ24" s="7">
        <v>0</v>
      </c>
      <c r="PK24" s="7">
        <v>0</v>
      </c>
      <c r="PL24" s="7">
        <v>0</v>
      </c>
      <c r="PM24" s="7"/>
      <c r="PN24" s="7"/>
      <c r="PO24" s="7"/>
      <c r="PP24" s="7">
        <v>1289200</v>
      </c>
      <c r="PQ24" s="7">
        <v>953200</v>
      </c>
      <c r="PR24" s="8">
        <v>953200</v>
      </c>
      <c r="PS24" s="7">
        <v>100</v>
      </c>
      <c r="PT24" s="7">
        <v>100</v>
      </c>
      <c r="PU24" s="7"/>
      <c r="PV24" s="7"/>
      <c r="PW24" s="7"/>
      <c r="PX24" s="7">
        <v>755000</v>
      </c>
      <c r="PY24" s="7">
        <v>842000</v>
      </c>
      <c r="PZ24" s="7">
        <v>953200</v>
      </c>
      <c r="QA24" s="7">
        <v>0</v>
      </c>
      <c r="QB24" s="7">
        <v>0</v>
      </c>
      <c r="QC24" s="7">
        <v>0</v>
      </c>
      <c r="QD24" s="7">
        <v>0</v>
      </c>
      <c r="QE24" s="7">
        <v>0</v>
      </c>
      <c r="QF24" s="7">
        <v>0</v>
      </c>
      <c r="QG24" s="7">
        <v>0</v>
      </c>
      <c r="QH24" s="7">
        <v>0</v>
      </c>
      <c r="QI24" s="7">
        <v>0</v>
      </c>
      <c r="QJ24" s="7">
        <v>0</v>
      </c>
      <c r="QK24" s="7">
        <v>0</v>
      </c>
      <c r="QL24" s="7">
        <v>0</v>
      </c>
      <c r="QM24" s="7"/>
      <c r="QN24" s="7">
        <v>0</v>
      </c>
      <c r="QO24" s="7">
        <v>0</v>
      </c>
      <c r="QP24" s="7">
        <v>0</v>
      </c>
      <c r="QQ24" s="7"/>
      <c r="QR24" s="7"/>
      <c r="QS24" s="7"/>
      <c r="QT24" s="7"/>
      <c r="QU24" s="7">
        <v>204000</v>
      </c>
      <c r="QV24" s="7">
        <v>300000</v>
      </c>
      <c r="QW24" s="7">
        <v>219000</v>
      </c>
      <c r="QX24" s="7">
        <v>95000</v>
      </c>
      <c r="QY24" s="7">
        <v>117000</v>
      </c>
      <c r="QZ24" s="7">
        <v>117000</v>
      </c>
      <c r="RA24" s="7"/>
      <c r="RB24" s="7"/>
      <c r="RC24" s="7"/>
      <c r="RD24" s="7"/>
      <c r="RE24" s="7"/>
      <c r="RF24" s="7"/>
      <c r="RG24" s="7"/>
      <c r="RH24" s="7"/>
      <c r="RI24" s="7">
        <v>0</v>
      </c>
      <c r="RJ24" s="7"/>
      <c r="RK24" s="7"/>
      <c r="RL24" s="7"/>
      <c r="RM24" s="7" t="s">
        <v>1188</v>
      </c>
      <c r="RN24" s="7"/>
      <c r="RO24" s="7"/>
      <c r="RP24" s="7"/>
      <c r="RQ24" s="7"/>
      <c r="RR24" s="7"/>
      <c r="RS24" s="7"/>
      <c r="RT24" s="7"/>
      <c r="RU24" s="7"/>
      <c r="RV24" s="7"/>
      <c r="RW24" s="7"/>
      <c r="RX24" s="7"/>
      <c r="RY24" s="7"/>
      <c r="RZ24" s="7"/>
      <c r="SA24" s="7"/>
      <c r="SB24" s="7"/>
      <c r="SC24" s="7"/>
      <c r="SD24" s="7"/>
      <c r="SE24" s="7"/>
      <c r="SF24" s="7"/>
      <c r="SG24" s="36">
        <f t="shared" si="55"/>
        <v>1289200</v>
      </c>
      <c r="SH24" s="36">
        <f t="shared" si="56"/>
        <v>1289200</v>
      </c>
      <c r="SI24" s="36">
        <f t="shared" si="57"/>
        <v>1063100</v>
      </c>
      <c r="SJ24" s="20">
        <f t="shared" si="58"/>
        <v>971400</v>
      </c>
      <c r="SK24" s="20">
        <f t="shared" si="59"/>
        <v>0</v>
      </c>
      <c r="SL24" s="20">
        <f t="shared" si="60"/>
        <v>56700</v>
      </c>
      <c r="SM24" s="20">
        <f t="shared" si="61"/>
        <v>35000</v>
      </c>
      <c r="SN24" s="36">
        <f t="shared" si="62"/>
        <v>226100</v>
      </c>
      <c r="SO24" s="36">
        <f t="shared" si="63"/>
        <v>36000</v>
      </c>
      <c r="SP24" s="20">
        <f t="shared" si="64"/>
        <v>0</v>
      </c>
      <c r="SQ24" s="20">
        <f t="shared" si="65"/>
        <v>36000</v>
      </c>
      <c r="SR24" s="20">
        <f t="shared" si="66"/>
        <v>0</v>
      </c>
      <c r="SS24" s="20">
        <f t="shared" si="67"/>
        <v>12200</v>
      </c>
      <c r="ST24" s="20">
        <f t="shared" si="68"/>
        <v>0</v>
      </c>
      <c r="SU24" s="20">
        <f t="shared" si="69"/>
        <v>8000</v>
      </c>
      <c r="SV24" s="36">
        <f t="shared" si="70"/>
        <v>169900</v>
      </c>
      <c r="SW24" s="20">
        <f t="shared" si="71"/>
        <v>10000</v>
      </c>
      <c r="SX24" s="20">
        <f t="shared" si="72"/>
        <v>16200</v>
      </c>
      <c r="SY24" s="20">
        <f t="shared" si="73"/>
        <v>80500</v>
      </c>
      <c r="SZ24" s="20">
        <f t="shared" si="74"/>
        <v>25000</v>
      </c>
      <c r="TA24" s="20">
        <f t="shared" si="75"/>
        <v>25000</v>
      </c>
      <c r="TB24" s="20">
        <f t="shared" si="76"/>
        <v>3000</v>
      </c>
      <c r="TC24" s="20">
        <f t="shared" si="77"/>
        <v>7200</v>
      </c>
      <c r="TD24" s="20">
        <f t="shared" si="78"/>
        <v>0</v>
      </c>
      <c r="TE24" s="20">
        <f t="shared" si="79"/>
        <v>0</v>
      </c>
      <c r="TF24" s="20">
        <f t="shared" si="80"/>
        <v>3000</v>
      </c>
      <c r="TG24" s="20">
        <f t="shared" si="81"/>
        <v>0</v>
      </c>
      <c r="TH24" s="20">
        <f t="shared" si="82"/>
        <v>0</v>
      </c>
      <c r="TI24" s="6"/>
      <c r="TJ24" s="36">
        <f t="shared" si="83"/>
        <v>953200</v>
      </c>
      <c r="TK24" s="36">
        <f t="shared" si="84"/>
        <v>953200</v>
      </c>
      <c r="TL24" s="36">
        <f t="shared" si="85"/>
        <v>858200</v>
      </c>
      <c r="TM24" s="20">
        <f t="shared" si="86"/>
        <v>843200</v>
      </c>
      <c r="TN24" s="20">
        <f t="shared" si="87"/>
        <v>0</v>
      </c>
      <c r="TO24" s="20">
        <f t="shared" si="88"/>
        <v>15000</v>
      </c>
      <c r="TP24" s="20">
        <f t="shared" si="89"/>
        <v>0</v>
      </c>
      <c r="TQ24" s="36">
        <f t="shared" si="90"/>
        <v>95000</v>
      </c>
      <c r="TR24" s="36">
        <f t="shared" si="91"/>
        <v>25000</v>
      </c>
      <c r="TS24" s="20">
        <f t="shared" si="92"/>
        <v>0</v>
      </c>
      <c r="TT24" s="20">
        <f t="shared" si="93"/>
        <v>25000</v>
      </c>
      <c r="TU24" s="20">
        <f t="shared" si="94"/>
        <v>0</v>
      </c>
      <c r="TV24" s="20">
        <f t="shared" si="95"/>
        <v>5000</v>
      </c>
      <c r="TW24" s="20">
        <f t="shared" si="96"/>
        <v>0</v>
      </c>
      <c r="TX24" s="20">
        <f t="shared" si="97"/>
        <v>2000</v>
      </c>
      <c r="TY24" s="36">
        <f t="shared" si="98"/>
        <v>63000</v>
      </c>
      <c r="TZ24" s="20">
        <f t="shared" si="99"/>
        <v>0</v>
      </c>
      <c r="UA24" s="20">
        <f t="shared" si="100"/>
        <v>5000</v>
      </c>
      <c r="UB24" s="20">
        <f t="shared" si="101"/>
        <v>42000</v>
      </c>
      <c r="UC24" s="20">
        <f t="shared" si="102"/>
        <v>12000</v>
      </c>
      <c r="UD24" s="20">
        <f t="shared" si="103"/>
        <v>2000</v>
      </c>
      <c r="UE24" s="20">
        <f t="shared" si="104"/>
        <v>1000</v>
      </c>
      <c r="UF24" s="20">
        <f t="shared" si="105"/>
        <v>1000</v>
      </c>
      <c r="UG24" s="20">
        <f t="shared" si="106"/>
        <v>0</v>
      </c>
      <c r="UH24" s="20">
        <f t="shared" si="107"/>
        <v>0</v>
      </c>
      <c r="UI24" s="20">
        <f t="shared" si="108"/>
        <v>0</v>
      </c>
      <c r="UJ24" s="20">
        <f t="shared" si="109"/>
        <v>0</v>
      </c>
      <c r="UK24" s="20">
        <f t="shared" si="110"/>
        <v>0</v>
      </c>
      <c r="UL24" s="6"/>
      <c r="UM24" s="36">
        <f t="shared" si="111"/>
        <v>953200</v>
      </c>
      <c r="UN24" s="36">
        <f t="shared" si="112"/>
        <v>953200</v>
      </c>
      <c r="UO24" s="36">
        <f t="shared" si="113"/>
        <v>858200</v>
      </c>
      <c r="UP24" s="20">
        <f t="shared" si="114"/>
        <v>843200</v>
      </c>
      <c r="UQ24" s="20">
        <f t="shared" si="115"/>
        <v>0</v>
      </c>
      <c r="UR24" s="20">
        <f t="shared" si="116"/>
        <v>15000</v>
      </c>
      <c r="US24" s="20">
        <f t="shared" si="117"/>
        <v>0</v>
      </c>
      <c r="UT24" s="36">
        <f t="shared" si="118"/>
        <v>95000</v>
      </c>
      <c r="UU24" s="36">
        <f t="shared" si="119"/>
        <v>25000</v>
      </c>
      <c r="UV24" s="20">
        <f t="shared" si="120"/>
        <v>0</v>
      </c>
      <c r="UW24" s="20">
        <f t="shared" si="121"/>
        <v>25000</v>
      </c>
      <c r="UX24" s="20">
        <f t="shared" si="122"/>
        <v>0</v>
      </c>
      <c r="UY24" s="20">
        <f t="shared" si="123"/>
        <v>5000</v>
      </c>
      <c r="UZ24" s="20">
        <f t="shared" si="124"/>
        <v>0</v>
      </c>
      <c r="VA24" s="20">
        <f t="shared" si="125"/>
        <v>2000</v>
      </c>
      <c r="VB24" s="36">
        <f t="shared" si="126"/>
        <v>63000</v>
      </c>
      <c r="VC24" s="20">
        <f t="shared" si="127"/>
        <v>0</v>
      </c>
      <c r="VD24" s="20">
        <f t="shared" si="128"/>
        <v>5000</v>
      </c>
      <c r="VE24" s="20">
        <f t="shared" si="129"/>
        <v>42000</v>
      </c>
      <c r="VF24" s="20">
        <f t="shared" si="130"/>
        <v>12000</v>
      </c>
      <c r="VG24" s="20">
        <f t="shared" si="131"/>
        <v>2000</v>
      </c>
      <c r="VH24" s="20">
        <f t="shared" si="132"/>
        <v>1000</v>
      </c>
      <c r="VI24" s="20">
        <f t="shared" si="133"/>
        <v>1000</v>
      </c>
      <c r="VJ24" s="20">
        <f t="shared" si="134"/>
        <v>0</v>
      </c>
      <c r="VK24" s="20">
        <f t="shared" si="135"/>
        <v>0</v>
      </c>
      <c r="VL24" s="20">
        <f t="shared" si="136"/>
        <v>0</v>
      </c>
      <c r="VM24" s="20">
        <f t="shared" si="137"/>
        <v>0</v>
      </c>
      <c r="VN24" s="20">
        <f t="shared" si="138"/>
        <v>0</v>
      </c>
      <c r="VT24" s="34">
        <f t="shared" si="25"/>
        <v>5792625</v>
      </c>
      <c r="VU24" s="34" t="str">
        <f t="shared" si="26"/>
        <v>Centrum sociální pomoci a služeb o. p. s.</v>
      </c>
      <c r="VV24" s="34" t="str">
        <f t="shared" si="27"/>
        <v>Manželská a rodinná poradna Náchod</v>
      </c>
      <c r="VW24" s="34" t="str">
        <f t="shared" si="28"/>
        <v>odborné sociální poradenství</v>
      </c>
      <c r="VX24" s="10">
        <f t="shared" si="29"/>
        <v>48200</v>
      </c>
      <c r="VY24" s="10"/>
      <c r="VZ24" s="10"/>
      <c r="WA24" s="10">
        <f t="shared" si="30"/>
        <v>10000</v>
      </c>
      <c r="WB24" s="10">
        <f t="shared" si="31"/>
        <v>3000</v>
      </c>
      <c r="WC24" s="10">
        <f t="shared" si="32"/>
        <v>80500</v>
      </c>
      <c r="WD24" s="10">
        <f t="shared" si="33"/>
        <v>0</v>
      </c>
      <c r="WE24" s="10">
        <f t="shared" si="34"/>
        <v>66200</v>
      </c>
      <c r="WF24" s="10"/>
      <c r="WG24" s="10"/>
      <c r="WH24" s="10">
        <f t="shared" si="35"/>
        <v>0</v>
      </c>
      <c r="WI24" s="10">
        <f t="shared" si="36"/>
        <v>18200</v>
      </c>
      <c r="WJ24" s="10">
        <f t="shared" si="37"/>
        <v>945400</v>
      </c>
      <c r="WK24" s="10"/>
      <c r="WL24" s="10">
        <f t="shared" si="38"/>
        <v>117700</v>
      </c>
      <c r="WM24" s="10">
        <f t="shared" si="39"/>
        <v>1289200</v>
      </c>
      <c r="WN24" s="10">
        <f t="shared" si="40"/>
        <v>1289200</v>
      </c>
      <c r="WO24" s="10">
        <f t="shared" si="41"/>
        <v>0</v>
      </c>
      <c r="WP24" s="10">
        <f t="shared" si="42"/>
        <v>1063100</v>
      </c>
      <c r="WQ24" s="34">
        <v>6115340</v>
      </c>
      <c r="WR24" s="10">
        <f t="shared" si="43"/>
        <v>30000</v>
      </c>
      <c r="WS24" s="10"/>
      <c r="WT24" s="10"/>
      <c r="WU24" s="10">
        <f t="shared" si="44"/>
        <v>0</v>
      </c>
      <c r="WV24" s="10">
        <f t="shared" si="45"/>
        <v>1000</v>
      </c>
      <c r="WW24" s="10">
        <f t="shared" si="46"/>
        <v>42000</v>
      </c>
      <c r="WX24" s="10">
        <f t="shared" si="47"/>
        <v>0</v>
      </c>
      <c r="WY24" s="10">
        <f t="shared" si="48"/>
        <v>19000</v>
      </c>
      <c r="WZ24" s="10"/>
      <c r="XA24" s="10"/>
      <c r="XB24" s="10">
        <f t="shared" si="49"/>
        <v>0</v>
      </c>
      <c r="XC24" s="10">
        <f t="shared" si="50"/>
        <v>3000</v>
      </c>
      <c r="XD24" s="10">
        <f t="shared" si="51"/>
        <v>858200</v>
      </c>
      <c r="XE24" s="10">
        <f t="shared" si="52"/>
        <v>953200</v>
      </c>
      <c r="XF24" s="10"/>
      <c r="XG24" s="10">
        <f t="shared" si="53"/>
        <v>953200</v>
      </c>
      <c r="XH24" s="10">
        <f t="shared" si="54"/>
        <v>0</v>
      </c>
      <c r="XI24" s="10"/>
      <c r="XJ24" s="10"/>
      <c r="XK24" s="10"/>
    </row>
    <row r="25" spans="1:635" s="34" customFormat="1" ht="28.5" customHeight="1">
      <c r="A25" s="7">
        <v>1</v>
      </c>
      <c r="B25" s="9" t="s">
        <v>1278</v>
      </c>
      <c r="C25" s="7">
        <v>25999044</v>
      </c>
      <c r="D25" s="7" t="s">
        <v>1279</v>
      </c>
      <c r="E25" s="7" t="s">
        <v>1207</v>
      </c>
      <c r="F25" s="7">
        <v>6191102</v>
      </c>
      <c r="G25" s="7" t="s">
        <v>1262</v>
      </c>
      <c r="H25" s="7" t="s">
        <v>1263</v>
      </c>
      <c r="I25" s="7" t="s">
        <v>1286</v>
      </c>
      <c r="J25" s="35">
        <v>39083</v>
      </c>
      <c r="K25" s="7"/>
      <c r="L25" s="7" t="s">
        <v>1188</v>
      </c>
      <c r="M25" s="7"/>
      <c r="N25" s="7"/>
      <c r="O25" s="7"/>
      <c r="P25" s="7"/>
      <c r="Q25" s="7"/>
      <c r="R25" s="7"/>
      <c r="S25" s="7"/>
      <c r="T25" s="7"/>
      <c r="U25" s="7"/>
      <c r="V25" s="7"/>
      <c r="W25" s="7"/>
      <c r="X25" s="7" t="s">
        <v>1287</v>
      </c>
      <c r="Y25" s="7"/>
      <c r="Z25" s="7"/>
      <c r="AA25" s="7"/>
      <c r="AB25" s="7"/>
      <c r="AC25" s="7"/>
      <c r="AD25" s="7"/>
      <c r="AE25" s="7"/>
      <c r="AF25" s="7"/>
      <c r="AG25" s="7"/>
      <c r="AH25" s="7"/>
      <c r="AI25" s="7">
        <v>1</v>
      </c>
      <c r="AJ25" s="7">
        <v>5</v>
      </c>
      <c r="AK25" s="7">
        <v>758</v>
      </c>
      <c r="AL25" s="7">
        <v>749</v>
      </c>
      <c r="AM25" s="7">
        <v>800</v>
      </c>
      <c r="AN25" s="7"/>
      <c r="AO25" s="7" t="s">
        <v>1288</v>
      </c>
      <c r="AP25" s="7"/>
      <c r="AQ25" s="7"/>
      <c r="AR25" s="7"/>
      <c r="AS25" s="7"/>
      <c r="AT25" s="7"/>
      <c r="AU25" s="7"/>
      <c r="AV25" s="7"/>
      <c r="AW25" s="7"/>
      <c r="AX25" s="7"/>
      <c r="AY25" s="7"/>
      <c r="AZ25" s="7"/>
      <c r="BA25" s="7"/>
      <c r="BB25" s="7"/>
      <c r="BC25" s="7"/>
      <c r="BD25" s="7"/>
      <c r="BE25" s="7"/>
      <c r="BF25" s="7"/>
      <c r="BG25" s="7"/>
      <c r="BH25" s="7"/>
      <c r="BI25" s="7"/>
      <c r="BJ25" s="7"/>
      <c r="BK25" s="7"/>
      <c r="BL25" s="7" t="s">
        <v>1289</v>
      </c>
      <c r="BM25" s="7" t="s">
        <v>1247</v>
      </c>
      <c r="BN25" s="7" t="s">
        <v>1192</v>
      </c>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v>3</v>
      </c>
      <c r="FP25" s="7">
        <v>0.14000000000000001</v>
      </c>
      <c r="FQ25" s="7">
        <v>0.04</v>
      </c>
      <c r="FR25" s="7">
        <v>72500</v>
      </c>
      <c r="FS25" s="7">
        <v>44000</v>
      </c>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v>1</v>
      </c>
      <c r="JS25" s="7">
        <v>1</v>
      </c>
      <c r="JT25" s="7">
        <v>1</v>
      </c>
      <c r="JU25" s="7">
        <v>421100</v>
      </c>
      <c r="JV25" s="7">
        <v>279200</v>
      </c>
      <c r="JW25" s="7"/>
      <c r="JX25" s="7"/>
      <c r="JY25" s="7"/>
      <c r="JZ25" s="7"/>
      <c r="KA25" s="7"/>
      <c r="KB25" s="7"/>
      <c r="KC25" s="7"/>
      <c r="KD25" s="7"/>
      <c r="KE25" s="7"/>
      <c r="KF25" s="7"/>
      <c r="KG25" s="7">
        <v>0</v>
      </c>
      <c r="KH25" s="7"/>
      <c r="KI25" s="7">
        <v>0</v>
      </c>
      <c r="KJ25" s="7">
        <v>0</v>
      </c>
      <c r="KK25" s="7">
        <v>0</v>
      </c>
      <c r="KL25" s="7">
        <v>1</v>
      </c>
      <c r="KM25" s="7">
        <v>1</v>
      </c>
      <c r="KN25" s="7">
        <v>72500</v>
      </c>
      <c r="KO25" s="7">
        <v>44000</v>
      </c>
      <c r="KP25" s="7">
        <v>44000</v>
      </c>
      <c r="KQ25" s="7"/>
      <c r="KR25" s="7"/>
      <c r="KS25" s="7"/>
      <c r="KT25" s="7">
        <v>0</v>
      </c>
      <c r="KU25" s="7">
        <v>0</v>
      </c>
      <c r="KV25" s="7">
        <v>0</v>
      </c>
      <c r="KW25" s="7"/>
      <c r="KX25" s="7"/>
      <c r="KY25" s="7"/>
      <c r="KZ25" s="7">
        <v>0</v>
      </c>
      <c r="LA25" s="7">
        <v>0</v>
      </c>
      <c r="LB25" s="7">
        <v>0</v>
      </c>
      <c r="LC25" s="7"/>
      <c r="LD25" s="7"/>
      <c r="LE25" s="7"/>
      <c r="LF25" s="7">
        <v>2000</v>
      </c>
      <c r="LG25" s="7">
        <v>0</v>
      </c>
      <c r="LH25" s="7">
        <v>0</v>
      </c>
      <c r="LI25" s="7"/>
      <c r="LJ25" s="7"/>
      <c r="LK25" s="7"/>
      <c r="LL25" s="7">
        <v>0</v>
      </c>
      <c r="LM25" s="7">
        <v>0</v>
      </c>
      <c r="LN25" s="7">
        <v>0</v>
      </c>
      <c r="LO25" s="7"/>
      <c r="LP25" s="7"/>
      <c r="LQ25" s="7"/>
      <c r="LR25" s="7">
        <v>0</v>
      </c>
      <c r="LS25" s="7">
        <v>0</v>
      </c>
      <c r="LT25" s="7">
        <v>0</v>
      </c>
      <c r="LU25" s="7"/>
      <c r="LV25" s="7"/>
      <c r="LW25" s="7"/>
      <c r="LX25" s="7">
        <v>0</v>
      </c>
      <c r="LY25" s="7">
        <v>0</v>
      </c>
      <c r="LZ25" s="7">
        <v>0</v>
      </c>
      <c r="MA25" s="7"/>
      <c r="MB25" s="7"/>
      <c r="MC25" s="7"/>
      <c r="MD25" s="7">
        <v>0</v>
      </c>
      <c r="ME25" s="7">
        <v>0</v>
      </c>
      <c r="MF25" s="7">
        <v>0</v>
      </c>
      <c r="MG25" s="7"/>
      <c r="MH25" s="7"/>
      <c r="MI25" s="7"/>
      <c r="MJ25" s="7">
        <v>0</v>
      </c>
      <c r="MK25" s="7">
        <v>0</v>
      </c>
      <c r="ML25" s="7">
        <v>0</v>
      </c>
      <c r="MM25" s="7"/>
      <c r="MN25" s="7"/>
      <c r="MO25" s="7"/>
      <c r="MP25" s="7">
        <v>0</v>
      </c>
      <c r="MQ25" s="7">
        <v>0</v>
      </c>
      <c r="MR25" s="7">
        <v>0</v>
      </c>
      <c r="MS25" s="7"/>
      <c r="MT25" s="7"/>
      <c r="MU25" s="7"/>
      <c r="MV25" s="7">
        <v>400</v>
      </c>
      <c r="MW25" s="7">
        <v>0</v>
      </c>
      <c r="MX25" s="7">
        <v>0</v>
      </c>
      <c r="MY25" s="7"/>
      <c r="MZ25" s="7"/>
      <c r="NA25" s="7"/>
      <c r="NB25" s="7">
        <v>1000</v>
      </c>
      <c r="NC25" s="7">
        <v>1000</v>
      </c>
      <c r="ND25" s="7">
        <v>1000</v>
      </c>
      <c r="NE25" s="7"/>
      <c r="NF25" s="7"/>
      <c r="NG25" s="7"/>
      <c r="NH25" s="7">
        <v>10000</v>
      </c>
      <c r="NI25" s="7">
        <v>5000</v>
      </c>
      <c r="NJ25" s="7">
        <v>5000</v>
      </c>
      <c r="NK25" s="7"/>
      <c r="NL25" s="7"/>
      <c r="NM25" s="7"/>
      <c r="NN25" s="7">
        <v>2000</v>
      </c>
      <c r="NO25" s="7">
        <v>1000</v>
      </c>
      <c r="NP25" s="7">
        <v>1000</v>
      </c>
      <c r="NQ25" s="7"/>
      <c r="NR25" s="7"/>
      <c r="NS25" s="7"/>
      <c r="NT25" s="7">
        <v>0</v>
      </c>
      <c r="NU25" s="7">
        <v>0</v>
      </c>
      <c r="NV25" s="7">
        <v>0</v>
      </c>
      <c r="NW25" s="7"/>
      <c r="NX25" s="7"/>
      <c r="NY25" s="7"/>
      <c r="NZ25" s="7">
        <v>0</v>
      </c>
      <c r="OA25" s="7">
        <v>0</v>
      </c>
      <c r="OB25" s="7">
        <v>0</v>
      </c>
      <c r="OC25" s="7"/>
      <c r="OD25" s="7"/>
      <c r="OE25" s="7"/>
      <c r="OF25" s="7">
        <v>500</v>
      </c>
      <c r="OG25" s="7">
        <v>0</v>
      </c>
      <c r="OH25" s="7">
        <v>0</v>
      </c>
      <c r="OI25" s="7"/>
      <c r="OJ25" s="7"/>
      <c r="OK25" s="7"/>
      <c r="OL25" s="7">
        <v>421100</v>
      </c>
      <c r="OM25" s="7">
        <v>279200</v>
      </c>
      <c r="ON25" s="7">
        <v>279200</v>
      </c>
      <c r="OO25" s="7"/>
      <c r="OP25" s="7"/>
      <c r="OQ25" s="7"/>
      <c r="OR25" s="7">
        <v>0</v>
      </c>
      <c r="OS25" s="7">
        <v>0</v>
      </c>
      <c r="OT25" s="7">
        <v>0</v>
      </c>
      <c r="OU25" s="7"/>
      <c r="OV25" s="7"/>
      <c r="OW25" s="7"/>
      <c r="OX25" s="7">
        <v>0</v>
      </c>
      <c r="OY25" s="7">
        <v>0</v>
      </c>
      <c r="OZ25" s="7">
        <v>0</v>
      </c>
      <c r="PA25" s="7"/>
      <c r="PB25" s="7"/>
      <c r="PC25" s="7"/>
      <c r="PD25" s="7">
        <v>0</v>
      </c>
      <c r="PE25" s="7">
        <v>0</v>
      </c>
      <c r="PF25" s="7">
        <v>0</v>
      </c>
      <c r="PG25" s="7"/>
      <c r="PH25" s="7"/>
      <c r="PI25" s="7"/>
      <c r="PJ25" s="7">
        <v>0</v>
      </c>
      <c r="PK25" s="7">
        <v>0</v>
      </c>
      <c r="PL25" s="7">
        <v>0</v>
      </c>
      <c r="PM25" s="7"/>
      <c r="PN25" s="7"/>
      <c r="PO25" s="7"/>
      <c r="PP25" s="7">
        <v>509500</v>
      </c>
      <c r="PQ25" s="7">
        <v>330200</v>
      </c>
      <c r="PR25" s="8">
        <v>330200</v>
      </c>
      <c r="PS25" s="7">
        <v>100</v>
      </c>
      <c r="PT25" s="7">
        <v>100</v>
      </c>
      <c r="PU25" s="7"/>
      <c r="PV25" s="7"/>
      <c r="PW25" s="7"/>
      <c r="PX25" s="7">
        <v>387000</v>
      </c>
      <c r="PY25" s="7">
        <v>330000</v>
      </c>
      <c r="PZ25" s="7">
        <v>330200</v>
      </c>
      <c r="QA25" s="7">
        <v>0</v>
      </c>
      <c r="QB25" s="7">
        <v>0</v>
      </c>
      <c r="QC25" s="7">
        <v>0</v>
      </c>
      <c r="QD25" s="7">
        <v>0</v>
      </c>
      <c r="QE25" s="7">
        <v>0</v>
      </c>
      <c r="QF25" s="7">
        <v>0</v>
      </c>
      <c r="QG25" s="7">
        <v>0</v>
      </c>
      <c r="QH25" s="7">
        <v>0</v>
      </c>
      <c r="QI25" s="7">
        <v>0</v>
      </c>
      <c r="QJ25" s="7">
        <v>0</v>
      </c>
      <c r="QK25" s="7">
        <v>0</v>
      </c>
      <c r="QL25" s="7">
        <v>0</v>
      </c>
      <c r="QM25" s="7"/>
      <c r="QN25" s="7">
        <v>0</v>
      </c>
      <c r="QO25" s="7">
        <v>0</v>
      </c>
      <c r="QP25" s="7">
        <v>0</v>
      </c>
      <c r="QQ25" s="7"/>
      <c r="QR25" s="7"/>
      <c r="QS25" s="7"/>
      <c r="QT25" s="7"/>
      <c r="QU25" s="7">
        <v>5000</v>
      </c>
      <c r="QV25" s="7">
        <v>57000</v>
      </c>
      <c r="QW25" s="7">
        <v>69300</v>
      </c>
      <c r="QX25" s="7">
        <v>110000</v>
      </c>
      <c r="QY25" s="7">
        <v>110000</v>
      </c>
      <c r="QZ25" s="7">
        <v>110000</v>
      </c>
      <c r="RA25" s="7"/>
      <c r="RB25" s="7"/>
      <c r="RC25" s="7"/>
      <c r="RD25" s="7"/>
      <c r="RE25" s="7"/>
      <c r="RF25" s="7"/>
      <c r="RG25" s="7"/>
      <c r="RH25" s="7"/>
      <c r="RI25" s="7">
        <v>0</v>
      </c>
      <c r="RJ25" s="7"/>
      <c r="RK25" s="7"/>
      <c r="RL25" s="7"/>
      <c r="RM25" s="7" t="s">
        <v>1188</v>
      </c>
      <c r="RN25" s="7"/>
      <c r="RO25" s="7"/>
      <c r="RP25" s="7"/>
      <c r="RQ25" s="7"/>
      <c r="RR25" s="7"/>
      <c r="RS25" s="7"/>
      <c r="RT25" s="7"/>
      <c r="RU25" s="7"/>
      <c r="RV25" s="7"/>
      <c r="RW25" s="7"/>
      <c r="RX25" s="7"/>
      <c r="RY25" s="7"/>
      <c r="RZ25" s="7"/>
      <c r="SA25" s="7"/>
      <c r="SB25" s="7"/>
      <c r="SC25" s="7"/>
      <c r="SD25" s="7"/>
      <c r="SE25" s="7"/>
      <c r="SF25" s="7"/>
      <c r="SG25" s="36">
        <f t="shared" si="55"/>
        <v>509500</v>
      </c>
      <c r="SH25" s="36">
        <f t="shared" si="56"/>
        <v>509500</v>
      </c>
      <c r="SI25" s="36">
        <f t="shared" si="57"/>
        <v>74500</v>
      </c>
      <c r="SJ25" s="20">
        <f t="shared" si="58"/>
        <v>72500</v>
      </c>
      <c r="SK25" s="20">
        <f t="shared" si="59"/>
        <v>0</v>
      </c>
      <c r="SL25" s="20">
        <f t="shared" si="60"/>
        <v>0</v>
      </c>
      <c r="SM25" s="20">
        <f t="shared" si="61"/>
        <v>2000</v>
      </c>
      <c r="SN25" s="36">
        <f t="shared" si="62"/>
        <v>435000</v>
      </c>
      <c r="SO25" s="36">
        <f t="shared" si="63"/>
        <v>0</v>
      </c>
      <c r="SP25" s="20">
        <f t="shared" si="64"/>
        <v>0</v>
      </c>
      <c r="SQ25" s="20">
        <f t="shared" si="65"/>
        <v>0</v>
      </c>
      <c r="SR25" s="20">
        <f t="shared" si="66"/>
        <v>0</v>
      </c>
      <c r="SS25" s="20">
        <f t="shared" si="67"/>
        <v>0</v>
      </c>
      <c r="ST25" s="20">
        <f t="shared" si="68"/>
        <v>0</v>
      </c>
      <c r="SU25" s="20">
        <f t="shared" si="69"/>
        <v>0</v>
      </c>
      <c r="SV25" s="36">
        <f t="shared" si="70"/>
        <v>435000</v>
      </c>
      <c r="SW25" s="20">
        <f t="shared" si="71"/>
        <v>400</v>
      </c>
      <c r="SX25" s="20">
        <f t="shared" si="72"/>
        <v>1000</v>
      </c>
      <c r="SY25" s="20">
        <f t="shared" si="73"/>
        <v>10000</v>
      </c>
      <c r="SZ25" s="20">
        <f t="shared" si="74"/>
        <v>2000</v>
      </c>
      <c r="TA25" s="20">
        <f t="shared" si="75"/>
        <v>0</v>
      </c>
      <c r="TB25" s="20">
        <f t="shared" si="76"/>
        <v>0</v>
      </c>
      <c r="TC25" s="20">
        <f t="shared" si="77"/>
        <v>500</v>
      </c>
      <c r="TD25" s="20">
        <f t="shared" si="78"/>
        <v>421100</v>
      </c>
      <c r="TE25" s="20">
        <f t="shared" si="79"/>
        <v>0</v>
      </c>
      <c r="TF25" s="20">
        <f t="shared" si="80"/>
        <v>0</v>
      </c>
      <c r="TG25" s="20">
        <f t="shared" si="81"/>
        <v>0</v>
      </c>
      <c r="TH25" s="20">
        <f t="shared" si="82"/>
        <v>0</v>
      </c>
      <c r="TI25" s="6"/>
      <c r="TJ25" s="36">
        <f t="shared" si="83"/>
        <v>330200</v>
      </c>
      <c r="TK25" s="36">
        <f t="shared" si="84"/>
        <v>330200</v>
      </c>
      <c r="TL25" s="36">
        <f t="shared" si="85"/>
        <v>44000</v>
      </c>
      <c r="TM25" s="20">
        <f t="shared" si="86"/>
        <v>44000</v>
      </c>
      <c r="TN25" s="20">
        <f t="shared" si="87"/>
        <v>0</v>
      </c>
      <c r="TO25" s="20">
        <f t="shared" si="88"/>
        <v>0</v>
      </c>
      <c r="TP25" s="20">
        <f t="shared" si="89"/>
        <v>0</v>
      </c>
      <c r="TQ25" s="36">
        <f t="shared" si="90"/>
        <v>286200</v>
      </c>
      <c r="TR25" s="36">
        <f t="shared" si="91"/>
        <v>0</v>
      </c>
      <c r="TS25" s="20">
        <f t="shared" si="92"/>
        <v>0</v>
      </c>
      <c r="TT25" s="20">
        <f t="shared" si="93"/>
        <v>0</v>
      </c>
      <c r="TU25" s="20">
        <f t="shared" si="94"/>
        <v>0</v>
      </c>
      <c r="TV25" s="20">
        <f t="shared" si="95"/>
        <v>0</v>
      </c>
      <c r="TW25" s="20">
        <f t="shared" si="96"/>
        <v>0</v>
      </c>
      <c r="TX25" s="20">
        <f t="shared" si="97"/>
        <v>0</v>
      </c>
      <c r="TY25" s="36">
        <f t="shared" si="98"/>
        <v>286200</v>
      </c>
      <c r="TZ25" s="20">
        <f t="shared" si="99"/>
        <v>0</v>
      </c>
      <c r="UA25" s="20">
        <f t="shared" si="100"/>
        <v>1000</v>
      </c>
      <c r="UB25" s="20">
        <f t="shared" si="101"/>
        <v>5000</v>
      </c>
      <c r="UC25" s="20">
        <f t="shared" si="102"/>
        <v>1000</v>
      </c>
      <c r="UD25" s="20">
        <f t="shared" si="103"/>
        <v>0</v>
      </c>
      <c r="UE25" s="20">
        <f t="shared" si="104"/>
        <v>0</v>
      </c>
      <c r="UF25" s="20">
        <f t="shared" si="105"/>
        <v>0</v>
      </c>
      <c r="UG25" s="20">
        <f t="shared" si="106"/>
        <v>279200</v>
      </c>
      <c r="UH25" s="20">
        <f t="shared" si="107"/>
        <v>0</v>
      </c>
      <c r="UI25" s="20">
        <f t="shared" si="108"/>
        <v>0</v>
      </c>
      <c r="UJ25" s="20">
        <f t="shared" si="109"/>
        <v>0</v>
      </c>
      <c r="UK25" s="20">
        <f t="shared" si="110"/>
        <v>0</v>
      </c>
      <c r="UL25" s="6"/>
      <c r="UM25" s="36">
        <f t="shared" si="111"/>
        <v>330200</v>
      </c>
      <c r="UN25" s="36">
        <f t="shared" si="112"/>
        <v>330200</v>
      </c>
      <c r="UO25" s="36">
        <f t="shared" si="113"/>
        <v>44000</v>
      </c>
      <c r="UP25" s="20">
        <f t="shared" si="114"/>
        <v>44000</v>
      </c>
      <c r="UQ25" s="20">
        <f t="shared" si="115"/>
        <v>0</v>
      </c>
      <c r="UR25" s="20">
        <f t="shared" si="116"/>
        <v>0</v>
      </c>
      <c r="US25" s="20">
        <f t="shared" si="117"/>
        <v>0</v>
      </c>
      <c r="UT25" s="36">
        <f t="shared" si="118"/>
        <v>286200</v>
      </c>
      <c r="UU25" s="36">
        <f t="shared" si="119"/>
        <v>0</v>
      </c>
      <c r="UV25" s="20">
        <f t="shared" si="120"/>
        <v>0</v>
      </c>
      <c r="UW25" s="20">
        <f t="shared" si="121"/>
        <v>0</v>
      </c>
      <c r="UX25" s="20">
        <f t="shared" si="122"/>
        <v>0</v>
      </c>
      <c r="UY25" s="20">
        <f t="shared" si="123"/>
        <v>0</v>
      </c>
      <c r="UZ25" s="20">
        <f t="shared" si="124"/>
        <v>0</v>
      </c>
      <c r="VA25" s="20">
        <f t="shared" si="125"/>
        <v>0</v>
      </c>
      <c r="VB25" s="36">
        <f t="shared" si="126"/>
        <v>286200</v>
      </c>
      <c r="VC25" s="20">
        <f t="shared" si="127"/>
        <v>0</v>
      </c>
      <c r="VD25" s="20">
        <f t="shared" si="128"/>
        <v>1000</v>
      </c>
      <c r="VE25" s="20">
        <f t="shared" si="129"/>
        <v>5000</v>
      </c>
      <c r="VF25" s="20">
        <f t="shared" si="130"/>
        <v>1000</v>
      </c>
      <c r="VG25" s="20">
        <f t="shared" si="131"/>
        <v>0</v>
      </c>
      <c r="VH25" s="20">
        <f t="shared" si="132"/>
        <v>0</v>
      </c>
      <c r="VI25" s="20">
        <f t="shared" si="133"/>
        <v>0</v>
      </c>
      <c r="VJ25" s="20">
        <f t="shared" si="134"/>
        <v>279200</v>
      </c>
      <c r="VK25" s="20">
        <f t="shared" si="135"/>
        <v>0</v>
      </c>
      <c r="VL25" s="20">
        <f t="shared" si="136"/>
        <v>0</v>
      </c>
      <c r="VM25" s="20">
        <f t="shared" si="137"/>
        <v>0</v>
      </c>
      <c r="VN25" s="20">
        <f t="shared" si="138"/>
        <v>0</v>
      </c>
      <c r="VT25" s="34">
        <f t="shared" si="25"/>
        <v>6191102</v>
      </c>
      <c r="VU25" s="34" t="str">
        <f t="shared" si="26"/>
        <v>Centrum sociální pomoci a služeb o. p. s.</v>
      </c>
      <c r="VV25" s="34" t="str">
        <f t="shared" si="27"/>
        <v>Psychologická poradna Rychnov nad Kněžnou</v>
      </c>
      <c r="VW25" s="34" t="str">
        <f t="shared" si="28"/>
        <v>odborné sociální poradenství</v>
      </c>
      <c r="VX25" s="10">
        <f t="shared" si="29"/>
        <v>0</v>
      </c>
      <c r="VY25" s="10"/>
      <c r="VZ25" s="10"/>
      <c r="WA25" s="10">
        <f t="shared" si="30"/>
        <v>400</v>
      </c>
      <c r="WB25" s="10">
        <f t="shared" si="31"/>
        <v>0</v>
      </c>
      <c r="WC25" s="10">
        <f t="shared" si="32"/>
        <v>10000</v>
      </c>
      <c r="WD25" s="10">
        <f t="shared" si="33"/>
        <v>421100</v>
      </c>
      <c r="WE25" s="10">
        <f t="shared" si="34"/>
        <v>3000</v>
      </c>
      <c r="WF25" s="10"/>
      <c r="WG25" s="10"/>
      <c r="WH25" s="10">
        <f t="shared" si="35"/>
        <v>0</v>
      </c>
      <c r="WI25" s="10">
        <f t="shared" si="36"/>
        <v>500</v>
      </c>
      <c r="WJ25" s="10">
        <f t="shared" si="37"/>
        <v>0</v>
      </c>
      <c r="WK25" s="10"/>
      <c r="WL25" s="10">
        <f t="shared" si="38"/>
        <v>74500</v>
      </c>
      <c r="WM25" s="10">
        <f t="shared" si="39"/>
        <v>509500</v>
      </c>
      <c r="WN25" s="10">
        <f t="shared" si="40"/>
        <v>509500</v>
      </c>
      <c r="WO25" s="10">
        <f t="shared" si="41"/>
        <v>0</v>
      </c>
      <c r="WP25" s="10">
        <f t="shared" si="42"/>
        <v>74500</v>
      </c>
      <c r="WQ25" s="34">
        <v>6115340</v>
      </c>
      <c r="WR25" s="10">
        <f t="shared" si="43"/>
        <v>0</v>
      </c>
      <c r="WS25" s="10"/>
      <c r="WT25" s="10"/>
      <c r="WU25" s="10">
        <f t="shared" si="44"/>
        <v>0</v>
      </c>
      <c r="WV25" s="10">
        <f t="shared" si="45"/>
        <v>0</v>
      </c>
      <c r="WW25" s="10">
        <f t="shared" si="46"/>
        <v>5000</v>
      </c>
      <c r="WX25" s="10">
        <f t="shared" si="47"/>
        <v>279200</v>
      </c>
      <c r="WY25" s="10">
        <f t="shared" si="48"/>
        <v>2000</v>
      </c>
      <c r="WZ25" s="10"/>
      <c r="XA25" s="10"/>
      <c r="XB25" s="10">
        <f t="shared" si="49"/>
        <v>0</v>
      </c>
      <c r="XC25" s="10">
        <f t="shared" si="50"/>
        <v>0</v>
      </c>
      <c r="XD25" s="10">
        <f t="shared" si="51"/>
        <v>44000</v>
      </c>
      <c r="XE25" s="10">
        <f t="shared" si="52"/>
        <v>330200</v>
      </c>
      <c r="XF25" s="10"/>
      <c r="XG25" s="10">
        <f t="shared" si="53"/>
        <v>330200</v>
      </c>
      <c r="XH25" s="10">
        <f t="shared" si="54"/>
        <v>0</v>
      </c>
      <c r="XI25" s="10"/>
      <c r="XJ25" s="10"/>
      <c r="XK25" s="10"/>
    </row>
    <row r="26" spans="1:635" s="34" customFormat="1" ht="28.5" customHeight="1">
      <c r="A26" s="7">
        <v>1</v>
      </c>
      <c r="B26" s="9" t="s">
        <v>1278</v>
      </c>
      <c r="C26" s="7">
        <v>25999044</v>
      </c>
      <c r="D26" s="7" t="s">
        <v>1279</v>
      </c>
      <c r="E26" s="7" t="s">
        <v>1207</v>
      </c>
      <c r="F26" s="7">
        <v>7268793</v>
      </c>
      <c r="G26" s="7" t="s">
        <v>1208</v>
      </c>
      <c r="H26" s="7" t="s">
        <v>1187</v>
      </c>
      <c r="I26" s="7" t="s">
        <v>1290</v>
      </c>
      <c r="J26" s="35">
        <v>39083</v>
      </c>
      <c r="K26" s="7"/>
      <c r="L26" s="7" t="s">
        <v>1188</v>
      </c>
      <c r="M26" s="7"/>
      <c r="N26" s="7"/>
      <c r="O26" s="7"/>
      <c r="P26" s="7"/>
      <c r="Q26" s="7"/>
      <c r="R26" s="7"/>
      <c r="S26" s="7"/>
      <c r="T26" s="7"/>
      <c r="U26" s="7"/>
      <c r="V26" s="7"/>
      <c r="W26" s="7"/>
      <c r="X26" s="7" t="s">
        <v>1291</v>
      </c>
      <c r="Y26" s="7"/>
      <c r="Z26" s="7">
        <v>20</v>
      </c>
      <c r="AA26" s="7">
        <v>20</v>
      </c>
      <c r="AB26" s="7">
        <v>35</v>
      </c>
      <c r="AC26" s="7">
        <v>34</v>
      </c>
      <c r="AD26" s="7">
        <v>36</v>
      </c>
      <c r="AE26" s="7"/>
      <c r="AF26" s="7"/>
      <c r="AG26" s="7"/>
      <c r="AH26" s="7"/>
      <c r="AI26" s="7"/>
      <c r="AJ26" s="7"/>
      <c r="AK26" s="7"/>
      <c r="AL26" s="7"/>
      <c r="AM26" s="7"/>
      <c r="AN26" s="7">
        <v>3960</v>
      </c>
      <c r="AO26" s="7"/>
      <c r="AP26" s="7"/>
      <c r="AQ26" s="7"/>
      <c r="AR26" s="7"/>
      <c r="AS26" s="7"/>
      <c r="AT26" s="7"/>
      <c r="AU26" s="7"/>
      <c r="AV26" s="7"/>
      <c r="AW26" s="7"/>
      <c r="AX26" s="7"/>
      <c r="AY26" s="7"/>
      <c r="AZ26" s="7"/>
      <c r="BA26" s="7"/>
      <c r="BB26" s="7"/>
      <c r="BC26" s="7"/>
      <c r="BD26" s="7"/>
      <c r="BE26" s="7"/>
      <c r="BF26" s="7"/>
      <c r="BG26" s="7"/>
      <c r="BH26" s="7"/>
      <c r="BI26" s="7"/>
      <c r="BJ26" s="7"/>
      <c r="BK26" s="7"/>
      <c r="BL26" s="7" t="s">
        <v>1292</v>
      </c>
      <c r="BM26" s="7" t="s">
        <v>1191</v>
      </c>
      <c r="BN26" s="7" t="s">
        <v>1200</v>
      </c>
      <c r="BO26" s="7">
        <v>0</v>
      </c>
      <c r="BP26" s="7">
        <v>0</v>
      </c>
      <c r="BQ26" s="7">
        <v>0</v>
      </c>
      <c r="BR26" s="7">
        <v>0</v>
      </c>
      <c r="BS26" s="7">
        <v>0</v>
      </c>
      <c r="BT26" s="7">
        <v>12</v>
      </c>
      <c r="BU26" s="7">
        <v>7</v>
      </c>
      <c r="BV26" s="7">
        <v>13</v>
      </c>
      <c r="BW26" s="7">
        <v>2</v>
      </c>
      <c r="BX26" s="7">
        <v>0</v>
      </c>
      <c r="BY26" s="7">
        <v>12</v>
      </c>
      <c r="BZ26" s="7">
        <v>7</v>
      </c>
      <c r="CA26" s="7">
        <v>13</v>
      </c>
      <c r="CB26" s="7">
        <v>2</v>
      </c>
      <c r="CC26" s="7">
        <v>0</v>
      </c>
      <c r="CD26" s="7">
        <v>0</v>
      </c>
      <c r="CE26" s="7">
        <v>34</v>
      </c>
      <c r="CF26" s="7">
        <v>34</v>
      </c>
      <c r="CG26" s="7"/>
      <c r="CH26" s="7">
        <v>0</v>
      </c>
      <c r="CI26" s="7">
        <v>0</v>
      </c>
      <c r="CJ26" s="7">
        <v>0</v>
      </c>
      <c r="CK26" s="7">
        <v>0</v>
      </c>
      <c r="CL26" s="7">
        <v>0</v>
      </c>
      <c r="CM26" s="7">
        <v>12</v>
      </c>
      <c r="CN26" s="7">
        <v>8</v>
      </c>
      <c r="CO26" s="7">
        <v>14</v>
      </c>
      <c r="CP26" s="7">
        <v>2</v>
      </c>
      <c r="CQ26" s="7">
        <v>0</v>
      </c>
      <c r="CR26" s="7">
        <v>12</v>
      </c>
      <c r="CS26" s="7">
        <v>8</v>
      </c>
      <c r="CT26" s="7">
        <v>14</v>
      </c>
      <c r="CU26" s="7">
        <v>2</v>
      </c>
      <c r="CV26" s="7">
        <v>0</v>
      </c>
      <c r="CW26" s="7">
        <v>0</v>
      </c>
      <c r="CX26" s="7">
        <v>36</v>
      </c>
      <c r="CY26" s="7">
        <v>36</v>
      </c>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v>1</v>
      </c>
      <c r="EL26" s="7">
        <v>0.5</v>
      </c>
      <c r="EM26" s="7">
        <v>0.5</v>
      </c>
      <c r="EN26" s="7">
        <v>168840</v>
      </c>
      <c r="EO26" s="7">
        <v>60000</v>
      </c>
      <c r="EP26" s="7">
        <v>5</v>
      </c>
      <c r="EQ26" s="7">
        <v>5</v>
      </c>
      <c r="ER26" s="7">
        <v>4.5</v>
      </c>
      <c r="ES26" s="7">
        <v>1193940</v>
      </c>
      <c r="ET26" s="7">
        <v>570000</v>
      </c>
      <c r="EU26" s="7"/>
      <c r="EV26" s="7"/>
      <c r="EW26" s="7"/>
      <c r="EX26" s="7"/>
      <c r="EY26" s="7"/>
      <c r="EZ26" s="7"/>
      <c r="FA26" s="7"/>
      <c r="FB26" s="7"/>
      <c r="FC26" s="7"/>
      <c r="FD26" s="7"/>
      <c r="FE26" s="7"/>
      <c r="FF26" s="7"/>
      <c r="FG26" s="7"/>
      <c r="FH26" s="7"/>
      <c r="FI26" s="7"/>
      <c r="FJ26" s="7"/>
      <c r="FK26" s="7"/>
      <c r="FL26" s="7"/>
      <c r="FM26" s="7"/>
      <c r="FN26" s="7"/>
      <c r="FO26" s="7">
        <v>3</v>
      </c>
      <c r="FP26" s="7">
        <v>0.4</v>
      </c>
      <c r="FQ26" s="7">
        <v>3</v>
      </c>
      <c r="FR26" s="7">
        <v>102047</v>
      </c>
      <c r="FS26" s="7">
        <v>27000</v>
      </c>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v>1</v>
      </c>
      <c r="IO26" s="7">
        <v>200</v>
      </c>
      <c r="IP26" s="7">
        <v>0.1</v>
      </c>
      <c r="IQ26" s="7">
        <v>18000</v>
      </c>
      <c r="IR26" s="7">
        <v>5000</v>
      </c>
      <c r="IS26" s="7">
        <v>2</v>
      </c>
      <c r="IT26" s="7">
        <v>500</v>
      </c>
      <c r="IU26" s="7">
        <v>0.249</v>
      </c>
      <c r="IV26" s="7">
        <v>30000</v>
      </c>
      <c r="IW26" s="7">
        <v>0</v>
      </c>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v>1</v>
      </c>
      <c r="KH26" s="7">
        <v>100</v>
      </c>
      <c r="KI26" s="7">
        <v>5.5</v>
      </c>
      <c r="KJ26" s="7">
        <v>0</v>
      </c>
      <c r="KK26" s="7">
        <v>0.1</v>
      </c>
      <c r="KL26" s="7">
        <v>0</v>
      </c>
      <c r="KM26" s="7">
        <v>5.6</v>
      </c>
      <c r="KN26" s="7">
        <v>1464827</v>
      </c>
      <c r="KO26" s="7">
        <v>657000</v>
      </c>
      <c r="KP26" s="7">
        <v>657000</v>
      </c>
      <c r="KQ26" s="7"/>
      <c r="KR26" s="7"/>
      <c r="KS26" s="7"/>
      <c r="KT26" s="7">
        <v>0</v>
      </c>
      <c r="KU26" s="7">
        <v>0</v>
      </c>
      <c r="KV26" s="7">
        <v>0</v>
      </c>
      <c r="KW26" s="7"/>
      <c r="KX26" s="7"/>
      <c r="KY26" s="7"/>
      <c r="KZ26" s="7">
        <v>48000</v>
      </c>
      <c r="LA26" s="7">
        <v>5000</v>
      </c>
      <c r="LB26" s="7">
        <v>5000</v>
      </c>
      <c r="LC26" s="7"/>
      <c r="LD26" s="7"/>
      <c r="LE26" s="7"/>
      <c r="LF26" s="7">
        <v>59600</v>
      </c>
      <c r="LG26" s="7">
        <v>0</v>
      </c>
      <c r="LH26" s="7">
        <v>0</v>
      </c>
      <c r="LI26" s="7"/>
      <c r="LJ26" s="7"/>
      <c r="LK26" s="7"/>
      <c r="LL26" s="7">
        <v>0</v>
      </c>
      <c r="LM26" s="7">
        <v>0</v>
      </c>
      <c r="LN26" s="7">
        <v>0</v>
      </c>
      <c r="LO26" s="7"/>
      <c r="LP26" s="7"/>
      <c r="LQ26" s="7"/>
      <c r="LR26" s="7">
        <v>34000</v>
      </c>
      <c r="LS26" s="7">
        <v>0</v>
      </c>
      <c r="LT26" s="7">
        <v>0</v>
      </c>
      <c r="LU26" s="7"/>
      <c r="LV26" s="7"/>
      <c r="LW26" s="7"/>
      <c r="LX26" s="7">
        <v>0</v>
      </c>
      <c r="LY26" s="7">
        <v>0</v>
      </c>
      <c r="LZ26" s="7">
        <v>0</v>
      </c>
      <c r="MA26" s="7"/>
      <c r="MB26" s="7"/>
      <c r="MC26" s="7"/>
      <c r="MD26" s="7">
        <v>3500</v>
      </c>
      <c r="ME26" s="7">
        <v>0</v>
      </c>
      <c r="MF26" s="7">
        <v>0</v>
      </c>
      <c r="MG26" s="7"/>
      <c r="MH26" s="7"/>
      <c r="MI26" s="7"/>
      <c r="MJ26" s="7">
        <v>80000</v>
      </c>
      <c r="MK26" s="7">
        <v>40000</v>
      </c>
      <c r="ML26" s="7">
        <v>40000</v>
      </c>
      <c r="MM26" s="7"/>
      <c r="MN26" s="7"/>
      <c r="MO26" s="7"/>
      <c r="MP26" s="7">
        <v>40000</v>
      </c>
      <c r="MQ26" s="7">
        <v>0</v>
      </c>
      <c r="MR26" s="7">
        <v>0</v>
      </c>
      <c r="MS26" s="7"/>
      <c r="MT26" s="7"/>
      <c r="MU26" s="7"/>
      <c r="MV26" s="7">
        <v>25000</v>
      </c>
      <c r="MW26" s="7">
        <v>0</v>
      </c>
      <c r="MX26" s="7">
        <v>0</v>
      </c>
      <c r="MY26" s="7"/>
      <c r="MZ26" s="7"/>
      <c r="NA26" s="7"/>
      <c r="NB26" s="7">
        <v>20500</v>
      </c>
      <c r="NC26" s="7">
        <v>5000</v>
      </c>
      <c r="ND26" s="7">
        <v>5000</v>
      </c>
      <c r="NE26" s="7"/>
      <c r="NF26" s="7"/>
      <c r="NG26" s="7"/>
      <c r="NH26" s="7">
        <v>78000</v>
      </c>
      <c r="NI26" s="7">
        <v>39000</v>
      </c>
      <c r="NJ26" s="7">
        <v>39000</v>
      </c>
      <c r="NK26" s="7"/>
      <c r="NL26" s="7"/>
      <c r="NM26" s="7"/>
      <c r="NN26" s="7">
        <v>22850</v>
      </c>
      <c r="NO26" s="7">
        <v>0</v>
      </c>
      <c r="NP26" s="7">
        <v>0</v>
      </c>
      <c r="NQ26" s="7"/>
      <c r="NR26" s="7"/>
      <c r="NS26" s="7"/>
      <c r="NT26" s="7">
        <v>35000</v>
      </c>
      <c r="NU26" s="7">
        <v>0</v>
      </c>
      <c r="NV26" s="7">
        <v>0</v>
      </c>
      <c r="NW26" s="7"/>
      <c r="NX26" s="7"/>
      <c r="NY26" s="7"/>
      <c r="NZ26" s="7">
        <v>60000</v>
      </c>
      <c r="OA26" s="7">
        <v>0</v>
      </c>
      <c r="OB26" s="7">
        <v>0</v>
      </c>
      <c r="OC26" s="7"/>
      <c r="OD26" s="7"/>
      <c r="OE26" s="7"/>
      <c r="OF26" s="7">
        <v>4000</v>
      </c>
      <c r="OG26" s="7">
        <v>0</v>
      </c>
      <c r="OH26" s="7">
        <v>0</v>
      </c>
      <c r="OI26" s="7"/>
      <c r="OJ26" s="7"/>
      <c r="OK26" s="7"/>
      <c r="OL26" s="7">
        <v>0</v>
      </c>
      <c r="OM26" s="7">
        <v>0</v>
      </c>
      <c r="ON26" s="7">
        <v>0</v>
      </c>
      <c r="OO26" s="7"/>
      <c r="OP26" s="7"/>
      <c r="OQ26" s="7"/>
      <c r="OR26" s="7">
        <v>0</v>
      </c>
      <c r="OS26" s="7">
        <v>0</v>
      </c>
      <c r="OT26" s="7">
        <v>0</v>
      </c>
      <c r="OU26" s="7"/>
      <c r="OV26" s="7"/>
      <c r="OW26" s="7"/>
      <c r="OX26" s="7">
        <v>15000</v>
      </c>
      <c r="OY26" s="7">
        <v>0</v>
      </c>
      <c r="OZ26" s="7">
        <v>0</v>
      </c>
      <c r="PA26" s="7"/>
      <c r="PB26" s="7"/>
      <c r="PC26" s="7"/>
      <c r="PD26" s="7">
        <v>4000</v>
      </c>
      <c r="PE26" s="7">
        <v>0</v>
      </c>
      <c r="PF26" s="7">
        <v>0</v>
      </c>
      <c r="PG26" s="7"/>
      <c r="PH26" s="7"/>
      <c r="PI26" s="7"/>
      <c r="PJ26" s="7">
        <v>0</v>
      </c>
      <c r="PK26" s="7">
        <v>0</v>
      </c>
      <c r="PL26" s="7">
        <v>0</v>
      </c>
      <c r="PM26" s="7"/>
      <c r="PN26" s="7"/>
      <c r="PO26" s="7"/>
      <c r="PP26" s="7">
        <v>1994277</v>
      </c>
      <c r="PQ26" s="7">
        <v>746000</v>
      </c>
      <c r="PR26" s="8">
        <v>746000</v>
      </c>
      <c r="PS26" s="7">
        <v>100</v>
      </c>
      <c r="PT26" s="7">
        <v>100</v>
      </c>
      <c r="PU26" s="7"/>
      <c r="PV26" s="7">
        <v>2383948</v>
      </c>
      <c r="PW26" s="7"/>
      <c r="PX26" s="7">
        <v>713000</v>
      </c>
      <c r="PY26" s="7">
        <v>720000</v>
      </c>
      <c r="PZ26" s="7">
        <v>746000</v>
      </c>
      <c r="QA26" s="7">
        <v>0</v>
      </c>
      <c r="QB26" s="7">
        <v>0</v>
      </c>
      <c r="QC26" s="7">
        <v>0</v>
      </c>
      <c r="QD26" s="7">
        <v>0</v>
      </c>
      <c r="QE26" s="7">
        <v>0</v>
      </c>
      <c r="QF26" s="7">
        <v>0</v>
      </c>
      <c r="QG26" s="7">
        <v>0</v>
      </c>
      <c r="QH26" s="7">
        <v>0</v>
      </c>
      <c r="QI26" s="7">
        <v>0</v>
      </c>
      <c r="QJ26" s="7">
        <v>385485</v>
      </c>
      <c r="QK26" s="7">
        <v>415000</v>
      </c>
      <c r="QL26" s="7">
        <v>415000</v>
      </c>
      <c r="QM26" s="7"/>
      <c r="QN26" s="7">
        <v>0</v>
      </c>
      <c r="QO26" s="7">
        <v>0</v>
      </c>
      <c r="QP26" s="7">
        <v>0</v>
      </c>
      <c r="QQ26" s="7"/>
      <c r="QR26" s="7"/>
      <c r="QS26" s="7"/>
      <c r="QT26" s="7"/>
      <c r="QU26" s="7">
        <v>61000</v>
      </c>
      <c r="QV26" s="7">
        <v>239000</v>
      </c>
      <c r="QW26" s="7">
        <v>243277</v>
      </c>
      <c r="QX26" s="7">
        <v>570000</v>
      </c>
      <c r="QY26" s="7">
        <v>580000</v>
      </c>
      <c r="QZ26" s="7">
        <v>590000</v>
      </c>
      <c r="RA26" s="7"/>
      <c r="RB26" s="7"/>
      <c r="RC26" s="7"/>
      <c r="RD26" s="7"/>
      <c r="RE26" s="7"/>
      <c r="RF26" s="7"/>
      <c r="RG26" s="7"/>
      <c r="RH26" s="7"/>
      <c r="RI26" s="7">
        <v>0</v>
      </c>
      <c r="RJ26" s="7"/>
      <c r="RK26" s="7"/>
      <c r="RL26" s="7"/>
      <c r="RM26" s="7" t="s">
        <v>1188</v>
      </c>
      <c r="RN26" s="7"/>
      <c r="RO26" s="7"/>
      <c r="RP26" s="7"/>
      <c r="RQ26" s="7"/>
      <c r="RR26" s="7"/>
      <c r="RS26" s="7"/>
      <c r="RT26" s="7"/>
      <c r="RU26" s="7"/>
      <c r="RV26" s="7"/>
      <c r="RW26" s="7"/>
      <c r="RX26" s="7"/>
      <c r="RY26" s="7"/>
      <c r="RZ26" s="7"/>
      <c r="SA26" s="7"/>
      <c r="SB26" s="7"/>
      <c r="SC26" s="7"/>
      <c r="SD26" s="7"/>
      <c r="SE26" s="7"/>
      <c r="SF26" s="7"/>
      <c r="SG26" s="36">
        <f t="shared" si="55"/>
        <v>1994277</v>
      </c>
      <c r="SH26" s="36">
        <f t="shared" si="56"/>
        <v>1994277</v>
      </c>
      <c r="SI26" s="36">
        <f t="shared" si="57"/>
        <v>1572427</v>
      </c>
      <c r="SJ26" s="20">
        <f t="shared" si="58"/>
        <v>1464827</v>
      </c>
      <c r="SK26" s="20">
        <f t="shared" si="59"/>
        <v>0</v>
      </c>
      <c r="SL26" s="20">
        <f t="shared" si="60"/>
        <v>48000</v>
      </c>
      <c r="SM26" s="20">
        <f t="shared" si="61"/>
        <v>59600</v>
      </c>
      <c r="SN26" s="36">
        <f t="shared" si="62"/>
        <v>421850</v>
      </c>
      <c r="SO26" s="36">
        <f t="shared" si="63"/>
        <v>34000</v>
      </c>
      <c r="SP26" s="20">
        <f t="shared" si="64"/>
        <v>0</v>
      </c>
      <c r="SQ26" s="20">
        <f t="shared" si="65"/>
        <v>34000</v>
      </c>
      <c r="SR26" s="20">
        <f t="shared" si="66"/>
        <v>0</v>
      </c>
      <c r="SS26" s="20">
        <f t="shared" si="67"/>
        <v>3500</v>
      </c>
      <c r="ST26" s="20">
        <f t="shared" si="68"/>
        <v>80000</v>
      </c>
      <c r="SU26" s="20">
        <f t="shared" si="69"/>
        <v>40000</v>
      </c>
      <c r="SV26" s="36">
        <f t="shared" si="70"/>
        <v>260350</v>
      </c>
      <c r="SW26" s="20">
        <f t="shared" si="71"/>
        <v>25000</v>
      </c>
      <c r="SX26" s="20">
        <f t="shared" si="72"/>
        <v>20500</v>
      </c>
      <c r="SY26" s="20">
        <f t="shared" si="73"/>
        <v>78000</v>
      </c>
      <c r="SZ26" s="20">
        <f t="shared" si="74"/>
        <v>22850</v>
      </c>
      <c r="TA26" s="20">
        <f t="shared" si="75"/>
        <v>35000</v>
      </c>
      <c r="TB26" s="20">
        <f t="shared" si="76"/>
        <v>60000</v>
      </c>
      <c r="TC26" s="20">
        <f t="shared" si="77"/>
        <v>4000</v>
      </c>
      <c r="TD26" s="20">
        <f t="shared" si="78"/>
        <v>0</v>
      </c>
      <c r="TE26" s="20">
        <f t="shared" si="79"/>
        <v>0</v>
      </c>
      <c r="TF26" s="20">
        <f t="shared" si="80"/>
        <v>15000</v>
      </c>
      <c r="TG26" s="20">
        <f t="shared" si="81"/>
        <v>4000</v>
      </c>
      <c r="TH26" s="20">
        <f t="shared" si="82"/>
        <v>0</v>
      </c>
      <c r="TI26" s="6"/>
      <c r="TJ26" s="36">
        <f t="shared" si="83"/>
        <v>746000</v>
      </c>
      <c r="TK26" s="36">
        <f t="shared" si="84"/>
        <v>746000</v>
      </c>
      <c r="TL26" s="36">
        <f t="shared" si="85"/>
        <v>662000</v>
      </c>
      <c r="TM26" s="20">
        <f t="shared" si="86"/>
        <v>657000</v>
      </c>
      <c r="TN26" s="20">
        <f t="shared" si="87"/>
        <v>0</v>
      </c>
      <c r="TO26" s="20">
        <f t="shared" si="88"/>
        <v>5000</v>
      </c>
      <c r="TP26" s="20">
        <f t="shared" si="89"/>
        <v>0</v>
      </c>
      <c r="TQ26" s="36">
        <f t="shared" si="90"/>
        <v>84000</v>
      </c>
      <c r="TR26" s="36">
        <f t="shared" si="91"/>
        <v>0</v>
      </c>
      <c r="TS26" s="20">
        <f t="shared" si="92"/>
        <v>0</v>
      </c>
      <c r="TT26" s="20">
        <f t="shared" si="93"/>
        <v>0</v>
      </c>
      <c r="TU26" s="20">
        <f t="shared" si="94"/>
        <v>0</v>
      </c>
      <c r="TV26" s="20">
        <f t="shared" si="95"/>
        <v>0</v>
      </c>
      <c r="TW26" s="20">
        <f t="shared" si="96"/>
        <v>40000</v>
      </c>
      <c r="TX26" s="20">
        <f t="shared" si="97"/>
        <v>0</v>
      </c>
      <c r="TY26" s="36">
        <f t="shared" si="98"/>
        <v>44000</v>
      </c>
      <c r="TZ26" s="20">
        <f t="shared" si="99"/>
        <v>0</v>
      </c>
      <c r="UA26" s="20">
        <f t="shared" si="100"/>
        <v>5000</v>
      </c>
      <c r="UB26" s="20">
        <f t="shared" si="101"/>
        <v>39000</v>
      </c>
      <c r="UC26" s="20">
        <f t="shared" si="102"/>
        <v>0</v>
      </c>
      <c r="UD26" s="20">
        <f t="shared" si="103"/>
        <v>0</v>
      </c>
      <c r="UE26" s="20">
        <f t="shared" si="104"/>
        <v>0</v>
      </c>
      <c r="UF26" s="20">
        <f t="shared" si="105"/>
        <v>0</v>
      </c>
      <c r="UG26" s="20">
        <f t="shared" si="106"/>
        <v>0</v>
      </c>
      <c r="UH26" s="20">
        <f t="shared" si="107"/>
        <v>0</v>
      </c>
      <c r="UI26" s="20">
        <f t="shared" si="108"/>
        <v>0</v>
      </c>
      <c r="UJ26" s="20">
        <f t="shared" si="109"/>
        <v>0</v>
      </c>
      <c r="UK26" s="20">
        <f t="shared" si="110"/>
        <v>0</v>
      </c>
      <c r="UL26" s="6"/>
      <c r="UM26" s="36">
        <f t="shared" si="111"/>
        <v>746000</v>
      </c>
      <c r="UN26" s="36">
        <f t="shared" si="112"/>
        <v>746000</v>
      </c>
      <c r="UO26" s="36">
        <f t="shared" si="113"/>
        <v>662000</v>
      </c>
      <c r="UP26" s="20">
        <f t="shared" si="114"/>
        <v>657000</v>
      </c>
      <c r="UQ26" s="20">
        <f t="shared" si="115"/>
        <v>0</v>
      </c>
      <c r="UR26" s="20">
        <f t="shared" si="116"/>
        <v>5000</v>
      </c>
      <c r="US26" s="20">
        <f t="shared" si="117"/>
        <v>0</v>
      </c>
      <c r="UT26" s="36">
        <f t="shared" si="118"/>
        <v>84000</v>
      </c>
      <c r="UU26" s="36">
        <f t="shared" si="119"/>
        <v>0</v>
      </c>
      <c r="UV26" s="20">
        <f t="shared" si="120"/>
        <v>0</v>
      </c>
      <c r="UW26" s="20">
        <f t="shared" si="121"/>
        <v>0</v>
      </c>
      <c r="UX26" s="20">
        <f t="shared" si="122"/>
        <v>0</v>
      </c>
      <c r="UY26" s="20">
        <f t="shared" si="123"/>
        <v>0</v>
      </c>
      <c r="UZ26" s="20">
        <f t="shared" si="124"/>
        <v>40000</v>
      </c>
      <c r="VA26" s="20">
        <f t="shared" si="125"/>
        <v>0</v>
      </c>
      <c r="VB26" s="36">
        <f t="shared" si="126"/>
        <v>44000</v>
      </c>
      <c r="VC26" s="20">
        <f t="shared" si="127"/>
        <v>0</v>
      </c>
      <c r="VD26" s="20">
        <f t="shared" si="128"/>
        <v>5000</v>
      </c>
      <c r="VE26" s="20">
        <f t="shared" si="129"/>
        <v>39000</v>
      </c>
      <c r="VF26" s="20">
        <f t="shared" si="130"/>
        <v>0</v>
      </c>
      <c r="VG26" s="20">
        <f t="shared" si="131"/>
        <v>0</v>
      </c>
      <c r="VH26" s="20">
        <f t="shared" si="132"/>
        <v>0</v>
      </c>
      <c r="VI26" s="20">
        <f t="shared" si="133"/>
        <v>0</v>
      </c>
      <c r="VJ26" s="20">
        <f t="shared" si="134"/>
        <v>0</v>
      </c>
      <c r="VK26" s="20">
        <f t="shared" si="135"/>
        <v>0</v>
      </c>
      <c r="VL26" s="20">
        <f t="shared" si="136"/>
        <v>0</v>
      </c>
      <c r="VM26" s="20">
        <f t="shared" si="137"/>
        <v>0</v>
      </c>
      <c r="VN26" s="20">
        <f t="shared" si="138"/>
        <v>0</v>
      </c>
      <c r="VT26" s="34">
        <f t="shared" si="25"/>
        <v>7268793</v>
      </c>
      <c r="VU26" s="34" t="str">
        <f t="shared" si="26"/>
        <v>Centrum sociální pomoci a služeb o. p. s.</v>
      </c>
      <c r="VV26" s="34" t="str">
        <f t="shared" si="27"/>
        <v>Denní stacionář - Domovinka</v>
      </c>
      <c r="VW26" s="34" t="str">
        <f t="shared" si="28"/>
        <v>denní stacionáře</v>
      </c>
      <c r="VX26" s="10">
        <f t="shared" si="29"/>
        <v>117500</v>
      </c>
      <c r="VY26" s="10"/>
      <c r="VZ26" s="10"/>
      <c r="WA26" s="10">
        <f t="shared" si="30"/>
        <v>25000</v>
      </c>
      <c r="WB26" s="10">
        <f t="shared" si="31"/>
        <v>60000</v>
      </c>
      <c r="WC26" s="10">
        <f t="shared" si="32"/>
        <v>78000</v>
      </c>
      <c r="WD26" s="10">
        <f t="shared" si="33"/>
        <v>0</v>
      </c>
      <c r="WE26" s="10">
        <f t="shared" si="34"/>
        <v>78350</v>
      </c>
      <c r="WF26" s="10"/>
      <c r="WG26" s="10"/>
      <c r="WH26" s="10">
        <f t="shared" si="35"/>
        <v>4000</v>
      </c>
      <c r="WI26" s="10">
        <f t="shared" si="36"/>
        <v>59000</v>
      </c>
      <c r="WJ26" s="10">
        <f t="shared" si="37"/>
        <v>1380780</v>
      </c>
      <c r="WK26" s="10"/>
      <c r="WL26" s="10">
        <f t="shared" si="38"/>
        <v>191647</v>
      </c>
      <c r="WM26" s="10">
        <f t="shared" si="39"/>
        <v>1994277</v>
      </c>
      <c r="WN26" s="10">
        <f t="shared" si="40"/>
        <v>1994277</v>
      </c>
      <c r="WO26" s="10">
        <f t="shared" si="41"/>
        <v>0</v>
      </c>
      <c r="WP26" s="10">
        <f t="shared" si="42"/>
        <v>1572427</v>
      </c>
      <c r="WQ26" s="34">
        <v>6115340</v>
      </c>
      <c r="WR26" s="10">
        <f t="shared" si="43"/>
        <v>40000</v>
      </c>
      <c r="WS26" s="10"/>
      <c r="WT26" s="10"/>
      <c r="WU26" s="10">
        <f t="shared" si="44"/>
        <v>0</v>
      </c>
      <c r="WV26" s="10">
        <f t="shared" si="45"/>
        <v>0</v>
      </c>
      <c r="WW26" s="10">
        <f t="shared" si="46"/>
        <v>39000</v>
      </c>
      <c r="WX26" s="10">
        <f t="shared" si="47"/>
        <v>0</v>
      </c>
      <c r="WY26" s="10">
        <f t="shared" si="48"/>
        <v>5000</v>
      </c>
      <c r="WZ26" s="10"/>
      <c r="XA26" s="10"/>
      <c r="XB26" s="10">
        <f t="shared" si="49"/>
        <v>0</v>
      </c>
      <c r="XC26" s="10">
        <f t="shared" si="50"/>
        <v>0</v>
      </c>
      <c r="XD26" s="10">
        <f t="shared" si="51"/>
        <v>662000</v>
      </c>
      <c r="XE26" s="10">
        <f t="shared" si="52"/>
        <v>746000</v>
      </c>
      <c r="XF26" s="10"/>
      <c r="XG26" s="10">
        <f t="shared" si="53"/>
        <v>746000</v>
      </c>
      <c r="XH26" s="10">
        <f t="shared" si="54"/>
        <v>0</v>
      </c>
      <c r="XI26" s="10"/>
      <c r="XJ26" s="10"/>
      <c r="XK26" s="10"/>
    </row>
    <row r="27" spans="1:635" s="34" customFormat="1" ht="28.5" customHeight="1">
      <c r="A27" s="7">
        <v>1</v>
      </c>
      <c r="B27" s="9" t="s">
        <v>1278</v>
      </c>
      <c r="C27" s="7">
        <v>25999044</v>
      </c>
      <c r="D27" s="7" t="s">
        <v>1279</v>
      </c>
      <c r="E27" s="7" t="s">
        <v>1207</v>
      </c>
      <c r="F27" s="7">
        <v>9684449</v>
      </c>
      <c r="G27" s="7" t="s">
        <v>1262</v>
      </c>
      <c r="H27" s="7" t="s">
        <v>1263</v>
      </c>
      <c r="I27" s="7" t="s">
        <v>1293</v>
      </c>
      <c r="J27" s="35">
        <v>39083</v>
      </c>
      <c r="K27" s="7"/>
      <c r="L27" s="7" t="s">
        <v>1188</v>
      </c>
      <c r="M27" s="7"/>
      <c r="N27" s="7"/>
      <c r="O27" s="7"/>
      <c r="P27" s="7"/>
      <c r="Q27" s="7"/>
      <c r="R27" s="7"/>
      <c r="S27" s="7"/>
      <c r="T27" s="7"/>
      <c r="U27" s="7"/>
      <c r="V27" s="7"/>
      <c r="W27" s="7"/>
      <c r="X27" s="7" t="s">
        <v>1223</v>
      </c>
      <c r="Y27" s="7"/>
      <c r="Z27" s="7"/>
      <c r="AA27" s="7"/>
      <c r="AB27" s="7"/>
      <c r="AC27" s="7"/>
      <c r="AD27" s="7"/>
      <c r="AE27" s="7"/>
      <c r="AF27" s="7"/>
      <c r="AG27" s="7"/>
      <c r="AH27" s="7"/>
      <c r="AI27" s="7">
        <v>10</v>
      </c>
      <c r="AJ27" s="7">
        <v>2</v>
      </c>
      <c r="AK27" s="7">
        <v>780</v>
      </c>
      <c r="AL27" s="7">
        <v>800</v>
      </c>
      <c r="AM27" s="7">
        <v>805</v>
      </c>
      <c r="AN27" s="7"/>
      <c r="AO27" s="7" t="s">
        <v>1282</v>
      </c>
      <c r="AP27" s="7"/>
      <c r="AQ27" s="7"/>
      <c r="AR27" s="7"/>
      <c r="AS27" s="7"/>
      <c r="AT27" s="7"/>
      <c r="AU27" s="7"/>
      <c r="AV27" s="7"/>
      <c r="AW27" s="7"/>
      <c r="AX27" s="7"/>
      <c r="AY27" s="7"/>
      <c r="AZ27" s="7"/>
      <c r="BA27" s="7"/>
      <c r="BB27" s="7"/>
      <c r="BC27" s="7"/>
      <c r="BD27" s="7"/>
      <c r="BE27" s="7"/>
      <c r="BF27" s="7"/>
      <c r="BG27" s="7"/>
      <c r="BH27" s="7"/>
      <c r="BI27" s="7"/>
      <c r="BJ27" s="7"/>
      <c r="BK27" s="7"/>
      <c r="BL27" s="7" t="s">
        <v>1283</v>
      </c>
      <c r="BM27" s="7" t="s">
        <v>1247</v>
      </c>
      <c r="BN27" s="7" t="s">
        <v>1192</v>
      </c>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v>1</v>
      </c>
      <c r="EL27" s="7">
        <v>1</v>
      </c>
      <c r="EM27" s="7">
        <v>1</v>
      </c>
      <c r="EN27" s="7">
        <v>335600</v>
      </c>
      <c r="EO27" s="7">
        <v>280000</v>
      </c>
      <c r="EP27" s="7"/>
      <c r="EQ27" s="7"/>
      <c r="ER27" s="7"/>
      <c r="ES27" s="7"/>
      <c r="ET27" s="7"/>
      <c r="EU27" s="7"/>
      <c r="EV27" s="7"/>
      <c r="EW27" s="7"/>
      <c r="EX27" s="7"/>
      <c r="EY27" s="7"/>
      <c r="EZ27" s="7"/>
      <c r="FA27" s="7"/>
      <c r="FB27" s="7"/>
      <c r="FC27" s="7"/>
      <c r="FD27" s="7"/>
      <c r="FE27" s="7"/>
      <c r="FF27" s="7"/>
      <c r="FG27" s="7"/>
      <c r="FH27" s="7"/>
      <c r="FI27" s="7"/>
      <c r="FJ27" s="7">
        <v>1</v>
      </c>
      <c r="FK27" s="7">
        <v>0.5</v>
      </c>
      <c r="FL27" s="7">
        <v>0</v>
      </c>
      <c r="FM27" s="7">
        <v>218000</v>
      </c>
      <c r="FN27" s="7">
        <v>150000</v>
      </c>
      <c r="FO27" s="7">
        <v>3</v>
      </c>
      <c r="FP27" s="7">
        <v>0.19</v>
      </c>
      <c r="FQ27" s="7">
        <v>0.14000000000000001</v>
      </c>
      <c r="FR27" s="7">
        <v>71000</v>
      </c>
      <c r="FS27" s="7">
        <v>0</v>
      </c>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v>1</v>
      </c>
      <c r="IO27" s="7">
        <v>300</v>
      </c>
      <c r="IP27" s="7">
        <v>0.14899999999999999</v>
      </c>
      <c r="IQ27" s="7">
        <v>60000</v>
      </c>
      <c r="IR27" s="7">
        <v>40000</v>
      </c>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v>0</v>
      </c>
      <c r="KH27" s="7"/>
      <c r="KI27" s="7">
        <v>1.5</v>
      </c>
      <c r="KJ27" s="7">
        <v>0</v>
      </c>
      <c r="KK27" s="7">
        <v>0.14899999999999999</v>
      </c>
      <c r="KL27" s="7">
        <v>0</v>
      </c>
      <c r="KM27" s="7">
        <v>1.649</v>
      </c>
      <c r="KN27" s="7">
        <v>624600</v>
      </c>
      <c r="KO27" s="7">
        <v>430000</v>
      </c>
      <c r="KP27" s="7">
        <v>430000</v>
      </c>
      <c r="KQ27" s="7"/>
      <c r="KR27" s="7"/>
      <c r="KS27" s="7"/>
      <c r="KT27" s="7">
        <v>0</v>
      </c>
      <c r="KU27" s="7">
        <v>0</v>
      </c>
      <c r="KV27" s="7">
        <v>0</v>
      </c>
      <c r="KW27" s="7"/>
      <c r="KX27" s="7"/>
      <c r="KY27" s="7"/>
      <c r="KZ27" s="7">
        <v>60000</v>
      </c>
      <c r="LA27" s="7">
        <v>40000</v>
      </c>
      <c r="LB27" s="7">
        <v>40000</v>
      </c>
      <c r="LC27" s="7"/>
      <c r="LD27" s="7"/>
      <c r="LE27" s="7"/>
      <c r="LF27" s="7">
        <v>32500</v>
      </c>
      <c r="LG27" s="7">
        <v>0</v>
      </c>
      <c r="LH27" s="7">
        <v>0</v>
      </c>
      <c r="LI27" s="7"/>
      <c r="LJ27" s="7"/>
      <c r="LK27" s="7"/>
      <c r="LL27" s="7">
        <v>0</v>
      </c>
      <c r="LM27" s="7">
        <v>0</v>
      </c>
      <c r="LN27" s="7">
        <v>0</v>
      </c>
      <c r="LO27" s="7"/>
      <c r="LP27" s="7"/>
      <c r="LQ27" s="7"/>
      <c r="LR27" s="7">
        <v>30000</v>
      </c>
      <c r="LS27" s="7">
        <v>5000</v>
      </c>
      <c r="LT27" s="7">
        <v>5000</v>
      </c>
      <c r="LU27" s="7"/>
      <c r="LV27" s="7"/>
      <c r="LW27" s="7"/>
      <c r="LX27" s="7">
        <v>0</v>
      </c>
      <c r="LY27" s="7">
        <v>0</v>
      </c>
      <c r="LZ27" s="7">
        <v>0</v>
      </c>
      <c r="MA27" s="7"/>
      <c r="MB27" s="7"/>
      <c r="MC27" s="7"/>
      <c r="MD27" s="7">
        <v>3000</v>
      </c>
      <c r="ME27" s="7">
        <v>2000</v>
      </c>
      <c r="MF27" s="7">
        <v>2000</v>
      </c>
      <c r="MG27" s="7"/>
      <c r="MH27" s="7"/>
      <c r="MI27" s="7"/>
      <c r="MJ27" s="7">
        <v>0</v>
      </c>
      <c r="MK27" s="7">
        <v>0</v>
      </c>
      <c r="ML27" s="7">
        <v>0</v>
      </c>
      <c r="MM27" s="7"/>
      <c r="MN27" s="7"/>
      <c r="MO27" s="7"/>
      <c r="MP27" s="7">
        <v>15000</v>
      </c>
      <c r="MQ27" s="7">
        <v>3000</v>
      </c>
      <c r="MR27" s="7">
        <v>3000</v>
      </c>
      <c r="MS27" s="7"/>
      <c r="MT27" s="7"/>
      <c r="MU27" s="7"/>
      <c r="MV27" s="7">
        <v>31600</v>
      </c>
      <c r="MW27" s="7">
        <v>0</v>
      </c>
      <c r="MX27" s="7">
        <v>0</v>
      </c>
      <c r="MY27" s="7"/>
      <c r="MZ27" s="7"/>
      <c r="NA27" s="7"/>
      <c r="NB27" s="7">
        <v>16500</v>
      </c>
      <c r="NC27" s="7">
        <v>5000</v>
      </c>
      <c r="ND27" s="7">
        <v>5000</v>
      </c>
      <c r="NE27" s="7"/>
      <c r="NF27" s="7"/>
      <c r="NG27" s="7"/>
      <c r="NH27" s="7">
        <v>128000</v>
      </c>
      <c r="NI27" s="7">
        <v>62500</v>
      </c>
      <c r="NJ27" s="7">
        <v>62500</v>
      </c>
      <c r="NK27" s="7"/>
      <c r="NL27" s="7"/>
      <c r="NM27" s="7"/>
      <c r="NN27" s="7">
        <v>12000</v>
      </c>
      <c r="NO27" s="7">
        <v>7500</v>
      </c>
      <c r="NP27" s="7">
        <v>7500</v>
      </c>
      <c r="NQ27" s="7"/>
      <c r="NR27" s="7"/>
      <c r="NS27" s="7"/>
      <c r="NT27" s="7">
        <v>5000</v>
      </c>
      <c r="NU27" s="7">
        <v>0</v>
      </c>
      <c r="NV27" s="7">
        <v>0</v>
      </c>
      <c r="NW27" s="7"/>
      <c r="NX27" s="7"/>
      <c r="NY27" s="7"/>
      <c r="NZ27" s="7">
        <v>2000</v>
      </c>
      <c r="OA27" s="7">
        <v>1000</v>
      </c>
      <c r="OB27" s="7">
        <v>1000</v>
      </c>
      <c r="OC27" s="7"/>
      <c r="OD27" s="7"/>
      <c r="OE27" s="7"/>
      <c r="OF27" s="7">
        <v>9500</v>
      </c>
      <c r="OG27" s="7">
        <v>2500</v>
      </c>
      <c r="OH27" s="7">
        <v>2500</v>
      </c>
      <c r="OI27" s="7"/>
      <c r="OJ27" s="7"/>
      <c r="OK27" s="7"/>
      <c r="OL27" s="7">
        <v>0</v>
      </c>
      <c r="OM27" s="7">
        <v>0</v>
      </c>
      <c r="ON27" s="7">
        <v>0</v>
      </c>
      <c r="OO27" s="7"/>
      <c r="OP27" s="7"/>
      <c r="OQ27" s="7"/>
      <c r="OR27" s="7">
        <v>0</v>
      </c>
      <c r="OS27" s="7">
        <v>0</v>
      </c>
      <c r="OT27" s="7">
        <v>0</v>
      </c>
      <c r="OU27" s="7"/>
      <c r="OV27" s="7"/>
      <c r="OW27" s="7"/>
      <c r="OX27" s="7">
        <v>0</v>
      </c>
      <c r="OY27" s="7">
        <v>0</v>
      </c>
      <c r="OZ27" s="7">
        <v>0</v>
      </c>
      <c r="PA27" s="7"/>
      <c r="PB27" s="7"/>
      <c r="PC27" s="7"/>
      <c r="PD27" s="7">
        <v>0</v>
      </c>
      <c r="PE27" s="7">
        <v>0</v>
      </c>
      <c r="PF27" s="7">
        <v>0</v>
      </c>
      <c r="PG27" s="7"/>
      <c r="PH27" s="7"/>
      <c r="PI27" s="7"/>
      <c r="PJ27" s="7">
        <v>0</v>
      </c>
      <c r="PK27" s="7">
        <v>0</v>
      </c>
      <c r="PL27" s="7">
        <v>0</v>
      </c>
      <c r="PM27" s="7"/>
      <c r="PN27" s="7"/>
      <c r="PO27" s="7"/>
      <c r="PP27" s="7">
        <v>969700</v>
      </c>
      <c r="PQ27" s="7">
        <v>558500</v>
      </c>
      <c r="PR27" s="8">
        <v>558500</v>
      </c>
      <c r="PS27" s="7">
        <v>100</v>
      </c>
      <c r="PT27" s="7">
        <v>100</v>
      </c>
      <c r="PU27" s="7"/>
      <c r="PV27" s="7"/>
      <c r="PW27" s="7"/>
      <c r="PX27" s="7">
        <v>554000</v>
      </c>
      <c r="PY27" s="7">
        <v>554000</v>
      </c>
      <c r="PZ27" s="7">
        <v>558500</v>
      </c>
      <c r="QA27" s="7">
        <v>0</v>
      </c>
      <c r="QB27" s="7">
        <v>0</v>
      </c>
      <c r="QC27" s="7">
        <v>0</v>
      </c>
      <c r="QD27" s="7">
        <v>0</v>
      </c>
      <c r="QE27" s="7">
        <v>0</v>
      </c>
      <c r="QF27" s="7">
        <v>0</v>
      </c>
      <c r="QG27" s="7">
        <v>0</v>
      </c>
      <c r="QH27" s="7">
        <v>0</v>
      </c>
      <c r="QI27" s="7">
        <v>0</v>
      </c>
      <c r="QJ27" s="7">
        <v>0</v>
      </c>
      <c r="QK27" s="7">
        <v>0</v>
      </c>
      <c r="QL27" s="7">
        <v>0</v>
      </c>
      <c r="QM27" s="7"/>
      <c r="QN27" s="7">
        <v>0</v>
      </c>
      <c r="QO27" s="7">
        <v>0</v>
      </c>
      <c r="QP27" s="7">
        <v>0</v>
      </c>
      <c r="QQ27" s="7"/>
      <c r="QR27" s="7"/>
      <c r="QS27" s="7"/>
      <c r="QT27" s="7"/>
      <c r="QU27" s="7">
        <v>70000</v>
      </c>
      <c r="QV27" s="7">
        <v>177000</v>
      </c>
      <c r="QW27" s="7">
        <v>231700</v>
      </c>
      <c r="QX27" s="7">
        <v>199000</v>
      </c>
      <c r="QY27" s="7">
        <v>174405</v>
      </c>
      <c r="QZ27" s="7">
        <v>179500</v>
      </c>
      <c r="RA27" s="7"/>
      <c r="RB27" s="7"/>
      <c r="RC27" s="7"/>
      <c r="RD27" s="7"/>
      <c r="RE27" s="7"/>
      <c r="RF27" s="7"/>
      <c r="RG27" s="7"/>
      <c r="RH27" s="7"/>
      <c r="RI27" s="7">
        <v>0</v>
      </c>
      <c r="RJ27" s="7"/>
      <c r="RK27" s="7"/>
      <c r="RL27" s="7"/>
      <c r="RM27" s="7" t="s">
        <v>1188</v>
      </c>
      <c r="RN27" s="7"/>
      <c r="RO27" s="7"/>
      <c r="RP27" s="7"/>
      <c r="RQ27" s="7"/>
      <c r="RR27" s="7"/>
      <c r="RS27" s="7"/>
      <c r="RT27" s="7"/>
      <c r="RU27" s="7"/>
      <c r="RV27" s="7"/>
      <c r="RW27" s="7"/>
      <c r="RX27" s="7"/>
      <c r="RY27" s="7"/>
      <c r="RZ27" s="7"/>
      <c r="SA27" s="7"/>
      <c r="SB27" s="7"/>
      <c r="SC27" s="7"/>
      <c r="SD27" s="7"/>
      <c r="SE27" s="7"/>
      <c r="SF27" s="7"/>
      <c r="SG27" s="36">
        <f t="shared" si="55"/>
        <v>969700</v>
      </c>
      <c r="SH27" s="36">
        <f t="shared" si="56"/>
        <v>969700</v>
      </c>
      <c r="SI27" s="36">
        <f t="shared" si="57"/>
        <v>717100</v>
      </c>
      <c r="SJ27" s="20">
        <f t="shared" si="58"/>
        <v>624600</v>
      </c>
      <c r="SK27" s="20">
        <f t="shared" si="59"/>
        <v>0</v>
      </c>
      <c r="SL27" s="20">
        <f t="shared" si="60"/>
        <v>60000</v>
      </c>
      <c r="SM27" s="20">
        <f t="shared" si="61"/>
        <v>32500</v>
      </c>
      <c r="SN27" s="36">
        <f t="shared" si="62"/>
        <v>252600</v>
      </c>
      <c r="SO27" s="36">
        <f t="shared" si="63"/>
        <v>30000</v>
      </c>
      <c r="SP27" s="20">
        <f t="shared" si="64"/>
        <v>0</v>
      </c>
      <c r="SQ27" s="20">
        <f t="shared" si="65"/>
        <v>30000</v>
      </c>
      <c r="SR27" s="20">
        <f t="shared" si="66"/>
        <v>0</v>
      </c>
      <c r="SS27" s="20">
        <f t="shared" si="67"/>
        <v>3000</v>
      </c>
      <c r="ST27" s="20">
        <f t="shared" si="68"/>
        <v>0</v>
      </c>
      <c r="SU27" s="20">
        <f t="shared" si="69"/>
        <v>15000</v>
      </c>
      <c r="SV27" s="36">
        <f t="shared" si="70"/>
        <v>204600</v>
      </c>
      <c r="SW27" s="20">
        <f t="shared" si="71"/>
        <v>31600</v>
      </c>
      <c r="SX27" s="20">
        <f t="shared" si="72"/>
        <v>16500</v>
      </c>
      <c r="SY27" s="20">
        <f t="shared" si="73"/>
        <v>128000</v>
      </c>
      <c r="SZ27" s="20">
        <f t="shared" si="74"/>
        <v>12000</v>
      </c>
      <c r="TA27" s="20">
        <f t="shared" si="75"/>
        <v>5000</v>
      </c>
      <c r="TB27" s="20">
        <f t="shared" si="76"/>
        <v>2000</v>
      </c>
      <c r="TC27" s="20">
        <f t="shared" si="77"/>
        <v>9500</v>
      </c>
      <c r="TD27" s="20">
        <f t="shared" si="78"/>
        <v>0</v>
      </c>
      <c r="TE27" s="20">
        <f t="shared" si="79"/>
        <v>0</v>
      </c>
      <c r="TF27" s="20">
        <f t="shared" si="80"/>
        <v>0</v>
      </c>
      <c r="TG27" s="20">
        <f t="shared" si="81"/>
        <v>0</v>
      </c>
      <c r="TH27" s="20">
        <f t="shared" si="82"/>
        <v>0</v>
      </c>
      <c r="TI27" s="6"/>
      <c r="TJ27" s="36">
        <f t="shared" si="83"/>
        <v>558500</v>
      </c>
      <c r="TK27" s="36">
        <f t="shared" si="84"/>
        <v>558500</v>
      </c>
      <c r="TL27" s="36">
        <f t="shared" si="85"/>
        <v>470000</v>
      </c>
      <c r="TM27" s="20">
        <f t="shared" si="86"/>
        <v>430000</v>
      </c>
      <c r="TN27" s="20">
        <f t="shared" si="87"/>
        <v>0</v>
      </c>
      <c r="TO27" s="20">
        <f t="shared" si="88"/>
        <v>40000</v>
      </c>
      <c r="TP27" s="20">
        <f t="shared" si="89"/>
        <v>0</v>
      </c>
      <c r="TQ27" s="36">
        <f t="shared" si="90"/>
        <v>88500</v>
      </c>
      <c r="TR27" s="36">
        <f t="shared" si="91"/>
        <v>5000</v>
      </c>
      <c r="TS27" s="20">
        <f t="shared" si="92"/>
        <v>0</v>
      </c>
      <c r="TT27" s="20">
        <f t="shared" si="93"/>
        <v>5000</v>
      </c>
      <c r="TU27" s="20">
        <f t="shared" si="94"/>
        <v>0</v>
      </c>
      <c r="TV27" s="20">
        <f t="shared" si="95"/>
        <v>2000</v>
      </c>
      <c r="TW27" s="20">
        <f t="shared" si="96"/>
        <v>0</v>
      </c>
      <c r="TX27" s="20">
        <f t="shared" si="97"/>
        <v>3000</v>
      </c>
      <c r="TY27" s="36">
        <f t="shared" si="98"/>
        <v>78500</v>
      </c>
      <c r="TZ27" s="20">
        <f t="shared" si="99"/>
        <v>0</v>
      </c>
      <c r="UA27" s="20">
        <f t="shared" si="100"/>
        <v>5000</v>
      </c>
      <c r="UB27" s="20">
        <f t="shared" si="101"/>
        <v>62500</v>
      </c>
      <c r="UC27" s="20">
        <f t="shared" si="102"/>
        <v>7500</v>
      </c>
      <c r="UD27" s="20">
        <f t="shared" si="103"/>
        <v>0</v>
      </c>
      <c r="UE27" s="20">
        <f t="shared" si="104"/>
        <v>1000</v>
      </c>
      <c r="UF27" s="20">
        <f t="shared" si="105"/>
        <v>2500</v>
      </c>
      <c r="UG27" s="20">
        <f t="shared" si="106"/>
        <v>0</v>
      </c>
      <c r="UH27" s="20">
        <f t="shared" si="107"/>
        <v>0</v>
      </c>
      <c r="UI27" s="20">
        <f t="shared" si="108"/>
        <v>0</v>
      </c>
      <c r="UJ27" s="20">
        <f t="shared" si="109"/>
        <v>0</v>
      </c>
      <c r="UK27" s="20">
        <f t="shared" si="110"/>
        <v>0</v>
      </c>
      <c r="UL27" s="6"/>
      <c r="UM27" s="36">
        <f t="shared" si="111"/>
        <v>558500</v>
      </c>
      <c r="UN27" s="36">
        <f t="shared" si="112"/>
        <v>558500</v>
      </c>
      <c r="UO27" s="36">
        <f t="shared" si="113"/>
        <v>470000</v>
      </c>
      <c r="UP27" s="20">
        <f t="shared" si="114"/>
        <v>430000</v>
      </c>
      <c r="UQ27" s="20">
        <f t="shared" si="115"/>
        <v>0</v>
      </c>
      <c r="UR27" s="20">
        <f t="shared" si="116"/>
        <v>40000</v>
      </c>
      <c r="US27" s="20">
        <f t="shared" si="117"/>
        <v>0</v>
      </c>
      <c r="UT27" s="36">
        <f t="shared" si="118"/>
        <v>88500</v>
      </c>
      <c r="UU27" s="36">
        <f t="shared" si="119"/>
        <v>5000</v>
      </c>
      <c r="UV27" s="20">
        <f t="shared" si="120"/>
        <v>0</v>
      </c>
      <c r="UW27" s="20">
        <f t="shared" si="121"/>
        <v>5000</v>
      </c>
      <c r="UX27" s="20">
        <f t="shared" si="122"/>
        <v>0</v>
      </c>
      <c r="UY27" s="20">
        <f t="shared" si="123"/>
        <v>2000</v>
      </c>
      <c r="UZ27" s="20">
        <f t="shared" si="124"/>
        <v>0</v>
      </c>
      <c r="VA27" s="20">
        <f t="shared" si="125"/>
        <v>3000</v>
      </c>
      <c r="VB27" s="36">
        <f t="shared" si="126"/>
        <v>78500</v>
      </c>
      <c r="VC27" s="20">
        <f t="shared" si="127"/>
        <v>0</v>
      </c>
      <c r="VD27" s="20">
        <f t="shared" si="128"/>
        <v>5000</v>
      </c>
      <c r="VE27" s="20">
        <f t="shared" si="129"/>
        <v>62500</v>
      </c>
      <c r="VF27" s="20">
        <f t="shared" si="130"/>
        <v>7500</v>
      </c>
      <c r="VG27" s="20">
        <f t="shared" si="131"/>
        <v>0</v>
      </c>
      <c r="VH27" s="20">
        <f t="shared" si="132"/>
        <v>1000</v>
      </c>
      <c r="VI27" s="20">
        <f t="shared" si="133"/>
        <v>2500</v>
      </c>
      <c r="VJ27" s="20">
        <f t="shared" si="134"/>
        <v>0</v>
      </c>
      <c r="VK27" s="20">
        <f t="shared" si="135"/>
        <v>0</v>
      </c>
      <c r="VL27" s="20">
        <f t="shared" si="136"/>
        <v>0</v>
      </c>
      <c r="VM27" s="20">
        <f t="shared" si="137"/>
        <v>0</v>
      </c>
      <c r="VN27" s="20">
        <f t="shared" si="138"/>
        <v>0</v>
      </c>
      <c r="VT27" s="34">
        <f t="shared" si="25"/>
        <v>9684449</v>
      </c>
      <c r="VU27" s="34" t="str">
        <f t="shared" si="26"/>
        <v>Centrum sociální pomoci a služeb o. p. s.</v>
      </c>
      <c r="VV27" s="34" t="str">
        <f t="shared" si="27"/>
        <v>Manželská a rodinná poradna Jičín</v>
      </c>
      <c r="VW27" s="34" t="str">
        <f t="shared" si="28"/>
        <v>odborné sociální poradenství</v>
      </c>
      <c r="VX27" s="10">
        <f t="shared" si="29"/>
        <v>33000</v>
      </c>
      <c r="VY27" s="10"/>
      <c r="VZ27" s="10"/>
      <c r="WA27" s="10">
        <f t="shared" si="30"/>
        <v>31600</v>
      </c>
      <c r="WB27" s="10">
        <f t="shared" si="31"/>
        <v>2000</v>
      </c>
      <c r="WC27" s="10">
        <f t="shared" si="32"/>
        <v>128000</v>
      </c>
      <c r="WD27" s="10">
        <f t="shared" si="33"/>
        <v>0</v>
      </c>
      <c r="WE27" s="10">
        <f t="shared" si="34"/>
        <v>33500</v>
      </c>
      <c r="WF27" s="10"/>
      <c r="WG27" s="10"/>
      <c r="WH27" s="10">
        <f t="shared" si="35"/>
        <v>0</v>
      </c>
      <c r="WI27" s="10">
        <f t="shared" si="36"/>
        <v>24500</v>
      </c>
      <c r="WJ27" s="10">
        <f t="shared" si="37"/>
        <v>613600</v>
      </c>
      <c r="WK27" s="10"/>
      <c r="WL27" s="10">
        <f t="shared" si="38"/>
        <v>103500</v>
      </c>
      <c r="WM27" s="10">
        <f t="shared" si="39"/>
        <v>969700</v>
      </c>
      <c r="WN27" s="10">
        <f t="shared" si="40"/>
        <v>969700</v>
      </c>
      <c r="WO27" s="10">
        <f t="shared" si="41"/>
        <v>0</v>
      </c>
      <c r="WP27" s="10">
        <f t="shared" si="42"/>
        <v>717100</v>
      </c>
      <c r="WQ27" s="34">
        <v>6115340</v>
      </c>
      <c r="WR27" s="10">
        <f t="shared" si="43"/>
        <v>7000</v>
      </c>
      <c r="WS27" s="10"/>
      <c r="WT27" s="10"/>
      <c r="WU27" s="10">
        <f t="shared" si="44"/>
        <v>0</v>
      </c>
      <c r="WV27" s="10">
        <f t="shared" si="45"/>
        <v>1000</v>
      </c>
      <c r="WW27" s="10">
        <f t="shared" si="46"/>
        <v>62500</v>
      </c>
      <c r="WX27" s="10">
        <f t="shared" si="47"/>
        <v>0</v>
      </c>
      <c r="WY27" s="10">
        <f t="shared" si="48"/>
        <v>12500</v>
      </c>
      <c r="WZ27" s="10"/>
      <c r="XA27" s="10"/>
      <c r="XB27" s="10">
        <f t="shared" si="49"/>
        <v>0</v>
      </c>
      <c r="XC27" s="10">
        <f t="shared" si="50"/>
        <v>5500</v>
      </c>
      <c r="XD27" s="10">
        <f t="shared" si="51"/>
        <v>470000</v>
      </c>
      <c r="XE27" s="10">
        <f t="shared" si="52"/>
        <v>558500</v>
      </c>
      <c r="XF27" s="10"/>
      <c r="XG27" s="10">
        <f t="shared" si="53"/>
        <v>558500</v>
      </c>
      <c r="XH27" s="10">
        <f t="shared" si="54"/>
        <v>0</v>
      </c>
      <c r="XI27" s="10"/>
      <c r="XJ27" s="10"/>
      <c r="XK27" s="10"/>
    </row>
    <row r="28" spans="1:635" s="34" customFormat="1" ht="28.5" customHeight="1">
      <c r="A28" s="7">
        <v>1</v>
      </c>
      <c r="B28" s="9" t="s">
        <v>1278</v>
      </c>
      <c r="C28" s="7">
        <v>25999044</v>
      </c>
      <c r="D28" s="7" t="s">
        <v>1279</v>
      </c>
      <c r="E28" s="7" t="s">
        <v>1207</v>
      </c>
      <c r="F28" s="7">
        <v>9735411</v>
      </c>
      <c r="G28" s="7" t="s">
        <v>1186</v>
      </c>
      <c r="H28" s="7" t="s">
        <v>1187</v>
      </c>
      <c r="I28" s="7" t="s">
        <v>1294</v>
      </c>
      <c r="J28" s="35">
        <v>39083</v>
      </c>
      <c r="K28" s="7"/>
      <c r="L28" s="7" t="s">
        <v>1188</v>
      </c>
      <c r="M28" s="7"/>
      <c r="N28" s="7"/>
      <c r="O28" s="7"/>
      <c r="P28" s="7"/>
      <c r="Q28" s="7"/>
      <c r="R28" s="7"/>
      <c r="S28" s="7"/>
      <c r="T28" s="7"/>
      <c r="U28" s="7"/>
      <c r="V28" s="7"/>
      <c r="W28" s="7"/>
      <c r="X28" s="7" t="s">
        <v>1281</v>
      </c>
      <c r="Y28" s="7"/>
      <c r="Z28" s="7">
        <v>4</v>
      </c>
      <c r="AA28" s="7">
        <v>12</v>
      </c>
      <c r="AB28" s="7">
        <v>132</v>
      </c>
      <c r="AC28" s="7">
        <v>130</v>
      </c>
      <c r="AD28" s="7">
        <v>135</v>
      </c>
      <c r="AE28" s="7"/>
      <c r="AF28" s="7"/>
      <c r="AG28" s="7"/>
      <c r="AH28" s="7"/>
      <c r="AI28" s="7"/>
      <c r="AJ28" s="7"/>
      <c r="AK28" s="7"/>
      <c r="AL28" s="7"/>
      <c r="AM28" s="7"/>
      <c r="AN28" s="7">
        <v>899</v>
      </c>
      <c r="AO28" s="7"/>
      <c r="AP28" s="7" t="s">
        <v>1295</v>
      </c>
      <c r="AQ28" s="7">
        <v>26</v>
      </c>
      <c r="AR28" s="7">
        <v>220</v>
      </c>
      <c r="AS28" s="7">
        <v>595</v>
      </c>
      <c r="AT28" s="7">
        <v>595</v>
      </c>
      <c r="AU28" s="7">
        <v>598</v>
      </c>
      <c r="AV28" s="7"/>
      <c r="AW28" s="7"/>
      <c r="AX28" s="7"/>
      <c r="AY28" s="7"/>
      <c r="AZ28" s="7"/>
      <c r="BA28" s="7"/>
      <c r="BB28" s="7"/>
      <c r="BC28" s="7"/>
      <c r="BD28" s="7"/>
      <c r="BE28" s="7"/>
      <c r="BF28" s="7"/>
      <c r="BG28" s="7"/>
      <c r="BH28" s="7"/>
      <c r="BI28" s="7"/>
      <c r="BJ28" s="7">
        <v>38620</v>
      </c>
      <c r="BK28" s="7"/>
      <c r="BL28" s="7" t="s">
        <v>1296</v>
      </c>
      <c r="BM28" s="7" t="s">
        <v>1191</v>
      </c>
      <c r="BN28" s="7" t="s">
        <v>1200</v>
      </c>
      <c r="BO28" s="7">
        <v>0</v>
      </c>
      <c r="BP28" s="7">
        <v>0</v>
      </c>
      <c r="BQ28" s="7">
        <v>0</v>
      </c>
      <c r="BR28" s="7">
        <v>0</v>
      </c>
      <c r="BS28" s="7">
        <v>0</v>
      </c>
      <c r="BT28" s="7">
        <v>357</v>
      </c>
      <c r="BU28" s="7">
        <v>162</v>
      </c>
      <c r="BV28" s="7">
        <v>71</v>
      </c>
      <c r="BW28" s="7">
        <v>25</v>
      </c>
      <c r="BX28" s="7">
        <v>110</v>
      </c>
      <c r="BY28" s="7">
        <v>357</v>
      </c>
      <c r="BZ28" s="7">
        <v>162</v>
      </c>
      <c r="CA28" s="7">
        <v>71</v>
      </c>
      <c r="CB28" s="7">
        <v>25</v>
      </c>
      <c r="CC28" s="7">
        <v>110</v>
      </c>
      <c r="CD28" s="7">
        <v>0</v>
      </c>
      <c r="CE28" s="7">
        <v>725</v>
      </c>
      <c r="CF28" s="7">
        <v>725</v>
      </c>
      <c r="CG28" s="7">
        <v>0</v>
      </c>
      <c r="CH28" s="7">
        <v>0</v>
      </c>
      <c r="CI28" s="7">
        <v>0</v>
      </c>
      <c r="CJ28" s="7">
        <v>0</v>
      </c>
      <c r="CK28" s="7">
        <v>0</v>
      </c>
      <c r="CL28" s="7">
        <v>0</v>
      </c>
      <c r="CM28" s="7">
        <v>360</v>
      </c>
      <c r="CN28" s="7">
        <v>163</v>
      </c>
      <c r="CO28" s="7">
        <v>73</v>
      </c>
      <c r="CP28" s="7">
        <v>27</v>
      </c>
      <c r="CQ28" s="7">
        <v>110</v>
      </c>
      <c r="CR28" s="7">
        <v>360</v>
      </c>
      <c r="CS28" s="7">
        <v>163</v>
      </c>
      <c r="CT28" s="7">
        <v>73</v>
      </c>
      <c r="CU28" s="7">
        <v>27</v>
      </c>
      <c r="CV28" s="7">
        <v>110</v>
      </c>
      <c r="CW28" s="7">
        <v>0</v>
      </c>
      <c r="CX28" s="7">
        <v>733</v>
      </c>
      <c r="CY28" s="7">
        <v>733</v>
      </c>
      <c r="CZ28" s="7">
        <v>0</v>
      </c>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v>2</v>
      </c>
      <c r="EL28" s="7">
        <v>2</v>
      </c>
      <c r="EM28" s="7">
        <v>2</v>
      </c>
      <c r="EN28" s="7">
        <v>550000</v>
      </c>
      <c r="EO28" s="7">
        <v>230000</v>
      </c>
      <c r="EP28" s="7">
        <v>29</v>
      </c>
      <c r="EQ28" s="7">
        <v>28.5</v>
      </c>
      <c r="ER28" s="7">
        <v>27.5</v>
      </c>
      <c r="ES28" s="7">
        <v>8198160</v>
      </c>
      <c r="ET28" s="7">
        <v>4120000</v>
      </c>
      <c r="EU28" s="7"/>
      <c r="EV28" s="7"/>
      <c r="EW28" s="7"/>
      <c r="EX28" s="7"/>
      <c r="EY28" s="7"/>
      <c r="EZ28" s="7"/>
      <c r="FA28" s="7"/>
      <c r="FB28" s="7"/>
      <c r="FC28" s="7"/>
      <c r="FD28" s="7"/>
      <c r="FE28" s="7"/>
      <c r="FF28" s="7"/>
      <c r="FG28" s="7"/>
      <c r="FH28" s="7"/>
      <c r="FI28" s="7"/>
      <c r="FJ28" s="7"/>
      <c r="FK28" s="7"/>
      <c r="FL28" s="7"/>
      <c r="FM28" s="7"/>
      <c r="FN28" s="7"/>
      <c r="FO28" s="7">
        <v>4</v>
      </c>
      <c r="FP28" s="7">
        <v>3.1</v>
      </c>
      <c r="FQ28" s="7">
        <v>3.1</v>
      </c>
      <c r="FR28" s="7">
        <v>1173840</v>
      </c>
      <c r="FS28" s="7">
        <v>285000</v>
      </c>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v>3</v>
      </c>
      <c r="IO28" s="7">
        <v>700</v>
      </c>
      <c r="IP28" s="7">
        <v>0.34899999999999998</v>
      </c>
      <c r="IQ28" s="7">
        <v>59000</v>
      </c>
      <c r="IR28" s="7">
        <v>20000</v>
      </c>
      <c r="IS28" s="7">
        <v>4</v>
      </c>
      <c r="IT28" s="7">
        <v>1200</v>
      </c>
      <c r="IU28" s="7">
        <v>0.59799999999999998</v>
      </c>
      <c r="IV28" s="7">
        <v>87000</v>
      </c>
      <c r="IW28" s="7">
        <v>10000</v>
      </c>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v>0</v>
      </c>
      <c r="KH28" s="7"/>
      <c r="KI28" s="7">
        <v>30.5</v>
      </c>
      <c r="KJ28" s="7">
        <v>0</v>
      </c>
      <c r="KK28" s="7">
        <v>0.34899999999999998</v>
      </c>
      <c r="KL28" s="7">
        <v>0</v>
      </c>
      <c r="KM28" s="7">
        <v>30.849</v>
      </c>
      <c r="KN28" s="7">
        <v>9922000</v>
      </c>
      <c r="KO28" s="7">
        <v>4635000</v>
      </c>
      <c r="KP28" s="7">
        <v>4635000</v>
      </c>
      <c r="KQ28" s="7"/>
      <c r="KR28" s="7"/>
      <c r="KS28" s="7"/>
      <c r="KT28" s="7">
        <v>0</v>
      </c>
      <c r="KU28" s="7">
        <v>0</v>
      </c>
      <c r="KV28" s="7">
        <v>0</v>
      </c>
      <c r="KW28" s="7"/>
      <c r="KX28" s="7"/>
      <c r="KY28" s="7"/>
      <c r="KZ28" s="7">
        <v>146000</v>
      </c>
      <c r="LA28" s="7">
        <v>30000</v>
      </c>
      <c r="LB28" s="7">
        <v>30000</v>
      </c>
      <c r="LC28" s="7"/>
      <c r="LD28" s="7"/>
      <c r="LE28" s="7"/>
      <c r="LF28" s="7">
        <v>438000</v>
      </c>
      <c r="LG28" s="7">
        <v>0</v>
      </c>
      <c r="LH28" s="7">
        <v>0</v>
      </c>
      <c r="LI28" s="7"/>
      <c r="LJ28" s="7"/>
      <c r="LK28" s="7"/>
      <c r="LL28" s="7">
        <v>0</v>
      </c>
      <c r="LM28" s="7">
        <v>0</v>
      </c>
      <c r="LN28" s="7">
        <v>0</v>
      </c>
      <c r="LO28" s="7"/>
      <c r="LP28" s="7"/>
      <c r="LQ28" s="7"/>
      <c r="LR28" s="7">
        <v>170000</v>
      </c>
      <c r="LS28" s="7">
        <v>15000</v>
      </c>
      <c r="LT28" s="7">
        <v>15000</v>
      </c>
      <c r="LU28" s="7"/>
      <c r="LV28" s="7"/>
      <c r="LW28" s="7"/>
      <c r="LX28" s="7">
        <v>0</v>
      </c>
      <c r="LY28" s="7">
        <v>0</v>
      </c>
      <c r="LZ28" s="7">
        <v>0</v>
      </c>
      <c r="MA28" s="7"/>
      <c r="MB28" s="7"/>
      <c r="MC28" s="7"/>
      <c r="MD28" s="7">
        <v>35000</v>
      </c>
      <c r="ME28" s="7">
        <v>15000</v>
      </c>
      <c r="MF28" s="7">
        <v>15000</v>
      </c>
      <c r="MG28" s="7"/>
      <c r="MH28" s="7"/>
      <c r="MI28" s="7"/>
      <c r="MJ28" s="7">
        <v>285000</v>
      </c>
      <c r="MK28" s="7">
        <v>0</v>
      </c>
      <c r="ML28" s="7">
        <v>0</v>
      </c>
      <c r="MM28" s="7"/>
      <c r="MN28" s="7"/>
      <c r="MO28" s="7"/>
      <c r="MP28" s="7">
        <v>120000</v>
      </c>
      <c r="MQ28" s="7">
        <v>55000</v>
      </c>
      <c r="MR28" s="7">
        <v>55000</v>
      </c>
      <c r="MS28" s="7"/>
      <c r="MT28" s="7"/>
      <c r="MU28" s="7"/>
      <c r="MV28" s="7">
        <v>80000</v>
      </c>
      <c r="MW28" s="7">
        <v>0</v>
      </c>
      <c r="MX28" s="7">
        <v>0</v>
      </c>
      <c r="MY28" s="7"/>
      <c r="MZ28" s="7"/>
      <c r="NA28" s="7"/>
      <c r="NB28" s="7">
        <v>87000</v>
      </c>
      <c r="NC28" s="7">
        <v>49000</v>
      </c>
      <c r="ND28" s="7">
        <v>49000</v>
      </c>
      <c r="NE28" s="7"/>
      <c r="NF28" s="7"/>
      <c r="NG28" s="7"/>
      <c r="NH28" s="7">
        <v>583000</v>
      </c>
      <c r="NI28" s="7">
        <v>280000</v>
      </c>
      <c r="NJ28" s="7">
        <v>280000</v>
      </c>
      <c r="NK28" s="7"/>
      <c r="NL28" s="7"/>
      <c r="NM28" s="7"/>
      <c r="NN28" s="7">
        <v>210000</v>
      </c>
      <c r="NO28" s="7">
        <v>15000</v>
      </c>
      <c r="NP28" s="7">
        <v>15000</v>
      </c>
      <c r="NQ28" s="7"/>
      <c r="NR28" s="7"/>
      <c r="NS28" s="7"/>
      <c r="NT28" s="7">
        <v>65000</v>
      </c>
      <c r="NU28" s="7">
        <v>10000</v>
      </c>
      <c r="NV28" s="7">
        <v>10000</v>
      </c>
      <c r="NW28" s="7"/>
      <c r="NX28" s="7"/>
      <c r="NY28" s="7"/>
      <c r="NZ28" s="7">
        <v>205000</v>
      </c>
      <c r="OA28" s="7">
        <v>85000</v>
      </c>
      <c r="OB28" s="7">
        <v>85000</v>
      </c>
      <c r="OC28" s="7"/>
      <c r="OD28" s="7"/>
      <c r="OE28" s="7"/>
      <c r="OF28" s="7">
        <v>35000</v>
      </c>
      <c r="OG28" s="7">
        <v>5000</v>
      </c>
      <c r="OH28" s="7">
        <v>5000</v>
      </c>
      <c r="OI28" s="7"/>
      <c r="OJ28" s="7"/>
      <c r="OK28" s="7"/>
      <c r="OL28" s="7">
        <v>0</v>
      </c>
      <c r="OM28" s="7">
        <v>0</v>
      </c>
      <c r="ON28" s="7">
        <v>0</v>
      </c>
      <c r="OO28" s="7"/>
      <c r="OP28" s="7"/>
      <c r="OQ28" s="7"/>
      <c r="OR28" s="7">
        <v>0</v>
      </c>
      <c r="OS28" s="7">
        <v>0</v>
      </c>
      <c r="OT28" s="7">
        <v>0</v>
      </c>
      <c r="OU28" s="7"/>
      <c r="OV28" s="7"/>
      <c r="OW28" s="7"/>
      <c r="OX28" s="7">
        <v>20000</v>
      </c>
      <c r="OY28" s="7">
        <v>0</v>
      </c>
      <c r="OZ28" s="7">
        <v>0</v>
      </c>
      <c r="PA28" s="7"/>
      <c r="PB28" s="7"/>
      <c r="PC28" s="7"/>
      <c r="PD28" s="7">
        <v>5000</v>
      </c>
      <c r="PE28" s="7">
        <v>0</v>
      </c>
      <c r="PF28" s="7">
        <v>0</v>
      </c>
      <c r="PG28" s="7"/>
      <c r="PH28" s="7"/>
      <c r="PI28" s="7"/>
      <c r="PJ28" s="7">
        <v>0</v>
      </c>
      <c r="PK28" s="7">
        <v>0</v>
      </c>
      <c r="PL28" s="7">
        <v>0</v>
      </c>
      <c r="PM28" s="7"/>
      <c r="PN28" s="7"/>
      <c r="PO28" s="7"/>
      <c r="PP28" s="7">
        <v>12406000</v>
      </c>
      <c r="PQ28" s="7">
        <v>5194000</v>
      </c>
      <c r="PR28" s="8">
        <v>5194000</v>
      </c>
      <c r="PS28" s="7">
        <v>100</v>
      </c>
      <c r="PT28" s="7">
        <v>100</v>
      </c>
      <c r="PU28" s="7"/>
      <c r="PV28" s="7">
        <v>12534952</v>
      </c>
      <c r="PW28" s="7"/>
      <c r="PX28" s="7">
        <v>5188000</v>
      </c>
      <c r="PY28" s="7">
        <v>5188000</v>
      </c>
      <c r="PZ28" s="7">
        <v>5194000</v>
      </c>
      <c r="QA28" s="7">
        <v>0</v>
      </c>
      <c r="QB28" s="7">
        <v>0</v>
      </c>
      <c r="QC28" s="7">
        <v>0</v>
      </c>
      <c r="QD28" s="7">
        <v>0</v>
      </c>
      <c r="QE28" s="7">
        <v>0</v>
      </c>
      <c r="QF28" s="7">
        <v>0</v>
      </c>
      <c r="QG28" s="7">
        <v>0</v>
      </c>
      <c r="QH28" s="7">
        <v>0</v>
      </c>
      <c r="QI28" s="7">
        <v>0</v>
      </c>
      <c r="QJ28" s="7">
        <v>3713125</v>
      </c>
      <c r="QK28" s="7">
        <v>3685000</v>
      </c>
      <c r="QL28" s="7">
        <v>3690000</v>
      </c>
      <c r="QM28" s="7"/>
      <c r="QN28" s="7">
        <v>0</v>
      </c>
      <c r="QO28" s="7">
        <v>0</v>
      </c>
      <c r="QP28" s="7">
        <v>0</v>
      </c>
      <c r="QQ28" s="7"/>
      <c r="QR28" s="7"/>
      <c r="QS28" s="7"/>
      <c r="QT28" s="7"/>
      <c r="QU28" s="7">
        <v>0</v>
      </c>
      <c r="QV28" s="7">
        <v>378000</v>
      </c>
      <c r="QW28" s="7">
        <v>407400</v>
      </c>
      <c r="QX28" s="7">
        <v>2734000</v>
      </c>
      <c r="QY28" s="7">
        <v>3155000</v>
      </c>
      <c r="QZ28" s="7">
        <v>3114600</v>
      </c>
      <c r="RA28" s="7"/>
      <c r="RB28" s="7"/>
      <c r="RC28" s="7"/>
      <c r="RD28" s="7"/>
      <c r="RE28" s="7"/>
      <c r="RF28" s="7"/>
      <c r="RG28" s="7"/>
      <c r="RH28" s="7"/>
      <c r="RI28" s="7">
        <v>0</v>
      </c>
      <c r="RJ28" s="7"/>
      <c r="RK28" s="7"/>
      <c r="RL28" s="7"/>
      <c r="RM28" s="7" t="s">
        <v>1188</v>
      </c>
      <c r="RN28" s="7"/>
      <c r="RO28" s="7"/>
      <c r="RP28" s="7"/>
      <c r="RQ28" s="7"/>
      <c r="RR28" s="7"/>
      <c r="RS28" s="7"/>
      <c r="RT28" s="7"/>
      <c r="RU28" s="7"/>
      <c r="RV28" s="7"/>
      <c r="RW28" s="7"/>
      <c r="RX28" s="7"/>
      <c r="RY28" s="7"/>
      <c r="RZ28" s="7"/>
      <c r="SA28" s="7"/>
      <c r="SB28" s="7"/>
      <c r="SC28" s="7"/>
      <c r="SD28" s="7"/>
      <c r="SE28" s="7"/>
      <c r="SF28" s="7"/>
      <c r="SG28" s="36">
        <f t="shared" si="55"/>
        <v>12406000</v>
      </c>
      <c r="SH28" s="36">
        <f t="shared" si="56"/>
        <v>12406000</v>
      </c>
      <c r="SI28" s="36">
        <f t="shared" si="57"/>
        <v>10506000</v>
      </c>
      <c r="SJ28" s="20">
        <f t="shared" si="58"/>
        <v>9922000</v>
      </c>
      <c r="SK28" s="20">
        <f t="shared" si="59"/>
        <v>0</v>
      </c>
      <c r="SL28" s="20">
        <f t="shared" si="60"/>
        <v>146000</v>
      </c>
      <c r="SM28" s="20">
        <f t="shared" si="61"/>
        <v>438000</v>
      </c>
      <c r="SN28" s="36">
        <f t="shared" si="62"/>
        <v>1900000</v>
      </c>
      <c r="SO28" s="36">
        <f t="shared" si="63"/>
        <v>170000</v>
      </c>
      <c r="SP28" s="20">
        <f t="shared" si="64"/>
        <v>0</v>
      </c>
      <c r="SQ28" s="20">
        <f t="shared" si="65"/>
        <v>170000</v>
      </c>
      <c r="SR28" s="20">
        <f t="shared" si="66"/>
        <v>0</v>
      </c>
      <c r="SS28" s="20">
        <f t="shared" si="67"/>
        <v>35000</v>
      </c>
      <c r="ST28" s="20">
        <f t="shared" si="68"/>
        <v>285000</v>
      </c>
      <c r="SU28" s="20">
        <f t="shared" si="69"/>
        <v>120000</v>
      </c>
      <c r="SV28" s="36">
        <f t="shared" si="70"/>
        <v>1285000</v>
      </c>
      <c r="SW28" s="20">
        <f t="shared" si="71"/>
        <v>80000</v>
      </c>
      <c r="SX28" s="20">
        <f t="shared" si="72"/>
        <v>87000</v>
      </c>
      <c r="SY28" s="20">
        <f t="shared" si="73"/>
        <v>583000</v>
      </c>
      <c r="SZ28" s="20">
        <f t="shared" si="74"/>
        <v>210000</v>
      </c>
      <c r="TA28" s="20">
        <f t="shared" si="75"/>
        <v>65000</v>
      </c>
      <c r="TB28" s="20">
        <f t="shared" si="76"/>
        <v>205000</v>
      </c>
      <c r="TC28" s="20">
        <f t="shared" si="77"/>
        <v>35000</v>
      </c>
      <c r="TD28" s="20">
        <f t="shared" si="78"/>
        <v>0</v>
      </c>
      <c r="TE28" s="20">
        <f t="shared" si="79"/>
        <v>0</v>
      </c>
      <c r="TF28" s="20">
        <f t="shared" si="80"/>
        <v>20000</v>
      </c>
      <c r="TG28" s="20">
        <f t="shared" si="81"/>
        <v>5000</v>
      </c>
      <c r="TH28" s="20">
        <f t="shared" si="82"/>
        <v>0</v>
      </c>
      <c r="TI28" s="6"/>
      <c r="TJ28" s="36">
        <f t="shared" si="83"/>
        <v>5194000</v>
      </c>
      <c r="TK28" s="36">
        <f t="shared" si="84"/>
        <v>5194000</v>
      </c>
      <c r="TL28" s="36">
        <f t="shared" si="85"/>
        <v>4665000</v>
      </c>
      <c r="TM28" s="20">
        <f t="shared" si="86"/>
        <v>4635000</v>
      </c>
      <c r="TN28" s="20">
        <f t="shared" si="87"/>
        <v>0</v>
      </c>
      <c r="TO28" s="20">
        <f t="shared" si="88"/>
        <v>30000</v>
      </c>
      <c r="TP28" s="20">
        <f t="shared" si="89"/>
        <v>0</v>
      </c>
      <c r="TQ28" s="36">
        <f t="shared" si="90"/>
        <v>529000</v>
      </c>
      <c r="TR28" s="36">
        <f t="shared" si="91"/>
        <v>15000</v>
      </c>
      <c r="TS28" s="20">
        <f t="shared" si="92"/>
        <v>0</v>
      </c>
      <c r="TT28" s="20">
        <f t="shared" si="93"/>
        <v>15000</v>
      </c>
      <c r="TU28" s="20">
        <f t="shared" si="94"/>
        <v>0</v>
      </c>
      <c r="TV28" s="20">
        <f t="shared" si="95"/>
        <v>15000</v>
      </c>
      <c r="TW28" s="20">
        <f t="shared" si="96"/>
        <v>0</v>
      </c>
      <c r="TX28" s="20">
        <f t="shared" si="97"/>
        <v>55000</v>
      </c>
      <c r="TY28" s="36">
        <f t="shared" si="98"/>
        <v>444000</v>
      </c>
      <c r="TZ28" s="20">
        <f t="shared" si="99"/>
        <v>0</v>
      </c>
      <c r="UA28" s="20">
        <f t="shared" si="100"/>
        <v>49000</v>
      </c>
      <c r="UB28" s="20">
        <f t="shared" si="101"/>
        <v>280000</v>
      </c>
      <c r="UC28" s="20">
        <f t="shared" si="102"/>
        <v>15000</v>
      </c>
      <c r="UD28" s="20">
        <f t="shared" si="103"/>
        <v>10000</v>
      </c>
      <c r="UE28" s="20">
        <f t="shared" si="104"/>
        <v>85000</v>
      </c>
      <c r="UF28" s="20">
        <f t="shared" si="105"/>
        <v>5000</v>
      </c>
      <c r="UG28" s="20">
        <f t="shared" si="106"/>
        <v>0</v>
      </c>
      <c r="UH28" s="20">
        <f t="shared" si="107"/>
        <v>0</v>
      </c>
      <c r="UI28" s="20">
        <f t="shared" si="108"/>
        <v>0</v>
      </c>
      <c r="UJ28" s="20">
        <f t="shared" si="109"/>
        <v>0</v>
      </c>
      <c r="UK28" s="20">
        <f t="shared" si="110"/>
        <v>0</v>
      </c>
      <c r="UL28" s="6"/>
      <c r="UM28" s="36">
        <f t="shared" si="111"/>
        <v>5194000</v>
      </c>
      <c r="UN28" s="36">
        <f t="shared" si="112"/>
        <v>5194000</v>
      </c>
      <c r="UO28" s="36">
        <f t="shared" si="113"/>
        <v>4665000</v>
      </c>
      <c r="UP28" s="20">
        <f t="shared" si="114"/>
        <v>4635000</v>
      </c>
      <c r="UQ28" s="20">
        <f t="shared" si="115"/>
        <v>0</v>
      </c>
      <c r="UR28" s="20">
        <f t="shared" si="116"/>
        <v>30000</v>
      </c>
      <c r="US28" s="20">
        <f t="shared" si="117"/>
        <v>0</v>
      </c>
      <c r="UT28" s="36">
        <f t="shared" si="118"/>
        <v>529000</v>
      </c>
      <c r="UU28" s="36">
        <f t="shared" si="119"/>
        <v>15000</v>
      </c>
      <c r="UV28" s="20">
        <f t="shared" si="120"/>
        <v>0</v>
      </c>
      <c r="UW28" s="20">
        <f t="shared" si="121"/>
        <v>15000</v>
      </c>
      <c r="UX28" s="20">
        <f t="shared" si="122"/>
        <v>0</v>
      </c>
      <c r="UY28" s="20">
        <f t="shared" si="123"/>
        <v>15000</v>
      </c>
      <c r="UZ28" s="20">
        <f t="shared" si="124"/>
        <v>0</v>
      </c>
      <c r="VA28" s="20">
        <f t="shared" si="125"/>
        <v>55000</v>
      </c>
      <c r="VB28" s="36">
        <f t="shared" si="126"/>
        <v>444000</v>
      </c>
      <c r="VC28" s="20">
        <f t="shared" si="127"/>
        <v>0</v>
      </c>
      <c r="VD28" s="20">
        <f t="shared" si="128"/>
        <v>49000</v>
      </c>
      <c r="VE28" s="20">
        <f t="shared" si="129"/>
        <v>280000</v>
      </c>
      <c r="VF28" s="20">
        <f t="shared" si="130"/>
        <v>15000</v>
      </c>
      <c r="VG28" s="20">
        <f t="shared" si="131"/>
        <v>10000</v>
      </c>
      <c r="VH28" s="20">
        <f t="shared" si="132"/>
        <v>85000</v>
      </c>
      <c r="VI28" s="20">
        <f t="shared" si="133"/>
        <v>5000</v>
      </c>
      <c r="VJ28" s="20">
        <f t="shared" si="134"/>
        <v>0</v>
      </c>
      <c r="VK28" s="20">
        <f t="shared" si="135"/>
        <v>0</v>
      </c>
      <c r="VL28" s="20">
        <f t="shared" si="136"/>
        <v>0</v>
      </c>
      <c r="VM28" s="20">
        <f t="shared" si="137"/>
        <v>0</v>
      </c>
      <c r="VN28" s="20">
        <f t="shared" si="138"/>
        <v>0</v>
      </c>
      <c r="VT28" s="34">
        <f t="shared" si="25"/>
        <v>9735411</v>
      </c>
      <c r="VU28" s="34" t="str">
        <f t="shared" si="26"/>
        <v>Centrum sociální pomoci a služeb o. p. s.</v>
      </c>
      <c r="VV28" s="34" t="str">
        <f t="shared" si="27"/>
        <v>Komplexní pečovatelská služba v terénu pro seniory, občany se zdravotním postižením</v>
      </c>
      <c r="VW28" s="34" t="str">
        <f t="shared" si="28"/>
        <v>pečovatelská služba</v>
      </c>
      <c r="VX28" s="10">
        <f t="shared" si="29"/>
        <v>490000</v>
      </c>
      <c r="VY28" s="10"/>
      <c r="VZ28" s="10"/>
      <c r="WA28" s="10">
        <f t="shared" si="30"/>
        <v>80000</v>
      </c>
      <c r="WB28" s="10">
        <f t="shared" si="31"/>
        <v>205000</v>
      </c>
      <c r="WC28" s="10">
        <f t="shared" si="32"/>
        <v>583000</v>
      </c>
      <c r="WD28" s="10">
        <f t="shared" si="33"/>
        <v>0</v>
      </c>
      <c r="WE28" s="10">
        <f t="shared" si="34"/>
        <v>362000</v>
      </c>
      <c r="WF28" s="10"/>
      <c r="WG28" s="10"/>
      <c r="WH28" s="10">
        <f t="shared" si="35"/>
        <v>5000</v>
      </c>
      <c r="WI28" s="10">
        <f t="shared" si="36"/>
        <v>175000</v>
      </c>
      <c r="WJ28" s="10">
        <f t="shared" si="37"/>
        <v>8807160</v>
      </c>
      <c r="WK28" s="10"/>
      <c r="WL28" s="10">
        <f t="shared" si="38"/>
        <v>1698840</v>
      </c>
      <c r="WM28" s="10">
        <f t="shared" si="39"/>
        <v>12406000</v>
      </c>
      <c r="WN28" s="10">
        <f t="shared" si="40"/>
        <v>12406000</v>
      </c>
      <c r="WO28" s="10">
        <f t="shared" si="41"/>
        <v>0</v>
      </c>
      <c r="WP28" s="10">
        <f t="shared" si="42"/>
        <v>10506000</v>
      </c>
      <c r="WQ28" s="34">
        <v>6115340</v>
      </c>
      <c r="WR28" s="10">
        <f t="shared" si="43"/>
        <v>30000</v>
      </c>
      <c r="WS28" s="10"/>
      <c r="WT28" s="10"/>
      <c r="WU28" s="10">
        <f t="shared" si="44"/>
        <v>0</v>
      </c>
      <c r="WV28" s="10">
        <f t="shared" si="45"/>
        <v>85000</v>
      </c>
      <c r="WW28" s="10">
        <f t="shared" si="46"/>
        <v>280000</v>
      </c>
      <c r="WX28" s="10">
        <f t="shared" si="47"/>
        <v>0</v>
      </c>
      <c r="WY28" s="10">
        <f t="shared" si="48"/>
        <v>74000</v>
      </c>
      <c r="WZ28" s="10"/>
      <c r="XA28" s="10"/>
      <c r="XB28" s="10">
        <f t="shared" si="49"/>
        <v>0</v>
      </c>
      <c r="XC28" s="10">
        <f t="shared" si="50"/>
        <v>60000</v>
      </c>
      <c r="XD28" s="10">
        <f t="shared" si="51"/>
        <v>4665000</v>
      </c>
      <c r="XE28" s="10">
        <f t="shared" si="52"/>
        <v>5194000</v>
      </c>
      <c r="XF28" s="10"/>
      <c r="XG28" s="10">
        <f t="shared" si="53"/>
        <v>5194000</v>
      </c>
      <c r="XH28" s="10">
        <f t="shared" si="54"/>
        <v>0</v>
      </c>
      <c r="XI28" s="10"/>
      <c r="XJ28" s="10"/>
      <c r="XK28" s="10"/>
    </row>
    <row r="29" spans="1:635" s="34" customFormat="1" ht="28.5" customHeight="1">
      <c r="A29" s="7">
        <v>1</v>
      </c>
      <c r="B29" s="9" t="s">
        <v>1297</v>
      </c>
      <c r="C29" s="7">
        <v>48623865</v>
      </c>
      <c r="D29" s="7" t="s">
        <v>1298</v>
      </c>
      <c r="E29" s="7" t="s">
        <v>1299</v>
      </c>
      <c r="F29" s="7">
        <v>3597628</v>
      </c>
      <c r="G29" s="7" t="s">
        <v>1186</v>
      </c>
      <c r="H29" s="7" t="s">
        <v>1187</v>
      </c>
      <c r="I29" s="7" t="s">
        <v>1297</v>
      </c>
      <c r="J29" s="35">
        <v>39083</v>
      </c>
      <c r="K29" s="7"/>
      <c r="L29" s="7" t="s">
        <v>1188</v>
      </c>
      <c r="M29" s="7"/>
      <c r="N29" s="7"/>
      <c r="O29" s="7"/>
      <c r="P29" s="7"/>
      <c r="Q29" s="7"/>
      <c r="R29" s="7"/>
      <c r="S29" s="7"/>
      <c r="T29" s="7"/>
      <c r="U29" s="7"/>
      <c r="V29" s="7"/>
      <c r="W29" s="7"/>
      <c r="X29" s="7" t="s">
        <v>1300</v>
      </c>
      <c r="Y29" s="7"/>
      <c r="Z29" s="7">
        <v>1</v>
      </c>
      <c r="AA29" s="7">
        <v>3</v>
      </c>
      <c r="AB29" s="7">
        <v>2</v>
      </c>
      <c r="AC29" s="7">
        <v>2</v>
      </c>
      <c r="AD29" s="7">
        <v>3</v>
      </c>
      <c r="AE29" s="7"/>
      <c r="AF29" s="7"/>
      <c r="AG29" s="7"/>
      <c r="AH29" s="7"/>
      <c r="AI29" s="7"/>
      <c r="AJ29" s="7"/>
      <c r="AK29" s="7"/>
      <c r="AL29" s="7"/>
      <c r="AM29" s="7"/>
      <c r="AN29" s="7">
        <v>30</v>
      </c>
      <c r="AO29" s="7"/>
      <c r="AP29" s="7" t="s">
        <v>1301</v>
      </c>
      <c r="AQ29" s="7">
        <v>6</v>
      </c>
      <c r="AR29" s="7">
        <v>70</v>
      </c>
      <c r="AS29" s="7">
        <v>76</v>
      </c>
      <c r="AT29" s="7">
        <v>70</v>
      </c>
      <c r="AU29" s="7">
        <v>70</v>
      </c>
      <c r="AV29" s="7"/>
      <c r="AW29" s="7"/>
      <c r="AX29" s="7"/>
      <c r="AY29" s="7"/>
      <c r="AZ29" s="7"/>
      <c r="BA29" s="7"/>
      <c r="BB29" s="7"/>
      <c r="BC29" s="7"/>
      <c r="BD29" s="7"/>
      <c r="BE29" s="7"/>
      <c r="BF29" s="7"/>
      <c r="BG29" s="7"/>
      <c r="BH29" s="7"/>
      <c r="BI29" s="7"/>
      <c r="BJ29" s="7">
        <v>9000</v>
      </c>
      <c r="BK29" s="7"/>
      <c r="BL29" s="7" t="s">
        <v>1302</v>
      </c>
      <c r="BM29" s="7" t="s">
        <v>1191</v>
      </c>
      <c r="BN29" s="7" t="s">
        <v>1303</v>
      </c>
      <c r="BO29" s="7">
        <v>0</v>
      </c>
      <c r="BP29" s="7">
        <v>0</v>
      </c>
      <c r="BQ29" s="7">
        <v>0</v>
      </c>
      <c r="BR29" s="7">
        <v>1</v>
      </c>
      <c r="BS29" s="7">
        <v>0</v>
      </c>
      <c r="BT29" s="7">
        <v>20</v>
      </c>
      <c r="BU29" s="7">
        <v>26</v>
      </c>
      <c r="BV29" s="7">
        <v>11</v>
      </c>
      <c r="BW29" s="7">
        <v>4</v>
      </c>
      <c r="BX29" s="7">
        <v>5</v>
      </c>
      <c r="BY29" s="7">
        <v>20</v>
      </c>
      <c r="BZ29" s="7">
        <v>26</v>
      </c>
      <c r="CA29" s="7">
        <v>11</v>
      </c>
      <c r="CB29" s="7">
        <v>5</v>
      </c>
      <c r="CC29" s="7">
        <v>5</v>
      </c>
      <c r="CD29" s="7">
        <v>1</v>
      </c>
      <c r="CE29" s="7">
        <v>66</v>
      </c>
      <c r="CF29" s="7">
        <v>67</v>
      </c>
      <c r="CG29" s="7">
        <v>1</v>
      </c>
      <c r="CH29" s="7">
        <v>0</v>
      </c>
      <c r="CI29" s="7">
        <v>0</v>
      </c>
      <c r="CJ29" s="7">
        <v>0</v>
      </c>
      <c r="CK29" s="7">
        <v>1</v>
      </c>
      <c r="CL29" s="7">
        <v>0</v>
      </c>
      <c r="CM29" s="7">
        <v>26</v>
      </c>
      <c r="CN29" s="7">
        <v>26</v>
      </c>
      <c r="CO29" s="7">
        <v>11</v>
      </c>
      <c r="CP29" s="7">
        <v>4</v>
      </c>
      <c r="CQ29" s="7">
        <v>5</v>
      </c>
      <c r="CR29" s="7">
        <v>26</v>
      </c>
      <c r="CS29" s="7">
        <v>26</v>
      </c>
      <c r="CT29" s="7">
        <v>11</v>
      </c>
      <c r="CU29" s="7">
        <v>5</v>
      </c>
      <c r="CV29" s="7">
        <v>5</v>
      </c>
      <c r="CW29" s="7">
        <v>1</v>
      </c>
      <c r="CX29" s="7">
        <v>72</v>
      </c>
      <c r="CY29" s="7">
        <v>73</v>
      </c>
      <c r="CZ29" s="7">
        <v>1</v>
      </c>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v>2</v>
      </c>
      <c r="EL29" s="7">
        <v>0.6</v>
      </c>
      <c r="EM29" s="7">
        <v>0.6</v>
      </c>
      <c r="EN29" s="7">
        <v>290000</v>
      </c>
      <c r="EO29" s="7">
        <v>150000</v>
      </c>
      <c r="EP29" s="7">
        <v>8</v>
      </c>
      <c r="EQ29" s="7">
        <v>7.125</v>
      </c>
      <c r="ER29" s="7">
        <v>6.5</v>
      </c>
      <c r="ES29" s="7">
        <v>2450000</v>
      </c>
      <c r="ET29" s="7">
        <v>1900000</v>
      </c>
      <c r="EU29" s="7"/>
      <c r="EV29" s="7"/>
      <c r="EW29" s="7"/>
      <c r="EX29" s="7"/>
      <c r="EY29" s="7"/>
      <c r="EZ29" s="7"/>
      <c r="FA29" s="7"/>
      <c r="FB29" s="7"/>
      <c r="FC29" s="7"/>
      <c r="FD29" s="7"/>
      <c r="FE29" s="7"/>
      <c r="FF29" s="7"/>
      <c r="FG29" s="7"/>
      <c r="FH29" s="7"/>
      <c r="FI29" s="7"/>
      <c r="FJ29" s="7"/>
      <c r="FK29" s="7"/>
      <c r="FL29" s="7"/>
      <c r="FM29" s="7"/>
      <c r="FN29" s="7"/>
      <c r="FO29" s="7">
        <v>4</v>
      </c>
      <c r="FP29" s="7">
        <v>2.1</v>
      </c>
      <c r="FQ29" s="7">
        <v>2.1</v>
      </c>
      <c r="FR29" s="7">
        <v>850000</v>
      </c>
      <c r="FS29" s="7">
        <v>150000</v>
      </c>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v>0</v>
      </c>
      <c r="KH29" s="7"/>
      <c r="KI29" s="7">
        <v>7.7249999999999996</v>
      </c>
      <c r="KJ29" s="7">
        <v>0</v>
      </c>
      <c r="KK29" s="7">
        <v>0</v>
      </c>
      <c r="KL29" s="7">
        <v>0</v>
      </c>
      <c r="KM29" s="7">
        <v>7.7249999999999996</v>
      </c>
      <c r="KN29" s="7">
        <v>3590000</v>
      </c>
      <c r="KO29" s="7">
        <v>2200000</v>
      </c>
      <c r="KP29" s="7">
        <v>2200000</v>
      </c>
      <c r="KQ29" s="7"/>
      <c r="KR29" s="7"/>
      <c r="KS29" s="7"/>
      <c r="KT29" s="7">
        <v>0</v>
      </c>
      <c r="KU29" s="7">
        <v>0</v>
      </c>
      <c r="KV29" s="7">
        <v>0</v>
      </c>
      <c r="KW29" s="7"/>
      <c r="KX29" s="7"/>
      <c r="KY29" s="7"/>
      <c r="KZ29" s="7">
        <v>0</v>
      </c>
      <c r="LA29" s="7">
        <v>0</v>
      </c>
      <c r="LB29" s="7">
        <v>0</v>
      </c>
      <c r="LC29" s="7"/>
      <c r="LD29" s="7"/>
      <c r="LE29" s="7"/>
      <c r="LF29" s="7">
        <v>0</v>
      </c>
      <c r="LG29" s="7">
        <v>0</v>
      </c>
      <c r="LH29" s="7">
        <v>0</v>
      </c>
      <c r="LI29" s="7"/>
      <c r="LJ29" s="7"/>
      <c r="LK29" s="7"/>
      <c r="LL29" s="7">
        <v>0</v>
      </c>
      <c r="LM29" s="7">
        <v>0</v>
      </c>
      <c r="LN29" s="7">
        <v>0</v>
      </c>
      <c r="LO29" s="7"/>
      <c r="LP29" s="7"/>
      <c r="LQ29" s="7"/>
      <c r="LR29" s="7">
        <v>20000</v>
      </c>
      <c r="LS29" s="7">
        <v>0</v>
      </c>
      <c r="LT29" s="7">
        <v>0</v>
      </c>
      <c r="LU29" s="7"/>
      <c r="LV29" s="7"/>
      <c r="LW29" s="7"/>
      <c r="LX29" s="7">
        <v>0</v>
      </c>
      <c r="LY29" s="7">
        <v>0</v>
      </c>
      <c r="LZ29" s="7">
        <v>0</v>
      </c>
      <c r="MA29" s="7"/>
      <c r="MB29" s="7"/>
      <c r="MC29" s="7"/>
      <c r="MD29" s="7">
        <v>6000</v>
      </c>
      <c r="ME29" s="7">
        <v>0</v>
      </c>
      <c r="MF29" s="7">
        <v>0</v>
      </c>
      <c r="MG29" s="7"/>
      <c r="MH29" s="7"/>
      <c r="MI29" s="7"/>
      <c r="MJ29" s="7">
        <v>70000</v>
      </c>
      <c r="MK29" s="7">
        <v>0</v>
      </c>
      <c r="ML29" s="7">
        <v>0</v>
      </c>
      <c r="MM29" s="7"/>
      <c r="MN29" s="7"/>
      <c r="MO29" s="7"/>
      <c r="MP29" s="7">
        <v>70000</v>
      </c>
      <c r="MQ29" s="7">
        <v>0</v>
      </c>
      <c r="MR29" s="7">
        <v>0</v>
      </c>
      <c r="MS29" s="7"/>
      <c r="MT29" s="7"/>
      <c r="MU29" s="7"/>
      <c r="MV29" s="7">
        <v>130000</v>
      </c>
      <c r="MW29" s="7">
        <v>0</v>
      </c>
      <c r="MX29" s="7">
        <v>0</v>
      </c>
      <c r="MY29" s="7"/>
      <c r="MZ29" s="7"/>
      <c r="NA29" s="7"/>
      <c r="NB29" s="7">
        <v>40000</v>
      </c>
      <c r="NC29" s="7">
        <v>0</v>
      </c>
      <c r="ND29" s="7">
        <v>0</v>
      </c>
      <c r="NE29" s="7"/>
      <c r="NF29" s="7"/>
      <c r="NG29" s="7"/>
      <c r="NH29" s="7">
        <v>0</v>
      </c>
      <c r="NI29" s="7">
        <v>0</v>
      </c>
      <c r="NJ29" s="7">
        <v>0</v>
      </c>
      <c r="NK29" s="7"/>
      <c r="NL29" s="7"/>
      <c r="NM29" s="7"/>
      <c r="NN29" s="7">
        <v>0</v>
      </c>
      <c r="NO29" s="7">
        <v>0</v>
      </c>
      <c r="NP29" s="7">
        <v>0</v>
      </c>
      <c r="NQ29" s="7"/>
      <c r="NR29" s="7"/>
      <c r="NS29" s="7"/>
      <c r="NT29" s="7">
        <v>25000</v>
      </c>
      <c r="NU29" s="7">
        <v>0</v>
      </c>
      <c r="NV29" s="7">
        <v>0</v>
      </c>
      <c r="NW29" s="7"/>
      <c r="NX29" s="7"/>
      <c r="NY29" s="7"/>
      <c r="NZ29" s="7">
        <v>15000</v>
      </c>
      <c r="OA29" s="7">
        <v>0</v>
      </c>
      <c r="OB29" s="7">
        <v>0</v>
      </c>
      <c r="OC29" s="7"/>
      <c r="OD29" s="7"/>
      <c r="OE29" s="7"/>
      <c r="OF29" s="7">
        <v>4000</v>
      </c>
      <c r="OG29" s="7">
        <v>0</v>
      </c>
      <c r="OH29" s="7">
        <v>0</v>
      </c>
      <c r="OI29" s="7"/>
      <c r="OJ29" s="7"/>
      <c r="OK29" s="7"/>
      <c r="OL29" s="7">
        <v>0</v>
      </c>
      <c r="OM29" s="7">
        <v>0</v>
      </c>
      <c r="ON29" s="7">
        <v>0</v>
      </c>
      <c r="OO29" s="7"/>
      <c r="OP29" s="7"/>
      <c r="OQ29" s="7"/>
      <c r="OR29" s="7">
        <v>0</v>
      </c>
      <c r="OS29" s="7">
        <v>0</v>
      </c>
      <c r="OT29" s="7">
        <v>0</v>
      </c>
      <c r="OU29" s="7"/>
      <c r="OV29" s="7"/>
      <c r="OW29" s="7"/>
      <c r="OX29" s="7">
        <v>0</v>
      </c>
      <c r="OY29" s="7">
        <v>0</v>
      </c>
      <c r="OZ29" s="7">
        <v>0</v>
      </c>
      <c r="PA29" s="7"/>
      <c r="PB29" s="7"/>
      <c r="PC29" s="7"/>
      <c r="PD29" s="7">
        <v>0</v>
      </c>
      <c r="PE29" s="7">
        <v>0</v>
      </c>
      <c r="PF29" s="7">
        <v>0</v>
      </c>
      <c r="PG29" s="7"/>
      <c r="PH29" s="7"/>
      <c r="PI29" s="7"/>
      <c r="PJ29" s="7">
        <v>30000</v>
      </c>
      <c r="PK29" s="7">
        <v>0</v>
      </c>
      <c r="PL29" s="7">
        <v>0</v>
      </c>
      <c r="PM29" s="7"/>
      <c r="PN29" s="7"/>
      <c r="PO29" s="7"/>
      <c r="PP29" s="7">
        <v>4000000</v>
      </c>
      <c r="PQ29" s="7">
        <v>2200000</v>
      </c>
      <c r="PR29" s="8">
        <v>2200000</v>
      </c>
      <c r="PS29" s="7">
        <v>100</v>
      </c>
      <c r="PT29" s="7">
        <v>100</v>
      </c>
      <c r="PU29" s="7"/>
      <c r="PV29" s="7">
        <v>3545150</v>
      </c>
      <c r="PW29" s="7"/>
      <c r="PX29" s="7">
        <v>957000</v>
      </c>
      <c r="PY29" s="7">
        <v>1000000</v>
      </c>
      <c r="PZ29" s="7">
        <v>2200000</v>
      </c>
      <c r="QA29" s="7">
        <v>0</v>
      </c>
      <c r="QB29" s="7">
        <v>0</v>
      </c>
      <c r="QC29" s="7">
        <v>0</v>
      </c>
      <c r="QD29" s="7">
        <v>2059000</v>
      </c>
      <c r="QE29" s="7">
        <v>2000000</v>
      </c>
      <c r="QF29" s="7">
        <v>1380000</v>
      </c>
      <c r="QG29" s="7">
        <v>0</v>
      </c>
      <c r="QH29" s="7">
        <v>0</v>
      </c>
      <c r="QI29" s="7">
        <v>0</v>
      </c>
      <c r="QJ29" s="7">
        <v>400000</v>
      </c>
      <c r="QK29" s="7">
        <v>410000</v>
      </c>
      <c r="QL29" s="7">
        <v>420000</v>
      </c>
      <c r="QM29" s="7"/>
      <c r="QN29" s="7">
        <v>0</v>
      </c>
      <c r="QO29" s="7">
        <v>0</v>
      </c>
      <c r="QP29" s="7">
        <v>0</v>
      </c>
      <c r="QQ29" s="7"/>
      <c r="QR29" s="7"/>
      <c r="QS29" s="7"/>
      <c r="QT29" s="7"/>
      <c r="QU29" s="7"/>
      <c r="QV29" s="7"/>
      <c r="QW29" s="7"/>
      <c r="QX29" s="7"/>
      <c r="QY29" s="7"/>
      <c r="QZ29" s="7"/>
      <c r="RA29" s="7"/>
      <c r="RB29" s="7"/>
      <c r="RC29" s="7"/>
      <c r="RD29" s="7"/>
      <c r="RE29" s="7"/>
      <c r="RF29" s="7"/>
      <c r="RG29" s="7"/>
      <c r="RH29" s="7"/>
      <c r="RI29" s="7">
        <v>0</v>
      </c>
      <c r="RJ29" s="7"/>
      <c r="RK29" s="7"/>
      <c r="RL29" s="7"/>
      <c r="RM29" s="7" t="s">
        <v>1188</v>
      </c>
      <c r="RN29" s="7"/>
      <c r="RO29" s="7"/>
      <c r="RP29" s="7"/>
      <c r="RQ29" s="7"/>
      <c r="RR29" s="7"/>
      <c r="RS29" s="7"/>
      <c r="RT29" s="7"/>
      <c r="RU29" s="7"/>
      <c r="RV29" s="7"/>
      <c r="RW29" s="7"/>
      <c r="RX29" s="7"/>
      <c r="RY29" s="7"/>
      <c r="RZ29" s="7"/>
      <c r="SA29" s="7"/>
      <c r="SB29" s="7"/>
      <c r="SC29" s="7"/>
      <c r="SD29" s="7"/>
      <c r="SE29" s="7"/>
      <c r="SF29" s="7"/>
      <c r="SG29" s="36">
        <f t="shared" si="55"/>
        <v>4000000</v>
      </c>
      <c r="SH29" s="36">
        <f t="shared" si="56"/>
        <v>4000000</v>
      </c>
      <c r="SI29" s="36">
        <f t="shared" si="57"/>
        <v>3590000</v>
      </c>
      <c r="SJ29" s="20">
        <f t="shared" si="58"/>
        <v>3590000</v>
      </c>
      <c r="SK29" s="20">
        <f t="shared" si="59"/>
        <v>0</v>
      </c>
      <c r="SL29" s="20">
        <f t="shared" si="60"/>
        <v>0</v>
      </c>
      <c r="SM29" s="20">
        <f t="shared" si="61"/>
        <v>0</v>
      </c>
      <c r="SN29" s="36">
        <f t="shared" si="62"/>
        <v>410000</v>
      </c>
      <c r="SO29" s="36">
        <f t="shared" si="63"/>
        <v>20000</v>
      </c>
      <c r="SP29" s="20">
        <f t="shared" si="64"/>
        <v>0</v>
      </c>
      <c r="SQ29" s="20">
        <f t="shared" si="65"/>
        <v>20000</v>
      </c>
      <c r="SR29" s="20">
        <f t="shared" si="66"/>
        <v>0</v>
      </c>
      <c r="SS29" s="20">
        <f t="shared" si="67"/>
        <v>6000</v>
      </c>
      <c r="ST29" s="20">
        <f t="shared" si="68"/>
        <v>70000</v>
      </c>
      <c r="SU29" s="20">
        <f t="shared" si="69"/>
        <v>70000</v>
      </c>
      <c r="SV29" s="36">
        <f t="shared" si="70"/>
        <v>214000</v>
      </c>
      <c r="SW29" s="20">
        <f t="shared" si="71"/>
        <v>130000</v>
      </c>
      <c r="SX29" s="20">
        <f t="shared" si="72"/>
        <v>40000</v>
      </c>
      <c r="SY29" s="20">
        <f t="shared" si="73"/>
        <v>0</v>
      </c>
      <c r="SZ29" s="20">
        <f t="shared" si="74"/>
        <v>0</v>
      </c>
      <c r="TA29" s="20">
        <f t="shared" si="75"/>
        <v>25000</v>
      </c>
      <c r="TB29" s="20">
        <f t="shared" si="76"/>
        <v>15000</v>
      </c>
      <c r="TC29" s="20">
        <f t="shared" si="77"/>
        <v>4000</v>
      </c>
      <c r="TD29" s="20">
        <f t="shared" si="78"/>
        <v>0</v>
      </c>
      <c r="TE29" s="20">
        <f t="shared" si="79"/>
        <v>0</v>
      </c>
      <c r="TF29" s="20">
        <f t="shared" si="80"/>
        <v>0</v>
      </c>
      <c r="TG29" s="20">
        <f t="shared" si="81"/>
        <v>0</v>
      </c>
      <c r="TH29" s="20">
        <f t="shared" si="82"/>
        <v>30000</v>
      </c>
      <c r="TI29" s="6"/>
      <c r="TJ29" s="36">
        <f t="shared" si="83"/>
        <v>2200000</v>
      </c>
      <c r="TK29" s="36">
        <f t="shared" si="84"/>
        <v>2200000</v>
      </c>
      <c r="TL29" s="36">
        <f t="shared" si="85"/>
        <v>2200000</v>
      </c>
      <c r="TM29" s="20">
        <f t="shared" si="86"/>
        <v>2200000</v>
      </c>
      <c r="TN29" s="20">
        <f t="shared" si="87"/>
        <v>0</v>
      </c>
      <c r="TO29" s="20">
        <f t="shared" si="88"/>
        <v>0</v>
      </c>
      <c r="TP29" s="20">
        <f t="shared" si="89"/>
        <v>0</v>
      </c>
      <c r="TQ29" s="36">
        <f t="shared" si="90"/>
        <v>0</v>
      </c>
      <c r="TR29" s="36">
        <f t="shared" si="91"/>
        <v>0</v>
      </c>
      <c r="TS29" s="20">
        <f t="shared" si="92"/>
        <v>0</v>
      </c>
      <c r="TT29" s="20">
        <f t="shared" si="93"/>
        <v>0</v>
      </c>
      <c r="TU29" s="20">
        <f t="shared" si="94"/>
        <v>0</v>
      </c>
      <c r="TV29" s="20">
        <f t="shared" si="95"/>
        <v>0</v>
      </c>
      <c r="TW29" s="20">
        <f t="shared" si="96"/>
        <v>0</v>
      </c>
      <c r="TX29" s="20">
        <f t="shared" si="97"/>
        <v>0</v>
      </c>
      <c r="TY29" s="36">
        <f t="shared" si="98"/>
        <v>0</v>
      </c>
      <c r="TZ29" s="20">
        <f t="shared" si="99"/>
        <v>0</v>
      </c>
      <c r="UA29" s="20">
        <f t="shared" si="100"/>
        <v>0</v>
      </c>
      <c r="UB29" s="20">
        <f t="shared" si="101"/>
        <v>0</v>
      </c>
      <c r="UC29" s="20">
        <f t="shared" si="102"/>
        <v>0</v>
      </c>
      <c r="UD29" s="20">
        <f t="shared" si="103"/>
        <v>0</v>
      </c>
      <c r="UE29" s="20">
        <f t="shared" si="104"/>
        <v>0</v>
      </c>
      <c r="UF29" s="20">
        <f t="shared" si="105"/>
        <v>0</v>
      </c>
      <c r="UG29" s="20">
        <f t="shared" si="106"/>
        <v>0</v>
      </c>
      <c r="UH29" s="20">
        <f t="shared" si="107"/>
        <v>0</v>
      </c>
      <c r="UI29" s="20">
        <f t="shared" si="108"/>
        <v>0</v>
      </c>
      <c r="UJ29" s="20">
        <f t="shared" si="109"/>
        <v>0</v>
      </c>
      <c r="UK29" s="20">
        <f t="shared" si="110"/>
        <v>0</v>
      </c>
      <c r="UL29" s="6"/>
      <c r="UM29" s="36">
        <f t="shared" si="111"/>
        <v>2200000</v>
      </c>
      <c r="UN29" s="36">
        <f t="shared" si="112"/>
        <v>2200000</v>
      </c>
      <c r="UO29" s="36">
        <f t="shared" si="113"/>
        <v>2200000</v>
      </c>
      <c r="UP29" s="20">
        <f t="shared" si="114"/>
        <v>2200000</v>
      </c>
      <c r="UQ29" s="20">
        <f t="shared" si="115"/>
        <v>0</v>
      </c>
      <c r="UR29" s="20">
        <f t="shared" si="116"/>
        <v>0</v>
      </c>
      <c r="US29" s="20">
        <f t="shared" si="117"/>
        <v>0</v>
      </c>
      <c r="UT29" s="36">
        <f t="shared" si="118"/>
        <v>0</v>
      </c>
      <c r="UU29" s="36">
        <f t="shared" si="119"/>
        <v>0</v>
      </c>
      <c r="UV29" s="20">
        <f t="shared" si="120"/>
        <v>0</v>
      </c>
      <c r="UW29" s="20">
        <f t="shared" si="121"/>
        <v>0</v>
      </c>
      <c r="UX29" s="20">
        <f t="shared" si="122"/>
        <v>0</v>
      </c>
      <c r="UY29" s="20">
        <f t="shared" si="123"/>
        <v>0</v>
      </c>
      <c r="UZ29" s="20">
        <f t="shared" si="124"/>
        <v>0</v>
      </c>
      <c r="VA29" s="20">
        <f t="shared" si="125"/>
        <v>0</v>
      </c>
      <c r="VB29" s="36">
        <f t="shared" si="126"/>
        <v>0</v>
      </c>
      <c r="VC29" s="20">
        <f t="shared" si="127"/>
        <v>0</v>
      </c>
      <c r="VD29" s="20">
        <f t="shared" si="128"/>
        <v>0</v>
      </c>
      <c r="VE29" s="20">
        <f t="shared" si="129"/>
        <v>0</v>
      </c>
      <c r="VF29" s="20">
        <f t="shared" si="130"/>
        <v>0</v>
      </c>
      <c r="VG29" s="20">
        <f t="shared" si="131"/>
        <v>0</v>
      </c>
      <c r="VH29" s="20">
        <f t="shared" si="132"/>
        <v>0</v>
      </c>
      <c r="VI29" s="20">
        <f t="shared" si="133"/>
        <v>0</v>
      </c>
      <c r="VJ29" s="20">
        <f t="shared" si="134"/>
        <v>0</v>
      </c>
      <c r="VK29" s="20">
        <f t="shared" si="135"/>
        <v>0</v>
      </c>
      <c r="VL29" s="20">
        <f t="shared" si="136"/>
        <v>0</v>
      </c>
      <c r="VM29" s="20">
        <f t="shared" si="137"/>
        <v>0</v>
      </c>
      <c r="VN29" s="20">
        <f t="shared" si="138"/>
        <v>0</v>
      </c>
      <c r="VT29" s="34">
        <f t="shared" si="25"/>
        <v>3597628</v>
      </c>
      <c r="VU29" s="34" t="str">
        <f t="shared" si="26"/>
        <v>Centrum sociálních služeb Naděje Broumov</v>
      </c>
      <c r="VV29" s="34" t="str">
        <f t="shared" si="27"/>
        <v>Centrum sociálních služeb Naděje Broumov</v>
      </c>
      <c r="VW29" s="34" t="str">
        <f t="shared" si="28"/>
        <v>pečovatelská služba</v>
      </c>
      <c r="VX29" s="10">
        <f t="shared" si="29"/>
        <v>96000</v>
      </c>
      <c r="VY29" s="10"/>
      <c r="VZ29" s="10"/>
      <c r="WA29" s="10">
        <f t="shared" si="30"/>
        <v>130000</v>
      </c>
      <c r="WB29" s="10">
        <f t="shared" si="31"/>
        <v>15000</v>
      </c>
      <c r="WC29" s="10">
        <f t="shared" si="32"/>
        <v>0</v>
      </c>
      <c r="WD29" s="10">
        <f t="shared" si="33"/>
        <v>0</v>
      </c>
      <c r="WE29" s="10">
        <f t="shared" si="34"/>
        <v>65000</v>
      </c>
      <c r="WF29" s="10"/>
      <c r="WG29" s="10"/>
      <c r="WH29" s="10">
        <f t="shared" si="35"/>
        <v>0</v>
      </c>
      <c r="WI29" s="10">
        <f t="shared" si="36"/>
        <v>104000</v>
      </c>
      <c r="WJ29" s="10">
        <f t="shared" si="37"/>
        <v>2740000</v>
      </c>
      <c r="WK29" s="10"/>
      <c r="WL29" s="10">
        <f t="shared" si="38"/>
        <v>850000</v>
      </c>
      <c r="WM29" s="10">
        <f t="shared" si="39"/>
        <v>4000000</v>
      </c>
      <c r="WN29" s="10">
        <f t="shared" si="40"/>
        <v>4000000</v>
      </c>
      <c r="WO29" s="10">
        <f t="shared" si="41"/>
        <v>0</v>
      </c>
      <c r="WP29" s="10">
        <f t="shared" si="42"/>
        <v>3590000</v>
      </c>
      <c r="WQ29" s="34">
        <v>6115340</v>
      </c>
      <c r="WR29" s="10">
        <f t="shared" si="43"/>
        <v>0</v>
      </c>
      <c r="WS29" s="10"/>
      <c r="WT29" s="10"/>
      <c r="WU29" s="10">
        <f t="shared" si="44"/>
        <v>0</v>
      </c>
      <c r="WV29" s="10">
        <f t="shared" si="45"/>
        <v>0</v>
      </c>
      <c r="WW29" s="10">
        <f t="shared" si="46"/>
        <v>0</v>
      </c>
      <c r="WX29" s="10">
        <f t="shared" si="47"/>
        <v>0</v>
      </c>
      <c r="WY29" s="10">
        <f t="shared" si="48"/>
        <v>0</v>
      </c>
      <c r="WZ29" s="10"/>
      <c r="XA29" s="10"/>
      <c r="XB29" s="10">
        <f t="shared" si="49"/>
        <v>0</v>
      </c>
      <c r="XC29" s="10">
        <f t="shared" si="50"/>
        <v>0</v>
      </c>
      <c r="XD29" s="10">
        <f t="shared" si="51"/>
        <v>2200000</v>
      </c>
      <c r="XE29" s="10">
        <f t="shared" si="52"/>
        <v>2200000</v>
      </c>
      <c r="XF29" s="10"/>
      <c r="XG29" s="10">
        <f t="shared" si="53"/>
        <v>2200000</v>
      </c>
      <c r="XH29" s="10">
        <f t="shared" si="54"/>
        <v>0</v>
      </c>
      <c r="XI29" s="10"/>
      <c r="XJ29" s="10"/>
      <c r="XK29" s="10"/>
    </row>
    <row r="30" spans="1:635" s="34" customFormat="1" ht="28.5" customHeight="1">
      <c r="A30" s="7">
        <v>1</v>
      </c>
      <c r="B30" s="9" t="s">
        <v>1297</v>
      </c>
      <c r="C30" s="7">
        <v>48623865</v>
      </c>
      <c r="D30" s="7" t="s">
        <v>1298</v>
      </c>
      <c r="E30" s="7" t="s">
        <v>1299</v>
      </c>
      <c r="F30" s="7">
        <v>4382191</v>
      </c>
      <c r="G30" s="7" t="s">
        <v>1262</v>
      </c>
      <c r="H30" s="7" t="s">
        <v>1263</v>
      </c>
      <c r="I30" s="7" t="s">
        <v>1297</v>
      </c>
      <c r="J30" s="35">
        <v>42156</v>
      </c>
      <c r="K30" s="7"/>
      <c r="L30" s="7" t="s">
        <v>1188</v>
      </c>
      <c r="M30" s="7"/>
      <c r="N30" s="7"/>
      <c r="O30" s="7"/>
      <c r="P30" s="7"/>
      <c r="Q30" s="7"/>
      <c r="R30" s="7"/>
      <c r="S30" s="7"/>
      <c r="T30" s="7"/>
      <c r="U30" s="7"/>
      <c r="V30" s="7"/>
      <c r="W30" s="7"/>
      <c r="X30" s="7" t="s">
        <v>1223</v>
      </c>
      <c r="Y30" s="7"/>
      <c r="Z30" s="7"/>
      <c r="AA30" s="7"/>
      <c r="AB30" s="7"/>
      <c r="AC30" s="7"/>
      <c r="AD30" s="7"/>
      <c r="AE30" s="7"/>
      <c r="AF30" s="7"/>
      <c r="AG30" s="7"/>
      <c r="AH30" s="7"/>
      <c r="AI30" s="7">
        <v>10</v>
      </c>
      <c r="AJ30" s="7">
        <v>10</v>
      </c>
      <c r="AK30" s="7">
        <v>500</v>
      </c>
      <c r="AL30" s="7">
        <v>600</v>
      </c>
      <c r="AM30" s="7">
        <v>650</v>
      </c>
      <c r="AN30" s="7"/>
      <c r="AO30" s="7"/>
      <c r="AP30" s="7"/>
      <c r="AQ30" s="7"/>
      <c r="AR30" s="7"/>
      <c r="AS30" s="7"/>
      <c r="AT30" s="7"/>
      <c r="AU30" s="7"/>
      <c r="AV30" s="7"/>
      <c r="AW30" s="7"/>
      <c r="AX30" s="7"/>
      <c r="AY30" s="7"/>
      <c r="AZ30" s="7"/>
      <c r="BA30" s="7"/>
      <c r="BB30" s="7"/>
      <c r="BC30" s="7"/>
      <c r="BD30" s="7"/>
      <c r="BE30" s="7"/>
      <c r="BF30" s="7"/>
      <c r="BG30" s="7"/>
      <c r="BH30" s="7"/>
      <c r="BI30" s="7"/>
      <c r="BJ30" s="7"/>
      <c r="BK30" s="7"/>
      <c r="BL30" s="7" t="s">
        <v>1304</v>
      </c>
      <c r="BM30" s="7" t="s">
        <v>1277</v>
      </c>
      <c r="BN30" s="7" t="s">
        <v>1305</v>
      </c>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v>1</v>
      </c>
      <c r="EL30" s="7">
        <v>0.5</v>
      </c>
      <c r="EM30" s="7">
        <v>0.5</v>
      </c>
      <c r="EN30" s="7">
        <v>160000</v>
      </c>
      <c r="EO30" s="7">
        <v>160000</v>
      </c>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v>3</v>
      </c>
      <c r="FP30" s="7">
        <v>0.3</v>
      </c>
      <c r="FQ30" s="7">
        <v>0.3</v>
      </c>
      <c r="FR30" s="7">
        <v>150000</v>
      </c>
      <c r="FS30" s="7">
        <v>150000</v>
      </c>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v>0</v>
      </c>
      <c r="KH30" s="7"/>
      <c r="KI30" s="7">
        <v>0.5</v>
      </c>
      <c r="KJ30" s="7">
        <v>0</v>
      </c>
      <c r="KK30" s="7">
        <v>0</v>
      </c>
      <c r="KL30" s="7">
        <v>0</v>
      </c>
      <c r="KM30" s="7">
        <v>0.5</v>
      </c>
      <c r="KN30" s="7">
        <v>310000</v>
      </c>
      <c r="KO30" s="7">
        <v>310000</v>
      </c>
      <c r="KP30" s="7">
        <v>310000</v>
      </c>
      <c r="KQ30" s="7"/>
      <c r="KR30" s="7"/>
      <c r="KS30" s="7"/>
      <c r="KT30" s="7">
        <v>0</v>
      </c>
      <c r="KU30" s="7">
        <v>0</v>
      </c>
      <c r="KV30" s="7">
        <v>0</v>
      </c>
      <c r="KW30" s="7"/>
      <c r="KX30" s="7"/>
      <c r="KY30" s="7"/>
      <c r="KZ30" s="7">
        <v>0</v>
      </c>
      <c r="LA30" s="7">
        <v>0</v>
      </c>
      <c r="LB30" s="7">
        <v>0</v>
      </c>
      <c r="LC30" s="7"/>
      <c r="LD30" s="7"/>
      <c r="LE30" s="7"/>
      <c r="LF30" s="7">
        <v>5000</v>
      </c>
      <c r="LG30" s="7">
        <v>0</v>
      </c>
      <c r="LH30" s="7">
        <v>0</v>
      </c>
      <c r="LI30" s="7"/>
      <c r="LJ30" s="7"/>
      <c r="LK30" s="7"/>
      <c r="LL30" s="7">
        <v>0</v>
      </c>
      <c r="LM30" s="7">
        <v>0</v>
      </c>
      <c r="LN30" s="7">
        <v>0</v>
      </c>
      <c r="LO30" s="7"/>
      <c r="LP30" s="7"/>
      <c r="LQ30" s="7"/>
      <c r="LR30" s="7">
        <v>0</v>
      </c>
      <c r="LS30" s="7">
        <v>0</v>
      </c>
      <c r="LT30" s="7">
        <v>0</v>
      </c>
      <c r="LU30" s="7"/>
      <c r="LV30" s="7"/>
      <c r="LW30" s="7"/>
      <c r="LX30" s="7">
        <v>0</v>
      </c>
      <c r="LY30" s="7">
        <v>0</v>
      </c>
      <c r="LZ30" s="7">
        <v>0</v>
      </c>
      <c r="MA30" s="7"/>
      <c r="MB30" s="7"/>
      <c r="MC30" s="7"/>
      <c r="MD30" s="7">
        <v>6000</v>
      </c>
      <c r="ME30" s="7">
        <v>0</v>
      </c>
      <c r="MF30" s="7">
        <v>0</v>
      </c>
      <c r="MG30" s="7"/>
      <c r="MH30" s="7"/>
      <c r="MI30" s="7"/>
      <c r="MJ30" s="7">
        <v>0</v>
      </c>
      <c r="MK30" s="7">
        <v>0</v>
      </c>
      <c r="ML30" s="7">
        <v>0</v>
      </c>
      <c r="MM30" s="7"/>
      <c r="MN30" s="7"/>
      <c r="MO30" s="7"/>
      <c r="MP30" s="7">
        <v>0</v>
      </c>
      <c r="MQ30" s="7">
        <v>0</v>
      </c>
      <c r="MR30" s="7">
        <v>0</v>
      </c>
      <c r="MS30" s="7"/>
      <c r="MT30" s="7"/>
      <c r="MU30" s="7"/>
      <c r="MV30" s="7">
        <v>0</v>
      </c>
      <c r="MW30" s="7">
        <v>0</v>
      </c>
      <c r="MX30" s="7">
        <v>0</v>
      </c>
      <c r="MY30" s="7"/>
      <c r="MZ30" s="7"/>
      <c r="NA30" s="7"/>
      <c r="NB30" s="7">
        <v>0</v>
      </c>
      <c r="NC30" s="7">
        <v>0</v>
      </c>
      <c r="ND30" s="7">
        <v>0</v>
      </c>
      <c r="NE30" s="7"/>
      <c r="NF30" s="7"/>
      <c r="NG30" s="7"/>
      <c r="NH30" s="7">
        <v>0</v>
      </c>
      <c r="NI30" s="7">
        <v>0</v>
      </c>
      <c r="NJ30" s="7">
        <v>0</v>
      </c>
      <c r="NK30" s="7"/>
      <c r="NL30" s="7"/>
      <c r="NM30" s="7"/>
      <c r="NN30" s="7">
        <v>24000</v>
      </c>
      <c r="NO30" s="7">
        <v>0</v>
      </c>
      <c r="NP30" s="7">
        <v>0</v>
      </c>
      <c r="NQ30" s="7"/>
      <c r="NR30" s="7"/>
      <c r="NS30" s="7"/>
      <c r="NT30" s="7">
        <v>5000</v>
      </c>
      <c r="NU30" s="7">
        <v>0</v>
      </c>
      <c r="NV30" s="7">
        <v>0</v>
      </c>
      <c r="NW30" s="7"/>
      <c r="NX30" s="7"/>
      <c r="NY30" s="7"/>
      <c r="NZ30" s="7">
        <v>0</v>
      </c>
      <c r="OA30" s="7">
        <v>0</v>
      </c>
      <c r="OB30" s="7">
        <v>0</v>
      </c>
      <c r="OC30" s="7"/>
      <c r="OD30" s="7"/>
      <c r="OE30" s="7"/>
      <c r="OF30" s="7">
        <v>0</v>
      </c>
      <c r="OG30" s="7">
        <v>0</v>
      </c>
      <c r="OH30" s="7">
        <v>0</v>
      </c>
      <c r="OI30" s="7"/>
      <c r="OJ30" s="7"/>
      <c r="OK30" s="7"/>
      <c r="OL30" s="7">
        <v>0</v>
      </c>
      <c r="OM30" s="7">
        <v>0</v>
      </c>
      <c r="ON30" s="7">
        <v>0</v>
      </c>
      <c r="OO30" s="7"/>
      <c r="OP30" s="7"/>
      <c r="OQ30" s="7"/>
      <c r="OR30" s="7">
        <v>0</v>
      </c>
      <c r="OS30" s="7">
        <v>0</v>
      </c>
      <c r="OT30" s="7">
        <v>0</v>
      </c>
      <c r="OU30" s="7"/>
      <c r="OV30" s="7"/>
      <c r="OW30" s="7"/>
      <c r="OX30" s="7">
        <v>0</v>
      </c>
      <c r="OY30" s="7">
        <v>0</v>
      </c>
      <c r="OZ30" s="7">
        <v>0</v>
      </c>
      <c r="PA30" s="7"/>
      <c r="PB30" s="7"/>
      <c r="PC30" s="7"/>
      <c r="PD30" s="7">
        <v>0</v>
      </c>
      <c r="PE30" s="7">
        <v>0</v>
      </c>
      <c r="PF30" s="7">
        <v>0</v>
      </c>
      <c r="PG30" s="7"/>
      <c r="PH30" s="7"/>
      <c r="PI30" s="7"/>
      <c r="PJ30" s="7">
        <v>0</v>
      </c>
      <c r="PK30" s="7">
        <v>0</v>
      </c>
      <c r="PL30" s="7">
        <v>0</v>
      </c>
      <c r="PM30" s="7"/>
      <c r="PN30" s="7"/>
      <c r="PO30" s="7"/>
      <c r="PP30" s="7">
        <v>350000</v>
      </c>
      <c r="PQ30" s="7">
        <v>310000</v>
      </c>
      <c r="PR30" s="8">
        <v>310000</v>
      </c>
      <c r="PS30" s="7">
        <v>100</v>
      </c>
      <c r="PT30" s="7">
        <v>100</v>
      </c>
      <c r="PU30" s="7"/>
      <c r="PV30" s="7"/>
      <c r="PW30" s="7"/>
      <c r="PX30" s="7">
        <v>0</v>
      </c>
      <c r="PY30" s="7">
        <v>189000</v>
      </c>
      <c r="PZ30" s="7">
        <v>310000</v>
      </c>
      <c r="QA30" s="7">
        <v>0</v>
      </c>
      <c r="QB30" s="7">
        <v>0</v>
      </c>
      <c r="QC30" s="7">
        <v>0</v>
      </c>
      <c r="QD30" s="7">
        <v>32380</v>
      </c>
      <c r="QE30" s="7">
        <v>200000</v>
      </c>
      <c r="QF30" s="7">
        <v>40000</v>
      </c>
      <c r="QG30" s="7">
        <v>0</v>
      </c>
      <c r="QH30" s="7">
        <v>0</v>
      </c>
      <c r="QI30" s="7">
        <v>0</v>
      </c>
      <c r="QJ30" s="7">
        <v>0</v>
      </c>
      <c r="QK30" s="7">
        <v>0</v>
      </c>
      <c r="QL30" s="7">
        <v>0</v>
      </c>
      <c r="QM30" s="7"/>
      <c r="QN30" s="7">
        <v>0</v>
      </c>
      <c r="QO30" s="7">
        <v>0</v>
      </c>
      <c r="QP30" s="7">
        <v>0</v>
      </c>
      <c r="QQ30" s="7"/>
      <c r="QR30" s="7"/>
      <c r="QS30" s="7"/>
      <c r="QT30" s="7"/>
      <c r="QU30" s="7">
        <v>58000</v>
      </c>
      <c r="QV30" s="7">
        <v>0</v>
      </c>
      <c r="QW30" s="7">
        <v>0</v>
      </c>
      <c r="QX30" s="7"/>
      <c r="QY30" s="7"/>
      <c r="QZ30" s="7"/>
      <c r="RA30" s="7"/>
      <c r="RB30" s="7"/>
      <c r="RC30" s="7"/>
      <c r="RD30" s="7"/>
      <c r="RE30" s="7"/>
      <c r="RF30" s="7"/>
      <c r="RG30" s="7"/>
      <c r="RH30" s="7"/>
      <c r="RI30" s="7">
        <v>0</v>
      </c>
      <c r="RJ30" s="7"/>
      <c r="RK30" s="7"/>
      <c r="RL30" s="7"/>
      <c r="RM30" s="7" t="s">
        <v>1188</v>
      </c>
      <c r="RN30" s="7"/>
      <c r="RO30" s="7"/>
      <c r="RP30" s="7"/>
      <c r="RQ30" s="7"/>
      <c r="RR30" s="7"/>
      <c r="RS30" s="7"/>
      <c r="RT30" s="7"/>
      <c r="RU30" s="7"/>
      <c r="RV30" s="7"/>
      <c r="RW30" s="7"/>
      <c r="RX30" s="7"/>
      <c r="RY30" s="7"/>
      <c r="RZ30" s="7"/>
      <c r="SA30" s="7"/>
      <c r="SB30" s="7"/>
      <c r="SC30" s="7"/>
      <c r="SD30" s="7"/>
      <c r="SE30" s="7"/>
      <c r="SF30" s="7"/>
      <c r="SG30" s="36">
        <f t="shared" si="55"/>
        <v>350000</v>
      </c>
      <c r="SH30" s="36">
        <f t="shared" si="56"/>
        <v>350000</v>
      </c>
      <c r="SI30" s="36">
        <f t="shared" si="57"/>
        <v>315000</v>
      </c>
      <c r="SJ30" s="20">
        <f t="shared" si="58"/>
        <v>310000</v>
      </c>
      <c r="SK30" s="20">
        <f t="shared" si="59"/>
        <v>0</v>
      </c>
      <c r="SL30" s="20">
        <f t="shared" si="60"/>
        <v>0</v>
      </c>
      <c r="SM30" s="20">
        <f t="shared" si="61"/>
        <v>5000</v>
      </c>
      <c r="SN30" s="36">
        <f t="shared" si="62"/>
        <v>35000</v>
      </c>
      <c r="SO30" s="36">
        <f t="shared" si="63"/>
        <v>0</v>
      </c>
      <c r="SP30" s="20">
        <f t="shared" si="64"/>
        <v>0</v>
      </c>
      <c r="SQ30" s="20">
        <f t="shared" si="65"/>
        <v>0</v>
      </c>
      <c r="SR30" s="20">
        <f t="shared" si="66"/>
        <v>0</v>
      </c>
      <c r="SS30" s="20">
        <f t="shared" si="67"/>
        <v>6000</v>
      </c>
      <c r="ST30" s="20">
        <f t="shared" si="68"/>
        <v>0</v>
      </c>
      <c r="SU30" s="20">
        <f t="shared" si="69"/>
        <v>0</v>
      </c>
      <c r="SV30" s="36">
        <f t="shared" si="70"/>
        <v>29000</v>
      </c>
      <c r="SW30" s="20">
        <f t="shared" si="71"/>
        <v>0</v>
      </c>
      <c r="SX30" s="20">
        <f t="shared" si="72"/>
        <v>0</v>
      </c>
      <c r="SY30" s="20">
        <f t="shared" si="73"/>
        <v>0</v>
      </c>
      <c r="SZ30" s="20">
        <f t="shared" si="74"/>
        <v>24000</v>
      </c>
      <c r="TA30" s="20">
        <f t="shared" si="75"/>
        <v>5000</v>
      </c>
      <c r="TB30" s="20">
        <f t="shared" si="76"/>
        <v>0</v>
      </c>
      <c r="TC30" s="20">
        <f t="shared" si="77"/>
        <v>0</v>
      </c>
      <c r="TD30" s="20">
        <f t="shared" si="78"/>
        <v>0</v>
      </c>
      <c r="TE30" s="20">
        <f t="shared" si="79"/>
        <v>0</v>
      </c>
      <c r="TF30" s="20">
        <f t="shared" si="80"/>
        <v>0</v>
      </c>
      <c r="TG30" s="20">
        <f t="shared" si="81"/>
        <v>0</v>
      </c>
      <c r="TH30" s="20">
        <f t="shared" si="82"/>
        <v>0</v>
      </c>
      <c r="TI30" s="6"/>
      <c r="TJ30" s="36">
        <f t="shared" si="83"/>
        <v>310000</v>
      </c>
      <c r="TK30" s="36">
        <f t="shared" si="84"/>
        <v>310000</v>
      </c>
      <c r="TL30" s="36">
        <f t="shared" si="85"/>
        <v>310000</v>
      </c>
      <c r="TM30" s="20">
        <f t="shared" si="86"/>
        <v>310000</v>
      </c>
      <c r="TN30" s="20">
        <f t="shared" si="87"/>
        <v>0</v>
      </c>
      <c r="TO30" s="20">
        <f t="shared" si="88"/>
        <v>0</v>
      </c>
      <c r="TP30" s="20">
        <f t="shared" si="89"/>
        <v>0</v>
      </c>
      <c r="TQ30" s="36">
        <f t="shared" si="90"/>
        <v>0</v>
      </c>
      <c r="TR30" s="36">
        <f t="shared" si="91"/>
        <v>0</v>
      </c>
      <c r="TS30" s="20">
        <f t="shared" si="92"/>
        <v>0</v>
      </c>
      <c r="TT30" s="20">
        <f t="shared" si="93"/>
        <v>0</v>
      </c>
      <c r="TU30" s="20">
        <f t="shared" si="94"/>
        <v>0</v>
      </c>
      <c r="TV30" s="20">
        <f t="shared" si="95"/>
        <v>0</v>
      </c>
      <c r="TW30" s="20">
        <f t="shared" si="96"/>
        <v>0</v>
      </c>
      <c r="TX30" s="20">
        <f t="shared" si="97"/>
        <v>0</v>
      </c>
      <c r="TY30" s="36">
        <f t="shared" si="98"/>
        <v>0</v>
      </c>
      <c r="TZ30" s="20">
        <f t="shared" si="99"/>
        <v>0</v>
      </c>
      <c r="UA30" s="20">
        <f t="shared" si="100"/>
        <v>0</v>
      </c>
      <c r="UB30" s="20">
        <f t="shared" si="101"/>
        <v>0</v>
      </c>
      <c r="UC30" s="20">
        <f t="shared" si="102"/>
        <v>0</v>
      </c>
      <c r="UD30" s="20">
        <f t="shared" si="103"/>
        <v>0</v>
      </c>
      <c r="UE30" s="20">
        <f t="shared" si="104"/>
        <v>0</v>
      </c>
      <c r="UF30" s="20">
        <f t="shared" si="105"/>
        <v>0</v>
      </c>
      <c r="UG30" s="20">
        <f t="shared" si="106"/>
        <v>0</v>
      </c>
      <c r="UH30" s="20">
        <f t="shared" si="107"/>
        <v>0</v>
      </c>
      <c r="UI30" s="20">
        <f t="shared" si="108"/>
        <v>0</v>
      </c>
      <c r="UJ30" s="20">
        <f t="shared" si="109"/>
        <v>0</v>
      </c>
      <c r="UK30" s="20">
        <f t="shared" si="110"/>
        <v>0</v>
      </c>
      <c r="UL30" s="6"/>
      <c r="UM30" s="36">
        <f t="shared" si="111"/>
        <v>310000</v>
      </c>
      <c r="UN30" s="36">
        <f t="shared" si="112"/>
        <v>310000</v>
      </c>
      <c r="UO30" s="36">
        <f t="shared" si="113"/>
        <v>310000</v>
      </c>
      <c r="UP30" s="20">
        <f t="shared" si="114"/>
        <v>310000</v>
      </c>
      <c r="UQ30" s="20">
        <f t="shared" si="115"/>
        <v>0</v>
      </c>
      <c r="UR30" s="20">
        <f t="shared" si="116"/>
        <v>0</v>
      </c>
      <c r="US30" s="20">
        <f t="shared" si="117"/>
        <v>0</v>
      </c>
      <c r="UT30" s="36">
        <f t="shared" si="118"/>
        <v>0</v>
      </c>
      <c r="UU30" s="36">
        <f t="shared" si="119"/>
        <v>0</v>
      </c>
      <c r="UV30" s="20">
        <f t="shared" si="120"/>
        <v>0</v>
      </c>
      <c r="UW30" s="20">
        <f t="shared" si="121"/>
        <v>0</v>
      </c>
      <c r="UX30" s="20">
        <f t="shared" si="122"/>
        <v>0</v>
      </c>
      <c r="UY30" s="20">
        <f t="shared" si="123"/>
        <v>0</v>
      </c>
      <c r="UZ30" s="20">
        <f t="shared" si="124"/>
        <v>0</v>
      </c>
      <c r="VA30" s="20">
        <f t="shared" si="125"/>
        <v>0</v>
      </c>
      <c r="VB30" s="36">
        <f t="shared" si="126"/>
        <v>0</v>
      </c>
      <c r="VC30" s="20">
        <f t="shared" si="127"/>
        <v>0</v>
      </c>
      <c r="VD30" s="20">
        <f t="shared" si="128"/>
        <v>0</v>
      </c>
      <c r="VE30" s="20">
        <f t="shared" si="129"/>
        <v>0</v>
      </c>
      <c r="VF30" s="20">
        <f t="shared" si="130"/>
        <v>0</v>
      </c>
      <c r="VG30" s="20">
        <f t="shared" si="131"/>
        <v>0</v>
      </c>
      <c r="VH30" s="20">
        <f t="shared" si="132"/>
        <v>0</v>
      </c>
      <c r="VI30" s="20">
        <f t="shared" si="133"/>
        <v>0</v>
      </c>
      <c r="VJ30" s="20">
        <f t="shared" si="134"/>
        <v>0</v>
      </c>
      <c r="VK30" s="20">
        <f t="shared" si="135"/>
        <v>0</v>
      </c>
      <c r="VL30" s="20">
        <f t="shared" si="136"/>
        <v>0</v>
      </c>
      <c r="VM30" s="20">
        <f t="shared" si="137"/>
        <v>0</v>
      </c>
      <c r="VN30" s="20">
        <f t="shared" si="138"/>
        <v>0</v>
      </c>
      <c r="VT30" s="34">
        <f t="shared" si="25"/>
        <v>4382191</v>
      </c>
      <c r="VU30" s="34" t="str">
        <f t="shared" si="26"/>
        <v>Centrum sociálních služeb Naděje Broumov</v>
      </c>
      <c r="VV30" s="34" t="str">
        <f t="shared" si="27"/>
        <v>Centrum sociálních služeb Naděje Broumov</v>
      </c>
      <c r="VW30" s="34" t="str">
        <f t="shared" si="28"/>
        <v>odborné sociální poradenství</v>
      </c>
      <c r="VX30" s="10">
        <f t="shared" si="29"/>
        <v>6000</v>
      </c>
      <c r="VY30" s="10"/>
      <c r="VZ30" s="10"/>
      <c r="WA30" s="10">
        <f t="shared" si="30"/>
        <v>0</v>
      </c>
      <c r="WB30" s="10">
        <f t="shared" si="31"/>
        <v>0</v>
      </c>
      <c r="WC30" s="10">
        <f t="shared" si="32"/>
        <v>0</v>
      </c>
      <c r="WD30" s="10">
        <f t="shared" si="33"/>
        <v>0</v>
      </c>
      <c r="WE30" s="10">
        <f t="shared" si="34"/>
        <v>29000</v>
      </c>
      <c r="WF30" s="10"/>
      <c r="WG30" s="10"/>
      <c r="WH30" s="10">
        <f t="shared" si="35"/>
        <v>0</v>
      </c>
      <c r="WI30" s="10">
        <f t="shared" si="36"/>
        <v>0</v>
      </c>
      <c r="WJ30" s="10">
        <f t="shared" si="37"/>
        <v>160000</v>
      </c>
      <c r="WK30" s="10"/>
      <c r="WL30" s="10">
        <f t="shared" si="38"/>
        <v>155000</v>
      </c>
      <c r="WM30" s="10">
        <f t="shared" si="39"/>
        <v>350000</v>
      </c>
      <c r="WN30" s="10">
        <f t="shared" si="40"/>
        <v>350000</v>
      </c>
      <c r="WO30" s="10">
        <f t="shared" si="41"/>
        <v>0</v>
      </c>
      <c r="WP30" s="10">
        <f t="shared" si="42"/>
        <v>315000</v>
      </c>
      <c r="WQ30" s="34">
        <v>6115340</v>
      </c>
      <c r="WR30" s="10">
        <f t="shared" si="43"/>
        <v>0</v>
      </c>
      <c r="WS30" s="10"/>
      <c r="WT30" s="10"/>
      <c r="WU30" s="10">
        <f t="shared" si="44"/>
        <v>0</v>
      </c>
      <c r="WV30" s="10">
        <f t="shared" si="45"/>
        <v>0</v>
      </c>
      <c r="WW30" s="10">
        <f t="shared" si="46"/>
        <v>0</v>
      </c>
      <c r="WX30" s="10">
        <f t="shared" si="47"/>
        <v>0</v>
      </c>
      <c r="WY30" s="10">
        <f t="shared" si="48"/>
        <v>0</v>
      </c>
      <c r="WZ30" s="10"/>
      <c r="XA30" s="10"/>
      <c r="XB30" s="10">
        <f t="shared" si="49"/>
        <v>0</v>
      </c>
      <c r="XC30" s="10">
        <f t="shared" si="50"/>
        <v>0</v>
      </c>
      <c r="XD30" s="10">
        <f t="shared" si="51"/>
        <v>310000</v>
      </c>
      <c r="XE30" s="10">
        <f t="shared" si="52"/>
        <v>310000</v>
      </c>
      <c r="XF30" s="10"/>
      <c r="XG30" s="10">
        <f t="shared" si="53"/>
        <v>310000</v>
      </c>
      <c r="XH30" s="10">
        <f t="shared" si="54"/>
        <v>0</v>
      </c>
      <c r="XI30" s="10"/>
      <c r="XJ30" s="10"/>
      <c r="XK30" s="10"/>
    </row>
    <row r="31" spans="1:635" s="34" customFormat="1" ht="28.5" customHeight="1">
      <c r="A31" s="7">
        <v>1</v>
      </c>
      <c r="B31" s="9" t="s">
        <v>1297</v>
      </c>
      <c r="C31" s="7">
        <v>48623865</v>
      </c>
      <c r="D31" s="7" t="s">
        <v>1298</v>
      </c>
      <c r="E31" s="7" t="s">
        <v>1299</v>
      </c>
      <c r="F31" s="7">
        <v>7916274</v>
      </c>
      <c r="G31" s="7" t="s">
        <v>1196</v>
      </c>
      <c r="H31" s="7" t="s">
        <v>1187</v>
      </c>
      <c r="I31" s="7" t="s">
        <v>1306</v>
      </c>
      <c r="J31" s="35">
        <v>39083</v>
      </c>
      <c r="K31" s="7"/>
      <c r="L31" s="7" t="s">
        <v>1188</v>
      </c>
      <c r="M31" s="7" t="s">
        <v>1307</v>
      </c>
      <c r="N31" s="7">
        <v>34</v>
      </c>
      <c r="O31" s="7"/>
      <c r="P31" s="7">
        <v>34</v>
      </c>
      <c r="Q31" s="7">
        <v>40</v>
      </c>
      <c r="R31" s="7">
        <v>34</v>
      </c>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t="s">
        <v>1308</v>
      </c>
      <c r="BM31" s="7" t="s">
        <v>1191</v>
      </c>
      <c r="BN31" s="7" t="s">
        <v>1309</v>
      </c>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v>0</v>
      </c>
      <c r="DB31" s="7">
        <v>0</v>
      </c>
      <c r="DC31" s="7">
        <v>0</v>
      </c>
      <c r="DD31" s="7">
        <v>0</v>
      </c>
      <c r="DE31" s="7">
        <v>0</v>
      </c>
      <c r="DF31" s="7">
        <v>3</v>
      </c>
      <c r="DG31" s="7">
        <v>7</v>
      </c>
      <c r="DH31" s="7">
        <v>10</v>
      </c>
      <c r="DI31" s="7">
        <v>12</v>
      </c>
      <c r="DJ31" s="7">
        <v>2</v>
      </c>
      <c r="DK31" s="7">
        <v>3</v>
      </c>
      <c r="DL31" s="7">
        <v>7</v>
      </c>
      <c r="DM31" s="7">
        <v>10</v>
      </c>
      <c r="DN31" s="7">
        <v>12</v>
      </c>
      <c r="DO31" s="7">
        <v>2</v>
      </c>
      <c r="DP31" s="7">
        <v>0</v>
      </c>
      <c r="DQ31" s="7">
        <v>34</v>
      </c>
      <c r="DR31" s="7">
        <v>34</v>
      </c>
      <c r="DS31" s="7">
        <v>0</v>
      </c>
      <c r="DT31" s="7">
        <v>0</v>
      </c>
      <c r="DU31" s="7">
        <v>0</v>
      </c>
      <c r="DV31" s="7">
        <v>0</v>
      </c>
      <c r="DW31" s="7">
        <v>0</v>
      </c>
      <c r="DX31" s="7">
        <v>1</v>
      </c>
      <c r="DY31" s="7">
        <v>9</v>
      </c>
      <c r="DZ31" s="7">
        <v>11</v>
      </c>
      <c r="EA31" s="7">
        <v>13</v>
      </c>
      <c r="EB31" s="7">
        <v>0</v>
      </c>
      <c r="EC31" s="7">
        <v>1</v>
      </c>
      <c r="ED31" s="7">
        <v>9</v>
      </c>
      <c r="EE31" s="7">
        <v>11</v>
      </c>
      <c r="EF31" s="7">
        <v>13</v>
      </c>
      <c r="EG31" s="7">
        <v>0</v>
      </c>
      <c r="EH31" s="7">
        <v>0</v>
      </c>
      <c r="EI31" s="7">
        <v>34</v>
      </c>
      <c r="EJ31" s="7">
        <v>34</v>
      </c>
      <c r="EK31" s="7">
        <v>1</v>
      </c>
      <c r="EL31" s="7">
        <v>1</v>
      </c>
      <c r="EM31" s="7">
        <v>1</v>
      </c>
      <c r="EN31" s="7">
        <v>440000</v>
      </c>
      <c r="EO31" s="7">
        <v>200000</v>
      </c>
      <c r="EP31" s="7">
        <v>13</v>
      </c>
      <c r="EQ31" s="7">
        <v>13</v>
      </c>
      <c r="ER31" s="7">
        <v>13</v>
      </c>
      <c r="ES31" s="7">
        <v>3950000</v>
      </c>
      <c r="ET31" s="7">
        <v>3200000</v>
      </c>
      <c r="EU31" s="7">
        <v>3</v>
      </c>
      <c r="EV31" s="7">
        <v>3</v>
      </c>
      <c r="EW31" s="7">
        <v>3</v>
      </c>
      <c r="EX31" s="7">
        <v>1550000</v>
      </c>
      <c r="EY31" s="7">
        <v>0</v>
      </c>
      <c r="EZ31" s="7"/>
      <c r="FA31" s="7"/>
      <c r="FB31" s="7"/>
      <c r="FC31" s="7"/>
      <c r="FD31" s="7"/>
      <c r="FE31" s="7"/>
      <c r="FF31" s="7"/>
      <c r="FG31" s="7"/>
      <c r="FH31" s="7"/>
      <c r="FI31" s="7"/>
      <c r="FJ31" s="7"/>
      <c r="FK31" s="7"/>
      <c r="FL31" s="7"/>
      <c r="FM31" s="7"/>
      <c r="FN31" s="7"/>
      <c r="FO31" s="7">
        <v>13</v>
      </c>
      <c r="FP31" s="7">
        <v>10</v>
      </c>
      <c r="FQ31" s="7">
        <v>10</v>
      </c>
      <c r="FR31" s="7">
        <v>3790000</v>
      </c>
      <c r="FS31" s="7">
        <v>1100000</v>
      </c>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v>1</v>
      </c>
      <c r="IO31" s="7">
        <v>300</v>
      </c>
      <c r="IP31" s="7">
        <v>0.14899999999999999</v>
      </c>
      <c r="IQ31" s="7">
        <v>30000</v>
      </c>
      <c r="IR31" s="7">
        <v>0</v>
      </c>
      <c r="IS31" s="7">
        <v>1</v>
      </c>
      <c r="IT31" s="7">
        <v>300</v>
      </c>
      <c r="IU31" s="7">
        <v>0.14899999999999999</v>
      </c>
      <c r="IV31" s="7">
        <v>21000</v>
      </c>
      <c r="IW31" s="7">
        <v>0</v>
      </c>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v>3</v>
      </c>
      <c r="KH31" s="7">
        <v>250</v>
      </c>
      <c r="KI31" s="7">
        <v>17</v>
      </c>
      <c r="KJ31" s="7">
        <v>0</v>
      </c>
      <c r="KK31" s="7">
        <v>0.14899999999999999</v>
      </c>
      <c r="KL31" s="7">
        <v>0</v>
      </c>
      <c r="KM31" s="7">
        <v>17.149000000000001</v>
      </c>
      <c r="KN31" s="7">
        <v>9730000</v>
      </c>
      <c r="KO31" s="7">
        <v>4500000</v>
      </c>
      <c r="KP31" s="7">
        <v>4500000</v>
      </c>
      <c r="KQ31" s="7"/>
      <c r="KR31" s="7"/>
      <c r="KS31" s="7"/>
      <c r="KT31" s="7">
        <v>0</v>
      </c>
      <c r="KU31" s="7">
        <v>0</v>
      </c>
      <c r="KV31" s="7">
        <v>0</v>
      </c>
      <c r="KW31" s="7"/>
      <c r="KX31" s="7"/>
      <c r="KY31" s="7"/>
      <c r="KZ31" s="7">
        <v>51000</v>
      </c>
      <c r="LA31" s="7">
        <v>0</v>
      </c>
      <c r="LB31" s="7">
        <v>0</v>
      </c>
      <c r="LC31" s="7"/>
      <c r="LD31" s="7"/>
      <c r="LE31" s="7"/>
      <c r="LF31" s="7">
        <v>155000</v>
      </c>
      <c r="LG31" s="7">
        <v>0</v>
      </c>
      <c r="LH31" s="7">
        <v>0</v>
      </c>
      <c r="LI31" s="7"/>
      <c r="LJ31" s="7"/>
      <c r="LK31" s="7"/>
      <c r="LL31" s="7">
        <v>0</v>
      </c>
      <c r="LM31" s="7">
        <v>0</v>
      </c>
      <c r="LN31" s="7">
        <v>0</v>
      </c>
      <c r="LO31" s="7"/>
      <c r="LP31" s="7"/>
      <c r="LQ31" s="7"/>
      <c r="LR31" s="7">
        <v>120000</v>
      </c>
      <c r="LS31" s="7">
        <v>0</v>
      </c>
      <c r="LT31" s="7">
        <v>0</v>
      </c>
      <c r="LU31" s="7"/>
      <c r="LV31" s="7"/>
      <c r="LW31" s="7"/>
      <c r="LX31" s="7">
        <v>1100000</v>
      </c>
      <c r="LY31" s="7">
        <v>0</v>
      </c>
      <c r="LZ31" s="7">
        <v>0</v>
      </c>
      <c r="MA31" s="7"/>
      <c r="MB31" s="7"/>
      <c r="MC31" s="7"/>
      <c r="MD31" s="7">
        <v>40000</v>
      </c>
      <c r="ME31" s="7">
        <v>0</v>
      </c>
      <c r="MF31" s="7">
        <v>0</v>
      </c>
      <c r="MG31" s="7"/>
      <c r="MH31" s="7"/>
      <c r="MI31" s="7"/>
      <c r="MJ31" s="7">
        <v>20000</v>
      </c>
      <c r="MK31" s="7">
        <v>0</v>
      </c>
      <c r="ML31" s="7">
        <v>0</v>
      </c>
      <c r="MM31" s="7"/>
      <c r="MN31" s="7"/>
      <c r="MO31" s="7"/>
      <c r="MP31" s="7">
        <v>466000</v>
      </c>
      <c r="MQ31" s="7">
        <v>0</v>
      </c>
      <c r="MR31" s="7">
        <v>0</v>
      </c>
      <c r="MS31" s="7"/>
      <c r="MT31" s="7"/>
      <c r="MU31" s="7"/>
      <c r="MV31" s="7">
        <v>655000</v>
      </c>
      <c r="MW31" s="7">
        <v>0</v>
      </c>
      <c r="MX31" s="7">
        <v>0</v>
      </c>
      <c r="MY31" s="7"/>
      <c r="MZ31" s="7"/>
      <c r="NA31" s="7"/>
      <c r="NB31" s="7">
        <v>50000</v>
      </c>
      <c r="NC31" s="7">
        <v>0</v>
      </c>
      <c r="ND31" s="7">
        <v>0</v>
      </c>
      <c r="NE31" s="7"/>
      <c r="NF31" s="7"/>
      <c r="NG31" s="7"/>
      <c r="NH31" s="7">
        <v>0</v>
      </c>
      <c r="NI31" s="7">
        <v>0</v>
      </c>
      <c r="NJ31" s="7">
        <v>0</v>
      </c>
      <c r="NK31" s="7"/>
      <c r="NL31" s="7"/>
      <c r="NM31" s="7"/>
      <c r="NN31" s="7">
        <v>150000</v>
      </c>
      <c r="NO31" s="7">
        <v>0</v>
      </c>
      <c r="NP31" s="7">
        <v>0</v>
      </c>
      <c r="NQ31" s="7"/>
      <c r="NR31" s="7"/>
      <c r="NS31" s="7"/>
      <c r="NT31" s="7">
        <v>60000</v>
      </c>
      <c r="NU31" s="7">
        <v>0</v>
      </c>
      <c r="NV31" s="7">
        <v>0</v>
      </c>
      <c r="NW31" s="7"/>
      <c r="NX31" s="7"/>
      <c r="NY31" s="7"/>
      <c r="NZ31" s="7">
        <v>370000</v>
      </c>
      <c r="OA31" s="7">
        <v>0</v>
      </c>
      <c r="OB31" s="7">
        <v>0</v>
      </c>
      <c r="OC31" s="7"/>
      <c r="OD31" s="7"/>
      <c r="OE31" s="7"/>
      <c r="OF31" s="7">
        <v>20000</v>
      </c>
      <c r="OG31" s="7">
        <v>0</v>
      </c>
      <c r="OH31" s="7">
        <v>0</v>
      </c>
      <c r="OI31" s="7"/>
      <c r="OJ31" s="7"/>
      <c r="OK31" s="7"/>
      <c r="OL31" s="7">
        <v>0</v>
      </c>
      <c r="OM31" s="7">
        <v>0</v>
      </c>
      <c r="ON31" s="7">
        <v>0</v>
      </c>
      <c r="OO31" s="7"/>
      <c r="OP31" s="7"/>
      <c r="OQ31" s="7"/>
      <c r="OR31" s="7">
        <v>0</v>
      </c>
      <c r="OS31" s="7">
        <v>0</v>
      </c>
      <c r="OT31" s="7">
        <v>0</v>
      </c>
      <c r="OU31" s="7"/>
      <c r="OV31" s="7"/>
      <c r="OW31" s="7"/>
      <c r="OX31" s="7">
        <v>150000</v>
      </c>
      <c r="OY31" s="7">
        <v>0</v>
      </c>
      <c r="OZ31" s="7">
        <v>0</v>
      </c>
      <c r="PA31" s="7"/>
      <c r="PB31" s="7"/>
      <c r="PC31" s="7"/>
      <c r="PD31" s="7">
        <v>0</v>
      </c>
      <c r="PE31" s="7">
        <v>0</v>
      </c>
      <c r="PF31" s="7">
        <v>0</v>
      </c>
      <c r="PG31" s="7"/>
      <c r="PH31" s="7"/>
      <c r="PI31" s="7"/>
      <c r="PJ31" s="7">
        <v>55000</v>
      </c>
      <c r="PK31" s="7">
        <v>0</v>
      </c>
      <c r="PL31" s="7">
        <v>0</v>
      </c>
      <c r="PM31" s="7"/>
      <c r="PN31" s="7"/>
      <c r="PO31" s="7"/>
      <c r="PP31" s="7">
        <v>13192000</v>
      </c>
      <c r="PQ31" s="7">
        <v>4500000</v>
      </c>
      <c r="PR31" s="8">
        <v>4500000</v>
      </c>
      <c r="PS31" s="7">
        <v>100</v>
      </c>
      <c r="PT31" s="7">
        <v>100</v>
      </c>
      <c r="PU31" s="7"/>
      <c r="PV31" s="7">
        <v>10351345</v>
      </c>
      <c r="PW31" s="7"/>
      <c r="PX31" s="7">
        <v>2690000</v>
      </c>
      <c r="PY31" s="7">
        <v>2855000</v>
      </c>
      <c r="PZ31" s="7">
        <v>4500000</v>
      </c>
      <c r="QA31" s="7">
        <v>458942</v>
      </c>
      <c r="QB31" s="7">
        <v>200000</v>
      </c>
      <c r="QC31" s="7">
        <v>100000</v>
      </c>
      <c r="QD31" s="7">
        <v>2250000</v>
      </c>
      <c r="QE31" s="7">
        <v>2355000</v>
      </c>
      <c r="QF31" s="7">
        <v>1092000</v>
      </c>
      <c r="QG31" s="7">
        <v>0</v>
      </c>
      <c r="QH31" s="7">
        <v>0</v>
      </c>
      <c r="QI31" s="7">
        <v>0</v>
      </c>
      <c r="QJ31" s="7">
        <v>6500000</v>
      </c>
      <c r="QK31" s="7">
        <v>6650000</v>
      </c>
      <c r="QL31" s="7">
        <v>6700000</v>
      </c>
      <c r="QM31" s="7"/>
      <c r="QN31" s="7">
        <v>702330</v>
      </c>
      <c r="QO31" s="7">
        <v>600000</v>
      </c>
      <c r="QP31" s="7">
        <v>600000</v>
      </c>
      <c r="QQ31" s="7"/>
      <c r="QR31" s="7"/>
      <c r="QS31" s="7"/>
      <c r="QT31" s="7"/>
      <c r="QU31" s="7"/>
      <c r="QV31" s="7"/>
      <c r="QW31" s="7"/>
      <c r="QX31" s="7"/>
      <c r="QY31" s="7"/>
      <c r="QZ31" s="7"/>
      <c r="RA31" s="7"/>
      <c r="RB31" s="7"/>
      <c r="RC31" s="7"/>
      <c r="RD31" s="7">
        <v>0</v>
      </c>
      <c r="RE31" s="7">
        <v>200000</v>
      </c>
      <c r="RF31" s="7">
        <v>200000</v>
      </c>
      <c r="RG31" s="7"/>
      <c r="RH31" s="7"/>
      <c r="RI31" s="7">
        <v>0</v>
      </c>
      <c r="RJ31" s="7"/>
      <c r="RK31" s="7"/>
      <c r="RL31" s="7"/>
      <c r="RM31" s="7" t="s">
        <v>1188</v>
      </c>
      <c r="RN31" s="7"/>
      <c r="RO31" s="7"/>
      <c r="RP31" s="7"/>
      <c r="RQ31" s="7"/>
      <c r="RR31" s="7"/>
      <c r="RS31" s="7"/>
      <c r="RT31" s="7"/>
      <c r="RU31" s="7"/>
      <c r="RV31" s="7"/>
      <c r="RW31" s="7"/>
      <c r="RX31" s="7"/>
      <c r="RY31" s="7"/>
      <c r="RZ31" s="7"/>
      <c r="SA31" s="7"/>
      <c r="SB31" s="7"/>
      <c r="SC31" s="7"/>
      <c r="SD31" s="7"/>
      <c r="SE31" s="7"/>
      <c r="SF31" s="7"/>
      <c r="SG31" s="36">
        <f t="shared" si="55"/>
        <v>13192000</v>
      </c>
      <c r="SH31" s="36">
        <f t="shared" si="56"/>
        <v>13192000</v>
      </c>
      <c r="SI31" s="36">
        <f t="shared" si="57"/>
        <v>9936000</v>
      </c>
      <c r="SJ31" s="20">
        <f t="shared" si="58"/>
        <v>9730000</v>
      </c>
      <c r="SK31" s="20">
        <f t="shared" si="59"/>
        <v>0</v>
      </c>
      <c r="SL31" s="20">
        <f t="shared" si="60"/>
        <v>51000</v>
      </c>
      <c r="SM31" s="20">
        <f t="shared" si="61"/>
        <v>155000</v>
      </c>
      <c r="SN31" s="36">
        <f t="shared" si="62"/>
        <v>3256000</v>
      </c>
      <c r="SO31" s="36">
        <f t="shared" si="63"/>
        <v>120000</v>
      </c>
      <c r="SP31" s="20">
        <f t="shared" si="64"/>
        <v>0</v>
      </c>
      <c r="SQ31" s="20">
        <f t="shared" si="65"/>
        <v>120000</v>
      </c>
      <c r="SR31" s="20">
        <f t="shared" si="66"/>
        <v>1100000</v>
      </c>
      <c r="SS31" s="20">
        <f t="shared" si="67"/>
        <v>40000</v>
      </c>
      <c r="ST31" s="20">
        <f t="shared" si="68"/>
        <v>20000</v>
      </c>
      <c r="SU31" s="20">
        <f t="shared" si="69"/>
        <v>466000</v>
      </c>
      <c r="SV31" s="36">
        <f t="shared" si="70"/>
        <v>1455000</v>
      </c>
      <c r="SW31" s="20">
        <f t="shared" si="71"/>
        <v>655000</v>
      </c>
      <c r="SX31" s="20">
        <f t="shared" si="72"/>
        <v>50000</v>
      </c>
      <c r="SY31" s="20">
        <f t="shared" si="73"/>
        <v>0</v>
      </c>
      <c r="SZ31" s="20">
        <f t="shared" si="74"/>
        <v>150000</v>
      </c>
      <c r="TA31" s="20">
        <f t="shared" si="75"/>
        <v>60000</v>
      </c>
      <c r="TB31" s="20">
        <f t="shared" si="76"/>
        <v>370000</v>
      </c>
      <c r="TC31" s="20">
        <f t="shared" si="77"/>
        <v>20000</v>
      </c>
      <c r="TD31" s="20">
        <f t="shared" si="78"/>
        <v>0</v>
      </c>
      <c r="TE31" s="20">
        <f t="shared" si="79"/>
        <v>0</v>
      </c>
      <c r="TF31" s="20">
        <f t="shared" si="80"/>
        <v>150000</v>
      </c>
      <c r="TG31" s="20">
        <f t="shared" si="81"/>
        <v>0</v>
      </c>
      <c r="TH31" s="20">
        <f t="shared" si="82"/>
        <v>55000</v>
      </c>
      <c r="TI31" s="6"/>
      <c r="TJ31" s="36">
        <f t="shared" si="83"/>
        <v>4500000</v>
      </c>
      <c r="TK31" s="36">
        <f t="shared" si="84"/>
        <v>4500000</v>
      </c>
      <c r="TL31" s="36">
        <f t="shared" si="85"/>
        <v>4500000</v>
      </c>
      <c r="TM31" s="20">
        <f t="shared" si="86"/>
        <v>4500000</v>
      </c>
      <c r="TN31" s="20">
        <f t="shared" si="87"/>
        <v>0</v>
      </c>
      <c r="TO31" s="20">
        <f t="shared" si="88"/>
        <v>0</v>
      </c>
      <c r="TP31" s="20">
        <f t="shared" si="89"/>
        <v>0</v>
      </c>
      <c r="TQ31" s="36">
        <f t="shared" si="90"/>
        <v>0</v>
      </c>
      <c r="TR31" s="36">
        <f t="shared" si="91"/>
        <v>0</v>
      </c>
      <c r="TS31" s="20">
        <f t="shared" si="92"/>
        <v>0</v>
      </c>
      <c r="TT31" s="20">
        <f t="shared" si="93"/>
        <v>0</v>
      </c>
      <c r="TU31" s="20">
        <f t="shared" si="94"/>
        <v>0</v>
      </c>
      <c r="TV31" s="20">
        <f t="shared" si="95"/>
        <v>0</v>
      </c>
      <c r="TW31" s="20">
        <f t="shared" si="96"/>
        <v>0</v>
      </c>
      <c r="TX31" s="20">
        <f t="shared" si="97"/>
        <v>0</v>
      </c>
      <c r="TY31" s="36">
        <f t="shared" si="98"/>
        <v>0</v>
      </c>
      <c r="TZ31" s="20">
        <f t="shared" si="99"/>
        <v>0</v>
      </c>
      <c r="UA31" s="20">
        <f t="shared" si="100"/>
        <v>0</v>
      </c>
      <c r="UB31" s="20">
        <f t="shared" si="101"/>
        <v>0</v>
      </c>
      <c r="UC31" s="20">
        <f t="shared" si="102"/>
        <v>0</v>
      </c>
      <c r="UD31" s="20">
        <f t="shared" si="103"/>
        <v>0</v>
      </c>
      <c r="UE31" s="20">
        <f t="shared" si="104"/>
        <v>0</v>
      </c>
      <c r="UF31" s="20">
        <f t="shared" si="105"/>
        <v>0</v>
      </c>
      <c r="UG31" s="20">
        <f t="shared" si="106"/>
        <v>0</v>
      </c>
      <c r="UH31" s="20">
        <f t="shared" si="107"/>
        <v>0</v>
      </c>
      <c r="UI31" s="20">
        <f t="shared" si="108"/>
        <v>0</v>
      </c>
      <c r="UJ31" s="20">
        <f t="shared" si="109"/>
        <v>0</v>
      </c>
      <c r="UK31" s="20">
        <f t="shared" si="110"/>
        <v>0</v>
      </c>
      <c r="UL31" s="6"/>
      <c r="UM31" s="36">
        <f t="shared" si="111"/>
        <v>4500000</v>
      </c>
      <c r="UN31" s="36">
        <f t="shared" si="112"/>
        <v>4500000</v>
      </c>
      <c r="UO31" s="36">
        <f t="shared" si="113"/>
        <v>4500000</v>
      </c>
      <c r="UP31" s="20">
        <f t="shared" si="114"/>
        <v>4500000</v>
      </c>
      <c r="UQ31" s="20">
        <f t="shared" si="115"/>
        <v>0</v>
      </c>
      <c r="UR31" s="20">
        <f t="shared" si="116"/>
        <v>0</v>
      </c>
      <c r="US31" s="20">
        <f t="shared" si="117"/>
        <v>0</v>
      </c>
      <c r="UT31" s="36">
        <f t="shared" si="118"/>
        <v>0</v>
      </c>
      <c r="UU31" s="36">
        <f t="shared" si="119"/>
        <v>0</v>
      </c>
      <c r="UV31" s="20">
        <f t="shared" si="120"/>
        <v>0</v>
      </c>
      <c r="UW31" s="20">
        <f t="shared" si="121"/>
        <v>0</v>
      </c>
      <c r="UX31" s="20">
        <f t="shared" si="122"/>
        <v>0</v>
      </c>
      <c r="UY31" s="20">
        <f t="shared" si="123"/>
        <v>0</v>
      </c>
      <c r="UZ31" s="20">
        <f t="shared" si="124"/>
        <v>0</v>
      </c>
      <c r="VA31" s="20">
        <f t="shared" si="125"/>
        <v>0</v>
      </c>
      <c r="VB31" s="36">
        <f t="shared" si="126"/>
        <v>0</v>
      </c>
      <c r="VC31" s="20">
        <f t="shared" si="127"/>
        <v>0</v>
      </c>
      <c r="VD31" s="20">
        <f t="shared" si="128"/>
        <v>0</v>
      </c>
      <c r="VE31" s="20">
        <f t="shared" si="129"/>
        <v>0</v>
      </c>
      <c r="VF31" s="20">
        <f t="shared" si="130"/>
        <v>0</v>
      </c>
      <c r="VG31" s="20">
        <f t="shared" si="131"/>
        <v>0</v>
      </c>
      <c r="VH31" s="20">
        <f t="shared" si="132"/>
        <v>0</v>
      </c>
      <c r="VI31" s="20">
        <f t="shared" si="133"/>
        <v>0</v>
      </c>
      <c r="VJ31" s="20">
        <f t="shared" si="134"/>
        <v>0</v>
      </c>
      <c r="VK31" s="20">
        <f t="shared" si="135"/>
        <v>0</v>
      </c>
      <c r="VL31" s="20">
        <f t="shared" si="136"/>
        <v>0</v>
      </c>
      <c r="VM31" s="20">
        <f t="shared" si="137"/>
        <v>0</v>
      </c>
      <c r="VN31" s="20">
        <f t="shared" si="138"/>
        <v>0</v>
      </c>
      <c r="VT31" s="34">
        <f t="shared" si="25"/>
        <v>7916274</v>
      </c>
      <c r="VU31" s="34" t="str">
        <f t="shared" si="26"/>
        <v>Centrum sociálních služeb Naděje Broumov</v>
      </c>
      <c r="VV31" s="34" t="str">
        <f t="shared" si="27"/>
        <v>Centrum sociálních služeb Naděje Broumov - domov pro seniory</v>
      </c>
      <c r="VW31" s="34" t="str">
        <f t="shared" si="28"/>
        <v>domovy pro seniory</v>
      </c>
      <c r="VX31" s="10">
        <f t="shared" si="29"/>
        <v>1280000</v>
      </c>
      <c r="VY31" s="10"/>
      <c r="VZ31" s="10"/>
      <c r="WA31" s="10">
        <f t="shared" si="30"/>
        <v>655000</v>
      </c>
      <c r="WB31" s="10">
        <f t="shared" si="31"/>
        <v>370000</v>
      </c>
      <c r="WC31" s="10">
        <f t="shared" si="32"/>
        <v>0</v>
      </c>
      <c r="WD31" s="10">
        <f t="shared" si="33"/>
        <v>0</v>
      </c>
      <c r="WE31" s="10">
        <f t="shared" si="34"/>
        <v>260000</v>
      </c>
      <c r="WF31" s="10"/>
      <c r="WG31" s="10"/>
      <c r="WH31" s="10">
        <f t="shared" si="35"/>
        <v>0</v>
      </c>
      <c r="WI31" s="10">
        <f t="shared" si="36"/>
        <v>691000</v>
      </c>
      <c r="WJ31" s="10">
        <f t="shared" si="37"/>
        <v>5970000</v>
      </c>
      <c r="WK31" s="10"/>
      <c r="WL31" s="10">
        <f t="shared" si="38"/>
        <v>3966000</v>
      </c>
      <c r="WM31" s="10">
        <f t="shared" si="39"/>
        <v>13192000</v>
      </c>
      <c r="WN31" s="10">
        <f t="shared" si="40"/>
        <v>13192000</v>
      </c>
      <c r="WO31" s="10">
        <f t="shared" si="41"/>
        <v>0</v>
      </c>
      <c r="WP31" s="10">
        <f t="shared" si="42"/>
        <v>9936000</v>
      </c>
      <c r="WQ31" s="34">
        <v>6115340</v>
      </c>
      <c r="WR31" s="10">
        <f t="shared" si="43"/>
        <v>0</v>
      </c>
      <c r="WS31" s="10"/>
      <c r="WT31" s="10"/>
      <c r="WU31" s="10">
        <f t="shared" si="44"/>
        <v>0</v>
      </c>
      <c r="WV31" s="10">
        <f t="shared" si="45"/>
        <v>0</v>
      </c>
      <c r="WW31" s="10">
        <f t="shared" si="46"/>
        <v>0</v>
      </c>
      <c r="WX31" s="10">
        <f t="shared" si="47"/>
        <v>0</v>
      </c>
      <c r="WY31" s="10">
        <f t="shared" si="48"/>
        <v>0</v>
      </c>
      <c r="WZ31" s="10"/>
      <c r="XA31" s="10"/>
      <c r="XB31" s="10">
        <f t="shared" si="49"/>
        <v>0</v>
      </c>
      <c r="XC31" s="10">
        <f t="shared" si="50"/>
        <v>0</v>
      </c>
      <c r="XD31" s="10">
        <f t="shared" si="51"/>
        <v>4500000</v>
      </c>
      <c r="XE31" s="10">
        <f t="shared" si="52"/>
        <v>4500000</v>
      </c>
      <c r="XF31" s="10"/>
      <c r="XG31" s="10">
        <f t="shared" si="53"/>
        <v>4500000</v>
      </c>
      <c r="XH31" s="10">
        <f t="shared" si="54"/>
        <v>0</v>
      </c>
      <c r="XI31" s="10"/>
      <c r="XJ31" s="10"/>
      <c r="XK31" s="10"/>
    </row>
    <row r="32" spans="1:635" s="34" customFormat="1" ht="28.5" customHeight="1">
      <c r="A32" s="7">
        <v>1</v>
      </c>
      <c r="B32" s="9" t="s">
        <v>1310</v>
      </c>
      <c r="C32" s="7">
        <v>2430428</v>
      </c>
      <c r="D32" s="7" t="s">
        <v>1311</v>
      </c>
      <c r="E32" s="7" t="s">
        <v>1207</v>
      </c>
      <c r="F32" s="7">
        <v>2333254</v>
      </c>
      <c r="G32" s="7" t="s">
        <v>1208</v>
      </c>
      <c r="H32" s="7" t="s">
        <v>1187</v>
      </c>
      <c r="I32" s="7" t="s">
        <v>1312</v>
      </c>
      <c r="J32" s="35">
        <v>41760</v>
      </c>
      <c r="K32" s="7"/>
      <c r="L32" s="7" t="s">
        <v>1188</v>
      </c>
      <c r="M32" s="7"/>
      <c r="N32" s="7"/>
      <c r="O32" s="7"/>
      <c r="P32" s="7"/>
      <c r="Q32" s="7"/>
      <c r="R32" s="7"/>
      <c r="S32" s="7"/>
      <c r="T32" s="7"/>
      <c r="U32" s="7"/>
      <c r="V32" s="7"/>
      <c r="W32" s="7"/>
      <c r="X32" s="7" t="s">
        <v>1244</v>
      </c>
      <c r="Y32" s="7"/>
      <c r="Z32" s="7">
        <v>6</v>
      </c>
      <c r="AA32" s="7">
        <v>6</v>
      </c>
      <c r="AB32" s="7">
        <v>5</v>
      </c>
      <c r="AC32" s="7">
        <v>5</v>
      </c>
      <c r="AD32" s="7">
        <v>6</v>
      </c>
      <c r="AE32" s="7"/>
      <c r="AF32" s="7"/>
      <c r="AG32" s="7"/>
      <c r="AH32" s="7"/>
      <c r="AI32" s="7"/>
      <c r="AJ32" s="7"/>
      <c r="AK32" s="7"/>
      <c r="AL32" s="7"/>
      <c r="AM32" s="7"/>
      <c r="AN32" s="7">
        <v>5900</v>
      </c>
      <c r="AO32" s="7"/>
      <c r="AP32" s="7"/>
      <c r="AQ32" s="7"/>
      <c r="AR32" s="7"/>
      <c r="AS32" s="7"/>
      <c r="AT32" s="7"/>
      <c r="AU32" s="7"/>
      <c r="AV32" s="7"/>
      <c r="AW32" s="7"/>
      <c r="AX32" s="7"/>
      <c r="AY32" s="7"/>
      <c r="AZ32" s="7"/>
      <c r="BA32" s="7"/>
      <c r="BB32" s="7"/>
      <c r="BC32" s="7"/>
      <c r="BD32" s="7"/>
      <c r="BE32" s="7"/>
      <c r="BF32" s="7"/>
      <c r="BG32" s="7"/>
      <c r="BH32" s="7"/>
      <c r="BI32" s="7"/>
      <c r="BJ32" s="7"/>
      <c r="BK32" s="7"/>
      <c r="BL32" s="7" t="s">
        <v>1224</v>
      </c>
      <c r="BM32" s="7" t="s">
        <v>1212</v>
      </c>
      <c r="BN32" s="7" t="s">
        <v>1226</v>
      </c>
      <c r="BO32" s="7">
        <v>0</v>
      </c>
      <c r="BP32" s="7">
        <v>0</v>
      </c>
      <c r="BQ32" s="7">
        <v>0</v>
      </c>
      <c r="BR32" s="7">
        <v>0</v>
      </c>
      <c r="BS32" s="7">
        <v>0</v>
      </c>
      <c r="BT32" s="7">
        <v>0</v>
      </c>
      <c r="BU32" s="7">
        <v>1</v>
      </c>
      <c r="BV32" s="7">
        <v>0</v>
      </c>
      <c r="BW32" s="7">
        <v>4</v>
      </c>
      <c r="BX32" s="7">
        <v>0</v>
      </c>
      <c r="BY32" s="7">
        <v>0</v>
      </c>
      <c r="BZ32" s="7">
        <v>1</v>
      </c>
      <c r="CA32" s="7">
        <v>0</v>
      </c>
      <c r="CB32" s="7">
        <v>4</v>
      </c>
      <c r="CC32" s="7">
        <v>0</v>
      </c>
      <c r="CD32" s="7">
        <v>0</v>
      </c>
      <c r="CE32" s="7">
        <v>5</v>
      </c>
      <c r="CF32" s="7">
        <v>5</v>
      </c>
      <c r="CG32" s="7"/>
      <c r="CH32" s="7">
        <v>0</v>
      </c>
      <c r="CI32" s="7">
        <v>0</v>
      </c>
      <c r="CJ32" s="7">
        <v>0</v>
      </c>
      <c r="CK32" s="7">
        <v>0</v>
      </c>
      <c r="CL32" s="7">
        <v>0</v>
      </c>
      <c r="CM32" s="7">
        <v>0</v>
      </c>
      <c r="CN32" s="7">
        <v>1</v>
      </c>
      <c r="CO32" s="7">
        <v>1</v>
      </c>
      <c r="CP32" s="7">
        <v>4</v>
      </c>
      <c r="CQ32" s="7">
        <v>0</v>
      </c>
      <c r="CR32" s="7">
        <v>0</v>
      </c>
      <c r="CS32" s="7">
        <v>1</v>
      </c>
      <c r="CT32" s="7">
        <v>1</v>
      </c>
      <c r="CU32" s="7">
        <v>4</v>
      </c>
      <c r="CV32" s="7">
        <v>0</v>
      </c>
      <c r="CW32" s="7">
        <v>0</v>
      </c>
      <c r="CX32" s="7">
        <v>6</v>
      </c>
      <c r="CY32" s="7">
        <v>6</v>
      </c>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v>1</v>
      </c>
      <c r="EL32" s="7">
        <v>0.5</v>
      </c>
      <c r="EM32" s="7">
        <v>0</v>
      </c>
      <c r="EN32" s="7">
        <v>180000</v>
      </c>
      <c r="EO32" s="7">
        <v>180000</v>
      </c>
      <c r="EP32" s="7">
        <v>3</v>
      </c>
      <c r="EQ32" s="7">
        <v>1.3</v>
      </c>
      <c r="ER32" s="7">
        <v>1.3</v>
      </c>
      <c r="ES32" s="7">
        <v>405434</v>
      </c>
      <c r="ET32" s="7">
        <v>405434</v>
      </c>
      <c r="EU32" s="7"/>
      <c r="EV32" s="7"/>
      <c r="EW32" s="7"/>
      <c r="EX32" s="7"/>
      <c r="EY32" s="7"/>
      <c r="EZ32" s="7"/>
      <c r="FA32" s="7"/>
      <c r="FB32" s="7"/>
      <c r="FC32" s="7"/>
      <c r="FD32" s="7"/>
      <c r="FE32" s="7"/>
      <c r="FF32" s="7"/>
      <c r="FG32" s="7"/>
      <c r="FH32" s="7"/>
      <c r="FI32" s="7"/>
      <c r="FJ32" s="7"/>
      <c r="FK32" s="7"/>
      <c r="FL32" s="7"/>
      <c r="FM32" s="7"/>
      <c r="FN32" s="7"/>
      <c r="FO32" s="7">
        <v>1</v>
      </c>
      <c r="FP32" s="7">
        <v>0.3</v>
      </c>
      <c r="FQ32" s="7">
        <v>0</v>
      </c>
      <c r="FR32" s="7">
        <v>123600</v>
      </c>
      <c r="FS32" s="7">
        <v>123600</v>
      </c>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v>3</v>
      </c>
      <c r="IO32" s="7">
        <v>900</v>
      </c>
      <c r="IP32" s="7">
        <v>0.44800000000000001</v>
      </c>
      <c r="IQ32" s="7">
        <v>111000</v>
      </c>
      <c r="IR32" s="7">
        <v>33000</v>
      </c>
      <c r="IS32" s="7">
        <v>1</v>
      </c>
      <c r="IT32" s="7">
        <v>300</v>
      </c>
      <c r="IU32" s="7">
        <v>0.14899999999999999</v>
      </c>
      <c r="IV32" s="7">
        <v>24000</v>
      </c>
      <c r="IW32" s="7">
        <v>24000</v>
      </c>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v>5</v>
      </c>
      <c r="KH32" s="7">
        <v>100</v>
      </c>
      <c r="KI32" s="7">
        <v>1.8</v>
      </c>
      <c r="KJ32" s="7">
        <v>0</v>
      </c>
      <c r="KK32" s="7">
        <v>0.44800000000000001</v>
      </c>
      <c r="KL32" s="7">
        <v>0</v>
      </c>
      <c r="KM32" s="7">
        <v>2.2480000000000002</v>
      </c>
      <c r="KN32" s="7">
        <v>709034</v>
      </c>
      <c r="KO32" s="7">
        <v>709034</v>
      </c>
      <c r="KP32" s="7">
        <v>709034</v>
      </c>
      <c r="KQ32" s="7"/>
      <c r="KR32" s="7"/>
      <c r="KS32" s="7"/>
      <c r="KT32" s="7">
        <v>0</v>
      </c>
      <c r="KU32" s="7">
        <v>0</v>
      </c>
      <c r="KV32" s="7">
        <v>0</v>
      </c>
      <c r="KW32" s="7"/>
      <c r="KX32" s="7"/>
      <c r="KY32" s="7"/>
      <c r="KZ32" s="7">
        <v>135000</v>
      </c>
      <c r="LA32" s="7">
        <v>57000</v>
      </c>
      <c r="LB32" s="7">
        <v>57000</v>
      </c>
      <c r="LC32" s="7"/>
      <c r="LD32" s="7"/>
      <c r="LE32" s="7"/>
      <c r="LF32" s="7">
        <v>0</v>
      </c>
      <c r="LG32" s="7">
        <v>0</v>
      </c>
      <c r="LH32" s="7">
        <v>0</v>
      </c>
      <c r="LI32" s="7"/>
      <c r="LJ32" s="7"/>
      <c r="LK32" s="7"/>
      <c r="LL32" s="7">
        <v>0</v>
      </c>
      <c r="LM32" s="7">
        <v>0</v>
      </c>
      <c r="LN32" s="7">
        <v>0</v>
      </c>
      <c r="LO32" s="7"/>
      <c r="LP32" s="7"/>
      <c r="LQ32" s="7"/>
      <c r="LR32" s="7">
        <v>30000</v>
      </c>
      <c r="LS32" s="7">
        <v>5000</v>
      </c>
      <c r="LT32" s="7">
        <v>5000</v>
      </c>
      <c r="LU32" s="7"/>
      <c r="LV32" s="7"/>
      <c r="LW32" s="7"/>
      <c r="LX32" s="7">
        <v>0</v>
      </c>
      <c r="LY32" s="7">
        <v>0</v>
      </c>
      <c r="LZ32" s="7">
        <v>0</v>
      </c>
      <c r="MA32" s="7"/>
      <c r="MB32" s="7"/>
      <c r="MC32" s="7"/>
      <c r="MD32" s="7">
        <v>24000</v>
      </c>
      <c r="ME32" s="7">
        <v>10000</v>
      </c>
      <c r="MF32" s="7">
        <v>10000</v>
      </c>
      <c r="MG32" s="7"/>
      <c r="MH32" s="7"/>
      <c r="MI32" s="7"/>
      <c r="MJ32" s="7">
        <v>0</v>
      </c>
      <c r="MK32" s="7">
        <v>0</v>
      </c>
      <c r="ML32" s="7">
        <v>0</v>
      </c>
      <c r="MM32" s="7"/>
      <c r="MN32" s="7"/>
      <c r="MO32" s="7"/>
      <c r="MP32" s="7">
        <v>10000</v>
      </c>
      <c r="MQ32" s="7">
        <v>5000</v>
      </c>
      <c r="MR32" s="7">
        <v>5000</v>
      </c>
      <c r="MS32" s="7"/>
      <c r="MT32" s="7"/>
      <c r="MU32" s="7"/>
      <c r="MV32" s="7">
        <v>10000</v>
      </c>
      <c r="MW32" s="7">
        <v>10000</v>
      </c>
      <c r="MX32" s="7">
        <v>10000</v>
      </c>
      <c r="MY32" s="7"/>
      <c r="MZ32" s="7"/>
      <c r="NA32" s="7"/>
      <c r="NB32" s="7">
        <v>12000</v>
      </c>
      <c r="NC32" s="7">
        <v>3000</v>
      </c>
      <c r="ND32" s="7">
        <v>3000</v>
      </c>
      <c r="NE32" s="7"/>
      <c r="NF32" s="7"/>
      <c r="NG32" s="7"/>
      <c r="NH32" s="7">
        <v>68594</v>
      </c>
      <c r="NI32" s="7">
        <v>0</v>
      </c>
      <c r="NJ32" s="7">
        <v>0</v>
      </c>
      <c r="NK32" s="7"/>
      <c r="NL32" s="7"/>
      <c r="NM32" s="7"/>
      <c r="NN32" s="7">
        <v>42000</v>
      </c>
      <c r="NO32" s="7">
        <v>42000</v>
      </c>
      <c r="NP32" s="7">
        <v>42000</v>
      </c>
      <c r="NQ32" s="7"/>
      <c r="NR32" s="7"/>
      <c r="NS32" s="7"/>
      <c r="NT32" s="7">
        <v>35406</v>
      </c>
      <c r="NU32" s="7">
        <v>15000</v>
      </c>
      <c r="NV32" s="7">
        <v>15000</v>
      </c>
      <c r="NW32" s="7"/>
      <c r="NX32" s="7"/>
      <c r="NY32" s="7"/>
      <c r="NZ32" s="7">
        <v>0</v>
      </c>
      <c r="OA32" s="7">
        <v>0</v>
      </c>
      <c r="OB32" s="7">
        <v>0</v>
      </c>
      <c r="OC32" s="7"/>
      <c r="OD32" s="7"/>
      <c r="OE32" s="7"/>
      <c r="OF32" s="7">
        <v>15000</v>
      </c>
      <c r="OG32" s="7">
        <v>5000</v>
      </c>
      <c r="OH32" s="7">
        <v>5000</v>
      </c>
      <c r="OI32" s="7"/>
      <c r="OJ32" s="7"/>
      <c r="OK32" s="7"/>
      <c r="OL32" s="7">
        <v>0</v>
      </c>
      <c r="OM32" s="7">
        <v>0</v>
      </c>
      <c r="ON32" s="7">
        <v>0</v>
      </c>
      <c r="OO32" s="7"/>
      <c r="OP32" s="7"/>
      <c r="OQ32" s="7"/>
      <c r="OR32" s="7">
        <v>0</v>
      </c>
      <c r="OS32" s="7">
        <v>0</v>
      </c>
      <c r="OT32" s="7">
        <v>0</v>
      </c>
      <c r="OU32" s="7"/>
      <c r="OV32" s="7"/>
      <c r="OW32" s="7"/>
      <c r="OX32" s="7">
        <v>0</v>
      </c>
      <c r="OY32" s="7">
        <v>0</v>
      </c>
      <c r="OZ32" s="7">
        <v>0</v>
      </c>
      <c r="PA32" s="7"/>
      <c r="PB32" s="7"/>
      <c r="PC32" s="7"/>
      <c r="PD32" s="7">
        <v>0</v>
      </c>
      <c r="PE32" s="7">
        <v>0</v>
      </c>
      <c r="PF32" s="7">
        <v>0</v>
      </c>
      <c r="PG32" s="7"/>
      <c r="PH32" s="7"/>
      <c r="PI32" s="7"/>
      <c r="PJ32" s="7">
        <v>0</v>
      </c>
      <c r="PK32" s="7">
        <v>0</v>
      </c>
      <c r="PL32" s="7">
        <v>0</v>
      </c>
      <c r="PM32" s="7"/>
      <c r="PN32" s="7"/>
      <c r="PO32" s="7"/>
      <c r="PP32" s="7">
        <v>1091034</v>
      </c>
      <c r="PQ32" s="7">
        <v>861034</v>
      </c>
      <c r="PR32" s="8">
        <v>861034</v>
      </c>
      <c r="PS32" s="7">
        <v>100</v>
      </c>
      <c r="PT32" s="7">
        <v>100</v>
      </c>
      <c r="PU32" s="7"/>
      <c r="PV32" s="7">
        <v>817866</v>
      </c>
      <c r="PW32" s="7"/>
      <c r="PX32" s="7">
        <v>583000</v>
      </c>
      <c r="PY32" s="7">
        <v>577000</v>
      </c>
      <c r="PZ32" s="7">
        <v>861034</v>
      </c>
      <c r="QA32" s="7">
        <v>0</v>
      </c>
      <c r="QB32" s="7">
        <v>0</v>
      </c>
      <c r="QC32" s="7">
        <v>0</v>
      </c>
      <c r="QD32" s="7">
        <v>0</v>
      </c>
      <c r="QE32" s="7">
        <v>0</v>
      </c>
      <c r="QF32" s="7">
        <v>0</v>
      </c>
      <c r="QG32" s="7">
        <v>0</v>
      </c>
      <c r="QH32" s="7">
        <v>0</v>
      </c>
      <c r="QI32" s="7">
        <v>0</v>
      </c>
      <c r="QJ32" s="7">
        <v>122934</v>
      </c>
      <c r="QK32" s="7">
        <v>120000</v>
      </c>
      <c r="QL32" s="7">
        <v>110000</v>
      </c>
      <c r="QM32" s="7"/>
      <c r="QN32" s="7">
        <v>0</v>
      </c>
      <c r="QO32" s="7">
        <v>0</v>
      </c>
      <c r="QP32" s="7">
        <v>0</v>
      </c>
      <c r="QQ32" s="7"/>
      <c r="QR32" s="7"/>
      <c r="QS32" s="7"/>
      <c r="QT32" s="7"/>
      <c r="QU32" s="7"/>
      <c r="QV32" s="7"/>
      <c r="QW32" s="7"/>
      <c r="QX32" s="7">
        <v>80000</v>
      </c>
      <c r="QY32" s="7">
        <v>80000</v>
      </c>
      <c r="QZ32" s="7">
        <v>90000</v>
      </c>
      <c r="RA32" s="7"/>
      <c r="RB32" s="7"/>
      <c r="RC32" s="7"/>
      <c r="RD32" s="7">
        <v>24629</v>
      </c>
      <c r="RE32" s="7">
        <v>15000</v>
      </c>
      <c r="RF32" s="7">
        <v>30000</v>
      </c>
      <c r="RG32" s="7"/>
      <c r="RH32" s="7"/>
      <c r="RI32" s="7">
        <v>0</v>
      </c>
      <c r="RJ32" s="7"/>
      <c r="RK32" s="7"/>
      <c r="RL32" s="7"/>
      <c r="RM32" s="7" t="s">
        <v>1188</v>
      </c>
      <c r="RN32" s="7"/>
      <c r="RO32" s="7"/>
      <c r="RP32" s="7"/>
      <c r="RQ32" s="7"/>
      <c r="RR32" s="7"/>
      <c r="RS32" s="7"/>
      <c r="RT32" s="7"/>
      <c r="RU32" s="7"/>
      <c r="RV32" s="7"/>
      <c r="RW32" s="7"/>
      <c r="RX32" s="7"/>
      <c r="RY32" s="7"/>
      <c r="RZ32" s="7"/>
      <c r="SA32" s="7"/>
      <c r="SB32" s="7"/>
      <c r="SC32" s="7"/>
      <c r="SD32" s="7"/>
      <c r="SE32" s="7"/>
      <c r="SF32" s="7"/>
      <c r="SG32" s="36">
        <f t="shared" si="55"/>
        <v>1091034</v>
      </c>
      <c r="SH32" s="36">
        <f t="shared" si="56"/>
        <v>1091034</v>
      </c>
      <c r="SI32" s="36">
        <f t="shared" si="57"/>
        <v>844034</v>
      </c>
      <c r="SJ32" s="20">
        <f t="shared" si="58"/>
        <v>709034</v>
      </c>
      <c r="SK32" s="20">
        <f t="shared" si="59"/>
        <v>0</v>
      </c>
      <c r="SL32" s="20">
        <f t="shared" si="60"/>
        <v>135000</v>
      </c>
      <c r="SM32" s="20">
        <f t="shared" si="61"/>
        <v>0</v>
      </c>
      <c r="SN32" s="36">
        <f t="shared" si="62"/>
        <v>247000</v>
      </c>
      <c r="SO32" s="36">
        <f t="shared" si="63"/>
        <v>30000</v>
      </c>
      <c r="SP32" s="20">
        <f t="shared" si="64"/>
        <v>0</v>
      </c>
      <c r="SQ32" s="20">
        <f t="shared" si="65"/>
        <v>30000</v>
      </c>
      <c r="SR32" s="20">
        <f t="shared" si="66"/>
        <v>0</v>
      </c>
      <c r="SS32" s="20">
        <f t="shared" si="67"/>
        <v>24000</v>
      </c>
      <c r="ST32" s="20">
        <f t="shared" si="68"/>
        <v>0</v>
      </c>
      <c r="SU32" s="20">
        <f t="shared" si="69"/>
        <v>10000</v>
      </c>
      <c r="SV32" s="36">
        <f t="shared" si="70"/>
        <v>183000</v>
      </c>
      <c r="SW32" s="20">
        <f t="shared" si="71"/>
        <v>10000</v>
      </c>
      <c r="SX32" s="20">
        <f t="shared" si="72"/>
        <v>12000</v>
      </c>
      <c r="SY32" s="20">
        <f t="shared" si="73"/>
        <v>68594</v>
      </c>
      <c r="SZ32" s="20">
        <f t="shared" si="74"/>
        <v>42000</v>
      </c>
      <c r="TA32" s="20">
        <f t="shared" si="75"/>
        <v>35406</v>
      </c>
      <c r="TB32" s="20">
        <f t="shared" si="76"/>
        <v>0</v>
      </c>
      <c r="TC32" s="20">
        <f t="shared" si="77"/>
        <v>15000</v>
      </c>
      <c r="TD32" s="20">
        <f t="shared" si="78"/>
        <v>0</v>
      </c>
      <c r="TE32" s="20">
        <f t="shared" si="79"/>
        <v>0</v>
      </c>
      <c r="TF32" s="20">
        <f t="shared" si="80"/>
        <v>0</v>
      </c>
      <c r="TG32" s="20">
        <f t="shared" si="81"/>
        <v>0</v>
      </c>
      <c r="TH32" s="20">
        <f t="shared" si="82"/>
        <v>0</v>
      </c>
      <c r="TI32" s="6"/>
      <c r="TJ32" s="36">
        <f t="shared" si="83"/>
        <v>861034</v>
      </c>
      <c r="TK32" s="36">
        <f t="shared" si="84"/>
        <v>861034</v>
      </c>
      <c r="TL32" s="36">
        <f t="shared" si="85"/>
        <v>766034</v>
      </c>
      <c r="TM32" s="20">
        <f t="shared" si="86"/>
        <v>709034</v>
      </c>
      <c r="TN32" s="20">
        <f t="shared" si="87"/>
        <v>0</v>
      </c>
      <c r="TO32" s="20">
        <f t="shared" si="88"/>
        <v>57000</v>
      </c>
      <c r="TP32" s="20">
        <f t="shared" si="89"/>
        <v>0</v>
      </c>
      <c r="TQ32" s="36">
        <f t="shared" si="90"/>
        <v>95000</v>
      </c>
      <c r="TR32" s="36">
        <f t="shared" si="91"/>
        <v>5000</v>
      </c>
      <c r="TS32" s="20">
        <f t="shared" si="92"/>
        <v>0</v>
      </c>
      <c r="TT32" s="20">
        <f t="shared" si="93"/>
        <v>5000</v>
      </c>
      <c r="TU32" s="20">
        <f t="shared" si="94"/>
        <v>0</v>
      </c>
      <c r="TV32" s="20">
        <f t="shared" si="95"/>
        <v>10000</v>
      </c>
      <c r="TW32" s="20">
        <f t="shared" si="96"/>
        <v>0</v>
      </c>
      <c r="TX32" s="20">
        <f t="shared" si="97"/>
        <v>5000</v>
      </c>
      <c r="TY32" s="36">
        <f t="shared" si="98"/>
        <v>75000</v>
      </c>
      <c r="TZ32" s="20">
        <f t="shared" si="99"/>
        <v>10000</v>
      </c>
      <c r="UA32" s="20">
        <f t="shared" si="100"/>
        <v>3000</v>
      </c>
      <c r="UB32" s="20">
        <f t="shared" si="101"/>
        <v>0</v>
      </c>
      <c r="UC32" s="20">
        <f t="shared" si="102"/>
        <v>42000</v>
      </c>
      <c r="UD32" s="20">
        <f t="shared" si="103"/>
        <v>15000</v>
      </c>
      <c r="UE32" s="20">
        <f t="shared" si="104"/>
        <v>0</v>
      </c>
      <c r="UF32" s="20">
        <f t="shared" si="105"/>
        <v>5000</v>
      </c>
      <c r="UG32" s="20">
        <f t="shared" si="106"/>
        <v>0</v>
      </c>
      <c r="UH32" s="20">
        <f t="shared" si="107"/>
        <v>0</v>
      </c>
      <c r="UI32" s="20">
        <f t="shared" si="108"/>
        <v>0</v>
      </c>
      <c r="UJ32" s="20">
        <f t="shared" si="109"/>
        <v>0</v>
      </c>
      <c r="UK32" s="20">
        <f t="shared" si="110"/>
        <v>0</v>
      </c>
      <c r="UL32" s="6"/>
      <c r="UM32" s="36">
        <f t="shared" si="111"/>
        <v>861034</v>
      </c>
      <c r="UN32" s="36">
        <f t="shared" si="112"/>
        <v>861034</v>
      </c>
      <c r="UO32" s="36">
        <f t="shared" si="113"/>
        <v>766034</v>
      </c>
      <c r="UP32" s="20">
        <f t="shared" si="114"/>
        <v>709034</v>
      </c>
      <c r="UQ32" s="20">
        <f t="shared" si="115"/>
        <v>0</v>
      </c>
      <c r="UR32" s="20">
        <f t="shared" si="116"/>
        <v>57000</v>
      </c>
      <c r="US32" s="20">
        <f t="shared" si="117"/>
        <v>0</v>
      </c>
      <c r="UT32" s="36">
        <f t="shared" si="118"/>
        <v>95000</v>
      </c>
      <c r="UU32" s="36">
        <f t="shared" si="119"/>
        <v>5000</v>
      </c>
      <c r="UV32" s="20">
        <f t="shared" si="120"/>
        <v>0</v>
      </c>
      <c r="UW32" s="20">
        <f t="shared" si="121"/>
        <v>5000</v>
      </c>
      <c r="UX32" s="20">
        <f t="shared" si="122"/>
        <v>0</v>
      </c>
      <c r="UY32" s="20">
        <f t="shared" si="123"/>
        <v>10000</v>
      </c>
      <c r="UZ32" s="20">
        <f t="shared" si="124"/>
        <v>0</v>
      </c>
      <c r="VA32" s="20">
        <f t="shared" si="125"/>
        <v>5000</v>
      </c>
      <c r="VB32" s="36">
        <f t="shared" si="126"/>
        <v>75000</v>
      </c>
      <c r="VC32" s="20">
        <f t="shared" si="127"/>
        <v>10000</v>
      </c>
      <c r="VD32" s="20">
        <f t="shared" si="128"/>
        <v>3000</v>
      </c>
      <c r="VE32" s="20">
        <f t="shared" si="129"/>
        <v>0</v>
      </c>
      <c r="VF32" s="20">
        <f t="shared" si="130"/>
        <v>42000</v>
      </c>
      <c r="VG32" s="20">
        <f t="shared" si="131"/>
        <v>15000</v>
      </c>
      <c r="VH32" s="20">
        <f t="shared" si="132"/>
        <v>0</v>
      </c>
      <c r="VI32" s="20">
        <f t="shared" si="133"/>
        <v>5000</v>
      </c>
      <c r="VJ32" s="20">
        <f t="shared" si="134"/>
        <v>0</v>
      </c>
      <c r="VK32" s="20">
        <f t="shared" si="135"/>
        <v>0</v>
      </c>
      <c r="VL32" s="20">
        <f t="shared" si="136"/>
        <v>0</v>
      </c>
      <c r="VM32" s="20">
        <f t="shared" si="137"/>
        <v>0</v>
      </c>
      <c r="VN32" s="20">
        <f t="shared" si="138"/>
        <v>0</v>
      </c>
      <c r="VT32" s="34">
        <f t="shared" si="25"/>
        <v>2333254</v>
      </c>
      <c r="VU32" s="34" t="str">
        <f t="shared" si="26"/>
        <v>Denní stacionář Klokan o. p. s.</v>
      </c>
      <c r="VV32" s="34" t="str">
        <f t="shared" si="27"/>
        <v>Denní stacionář Klokan o.p.s.</v>
      </c>
      <c r="VW32" s="34" t="str">
        <f t="shared" si="28"/>
        <v>denní stacionáře</v>
      </c>
      <c r="VX32" s="10">
        <f t="shared" si="29"/>
        <v>54000</v>
      </c>
      <c r="VY32" s="10"/>
      <c r="VZ32" s="10"/>
      <c r="WA32" s="10">
        <f t="shared" si="30"/>
        <v>10000</v>
      </c>
      <c r="WB32" s="10">
        <f t="shared" si="31"/>
        <v>0</v>
      </c>
      <c r="WC32" s="10">
        <f t="shared" si="32"/>
        <v>68594</v>
      </c>
      <c r="WD32" s="10">
        <f t="shared" si="33"/>
        <v>0</v>
      </c>
      <c r="WE32" s="10">
        <f t="shared" si="34"/>
        <v>89406</v>
      </c>
      <c r="WF32" s="10"/>
      <c r="WG32" s="10"/>
      <c r="WH32" s="10">
        <f t="shared" si="35"/>
        <v>0</v>
      </c>
      <c r="WI32" s="10">
        <f t="shared" si="36"/>
        <v>25000</v>
      </c>
      <c r="WJ32" s="10">
        <f t="shared" si="37"/>
        <v>696434</v>
      </c>
      <c r="WK32" s="10"/>
      <c r="WL32" s="10">
        <f t="shared" si="38"/>
        <v>147600</v>
      </c>
      <c r="WM32" s="10">
        <f t="shared" si="39"/>
        <v>1091034</v>
      </c>
      <c r="WN32" s="10">
        <f t="shared" si="40"/>
        <v>1091034</v>
      </c>
      <c r="WO32" s="10">
        <f t="shared" si="41"/>
        <v>0</v>
      </c>
      <c r="WP32" s="10">
        <f t="shared" si="42"/>
        <v>844034</v>
      </c>
      <c r="WQ32" s="34">
        <v>6115340</v>
      </c>
      <c r="WR32" s="10">
        <f t="shared" si="43"/>
        <v>15000</v>
      </c>
      <c r="WS32" s="10"/>
      <c r="WT32" s="10"/>
      <c r="WU32" s="10">
        <f t="shared" si="44"/>
        <v>10000</v>
      </c>
      <c r="WV32" s="10">
        <f t="shared" si="45"/>
        <v>0</v>
      </c>
      <c r="WW32" s="10">
        <f t="shared" si="46"/>
        <v>0</v>
      </c>
      <c r="WX32" s="10">
        <f t="shared" si="47"/>
        <v>0</v>
      </c>
      <c r="WY32" s="10">
        <f t="shared" si="48"/>
        <v>60000</v>
      </c>
      <c r="WZ32" s="10"/>
      <c r="XA32" s="10"/>
      <c r="XB32" s="10">
        <f t="shared" si="49"/>
        <v>0</v>
      </c>
      <c r="XC32" s="10">
        <f t="shared" si="50"/>
        <v>10000</v>
      </c>
      <c r="XD32" s="10">
        <f t="shared" si="51"/>
        <v>766034</v>
      </c>
      <c r="XE32" s="10">
        <f t="shared" si="52"/>
        <v>861034</v>
      </c>
      <c r="XF32" s="10"/>
      <c r="XG32" s="10">
        <f t="shared" si="53"/>
        <v>861034</v>
      </c>
      <c r="XH32" s="10">
        <f t="shared" si="54"/>
        <v>0</v>
      </c>
      <c r="XI32" s="10"/>
      <c r="XJ32" s="10"/>
      <c r="XK32" s="10"/>
    </row>
    <row r="33" spans="1:635" s="34" customFormat="1" ht="28.5" customHeight="1">
      <c r="A33" s="7">
        <v>1</v>
      </c>
      <c r="B33" s="9" t="s">
        <v>1313</v>
      </c>
      <c r="C33" s="7">
        <v>46522182</v>
      </c>
      <c r="D33" s="7" t="s">
        <v>1314</v>
      </c>
      <c r="E33" s="7" t="s">
        <v>1315</v>
      </c>
      <c r="F33" s="7">
        <v>9223411</v>
      </c>
      <c r="G33" s="7" t="s">
        <v>1316</v>
      </c>
      <c r="H33" s="7" t="s">
        <v>1187</v>
      </c>
      <c r="I33" s="7" t="s">
        <v>1313</v>
      </c>
      <c r="J33" s="35">
        <v>34135</v>
      </c>
      <c r="K33" s="7"/>
      <c r="L33" s="7" t="s">
        <v>1188</v>
      </c>
      <c r="M33" s="7" t="s">
        <v>1317</v>
      </c>
      <c r="N33" s="7">
        <v>6</v>
      </c>
      <c r="O33" s="7">
        <v>6</v>
      </c>
      <c r="P33" s="7">
        <v>42</v>
      </c>
      <c r="Q33" s="7">
        <v>40</v>
      </c>
      <c r="R33" s="7">
        <v>40</v>
      </c>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t="s">
        <v>1318</v>
      </c>
      <c r="BM33" s="7" t="s">
        <v>1267</v>
      </c>
      <c r="BN33" s="7" t="s">
        <v>1319</v>
      </c>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v>0</v>
      </c>
      <c r="DB33" s="7">
        <v>0</v>
      </c>
      <c r="DC33" s="7">
        <v>0</v>
      </c>
      <c r="DD33" s="7">
        <v>0</v>
      </c>
      <c r="DE33" s="7">
        <v>0</v>
      </c>
      <c r="DF33" s="7">
        <v>1</v>
      </c>
      <c r="DG33" s="7">
        <v>2</v>
      </c>
      <c r="DH33" s="7">
        <v>2</v>
      </c>
      <c r="DI33" s="7">
        <v>1</v>
      </c>
      <c r="DJ33" s="7">
        <v>0</v>
      </c>
      <c r="DK33" s="7">
        <v>1</v>
      </c>
      <c r="DL33" s="7">
        <v>2</v>
      </c>
      <c r="DM33" s="7">
        <v>2</v>
      </c>
      <c r="DN33" s="7">
        <v>1</v>
      </c>
      <c r="DO33" s="7">
        <v>0</v>
      </c>
      <c r="DP33" s="7">
        <v>0</v>
      </c>
      <c r="DQ33" s="7">
        <v>6</v>
      </c>
      <c r="DR33" s="7">
        <v>6</v>
      </c>
      <c r="DS33" s="7">
        <v>0</v>
      </c>
      <c r="DT33" s="7">
        <v>0</v>
      </c>
      <c r="DU33" s="7">
        <v>0</v>
      </c>
      <c r="DV33" s="7">
        <v>0</v>
      </c>
      <c r="DW33" s="7">
        <v>0</v>
      </c>
      <c r="DX33" s="7">
        <v>1</v>
      </c>
      <c r="DY33" s="7">
        <v>1</v>
      </c>
      <c r="DZ33" s="7">
        <v>2</v>
      </c>
      <c r="EA33" s="7">
        <v>2</v>
      </c>
      <c r="EB33" s="7">
        <v>0</v>
      </c>
      <c r="EC33" s="7">
        <v>1</v>
      </c>
      <c r="ED33" s="7">
        <v>1</v>
      </c>
      <c r="EE33" s="7">
        <v>2</v>
      </c>
      <c r="EF33" s="7">
        <v>2</v>
      </c>
      <c r="EG33" s="7">
        <v>0</v>
      </c>
      <c r="EH33" s="7">
        <v>0</v>
      </c>
      <c r="EI33" s="7">
        <v>6</v>
      </c>
      <c r="EJ33" s="7">
        <v>6</v>
      </c>
      <c r="EK33" s="7">
        <v>1</v>
      </c>
      <c r="EL33" s="7">
        <v>0.23</v>
      </c>
      <c r="EM33" s="7">
        <v>0.23</v>
      </c>
      <c r="EN33" s="7">
        <v>115000</v>
      </c>
      <c r="EO33" s="7">
        <v>100000</v>
      </c>
      <c r="EP33" s="7">
        <v>12</v>
      </c>
      <c r="EQ33" s="7">
        <v>2.7</v>
      </c>
      <c r="ER33" s="7">
        <v>3.5</v>
      </c>
      <c r="ES33" s="7">
        <v>1000000</v>
      </c>
      <c r="ET33" s="7">
        <v>990000</v>
      </c>
      <c r="EU33" s="7">
        <v>5</v>
      </c>
      <c r="EV33" s="7">
        <v>0.8</v>
      </c>
      <c r="EW33" s="7">
        <v>0.8</v>
      </c>
      <c r="EX33" s="7">
        <v>258050</v>
      </c>
      <c r="EY33" s="7">
        <v>0</v>
      </c>
      <c r="EZ33" s="7"/>
      <c r="FA33" s="7"/>
      <c r="FB33" s="7"/>
      <c r="FC33" s="7"/>
      <c r="FD33" s="7"/>
      <c r="FE33" s="7"/>
      <c r="FF33" s="7"/>
      <c r="FG33" s="7"/>
      <c r="FH33" s="7"/>
      <c r="FI33" s="7"/>
      <c r="FJ33" s="7">
        <v>1</v>
      </c>
      <c r="FK33" s="7">
        <v>0.3</v>
      </c>
      <c r="FL33" s="7">
        <v>0.3</v>
      </c>
      <c r="FM33" s="7">
        <v>150000</v>
      </c>
      <c r="FN33" s="7">
        <v>130000</v>
      </c>
      <c r="FO33" s="7">
        <v>4</v>
      </c>
      <c r="FP33" s="7">
        <v>1.2</v>
      </c>
      <c r="FQ33" s="7">
        <v>1.2</v>
      </c>
      <c r="FR33" s="7">
        <v>455000</v>
      </c>
      <c r="FS33" s="7">
        <v>390000</v>
      </c>
      <c r="FT33" s="7"/>
      <c r="FU33" s="7"/>
      <c r="FV33" s="7"/>
      <c r="FW33" s="7"/>
      <c r="FX33" s="7"/>
      <c r="FY33" s="7"/>
      <c r="FZ33" s="7">
        <v>6</v>
      </c>
      <c r="GA33" s="7">
        <v>0.97</v>
      </c>
      <c r="GB33" s="7">
        <v>72</v>
      </c>
      <c r="GC33" s="7">
        <v>0.97</v>
      </c>
      <c r="GD33" s="7">
        <v>270500</v>
      </c>
      <c r="GE33" s="7">
        <v>80000</v>
      </c>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v>1</v>
      </c>
      <c r="II33" s="7">
        <v>0.2</v>
      </c>
      <c r="IJ33" s="7">
        <v>12</v>
      </c>
      <c r="IK33" s="7">
        <v>0.2</v>
      </c>
      <c r="IL33" s="7">
        <v>42000</v>
      </c>
      <c r="IM33" s="7">
        <v>20000</v>
      </c>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v>4</v>
      </c>
      <c r="KH33" s="7">
        <v>60</v>
      </c>
      <c r="KI33" s="7">
        <v>4.03</v>
      </c>
      <c r="KJ33" s="7">
        <v>0.97</v>
      </c>
      <c r="KK33" s="7">
        <v>0</v>
      </c>
      <c r="KL33" s="7">
        <v>0</v>
      </c>
      <c r="KM33" s="7">
        <v>5</v>
      </c>
      <c r="KN33" s="7">
        <v>1978050</v>
      </c>
      <c r="KO33" s="7">
        <v>1610000</v>
      </c>
      <c r="KP33" s="7">
        <v>1610000</v>
      </c>
      <c r="KQ33" s="7"/>
      <c r="KR33" s="7"/>
      <c r="KS33" s="7"/>
      <c r="KT33" s="7">
        <v>312500</v>
      </c>
      <c r="KU33" s="7">
        <v>100000</v>
      </c>
      <c r="KV33" s="7">
        <v>100000</v>
      </c>
      <c r="KW33" s="7"/>
      <c r="KX33" s="7"/>
      <c r="KY33" s="7"/>
      <c r="KZ33" s="7">
        <v>0</v>
      </c>
      <c r="LA33" s="7">
        <v>0</v>
      </c>
      <c r="LB33" s="7">
        <v>0</v>
      </c>
      <c r="LC33" s="7"/>
      <c r="LD33" s="7"/>
      <c r="LE33" s="7"/>
      <c r="LF33" s="7">
        <v>27000</v>
      </c>
      <c r="LG33" s="7">
        <v>0</v>
      </c>
      <c r="LH33" s="7">
        <v>0</v>
      </c>
      <c r="LI33" s="7"/>
      <c r="LJ33" s="7"/>
      <c r="LK33" s="7"/>
      <c r="LL33" s="7">
        <v>0</v>
      </c>
      <c r="LM33" s="7">
        <v>0</v>
      </c>
      <c r="LN33" s="7">
        <v>0</v>
      </c>
      <c r="LO33" s="7"/>
      <c r="LP33" s="7"/>
      <c r="LQ33" s="7"/>
      <c r="LR33" s="7">
        <v>72000</v>
      </c>
      <c r="LS33" s="7">
        <v>0</v>
      </c>
      <c r="LT33" s="7">
        <v>0</v>
      </c>
      <c r="LU33" s="7"/>
      <c r="LV33" s="7"/>
      <c r="LW33" s="7"/>
      <c r="LX33" s="7">
        <v>78000</v>
      </c>
      <c r="LY33" s="7">
        <v>0</v>
      </c>
      <c r="LZ33" s="7">
        <v>0</v>
      </c>
      <c r="MA33" s="7"/>
      <c r="MB33" s="7"/>
      <c r="MC33" s="7"/>
      <c r="MD33" s="7">
        <v>9600</v>
      </c>
      <c r="ME33" s="7">
        <v>0</v>
      </c>
      <c r="MF33" s="7">
        <v>0</v>
      </c>
      <c r="MG33" s="7"/>
      <c r="MH33" s="7"/>
      <c r="MI33" s="7"/>
      <c r="MJ33" s="7">
        <v>12900</v>
      </c>
      <c r="MK33" s="7">
        <v>0</v>
      </c>
      <c r="ML33" s="7">
        <v>0</v>
      </c>
      <c r="MM33" s="7"/>
      <c r="MN33" s="7"/>
      <c r="MO33" s="7"/>
      <c r="MP33" s="7">
        <v>78000</v>
      </c>
      <c r="MQ33" s="7">
        <v>0</v>
      </c>
      <c r="MR33" s="7">
        <v>0</v>
      </c>
      <c r="MS33" s="7"/>
      <c r="MT33" s="7"/>
      <c r="MU33" s="7"/>
      <c r="MV33" s="7">
        <v>114000</v>
      </c>
      <c r="MW33" s="7">
        <v>0</v>
      </c>
      <c r="MX33" s="7">
        <v>0</v>
      </c>
      <c r="MY33" s="7"/>
      <c r="MZ33" s="7"/>
      <c r="NA33" s="7"/>
      <c r="NB33" s="7">
        <v>22800</v>
      </c>
      <c r="NC33" s="7">
        <v>0</v>
      </c>
      <c r="ND33" s="7">
        <v>0</v>
      </c>
      <c r="NE33" s="7"/>
      <c r="NF33" s="7"/>
      <c r="NG33" s="7"/>
      <c r="NH33" s="7">
        <v>0</v>
      </c>
      <c r="NI33" s="7">
        <v>0</v>
      </c>
      <c r="NJ33" s="7">
        <v>0</v>
      </c>
      <c r="NK33" s="7"/>
      <c r="NL33" s="7"/>
      <c r="NM33" s="7"/>
      <c r="NN33" s="7">
        <v>42000</v>
      </c>
      <c r="NO33" s="7">
        <v>0</v>
      </c>
      <c r="NP33" s="7">
        <v>0</v>
      </c>
      <c r="NQ33" s="7"/>
      <c r="NR33" s="7"/>
      <c r="NS33" s="7"/>
      <c r="NT33" s="7">
        <v>18000</v>
      </c>
      <c r="NU33" s="7">
        <v>0</v>
      </c>
      <c r="NV33" s="7">
        <v>0</v>
      </c>
      <c r="NW33" s="7"/>
      <c r="NX33" s="7"/>
      <c r="NY33" s="7"/>
      <c r="NZ33" s="7">
        <v>84000</v>
      </c>
      <c r="OA33" s="7">
        <v>0</v>
      </c>
      <c r="OB33" s="7">
        <v>0</v>
      </c>
      <c r="OC33" s="7"/>
      <c r="OD33" s="7"/>
      <c r="OE33" s="7"/>
      <c r="OF33" s="7">
        <v>4500</v>
      </c>
      <c r="OG33" s="7">
        <v>0</v>
      </c>
      <c r="OH33" s="7">
        <v>0</v>
      </c>
      <c r="OI33" s="7"/>
      <c r="OJ33" s="7"/>
      <c r="OK33" s="7"/>
      <c r="OL33" s="7">
        <v>0</v>
      </c>
      <c r="OM33" s="7">
        <v>0</v>
      </c>
      <c r="ON33" s="7">
        <v>0</v>
      </c>
      <c r="OO33" s="7"/>
      <c r="OP33" s="7"/>
      <c r="OQ33" s="7"/>
      <c r="OR33" s="7">
        <v>0</v>
      </c>
      <c r="OS33" s="7">
        <v>0</v>
      </c>
      <c r="OT33" s="7">
        <v>0</v>
      </c>
      <c r="OU33" s="7"/>
      <c r="OV33" s="7"/>
      <c r="OW33" s="7"/>
      <c r="OX33" s="7">
        <v>244500</v>
      </c>
      <c r="OY33" s="7">
        <v>0</v>
      </c>
      <c r="OZ33" s="7">
        <v>0</v>
      </c>
      <c r="PA33" s="7"/>
      <c r="PB33" s="7"/>
      <c r="PC33" s="7"/>
      <c r="PD33" s="7">
        <v>81000</v>
      </c>
      <c r="PE33" s="7">
        <v>0</v>
      </c>
      <c r="PF33" s="7">
        <v>0</v>
      </c>
      <c r="PG33" s="7"/>
      <c r="PH33" s="7"/>
      <c r="PI33" s="7"/>
      <c r="PJ33" s="7">
        <v>60150</v>
      </c>
      <c r="PK33" s="7">
        <v>0</v>
      </c>
      <c r="PL33" s="7">
        <v>0</v>
      </c>
      <c r="PM33" s="7"/>
      <c r="PN33" s="7"/>
      <c r="PO33" s="7"/>
      <c r="PP33" s="7">
        <v>3239000</v>
      </c>
      <c r="PQ33" s="7">
        <v>1710000</v>
      </c>
      <c r="PR33" s="8">
        <v>1710000</v>
      </c>
      <c r="PS33" s="7">
        <v>100</v>
      </c>
      <c r="PT33" s="7">
        <v>100</v>
      </c>
      <c r="PU33" s="7"/>
      <c r="PV33" s="7">
        <v>2080111</v>
      </c>
      <c r="PW33" s="7"/>
      <c r="PX33" s="7">
        <v>1545000</v>
      </c>
      <c r="PY33" s="7">
        <v>1550000</v>
      </c>
      <c r="PZ33" s="7">
        <v>1710000</v>
      </c>
      <c r="QA33" s="7">
        <v>0</v>
      </c>
      <c r="QB33" s="7">
        <v>0</v>
      </c>
      <c r="QC33" s="7">
        <v>0</v>
      </c>
      <c r="QD33" s="7">
        <v>0</v>
      </c>
      <c r="QE33" s="7">
        <v>0</v>
      </c>
      <c r="QF33" s="7">
        <v>0</v>
      </c>
      <c r="QG33" s="7">
        <v>0</v>
      </c>
      <c r="QH33" s="7">
        <v>0</v>
      </c>
      <c r="QI33" s="7">
        <v>0</v>
      </c>
      <c r="QJ33" s="7">
        <v>868387</v>
      </c>
      <c r="QK33" s="7">
        <v>870000</v>
      </c>
      <c r="QL33" s="7">
        <v>950000</v>
      </c>
      <c r="QM33" s="7"/>
      <c r="QN33" s="7">
        <v>282556</v>
      </c>
      <c r="QO33" s="7">
        <v>290000</v>
      </c>
      <c r="QP33" s="7">
        <v>300000</v>
      </c>
      <c r="QQ33" s="7"/>
      <c r="QR33" s="7"/>
      <c r="QS33" s="7"/>
      <c r="QT33" s="7"/>
      <c r="QU33" s="7">
        <v>80000</v>
      </c>
      <c r="QV33" s="7">
        <v>120000</v>
      </c>
      <c r="QW33" s="7">
        <v>120000</v>
      </c>
      <c r="QX33" s="7"/>
      <c r="QY33" s="7"/>
      <c r="QZ33" s="7"/>
      <c r="RA33" s="7"/>
      <c r="RB33" s="7"/>
      <c r="RC33" s="7"/>
      <c r="RD33" s="7">
        <v>293229</v>
      </c>
      <c r="RE33" s="7">
        <v>159000</v>
      </c>
      <c r="RF33" s="7">
        <v>159000</v>
      </c>
      <c r="RG33" s="7"/>
      <c r="RH33" s="7"/>
      <c r="RI33" s="7">
        <v>0</v>
      </c>
      <c r="RJ33" s="7"/>
      <c r="RK33" s="7"/>
      <c r="RL33" s="7"/>
      <c r="RM33" s="7" t="s">
        <v>1188</v>
      </c>
      <c r="RN33" s="7"/>
      <c r="RO33" s="7"/>
      <c r="RP33" s="7"/>
      <c r="RQ33" s="7"/>
      <c r="RR33" s="7"/>
      <c r="RS33" s="7"/>
      <c r="RT33" s="7"/>
      <c r="RU33" s="7"/>
      <c r="RV33" s="7"/>
      <c r="RW33" s="7"/>
      <c r="RX33" s="7"/>
      <c r="RY33" s="7"/>
      <c r="RZ33" s="7"/>
      <c r="SA33" s="7"/>
      <c r="SB33" s="7"/>
      <c r="SC33" s="7"/>
      <c r="SD33" s="7"/>
      <c r="SE33" s="7"/>
      <c r="SF33" s="7"/>
      <c r="SG33" s="36">
        <f t="shared" si="55"/>
        <v>3239000</v>
      </c>
      <c r="SH33" s="36">
        <f t="shared" si="56"/>
        <v>3239000</v>
      </c>
      <c r="SI33" s="36">
        <f t="shared" si="57"/>
        <v>2317550</v>
      </c>
      <c r="SJ33" s="20">
        <f t="shared" si="58"/>
        <v>1978050</v>
      </c>
      <c r="SK33" s="20">
        <f t="shared" si="59"/>
        <v>312500</v>
      </c>
      <c r="SL33" s="20">
        <f t="shared" si="60"/>
        <v>0</v>
      </c>
      <c r="SM33" s="20">
        <f t="shared" si="61"/>
        <v>27000</v>
      </c>
      <c r="SN33" s="36">
        <f t="shared" si="62"/>
        <v>921450</v>
      </c>
      <c r="SO33" s="36">
        <f t="shared" si="63"/>
        <v>72000</v>
      </c>
      <c r="SP33" s="20">
        <f t="shared" si="64"/>
        <v>0</v>
      </c>
      <c r="SQ33" s="20">
        <f t="shared" si="65"/>
        <v>72000</v>
      </c>
      <c r="SR33" s="20">
        <f t="shared" si="66"/>
        <v>78000</v>
      </c>
      <c r="SS33" s="20">
        <f t="shared" si="67"/>
        <v>9600</v>
      </c>
      <c r="ST33" s="20">
        <f t="shared" si="68"/>
        <v>12900</v>
      </c>
      <c r="SU33" s="20">
        <f t="shared" si="69"/>
        <v>78000</v>
      </c>
      <c r="SV33" s="36">
        <f t="shared" si="70"/>
        <v>529800</v>
      </c>
      <c r="SW33" s="20">
        <f t="shared" si="71"/>
        <v>114000</v>
      </c>
      <c r="SX33" s="20">
        <f t="shared" si="72"/>
        <v>22800</v>
      </c>
      <c r="SY33" s="20">
        <f t="shared" si="73"/>
        <v>0</v>
      </c>
      <c r="SZ33" s="20">
        <f t="shared" si="74"/>
        <v>42000</v>
      </c>
      <c r="TA33" s="20">
        <f t="shared" si="75"/>
        <v>18000</v>
      </c>
      <c r="TB33" s="20">
        <f t="shared" si="76"/>
        <v>84000</v>
      </c>
      <c r="TC33" s="20">
        <f t="shared" si="77"/>
        <v>4500</v>
      </c>
      <c r="TD33" s="20">
        <f t="shared" si="78"/>
        <v>0</v>
      </c>
      <c r="TE33" s="20">
        <f t="shared" si="79"/>
        <v>0</v>
      </c>
      <c r="TF33" s="20">
        <f t="shared" si="80"/>
        <v>244500</v>
      </c>
      <c r="TG33" s="20">
        <f t="shared" si="81"/>
        <v>81000</v>
      </c>
      <c r="TH33" s="20">
        <f t="shared" si="82"/>
        <v>60150</v>
      </c>
      <c r="TI33" s="6"/>
      <c r="TJ33" s="36">
        <f t="shared" si="83"/>
        <v>1710000</v>
      </c>
      <c r="TK33" s="36">
        <f t="shared" si="84"/>
        <v>1710000</v>
      </c>
      <c r="TL33" s="36">
        <f t="shared" si="85"/>
        <v>1710000</v>
      </c>
      <c r="TM33" s="20">
        <f t="shared" si="86"/>
        <v>1610000</v>
      </c>
      <c r="TN33" s="20">
        <f t="shared" si="87"/>
        <v>100000</v>
      </c>
      <c r="TO33" s="20">
        <f t="shared" si="88"/>
        <v>0</v>
      </c>
      <c r="TP33" s="20">
        <f t="shared" si="89"/>
        <v>0</v>
      </c>
      <c r="TQ33" s="36">
        <f t="shared" si="90"/>
        <v>0</v>
      </c>
      <c r="TR33" s="36">
        <f t="shared" si="91"/>
        <v>0</v>
      </c>
      <c r="TS33" s="20">
        <f t="shared" si="92"/>
        <v>0</v>
      </c>
      <c r="TT33" s="20">
        <f t="shared" si="93"/>
        <v>0</v>
      </c>
      <c r="TU33" s="20">
        <f t="shared" si="94"/>
        <v>0</v>
      </c>
      <c r="TV33" s="20">
        <f t="shared" si="95"/>
        <v>0</v>
      </c>
      <c r="TW33" s="20">
        <f t="shared" si="96"/>
        <v>0</v>
      </c>
      <c r="TX33" s="20">
        <f t="shared" si="97"/>
        <v>0</v>
      </c>
      <c r="TY33" s="36">
        <f t="shared" si="98"/>
        <v>0</v>
      </c>
      <c r="TZ33" s="20">
        <f t="shared" si="99"/>
        <v>0</v>
      </c>
      <c r="UA33" s="20">
        <f t="shared" si="100"/>
        <v>0</v>
      </c>
      <c r="UB33" s="20">
        <f t="shared" si="101"/>
        <v>0</v>
      </c>
      <c r="UC33" s="20">
        <f t="shared" si="102"/>
        <v>0</v>
      </c>
      <c r="UD33" s="20">
        <f t="shared" si="103"/>
        <v>0</v>
      </c>
      <c r="UE33" s="20">
        <f t="shared" si="104"/>
        <v>0</v>
      </c>
      <c r="UF33" s="20">
        <f t="shared" si="105"/>
        <v>0</v>
      </c>
      <c r="UG33" s="20">
        <f t="shared" si="106"/>
        <v>0</v>
      </c>
      <c r="UH33" s="20">
        <f t="shared" si="107"/>
        <v>0</v>
      </c>
      <c r="UI33" s="20">
        <f t="shared" si="108"/>
        <v>0</v>
      </c>
      <c r="UJ33" s="20">
        <f t="shared" si="109"/>
        <v>0</v>
      </c>
      <c r="UK33" s="20">
        <f t="shared" si="110"/>
        <v>0</v>
      </c>
      <c r="UL33" s="6"/>
      <c r="UM33" s="36">
        <f t="shared" si="111"/>
        <v>1710000</v>
      </c>
      <c r="UN33" s="36">
        <f t="shared" si="112"/>
        <v>1710000</v>
      </c>
      <c r="UO33" s="36">
        <f t="shared" si="113"/>
        <v>1710000</v>
      </c>
      <c r="UP33" s="20">
        <f t="shared" si="114"/>
        <v>1610000</v>
      </c>
      <c r="UQ33" s="20">
        <f t="shared" si="115"/>
        <v>100000</v>
      </c>
      <c r="UR33" s="20">
        <f t="shared" si="116"/>
        <v>0</v>
      </c>
      <c r="US33" s="20">
        <f t="shared" si="117"/>
        <v>0</v>
      </c>
      <c r="UT33" s="36">
        <f t="shared" si="118"/>
        <v>0</v>
      </c>
      <c r="UU33" s="36">
        <f t="shared" si="119"/>
        <v>0</v>
      </c>
      <c r="UV33" s="20">
        <f t="shared" si="120"/>
        <v>0</v>
      </c>
      <c r="UW33" s="20">
        <f t="shared" si="121"/>
        <v>0</v>
      </c>
      <c r="UX33" s="20">
        <f t="shared" si="122"/>
        <v>0</v>
      </c>
      <c r="UY33" s="20">
        <f t="shared" si="123"/>
        <v>0</v>
      </c>
      <c r="UZ33" s="20">
        <f t="shared" si="124"/>
        <v>0</v>
      </c>
      <c r="VA33" s="20">
        <f t="shared" si="125"/>
        <v>0</v>
      </c>
      <c r="VB33" s="36">
        <f t="shared" si="126"/>
        <v>0</v>
      </c>
      <c r="VC33" s="20">
        <f t="shared" si="127"/>
        <v>0</v>
      </c>
      <c r="VD33" s="20">
        <f t="shared" si="128"/>
        <v>0</v>
      </c>
      <c r="VE33" s="20">
        <f t="shared" si="129"/>
        <v>0</v>
      </c>
      <c r="VF33" s="20">
        <f t="shared" si="130"/>
        <v>0</v>
      </c>
      <c r="VG33" s="20">
        <f t="shared" si="131"/>
        <v>0</v>
      </c>
      <c r="VH33" s="20">
        <f t="shared" si="132"/>
        <v>0</v>
      </c>
      <c r="VI33" s="20">
        <f t="shared" si="133"/>
        <v>0</v>
      </c>
      <c r="VJ33" s="20">
        <f t="shared" si="134"/>
        <v>0</v>
      </c>
      <c r="VK33" s="20">
        <f t="shared" si="135"/>
        <v>0</v>
      </c>
      <c r="VL33" s="20">
        <f t="shared" si="136"/>
        <v>0</v>
      </c>
      <c r="VM33" s="20">
        <f t="shared" si="137"/>
        <v>0</v>
      </c>
      <c r="VN33" s="20">
        <f t="shared" si="138"/>
        <v>0</v>
      </c>
      <c r="VT33" s="34">
        <f t="shared" si="25"/>
        <v>9223411</v>
      </c>
      <c r="VU33" s="34" t="str">
        <f t="shared" si="26"/>
        <v>Diakonie ČCE - středisko BETANIE - evangelický domov v Náchodě</v>
      </c>
      <c r="VV33" s="34" t="str">
        <f t="shared" si="27"/>
        <v>Diakonie ČCE - středisko BETANIE - evangelický domov v Náchodě</v>
      </c>
      <c r="VW33" s="34" t="str">
        <f t="shared" si="28"/>
        <v>odlehčovací služby</v>
      </c>
      <c r="VX33" s="10">
        <f t="shared" si="29"/>
        <v>172500</v>
      </c>
      <c r="VY33" s="10"/>
      <c r="VZ33" s="10"/>
      <c r="WA33" s="10">
        <f t="shared" si="30"/>
        <v>114000</v>
      </c>
      <c r="WB33" s="10">
        <f t="shared" si="31"/>
        <v>84000</v>
      </c>
      <c r="WC33" s="10">
        <f t="shared" si="32"/>
        <v>0</v>
      </c>
      <c r="WD33" s="10">
        <f t="shared" si="33"/>
        <v>0</v>
      </c>
      <c r="WE33" s="10">
        <f t="shared" si="34"/>
        <v>82800</v>
      </c>
      <c r="WF33" s="10"/>
      <c r="WG33" s="10"/>
      <c r="WH33" s="10">
        <f t="shared" si="35"/>
        <v>81000</v>
      </c>
      <c r="WI33" s="10">
        <f t="shared" si="36"/>
        <v>387150</v>
      </c>
      <c r="WJ33" s="10">
        <f t="shared" si="37"/>
        <v>1793550</v>
      </c>
      <c r="WK33" s="10"/>
      <c r="WL33" s="10">
        <f t="shared" si="38"/>
        <v>524000</v>
      </c>
      <c r="WM33" s="10">
        <f t="shared" si="39"/>
        <v>3239000</v>
      </c>
      <c r="WN33" s="10">
        <f t="shared" si="40"/>
        <v>3239000</v>
      </c>
      <c r="WO33" s="10">
        <f t="shared" si="41"/>
        <v>0</v>
      </c>
      <c r="WP33" s="10">
        <f t="shared" si="42"/>
        <v>2317550</v>
      </c>
      <c r="WQ33" s="34">
        <v>6115340</v>
      </c>
      <c r="WR33" s="10">
        <f t="shared" si="43"/>
        <v>0</v>
      </c>
      <c r="WS33" s="10"/>
      <c r="WT33" s="10"/>
      <c r="WU33" s="10">
        <f t="shared" si="44"/>
        <v>0</v>
      </c>
      <c r="WV33" s="10">
        <f t="shared" si="45"/>
        <v>0</v>
      </c>
      <c r="WW33" s="10">
        <f t="shared" si="46"/>
        <v>0</v>
      </c>
      <c r="WX33" s="10">
        <f t="shared" si="47"/>
        <v>0</v>
      </c>
      <c r="WY33" s="10">
        <f t="shared" si="48"/>
        <v>0</v>
      </c>
      <c r="WZ33" s="10"/>
      <c r="XA33" s="10"/>
      <c r="XB33" s="10">
        <f t="shared" si="49"/>
        <v>0</v>
      </c>
      <c r="XC33" s="10">
        <f t="shared" si="50"/>
        <v>0</v>
      </c>
      <c r="XD33" s="10">
        <f t="shared" si="51"/>
        <v>1710000</v>
      </c>
      <c r="XE33" s="10">
        <f t="shared" si="52"/>
        <v>1710000</v>
      </c>
      <c r="XF33" s="10"/>
      <c r="XG33" s="10">
        <f t="shared" si="53"/>
        <v>1710000</v>
      </c>
      <c r="XH33" s="10">
        <f t="shared" si="54"/>
        <v>0</v>
      </c>
      <c r="XI33" s="10"/>
      <c r="XJ33" s="10"/>
      <c r="XK33" s="10"/>
    </row>
    <row r="34" spans="1:635" s="34" customFormat="1" ht="28.5" customHeight="1">
      <c r="A34" s="7">
        <v>1</v>
      </c>
      <c r="B34" s="9" t="s">
        <v>1313</v>
      </c>
      <c r="C34" s="7">
        <v>46522182</v>
      </c>
      <c r="D34" s="7" t="s">
        <v>1314</v>
      </c>
      <c r="E34" s="7" t="s">
        <v>1315</v>
      </c>
      <c r="F34" s="7">
        <v>9264829</v>
      </c>
      <c r="G34" s="7" t="s">
        <v>1227</v>
      </c>
      <c r="H34" s="7" t="s">
        <v>1187</v>
      </c>
      <c r="I34" s="7" t="s">
        <v>1313</v>
      </c>
      <c r="J34" s="35">
        <v>34135</v>
      </c>
      <c r="K34" s="7"/>
      <c r="L34" s="7" t="s">
        <v>1188</v>
      </c>
      <c r="M34" s="7" t="s">
        <v>1320</v>
      </c>
      <c r="N34" s="7">
        <v>14</v>
      </c>
      <c r="O34" s="7"/>
      <c r="P34" s="7">
        <v>14</v>
      </c>
      <c r="Q34" s="7">
        <v>14</v>
      </c>
      <c r="R34" s="7">
        <v>14</v>
      </c>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t="s">
        <v>1321</v>
      </c>
      <c r="BM34" s="7" t="s">
        <v>1267</v>
      </c>
      <c r="BN34" s="7" t="s">
        <v>1319</v>
      </c>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v>0</v>
      </c>
      <c r="DB34" s="7">
        <v>0</v>
      </c>
      <c r="DC34" s="7">
        <v>0</v>
      </c>
      <c r="DD34" s="7">
        <v>0</v>
      </c>
      <c r="DE34" s="7">
        <v>0</v>
      </c>
      <c r="DF34" s="7">
        <v>1</v>
      </c>
      <c r="DG34" s="7">
        <v>2</v>
      </c>
      <c r="DH34" s="7">
        <v>7</v>
      </c>
      <c r="DI34" s="7">
        <v>4</v>
      </c>
      <c r="DJ34" s="7">
        <v>0</v>
      </c>
      <c r="DK34" s="7">
        <v>1</v>
      </c>
      <c r="DL34" s="7">
        <v>2</v>
      </c>
      <c r="DM34" s="7">
        <v>7</v>
      </c>
      <c r="DN34" s="7">
        <v>4</v>
      </c>
      <c r="DO34" s="7">
        <v>0</v>
      </c>
      <c r="DP34" s="7">
        <v>0</v>
      </c>
      <c r="DQ34" s="7">
        <v>14</v>
      </c>
      <c r="DR34" s="7">
        <v>14</v>
      </c>
      <c r="DS34" s="7">
        <v>0</v>
      </c>
      <c r="DT34" s="7">
        <v>0</v>
      </c>
      <c r="DU34" s="7">
        <v>0</v>
      </c>
      <c r="DV34" s="7">
        <v>0</v>
      </c>
      <c r="DW34" s="7">
        <v>0</v>
      </c>
      <c r="DX34" s="7">
        <v>1</v>
      </c>
      <c r="DY34" s="7">
        <v>2</v>
      </c>
      <c r="DZ34" s="7">
        <v>6</v>
      </c>
      <c r="EA34" s="7">
        <v>5</v>
      </c>
      <c r="EB34" s="7">
        <v>0</v>
      </c>
      <c r="EC34" s="7">
        <v>1</v>
      </c>
      <c r="ED34" s="7">
        <v>2</v>
      </c>
      <c r="EE34" s="7">
        <v>6</v>
      </c>
      <c r="EF34" s="7">
        <v>5</v>
      </c>
      <c r="EG34" s="7">
        <v>0</v>
      </c>
      <c r="EH34" s="7">
        <v>0</v>
      </c>
      <c r="EI34" s="7">
        <v>14</v>
      </c>
      <c r="EJ34" s="7">
        <v>14</v>
      </c>
      <c r="EK34" s="7">
        <v>1</v>
      </c>
      <c r="EL34" s="7">
        <v>0.7</v>
      </c>
      <c r="EM34" s="7">
        <v>0.7</v>
      </c>
      <c r="EN34" s="7">
        <v>300000</v>
      </c>
      <c r="EO34" s="7">
        <v>250000</v>
      </c>
      <c r="EP34" s="7">
        <v>12</v>
      </c>
      <c r="EQ34" s="7">
        <v>6.32</v>
      </c>
      <c r="ER34" s="7">
        <v>6.32</v>
      </c>
      <c r="ES34" s="7">
        <v>2650000</v>
      </c>
      <c r="ET34" s="7">
        <v>2500000</v>
      </c>
      <c r="EU34" s="7">
        <v>5</v>
      </c>
      <c r="EV34" s="7">
        <v>1.8</v>
      </c>
      <c r="EW34" s="7">
        <v>1.8</v>
      </c>
      <c r="EX34" s="7">
        <v>675000</v>
      </c>
      <c r="EY34" s="7">
        <v>0</v>
      </c>
      <c r="EZ34" s="7"/>
      <c r="FA34" s="7"/>
      <c r="FB34" s="7"/>
      <c r="FC34" s="7"/>
      <c r="FD34" s="7"/>
      <c r="FE34" s="7"/>
      <c r="FF34" s="7"/>
      <c r="FG34" s="7"/>
      <c r="FH34" s="7"/>
      <c r="FI34" s="7"/>
      <c r="FJ34" s="7">
        <v>1</v>
      </c>
      <c r="FK34" s="7">
        <v>0.7</v>
      </c>
      <c r="FL34" s="7">
        <v>0.7</v>
      </c>
      <c r="FM34" s="7">
        <v>355000</v>
      </c>
      <c r="FN34" s="7">
        <v>300000</v>
      </c>
      <c r="FO34" s="7">
        <v>4</v>
      </c>
      <c r="FP34" s="7">
        <v>2.8</v>
      </c>
      <c r="FQ34" s="7">
        <v>2.8</v>
      </c>
      <c r="FR34" s="7">
        <v>1240000</v>
      </c>
      <c r="FS34" s="7">
        <v>940000</v>
      </c>
      <c r="FT34" s="7"/>
      <c r="FU34" s="7"/>
      <c r="FV34" s="7"/>
      <c r="FW34" s="7"/>
      <c r="FX34" s="7"/>
      <c r="FY34" s="7"/>
      <c r="FZ34" s="7">
        <v>6</v>
      </c>
      <c r="GA34" s="7">
        <v>2.17</v>
      </c>
      <c r="GB34" s="7">
        <v>72</v>
      </c>
      <c r="GC34" s="7">
        <v>2.17</v>
      </c>
      <c r="GD34" s="7">
        <v>700000</v>
      </c>
      <c r="GE34" s="7">
        <v>460000</v>
      </c>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v>1</v>
      </c>
      <c r="II34" s="7">
        <v>0.45</v>
      </c>
      <c r="IJ34" s="7">
        <v>12</v>
      </c>
      <c r="IK34" s="7">
        <v>0.45</v>
      </c>
      <c r="IL34" s="7">
        <v>110000</v>
      </c>
      <c r="IM34" s="7">
        <v>70000</v>
      </c>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v>4</v>
      </c>
      <c r="KH34" s="7">
        <v>60</v>
      </c>
      <c r="KI34" s="7">
        <v>9.52</v>
      </c>
      <c r="KJ34" s="7">
        <v>2.17</v>
      </c>
      <c r="KK34" s="7">
        <v>0</v>
      </c>
      <c r="KL34" s="7">
        <v>0</v>
      </c>
      <c r="KM34" s="7">
        <v>11.69</v>
      </c>
      <c r="KN34" s="7">
        <v>5220000</v>
      </c>
      <c r="KO34" s="7">
        <v>3990000</v>
      </c>
      <c r="KP34" s="7">
        <v>3990000</v>
      </c>
      <c r="KQ34" s="7"/>
      <c r="KR34" s="7"/>
      <c r="KS34" s="7"/>
      <c r="KT34" s="7">
        <v>810000</v>
      </c>
      <c r="KU34" s="7">
        <v>530000</v>
      </c>
      <c r="KV34" s="7">
        <v>530000</v>
      </c>
      <c r="KW34" s="7"/>
      <c r="KX34" s="7"/>
      <c r="KY34" s="7"/>
      <c r="KZ34" s="7">
        <v>0</v>
      </c>
      <c r="LA34" s="7">
        <v>0</v>
      </c>
      <c r="LB34" s="7">
        <v>0</v>
      </c>
      <c r="LC34" s="7"/>
      <c r="LD34" s="7"/>
      <c r="LE34" s="7"/>
      <c r="LF34" s="7">
        <v>70000</v>
      </c>
      <c r="LG34" s="7">
        <v>0</v>
      </c>
      <c r="LH34" s="7">
        <v>0</v>
      </c>
      <c r="LI34" s="7"/>
      <c r="LJ34" s="7"/>
      <c r="LK34" s="7"/>
      <c r="LL34" s="7">
        <v>0</v>
      </c>
      <c r="LM34" s="7">
        <v>0</v>
      </c>
      <c r="LN34" s="7">
        <v>0</v>
      </c>
      <c r="LO34" s="7"/>
      <c r="LP34" s="7"/>
      <c r="LQ34" s="7"/>
      <c r="LR34" s="7">
        <v>193000</v>
      </c>
      <c r="LS34" s="7">
        <v>100000</v>
      </c>
      <c r="LT34" s="7">
        <v>100000</v>
      </c>
      <c r="LU34" s="7"/>
      <c r="LV34" s="7"/>
      <c r="LW34" s="7"/>
      <c r="LX34" s="7">
        <v>208000</v>
      </c>
      <c r="LY34" s="7">
        <v>0</v>
      </c>
      <c r="LZ34" s="7">
        <v>0</v>
      </c>
      <c r="MA34" s="7"/>
      <c r="MB34" s="7"/>
      <c r="MC34" s="7"/>
      <c r="MD34" s="7">
        <v>25000</v>
      </c>
      <c r="ME34" s="7">
        <v>0</v>
      </c>
      <c r="MF34" s="7">
        <v>0</v>
      </c>
      <c r="MG34" s="7"/>
      <c r="MH34" s="7"/>
      <c r="MI34" s="7"/>
      <c r="MJ34" s="7">
        <v>34000</v>
      </c>
      <c r="MK34" s="7">
        <v>0</v>
      </c>
      <c r="ML34" s="7">
        <v>0</v>
      </c>
      <c r="MM34" s="7"/>
      <c r="MN34" s="7"/>
      <c r="MO34" s="7"/>
      <c r="MP34" s="7">
        <v>206000</v>
      </c>
      <c r="MQ34" s="7">
        <v>0</v>
      </c>
      <c r="MR34" s="7">
        <v>0</v>
      </c>
      <c r="MS34" s="7"/>
      <c r="MT34" s="7"/>
      <c r="MU34" s="7"/>
      <c r="MV34" s="7">
        <v>300000</v>
      </c>
      <c r="MW34" s="7">
        <v>150000</v>
      </c>
      <c r="MX34" s="7">
        <v>150000</v>
      </c>
      <c r="MY34" s="7"/>
      <c r="MZ34" s="7"/>
      <c r="NA34" s="7"/>
      <c r="NB34" s="7">
        <v>60000</v>
      </c>
      <c r="NC34" s="7">
        <v>30000</v>
      </c>
      <c r="ND34" s="7">
        <v>30000</v>
      </c>
      <c r="NE34" s="7"/>
      <c r="NF34" s="7"/>
      <c r="NG34" s="7"/>
      <c r="NH34" s="7">
        <v>0</v>
      </c>
      <c r="NI34" s="7">
        <v>0</v>
      </c>
      <c r="NJ34" s="7">
        <v>0</v>
      </c>
      <c r="NK34" s="7"/>
      <c r="NL34" s="7"/>
      <c r="NM34" s="7"/>
      <c r="NN34" s="7">
        <v>112000</v>
      </c>
      <c r="NO34" s="7">
        <v>20000</v>
      </c>
      <c r="NP34" s="7">
        <v>20000</v>
      </c>
      <c r="NQ34" s="7"/>
      <c r="NR34" s="7"/>
      <c r="NS34" s="7"/>
      <c r="NT34" s="7">
        <v>48000</v>
      </c>
      <c r="NU34" s="7">
        <v>0</v>
      </c>
      <c r="NV34" s="7">
        <v>0</v>
      </c>
      <c r="NW34" s="7"/>
      <c r="NX34" s="7"/>
      <c r="NY34" s="7"/>
      <c r="NZ34" s="7">
        <v>224000</v>
      </c>
      <c r="OA34" s="7">
        <v>100000</v>
      </c>
      <c r="OB34" s="7">
        <v>100000</v>
      </c>
      <c r="OC34" s="7"/>
      <c r="OD34" s="7"/>
      <c r="OE34" s="7"/>
      <c r="OF34" s="7">
        <v>10000</v>
      </c>
      <c r="OG34" s="7">
        <v>5000</v>
      </c>
      <c r="OH34" s="7">
        <v>5000</v>
      </c>
      <c r="OI34" s="7"/>
      <c r="OJ34" s="7"/>
      <c r="OK34" s="7"/>
      <c r="OL34" s="7">
        <v>0</v>
      </c>
      <c r="OM34" s="7">
        <v>0</v>
      </c>
      <c r="ON34" s="7">
        <v>0</v>
      </c>
      <c r="OO34" s="7"/>
      <c r="OP34" s="7"/>
      <c r="OQ34" s="7"/>
      <c r="OR34" s="7">
        <v>0</v>
      </c>
      <c r="OS34" s="7">
        <v>0</v>
      </c>
      <c r="OT34" s="7">
        <v>0</v>
      </c>
      <c r="OU34" s="7"/>
      <c r="OV34" s="7"/>
      <c r="OW34" s="7"/>
      <c r="OX34" s="7">
        <v>652000</v>
      </c>
      <c r="OY34" s="7">
        <v>0</v>
      </c>
      <c r="OZ34" s="7">
        <v>0</v>
      </c>
      <c r="PA34" s="7"/>
      <c r="PB34" s="7"/>
      <c r="PC34" s="7"/>
      <c r="PD34" s="7">
        <v>216000</v>
      </c>
      <c r="PE34" s="7">
        <v>0</v>
      </c>
      <c r="PF34" s="7">
        <v>0</v>
      </c>
      <c r="PG34" s="7"/>
      <c r="PH34" s="7"/>
      <c r="PI34" s="7"/>
      <c r="PJ34" s="7">
        <v>160000</v>
      </c>
      <c r="PK34" s="7">
        <v>0</v>
      </c>
      <c r="PL34" s="7">
        <v>0</v>
      </c>
      <c r="PM34" s="7"/>
      <c r="PN34" s="7"/>
      <c r="PO34" s="7"/>
      <c r="PP34" s="7">
        <v>8548000</v>
      </c>
      <c r="PQ34" s="7">
        <v>4925000</v>
      </c>
      <c r="PR34" s="8">
        <v>4925000</v>
      </c>
      <c r="PS34" s="7">
        <v>100</v>
      </c>
      <c r="PT34" s="7">
        <v>100</v>
      </c>
      <c r="PU34" s="7"/>
      <c r="PV34" s="7">
        <v>5130017</v>
      </c>
      <c r="PW34" s="7"/>
      <c r="PX34" s="7">
        <v>3769000</v>
      </c>
      <c r="PY34" s="7">
        <v>3899000</v>
      </c>
      <c r="PZ34" s="7">
        <v>4925000</v>
      </c>
      <c r="QA34" s="7">
        <v>0</v>
      </c>
      <c r="QB34" s="7">
        <v>0</v>
      </c>
      <c r="QC34" s="7">
        <v>0</v>
      </c>
      <c r="QD34" s="7">
        <v>0</v>
      </c>
      <c r="QE34" s="7">
        <v>0</v>
      </c>
      <c r="QF34" s="7">
        <v>0</v>
      </c>
      <c r="QG34" s="7">
        <v>0</v>
      </c>
      <c r="QH34" s="7">
        <v>0</v>
      </c>
      <c r="QI34" s="7">
        <v>0</v>
      </c>
      <c r="QJ34" s="7">
        <v>2745476</v>
      </c>
      <c r="QK34" s="7">
        <v>2750000</v>
      </c>
      <c r="QL34" s="7">
        <v>2750000</v>
      </c>
      <c r="QM34" s="7"/>
      <c r="QN34" s="7">
        <v>659298</v>
      </c>
      <c r="QO34" s="7">
        <v>660000</v>
      </c>
      <c r="QP34" s="7">
        <v>660000</v>
      </c>
      <c r="QQ34" s="7"/>
      <c r="QR34" s="7"/>
      <c r="QS34" s="7"/>
      <c r="QT34" s="7"/>
      <c r="QU34" s="7">
        <v>0</v>
      </c>
      <c r="QV34" s="7">
        <v>70000</v>
      </c>
      <c r="QW34" s="7">
        <v>70000</v>
      </c>
      <c r="QX34" s="7"/>
      <c r="QY34" s="7"/>
      <c r="QZ34" s="7"/>
      <c r="RA34" s="7"/>
      <c r="RB34" s="7"/>
      <c r="RC34" s="7"/>
      <c r="RD34" s="7">
        <v>75233</v>
      </c>
      <c r="RE34" s="7">
        <v>143000</v>
      </c>
      <c r="RF34" s="7">
        <v>143000</v>
      </c>
      <c r="RG34" s="7"/>
      <c r="RH34" s="7"/>
      <c r="RI34" s="7">
        <v>0</v>
      </c>
      <c r="RJ34" s="7"/>
      <c r="RK34" s="7"/>
      <c r="RL34" s="7"/>
      <c r="RM34" s="7" t="s">
        <v>1188</v>
      </c>
      <c r="RN34" s="7"/>
      <c r="RO34" s="7"/>
      <c r="RP34" s="7"/>
      <c r="RQ34" s="7"/>
      <c r="RR34" s="7"/>
      <c r="RS34" s="7"/>
      <c r="RT34" s="7"/>
      <c r="RU34" s="7"/>
      <c r="RV34" s="7"/>
      <c r="RW34" s="7"/>
      <c r="RX34" s="7"/>
      <c r="RY34" s="7"/>
      <c r="RZ34" s="7"/>
      <c r="SA34" s="7"/>
      <c r="SB34" s="7"/>
      <c r="SC34" s="7"/>
      <c r="SD34" s="7"/>
      <c r="SE34" s="7"/>
      <c r="SF34" s="7"/>
      <c r="SG34" s="36">
        <f t="shared" si="55"/>
        <v>8548000</v>
      </c>
      <c r="SH34" s="36">
        <f t="shared" si="56"/>
        <v>8548000</v>
      </c>
      <c r="SI34" s="36">
        <f t="shared" si="57"/>
        <v>6100000</v>
      </c>
      <c r="SJ34" s="20">
        <f t="shared" si="58"/>
        <v>5220000</v>
      </c>
      <c r="SK34" s="20">
        <f t="shared" si="59"/>
        <v>810000</v>
      </c>
      <c r="SL34" s="20">
        <f t="shared" si="60"/>
        <v>0</v>
      </c>
      <c r="SM34" s="20">
        <f t="shared" si="61"/>
        <v>70000</v>
      </c>
      <c r="SN34" s="36">
        <f t="shared" si="62"/>
        <v>2448000</v>
      </c>
      <c r="SO34" s="36">
        <f t="shared" si="63"/>
        <v>193000</v>
      </c>
      <c r="SP34" s="20">
        <f t="shared" si="64"/>
        <v>0</v>
      </c>
      <c r="SQ34" s="20">
        <f t="shared" si="65"/>
        <v>193000</v>
      </c>
      <c r="SR34" s="20">
        <f t="shared" si="66"/>
        <v>208000</v>
      </c>
      <c r="SS34" s="20">
        <f t="shared" si="67"/>
        <v>25000</v>
      </c>
      <c r="ST34" s="20">
        <f t="shared" si="68"/>
        <v>34000</v>
      </c>
      <c r="SU34" s="20">
        <f t="shared" si="69"/>
        <v>206000</v>
      </c>
      <c r="SV34" s="36">
        <f t="shared" si="70"/>
        <v>1406000</v>
      </c>
      <c r="SW34" s="20">
        <f t="shared" si="71"/>
        <v>300000</v>
      </c>
      <c r="SX34" s="20">
        <f t="shared" si="72"/>
        <v>60000</v>
      </c>
      <c r="SY34" s="20">
        <f t="shared" si="73"/>
        <v>0</v>
      </c>
      <c r="SZ34" s="20">
        <f t="shared" si="74"/>
        <v>112000</v>
      </c>
      <c r="TA34" s="20">
        <f t="shared" si="75"/>
        <v>48000</v>
      </c>
      <c r="TB34" s="20">
        <f t="shared" si="76"/>
        <v>224000</v>
      </c>
      <c r="TC34" s="20">
        <f t="shared" si="77"/>
        <v>10000</v>
      </c>
      <c r="TD34" s="20">
        <f t="shared" si="78"/>
        <v>0</v>
      </c>
      <c r="TE34" s="20">
        <f t="shared" si="79"/>
        <v>0</v>
      </c>
      <c r="TF34" s="20">
        <f t="shared" si="80"/>
        <v>652000</v>
      </c>
      <c r="TG34" s="20">
        <f t="shared" si="81"/>
        <v>216000</v>
      </c>
      <c r="TH34" s="20">
        <f t="shared" si="82"/>
        <v>160000</v>
      </c>
      <c r="TI34" s="6"/>
      <c r="TJ34" s="36">
        <f t="shared" si="83"/>
        <v>4925000</v>
      </c>
      <c r="TK34" s="36">
        <f t="shared" si="84"/>
        <v>4925000</v>
      </c>
      <c r="TL34" s="36">
        <f t="shared" si="85"/>
        <v>4520000</v>
      </c>
      <c r="TM34" s="20">
        <f t="shared" si="86"/>
        <v>3990000</v>
      </c>
      <c r="TN34" s="20">
        <f t="shared" si="87"/>
        <v>530000</v>
      </c>
      <c r="TO34" s="20">
        <f t="shared" si="88"/>
        <v>0</v>
      </c>
      <c r="TP34" s="20">
        <f t="shared" si="89"/>
        <v>0</v>
      </c>
      <c r="TQ34" s="36">
        <f t="shared" si="90"/>
        <v>405000</v>
      </c>
      <c r="TR34" s="36">
        <f t="shared" si="91"/>
        <v>100000</v>
      </c>
      <c r="TS34" s="20">
        <f t="shared" si="92"/>
        <v>0</v>
      </c>
      <c r="TT34" s="20">
        <f t="shared" si="93"/>
        <v>100000</v>
      </c>
      <c r="TU34" s="20">
        <f t="shared" si="94"/>
        <v>0</v>
      </c>
      <c r="TV34" s="20">
        <f t="shared" si="95"/>
        <v>0</v>
      </c>
      <c r="TW34" s="20">
        <f t="shared" si="96"/>
        <v>0</v>
      </c>
      <c r="TX34" s="20">
        <f t="shared" si="97"/>
        <v>0</v>
      </c>
      <c r="TY34" s="36">
        <f t="shared" si="98"/>
        <v>305000</v>
      </c>
      <c r="TZ34" s="20">
        <f t="shared" si="99"/>
        <v>150000</v>
      </c>
      <c r="UA34" s="20">
        <f t="shared" si="100"/>
        <v>30000</v>
      </c>
      <c r="UB34" s="20">
        <f t="shared" si="101"/>
        <v>0</v>
      </c>
      <c r="UC34" s="20">
        <f t="shared" si="102"/>
        <v>20000</v>
      </c>
      <c r="UD34" s="20">
        <f t="shared" si="103"/>
        <v>0</v>
      </c>
      <c r="UE34" s="20">
        <f t="shared" si="104"/>
        <v>100000</v>
      </c>
      <c r="UF34" s="20">
        <f t="shared" si="105"/>
        <v>5000</v>
      </c>
      <c r="UG34" s="20">
        <f t="shared" si="106"/>
        <v>0</v>
      </c>
      <c r="UH34" s="20">
        <f t="shared" si="107"/>
        <v>0</v>
      </c>
      <c r="UI34" s="20">
        <f t="shared" si="108"/>
        <v>0</v>
      </c>
      <c r="UJ34" s="20">
        <f t="shared" si="109"/>
        <v>0</v>
      </c>
      <c r="UK34" s="20">
        <f t="shared" si="110"/>
        <v>0</v>
      </c>
      <c r="UL34" s="6"/>
      <c r="UM34" s="36">
        <f t="shared" si="111"/>
        <v>4925000</v>
      </c>
      <c r="UN34" s="36">
        <f t="shared" si="112"/>
        <v>4925000</v>
      </c>
      <c r="UO34" s="36">
        <f t="shared" si="113"/>
        <v>4520000</v>
      </c>
      <c r="UP34" s="20">
        <f t="shared" si="114"/>
        <v>3990000</v>
      </c>
      <c r="UQ34" s="20">
        <f t="shared" si="115"/>
        <v>530000</v>
      </c>
      <c r="UR34" s="20">
        <f t="shared" si="116"/>
        <v>0</v>
      </c>
      <c r="US34" s="20">
        <f t="shared" si="117"/>
        <v>0</v>
      </c>
      <c r="UT34" s="36">
        <f t="shared" si="118"/>
        <v>405000</v>
      </c>
      <c r="UU34" s="36">
        <f t="shared" si="119"/>
        <v>100000</v>
      </c>
      <c r="UV34" s="20">
        <f t="shared" si="120"/>
        <v>0</v>
      </c>
      <c r="UW34" s="20">
        <f t="shared" si="121"/>
        <v>100000</v>
      </c>
      <c r="UX34" s="20">
        <f t="shared" si="122"/>
        <v>0</v>
      </c>
      <c r="UY34" s="20">
        <f t="shared" si="123"/>
        <v>0</v>
      </c>
      <c r="UZ34" s="20">
        <f t="shared" si="124"/>
        <v>0</v>
      </c>
      <c r="VA34" s="20">
        <f t="shared" si="125"/>
        <v>0</v>
      </c>
      <c r="VB34" s="36">
        <f t="shared" si="126"/>
        <v>305000</v>
      </c>
      <c r="VC34" s="20">
        <f t="shared" si="127"/>
        <v>150000</v>
      </c>
      <c r="VD34" s="20">
        <f t="shared" si="128"/>
        <v>30000</v>
      </c>
      <c r="VE34" s="20">
        <f t="shared" si="129"/>
        <v>0</v>
      </c>
      <c r="VF34" s="20">
        <f t="shared" si="130"/>
        <v>20000</v>
      </c>
      <c r="VG34" s="20">
        <f t="shared" si="131"/>
        <v>0</v>
      </c>
      <c r="VH34" s="20">
        <f t="shared" si="132"/>
        <v>100000</v>
      </c>
      <c r="VI34" s="20">
        <f t="shared" si="133"/>
        <v>5000</v>
      </c>
      <c r="VJ34" s="20">
        <f t="shared" si="134"/>
        <v>0</v>
      </c>
      <c r="VK34" s="20">
        <f t="shared" si="135"/>
        <v>0</v>
      </c>
      <c r="VL34" s="20">
        <f t="shared" si="136"/>
        <v>0</v>
      </c>
      <c r="VM34" s="20">
        <f t="shared" si="137"/>
        <v>0</v>
      </c>
      <c r="VN34" s="20">
        <f t="shared" si="138"/>
        <v>0</v>
      </c>
      <c r="VT34" s="34">
        <f t="shared" si="25"/>
        <v>9264829</v>
      </c>
      <c r="VU34" s="34" t="str">
        <f t="shared" si="26"/>
        <v>Diakonie ČCE - středisko BETANIE - evangelický domov v Náchodě</v>
      </c>
      <c r="VV34" s="34" t="str">
        <f t="shared" si="27"/>
        <v>Diakonie ČCE - středisko BETANIE - evangelický domov v Náchodě</v>
      </c>
      <c r="VW34" s="34" t="str">
        <f t="shared" si="28"/>
        <v>domovy pro osoby se zdravotním postižením</v>
      </c>
      <c r="VX34" s="10">
        <f t="shared" si="29"/>
        <v>460000</v>
      </c>
      <c r="VY34" s="10"/>
      <c r="VZ34" s="10"/>
      <c r="WA34" s="10">
        <f t="shared" si="30"/>
        <v>300000</v>
      </c>
      <c r="WB34" s="10">
        <f t="shared" si="31"/>
        <v>224000</v>
      </c>
      <c r="WC34" s="10">
        <f t="shared" si="32"/>
        <v>0</v>
      </c>
      <c r="WD34" s="10">
        <f t="shared" si="33"/>
        <v>0</v>
      </c>
      <c r="WE34" s="10">
        <f t="shared" si="34"/>
        <v>220000</v>
      </c>
      <c r="WF34" s="10"/>
      <c r="WG34" s="10"/>
      <c r="WH34" s="10">
        <f t="shared" si="35"/>
        <v>216000</v>
      </c>
      <c r="WI34" s="10">
        <f t="shared" si="36"/>
        <v>1028000</v>
      </c>
      <c r="WJ34" s="10">
        <f t="shared" si="37"/>
        <v>4680000</v>
      </c>
      <c r="WK34" s="10"/>
      <c r="WL34" s="10">
        <f t="shared" si="38"/>
        <v>1420000</v>
      </c>
      <c r="WM34" s="10">
        <f t="shared" si="39"/>
        <v>8548000</v>
      </c>
      <c r="WN34" s="10">
        <f t="shared" si="40"/>
        <v>8548000</v>
      </c>
      <c r="WO34" s="10">
        <f t="shared" si="41"/>
        <v>0</v>
      </c>
      <c r="WP34" s="10">
        <f t="shared" si="42"/>
        <v>6100000</v>
      </c>
      <c r="WQ34" s="34">
        <v>6115340</v>
      </c>
      <c r="WR34" s="10">
        <f t="shared" si="43"/>
        <v>100000</v>
      </c>
      <c r="WS34" s="10"/>
      <c r="WT34" s="10"/>
      <c r="WU34" s="10">
        <f t="shared" si="44"/>
        <v>150000</v>
      </c>
      <c r="WV34" s="10">
        <f t="shared" si="45"/>
        <v>100000</v>
      </c>
      <c r="WW34" s="10">
        <f t="shared" si="46"/>
        <v>0</v>
      </c>
      <c r="WX34" s="10">
        <f t="shared" si="47"/>
        <v>0</v>
      </c>
      <c r="WY34" s="10">
        <f t="shared" si="48"/>
        <v>50000</v>
      </c>
      <c r="WZ34" s="10"/>
      <c r="XA34" s="10"/>
      <c r="XB34" s="10">
        <f t="shared" si="49"/>
        <v>0</v>
      </c>
      <c r="XC34" s="10">
        <f t="shared" si="50"/>
        <v>5000</v>
      </c>
      <c r="XD34" s="10">
        <f t="shared" si="51"/>
        <v>4520000</v>
      </c>
      <c r="XE34" s="10">
        <f t="shared" si="52"/>
        <v>4925000</v>
      </c>
      <c r="XF34" s="10"/>
      <c r="XG34" s="10">
        <f t="shared" si="53"/>
        <v>4925000</v>
      </c>
      <c r="XH34" s="10">
        <f t="shared" si="54"/>
        <v>0</v>
      </c>
      <c r="XI34" s="10"/>
      <c r="XJ34" s="10"/>
      <c r="XK34" s="10"/>
    </row>
    <row r="35" spans="1:635" s="34" customFormat="1" ht="28.5" customHeight="1">
      <c r="A35" s="7">
        <v>1</v>
      </c>
      <c r="B35" s="9" t="s">
        <v>1322</v>
      </c>
      <c r="C35" s="7">
        <v>46503561</v>
      </c>
      <c r="D35" s="7" t="s">
        <v>1323</v>
      </c>
      <c r="E35" s="7" t="s">
        <v>1315</v>
      </c>
      <c r="F35" s="7">
        <v>8946698</v>
      </c>
      <c r="G35" s="7" t="s">
        <v>1324</v>
      </c>
      <c r="H35" s="7" t="s">
        <v>1221</v>
      </c>
      <c r="I35" s="7" t="s">
        <v>1325</v>
      </c>
      <c r="J35" s="35">
        <v>41275</v>
      </c>
      <c r="K35" s="7"/>
      <c r="L35" s="7" t="s">
        <v>1188</v>
      </c>
      <c r="M35" s="7"/>
      <c r="N35" s="7"/>
      <c r="O35" s="7"/>
      <c r="P35" s="7"/>
      <c r="Q35" s="7"/>
      <c r="R35" s="7"/>
      <c r="S35" s="7"/>
      <c r="T35" s="7"/>
      <c r="U35" s="7"/>
      <c r="V35" s="7"/>
      <c r="W35" s="7"/>
      <c r="X35" s="7" t="s">
        <v>1326</v>
      </c>
      <c r="Y35" s="7"/>
      <c r="Z35" s="7">
        <v>35</v>
      </c>
      <c r="AA35" s="7">
        <v>35</v>
      </c>
      <c r="AB35" s="7">
        <v>150</v>
      </c>
      <c r="AC35" s="7">
        <v>150</v>
      </c>
      <c r="AD35" s="7">
        <v>150</v>
      </c>
      <c r="AE35" s="7"/>
      <c r="AF35" s="7"/>
      <c r="AG35" s="7"/>
      <c r="AH35" s="7"/>
      <c r="AI35" s="7"/>
      <c r="AJ35" s="7"/>
      <c r="AK35" s="7"/>
      <c r="AL35" s="7"/>
      <c r="AM35" s="7"/>
      <c r="AN35" s="7"/>
      <c r="AO35" s="7"/>
      <c r="AP35" s="7" t="s">
        <v>1223</v>
      </c>
      <c r="AQ35" s="7">
        <v>10</v>
      </c>
      <c r="AR35" s="7">
        <v>10</v>
      </c>
      <c r="AS35" s="7">
        <v>60</v>
      </c>
      <c r="AT35" s="7">
        <v>60</v>
      </c>
      <c r="AU35" s="7">
        <v>60</v>
      </c>
      <c r="AV35" s="7"/>
      <c r="AW35" s="7"/>
      <c r="AX35" s="7"/>
      <c r="AY35" s="7"/>
      <c r="AZ35" s="7"/>
      <c r="BA35" s="7"/>
      <c r="BB35" s="7"/>
      <c r="BC35" s="7"/>
      <c r="BD35" s="7"/>
      <c r="BE35" s="7"/>
      <c r="BF35" s="7"/>
      <c r="BG35" s="7"/>
      <c r="BH35" s="7"/>
      <c r="BI35" s="7"/>
      <c r="BJ35" s="7"/>
      <c r="BK35" s="7"/>
      <c r="BL35" s="7" t="s">
        <v>1246</v>
      </c>
      <c r="BM35" s="7" t="s">
        <v>1247</v>
      </c>
      <c r="BN35" s="7" t="s">
        <v>1327</v>
      </c>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v>2</v>
      </c>
      <c r="EL35" s="7">
        <v>1</v>
      </c>
      <c r="EM35" s="7">
        <v>1</v>
      </c>
      <c r="EN35" s="7">
        <v>297480</v>
      </c>
      <c r="EO35" s="7">
        <v>297480</v>
      </c>
      <c r="EP35" s="7">
        <v>1</v>
      </c>
      <c r="EQ35" s="7">
        <v>1</v>
      </c>
      <c r="ER35" s="7">
        <v>1</v>
      </c>
      <c r="ES35" s="7">
        <v>289440</v>
      </c>
      <c r="ET35" s="7">
        <v>289440</v>
      </c>
      <c r="EU35" s="7"/>
      <c r="EV35" s="7"/>
      <c r="EW35" s="7"/>
      <c r="EX35" s="7"/>
      <c r="EY35" s="7"/>
      <c r="EZ35" s="7"/>
      <c r="FA35" s="7"/>
      <c r="FB35" s="7"/>
      <c r="FC35" s="7"/>
      <c r="FD35" s="7"/>
      <c r="FE35" s="7"/>
      <c r="FF35" s="7"/>
      <c r="FG35" s="7"/>
      <c r="FH35" s="7"/>
      <c r="FI35" s="7"/>
      <c r="FJ35" s="7"/>
      <c r="FK35" s="7"/>
      <c r="FL35" s="7"/>
      <c r="FM35" s="7"/>
      <c r="FN35" s="7"/>
      <c r="FO35" s="7">
        <v>1</v>
      </c>
      <c r="FP35" s="7">
        <v>0.3</v>
      </c>
      <c r="FQ35" s="7">
        <v>0.3</v>
      </c>
      <c r="FR35" s="7">
        <v>139896</v>
      </c>
      <c r="FS35" s="7">
        <v>0</v>
      </c>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v>2</v>
      </c>
      <c r="IO35" s="7">
        <v>420</v>
      </c>
      <c r="IP35" s="7">
        <v>0.20899999999999999</v>
      </c>
      <c r="IQ35" s="7">
        <v>33600</v>
      </c>
      <c r="IR35" s="7">
        <v>33600</v>
      </c>
      <c r="IS35" s="7">
        <v>2</v>
      </c>
      <c r="IT35" s="7">
        <v>240</v>
      </c>
      <c r="IU35" s="7">
        <v>0.12</v>
      </c>
      <c r="IV35" s="7">
        <v>31200</v>
      </c>
      <c r="IW35" s="7">
        <v>0</v>
      </c>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v>0</v>
      </c>
      <c r="KH35" s="7"/>
      <c r="KI35" s="7">
        <v>2</v>
      </c>
      <c r="KJ35" s="7">
        <v>0</v>
      </c>
      <c r="KK35" s="7">
        <v>0.20899999999999999</v>
      </c>
      <c r="KL35" s="7">
        <v>0</v>
      </c>
      <c r="KM35" s="7">
        <v>2.2090000000000001</v>
      </c>
      <c r="KN35" s="7">
        <v>726816</v>
      </c>
      <c r="KO35" s="7">
        <v>586920</v>
      </c>
      <c r="KP35" s="7">
        <v>586920</v>
      </c>
      <c r="KQ35" s="7"/>
      <c r="KR35" s="7"/>
      <c r="KS35" s="7"/>
      <c r="KT35" s="7">
        <v>0</v>
      </c>
      <c r="KU35" s="7">
        <v>0</v>
      </c>
      <c r="KV35" s="7">
        <v>0</v>
      </c>
      <c r="KW35" s="7"/>
      <c r="KX35" s="7"/>
      <c r="KY35" s="7"/>
      <c r="KZ35" s="7">
        <v>64800</v>
      </c>
      <c r="LA35" s="7">
        <v>33600</v>
      </c>
      <c r="LB35" s="7">
        <v>33600</v>
      </c>
      <c r="LC35" s="7"/>
      <c r="LD35" s="7"/>
      <c r="LE35" s="7"/>
      <c r="LF35" s="7">
        <v>0</v>
      </c>
      <c r="LG35" s="7">
        <v>0</v>
      </c>
      <c r="LH35" s="7">
        <v>0</v>
      </c>
      <c r="LI35" s="7"/>
      <c r="LJ35" s="7"/>
      <c r="LK35" s="7"/>
      <c r="LL35" s="7">
        <v>0</v>
      </c>
      <c r="LM35" s="7">
        <v>0</v>
      </c>
      <c r="LN35" s="7">
        <v>0</v>
      </c>
      <c r="LO35" s="7"/>
      <c r="LP35" s="7"/>
      <c r="LQ35" s="7"/>
      <c r="LR35" s="7">
        <v>20000</v>
      </c>
      <c r="LS35" s="7">
        <v>20000</v>
      </c>
      <c r="LT35" s="7">
        <v>20000</v>
      </c>
      <c r="LU35" s="7"/>
      <c r="LV35" s="7"/>
      <c r="LW35" s="7"/>
      <c r="LX35" s="7">
        <v>3000</v>
      </c>
      <c r="LY35" s="7">
        <v>0</v>
      </c>
      <c r="LZ35" s="7">
        <v>0</v>
      </c>
      <c r="MA35" s="7"/>
      <c r="MB35" s="7"/>
      <c r="MC35" s="7"/>
      <c r="MD35" s="7">
        <v>24000</v>
      </c>
      <c r="ME35" s="7">
        <v>24000</v>
      </c>
      <c r="MF35" s="7">
        <v>24000</v>
      </c>
      <c r="MG35" s="7"/>
      <c r="MH35" s="7"/>
      <c r="MI35" s="7"/>
      <c r="MJ35" s="7">
        <v>0</v>
      </c>
      <c r="MK35" s="7">
        <v>0</v>
      </c>
      <c r="ML35" s="7">
        <v>0</v>
      </c>
      <c r="MM35" s="7"/>
      <c r="MN35" s="7"/>
      <c r="MO35" s="7"/>
      <c r="MP35" s="7">
        <v>12000</v>
      </c>
      <c r="MQ35" s="7">
        <v>12000</v>
      </c>
      <c r="MR35" s="7">
        <v>12000</v>
      </c>
      <c r="MS35" s="7"/>
      <c r="MT35" s="7"/>
      <c r="MU35" s="7"/>
      <c r="MV35" s="7">
        <v>120000</v>
      </c>
      <c r="MW35" s="7">
        <v>120000</v>
      </c>
      <c r="MX35" s="7">
        <v>120000</v>
      </c>
      <c r="MY35" s="7"/>
      <c r="MZ35" s="7"/>
      <c r="NA35" s="7"/>
      <c r="NB35" s="7">
        <v>14000</v>
      </c>
      <c r="NC35" s="7">
        <v>14000</v>
      </c>
      <c r="ND35" s="7">
        <v>14000</v>
      </c>
      <c r="NE35" s="7"/>
      <c r="NF35" s="7"/>
      <c r="NG35" s="7"/>
      <c r="NH35" s="7">
        <v>0</v>
      </c>
      <c r="NI35" s="7">
        <v>0</v>
      </c>
      <c r="NJ35" s="7">
        <v>0</v>
      </c>
      <c r="NK35" s="7"/>
      <c r="NL35" s="7"/>
      <c r="NM35" s="7"/>
      <c r="NN35" s="7">
        <v>25000</v>
      </c>
      <c r="NO35" s="7">
        <v>25000</v>
      </c>
      <c r="NP35" s="7">
        <v>25000</v>
      </c>
      <c r="NQ35" s="7"/>
      <c r="NR35" s="7"/>
      <c r="NS35" s="7"/>
      <c r="NT35" s="7">
        <v>8000</v>
      </c>
      <c r="NU35" s="7">
        <v>8000</v>
      </c>
      <c r="NV35" s="7">
        <v>8000</v>
      </c>
      <c r="NW35" s="7"/>
      <c r="NX35" s="7"/>
      <c r="NY35" s="7"/>
      <c r="NZ35" s="7">
        <v>5000</v>
      </c>
      <c r="OA35" s="7">
        <v>5000</v>
      </c>
      <c r="OB35" s="7">
        <v>5000</v>
      </c>
      <c r="OC35" s="7"/>
      <c r="OD35" s="7"/>
      <c r="OE35" s="7"/>
      <c r="OF35" s="7">
        <v>6000</v>
      </c>
      <c r="OG35" s="7">
        <v>6000</v>
      </c>
      <c r="OH35" s="7">
        <v>6000</v>
      </c>
      <c r="OI35" s="7"/>
      <c r="OJ35" s="7"/>
      <c r="OK35" s="7"/>
      <c r="OL35" s="7">
        <v>0</v>
      </c>
      <c r="OM35" s="7">
        <v>0</v>
      </c>
      <c r="ON35" s="7">
        <v>0</v>
      </c>
      <c r="OO35" s="7"/>
      <c r="OP35" s="7"/>
      <c r="OQ35" s="7"/>
      <c r="OR35" s="7">
        <v>0</v>
      </c>
      <c r="OS35" s="7">
        <v>0</v>
      </c>
      <c r="OT35" s="7">
        <v>0</v>
      </c>
      <c r="OU35" s="7"/>
      <c r="OV35" s="7"/>
      <c r="OW35" s="7"/>
      <c r="OX35" s="7">
        <v>70000</v>
      </c>
      <c r="OY35" s="7">
        <v>44096</v>
      </c>
      <c r="OZ35" s="7">
        <v>44096</v>
      </c>
      <c r="PA35" s="7"/>
      <c r="PB35" s="7"/>
      <c r="PC35" s="7"/>
      <c r="PD35" s="7">
        <v>0</v>
      </c>
      <c r="PE35" s="7">
        <v>0</v>
      </c>
      <c r="PF35" s="7">
        <v>0</v>
      </c>
      <c r="PG35" s="7"/>
      <c r="PH35" s="7"/>
      <c r="PI35" s="7"/>
      <c r="PJ35" s="7">
        <v>12000</v>
      </c>
      <c r="PK35" s="7">
        <v>12000</v>
      </c>
      <c r="PL35" s="7">
        <v>12000</v>
      </c>
      <c r="PM35" s="7"/>
      <c r="PN35" s="7"/>
      <c r="PO35" s="7"/>
      <c r="PP35" s="7">
        <v>1110616</v>
      </c>
      <c r="PQ35" s="7">
        <v>910616</v>
      </c>
      <c r="PR35" s="8">
        <v>910616</v>
      </c>
      <c r="PS35" s="7">
        <v>100</v>
      </c>
      <c r="PT35" s="7">
        <v>100</v>
      </c>
      <c r="PU35" s="7"/>
      <c r="PV35" s="7"/>
      <c r="PW35" s="7"/>
      <c r="PX35" s="7">
        <v>345000</v>
      </c>
      <c r="PY35" s="7">
        <v>800000</v>
      </c>
      <c r="PZ35" s="7">
        <v>910616</v>
      </c>
      <c r="QA35" s="7">
        <v>0</v>
      </c>
      <c r="QB35" s="7">
        <v>0</v>
      </c>
      <c r="QC35" s="7">
        <v>0</v>
      </c>
      <c r="QD35" s="7">
        <v>0</v>
      </c>
      <c r="QE35" s="7">
        <v>0</v>
      </c>
      <c r="QF35" s="7">
        <v>0</v>
      </c>
      <c r="QG35" s="7">
        <v>0</v>
      </c>
      <c r="QH35" s="7">
        <v>0</v>
      </c>
      <c r="QI35" s="7">
        <v>0</v>
      </c>
      <c r="QJ35" s="7">
        <v>0</v>
      </c>
      <c r="QK35" s="7">
        <v>0</v>
      </c>
      <c r="QL35" s="7">
        <v>0</v>
      </c>
      <c r="QM35" s="7"/>
      <c r="QN35" s="7">
        <v>0</v>
      </c>
      <c r="QO35" s="7">
        <v>0</v>
      </c>
      <c r="QP35" s="7">
        <v>0</v>
      </c>
      <c r="QQ35" s="7"/>
      <c r="QR35" s="7"/>
      <c r="QS35" s="7"/>
      <c r="QT35" s="7"/>
      <c r="QU35" s="7">
        <v>30000</v>
      </c>
      <c r="QV35" s="7">
        <v>0</v>
      </c>
      <c r="QW35" s="7">
        <v>0</v>
      </c>
      <c r="QX35" s="7">
        <v>100000</v>
      </c>
      <c r="QY35" s="7">
        <v>200000</v>
      </c>
      <c r="QZ35" s="7">
        <v>200000</v>
      </c>
      <c r="RA35" s="7"/>
      <c r="RB35" s="7"/>
      <c r="RC35" s="7"/>
      <c r="RD35" s="7"/>
      <c r="RE35" s="7"/>
      <c r="RF35" s="7"/>
      <c r="RG35" s="7"/>
      <c r="RH35" s="7"/>
      <c r="RI35" s="7">
        <v>0</v>
      </c>
      <c r="RJ35" s="7"/>
      <c r="RK35" s="7"/>
      <c r="RL35" s="7"/>
      <c r="RM35" s="7" t="s">
        <v>1188</v>
      </c>
      <c r="RN35" s="7"/>
      <c r="RO35" s="7"/>
      <c r="RP35" s="7"/>
      <c r="RQ35" s="7"/>
      <c r="RR35" s="7"/>
      <c r="RS35" s="7"/>
      <c r="RT35" s="7"/>
      <c r="RU35" s="7"/>
      <c r="RV35" s="7"/>
      <c r="RW35" s="7"/>
      <c r="RX35" s="7"/>
      <c r="RY35" s="7"/>
      <c r="RZ35" s="7"/>
      <c r="SA35" s="7"/>
      <c r="SB35" s="7"/>
      <c r="SC35" s="7"/>
      <c r="SD35" s="7"/>
      <c r="SE35" s="7"/>
      <c r="SF35" s="7"/>
      <c r="SG35" s="36">
        <f t="shared" si="55"/>
        <v>1110616</v>
      </c>
      <c r="SH35" s="36">
        <f t="shared" si="56"/>
        <v>1110616</v>
      </c>
      <c r="SI35" s="36">
        <f t="shared" si="57"/>
        <v>791616</v>
      </c>
      <c r="SJ35" s="20">
        <f t="shared" si="58"/>
        <v>726816</v>
      </c>
      <c r="SK35" s="20">
        <f t="shared" si="59"/>
        <v>0</v>
      </c>
      <c r="SL35" s="20">
        <f t="shared" si="60"/>
        <v>64800</v>
      </c>
      <c r="SM35" s="20">
        <f t="shared" si="61"/>
        <v>0</v>
      </c>
      <c r="SN35" s="36">
        <f t="shared" si="62"/>
        <v>319000</v>
      </c>
      <c r="SO35" s="36">
        <f t="shared" si="63"/>
        <v>20000</v>
      </c>
      <c r="SP35" s="20">
        <f t="shared" si="64"/>
        <v>0</v>
      </c>
      <c r="SQ35" s="20">
        <f t="shared" si="65"/>
        <v>20000</v>
      </c>
      <c r="SR35" s="20">
        <f t="shared" si="66"/>
        <v>3000</v>
      </c>
      <c r="SS35" s="20">
        <f t="shared" si="67"/>
        <v>24000</v>
      </c>
      <c r="ST35" s="20">
        <f t="shared" si="68"/>
        <v>0</v>
      </c>
      <c r="SU35" s="20">
        <f t="shared" si="69"/>
        <v>12000</v>
      </c>
      <c r="SV35" s="36">
        <f t="shared" si="70"/>
        <v>248000</v>
      </c>
      <c r="SW35" s="20">
        <f t="shared" si="71"/>
        <v>120000</v>
      </c>
      <c r="SX35" s="20">
        <f t="shared" si="72"/>
        <v>14000</v>
      </c>
      <c r="SY35" s="20">
        <f t="shared" si="73"/>
        <v>0</v>
      </c>
      <c r="SZ35" s="20">
        <f t="shared" si="74"/>
        <v>25000</v>
      </c>
      <c r="TA35" s="20">
        <f t="shared" si="75"/>
        <v>8000</v>
      </c>
      <c r="TB35" s="20">
        <f t="shared" si="76"/>
        <v>5000</v>
      </c>
      <c r="TC35" s="20">
        <f t="shared" si="77"/>
        <v>6000</v>
      </c>
      <c r="TD35" s="20">
        <f t="shared" si="78"/>
        <v>0</v>
      </c>
      <c r="TE35" s="20">
        <f t="shared" si="79"/>
        <v>0</v>
      </c>
      <c r="TF35" s="20">
        <f t="shared" si="80"/>
        <v>70000</v>
      </c>
      <c r="TG35" s="20">
        <f t="shared" si="81"/>
        <v>0</v>
      </c>
      <c r="TH35" s="20">
        <f t="shared" si="82"/>
        <v>12000</v>
      </c>
      <c r="TI35" s="6"/>
      <c r="TJ35" s="36">
        <f t="shared" si="83"/>
        <v>910616</v>
      </c>
      <c r="TK35" s="36">
        <f t="shared" si="84"/>
        <v>910616</v>
      </c>
      <c r="TL35" s="36">
        <f t="shared" si="85"/>
        <v>620520</v>
      </c>
      <c r="TM35" s="20">
        <f t="shared" si="86"/>
        <v>586920</v>
      </c>
      <c r="TN35" s="20">
        <f t="shared" si="87"/>
        <v>0</v>
      </c>
      <c r="TO35" s="20">
        <f t="shared" si="88"/>
        <v>33600</v>
      </c>
      <c r="TP35" s="20">
        <f t="shared" si="89"/>
        <v>0</v>
      </c>
      <c r="TQ35" s="36">
        <f t="shared" si="90"/>
        <v>290096</v>
      </c>
      <c r="TR35" s="36">
        <f t="shared" si="91"/>
        <v>20000</v>
      </c>
      <c r="TS35" s="20">
        <f t="shared" si="92"/>
        <v>0</v>
      </c>
      <c r="TT35" s="20">
        <f t="shared" si="93"/>
        <v>20000</v>
      </c>
      <c r="TU35" s="20">
        <f t="shared" si="94"/>
        <v>0</v>
      </c>
      <c r="TV35" s="20">
        <f t="shared" si="95"/>
        <v>24000</v>
      </c>
      <c r="TW35" s="20">
        <f t="shared" si="96"/>
        <v>0</v>
      </c>
      <c r="TX35" s="20">
        <f t="shared" si="97"/>
        <v>12000</v>
      </c>
      <c r="TY35" s="36">
        <f t="shared" si="98"/>
        <v>222096</v>
      </c>
      <c r="TZ35" s="20">
        <f t="shared" si="99"/>
        <v>120000</v>
      </c>
      <c r="UA35" s="20">
        <f t="shared" si="100"/>
        <v>14000</v>
      </c>
      <c r="UB35" s="20">
        <f t="shared" si="101"/>
        <v>0</v>
      </c>
      <c r="UC35" s="20">
        <f t="shared" si="102"/>
        <v>25000</v>
      </c>
      <c r="UD35" s="20">
        <f t="shared" si="103"/>
        <v>8000</v>
      </c>
      <c r="UE35" s="20">
        <f t="shared" si="104"/>
        <v>5000</v>
      </c>
      <c r="UF35" s="20">
        <f t="shared" si="105"/>
        <v>6000</v>
      </c>
      <c r="UG35" s="20">
        <f t="shared" si="106"/>
        <v>0</v>
      </c>
      <c r="UH35" s="20">
        <f t="shared" si="107"/>
        <v>0</v>
      </c>
      <c r="UI35" s="20">
        <f t="shared" si="108"/>
        <v>44096</v>
      </c>
      <c r="UJ35" s="20">
        <f t="shared" si="109"/>
        <v>0</v>
      </c>
      <c r="UK35" s="20">
        <f t="shared" si="110"/>
        <v>12000</v>
      </c>
      <c r="UL35" s="6"/>
      <c r="UM35" s="36">
        <f t="shared" si="111"/>
        <v>910616</v>
      </c>
      <c r="UN35" s="36">
        <f t="shared" si="112"/>
        <v>910616</v>
      </c>
      <c r="UO35" s="36">
        <f t="shared" si="113"/>
        <v>620520</v>
      </c>
      <c r="UP35" s="20">
        <f t="shared" si="114"/>
        <v>586920</v>
      </c>
      <c r="UQ35" s="20">
        <f t="shared" si="115"/>
        <v>0</v>
      </c>
      <c r="UR35" s="20">
        <f t="shared" si="116"/>
        <v>33600</v>
      </c>
      <c r="US35" s="20">
        <f t="shared" si="117"/>
        <v>0</v>
      </c>
      <c r="UT35" s="36">
        <f t="shared" si="118"/>
        <v>290096</v>
      </c>
      <c r="UU35" s="36">
        <f t="shared" si="119"/>
        <v>20000</v>
      </c>
      <c r="UV35" s="20">
        <f t="shared" si="120"/>
        <v>0</v>
      </c>
      <c r="UW35" s="20">
        <f t="shared" si="121"/>
        <v>20000</v>
      </c>
      <c r="UX35" s="20">
        <f t="shared" si="122"/>
        <v>0</v>
      </c>
      <c r="UY35" s="20">
        <f t="shared" si="123"/>
        <v>24000</v>
      </c>
      <c r="UZ35" s="20">
        <f t="shared" si="124"/>
        <v>0</v>
      </c>
      <c r="VA35" s="20">
        <f t="shared" si="125"/>
        <v>12000</v>
      </c>
      <c r="VB35" s="36">
        <f t="shared" si="126"/>
        <v>222096</v>
      </c>
      <c r="VC35" s="20">
        <f t="shared" si="127"/>
        <v>120000</v>
      </c>
      <c r="VD35" s="20">
        <f t="shared" si="128"/>
        <v>14000</v>
      </c>
      <c r="VE35" s="20">
        <f t="shared" si="129"/>
        <v>0</v>
      </c>
      <c r="VF35" s="20">
        <f t="shared" si="130"/>
        <v>25000</v>
      </c>
      <c r="VG35" s="20">
        <f t="shared" si="131"/>
        <v>8000</v>
      </c>
      <c r="VH35" s="20">
        <f t="shared" si="132"/>
        <v>5000</v>
      </c>
      <c r="VI35" s="20">
        <f t="shared" si="133"/>
        <v>6000</v>
      </c>
      <c r="VJ35" s="20">
        <f t="shared" si="134"/>
        <v>0</v>
      </c>
      <c r="VK35" s="20">
        <f t="shared" si="135"/>
        <v>0</v>
      </c>
      <c r="VL35" s="20">
        <f t="shared" si="136"/>
        <v>44096</v>
      </c>
      <c r="VM35" s="20">
        <f t="shared" si="137"/>
        <v>0</v>
      </c>
      <c r="VN35" s="20">
        <f t="shared" si="138"/>
        <v>12000</v>
      </c>
      <c r="VT35" s="34">
        <f t="shared" si="25"/>
        <v>8946698</v>
      </c>
      <c r="VU35" s="34" t="str">
        <f t="shared" si="26"/>
        <v>Diakonie ČCE - středisko Milíčův dům</v>
      </c>
      <c r="VV35" s="34" t="str">
        <f t="shared" si="27"/>
        <v>SAS Alternativa</v>
      </c>
      <c r="VW35" s="34" t="str">
        <f t="shared" si="28"/>
        <v>sociálně aktivizační služby pro rodiny s dětmi</v>
      </c>
      <c r="VX35" s="10">
        <f t="shared" si="29"/>
        <v>47000</v>
      </c>
      <c r="VY35" s="10"/>
      <c r="VZ35" s="10"/>
      <c r="WA35" s="10">
        <f t="shared" si="30"/>
        <v>120000</v>
      </c>
      <c r="WB35" s="10">
        <f t="shared" si="31"/>
        <v>5000</v>
      </c>
      <c r="WC35" s="10">
        <f t="shared" si="32"/>
        <v>0</v>
      </c>
      <c r="WD35" s="10">
        <f t="shared" si="33"/>
        <v>0</v>
      </c>
      <c r="WE35" s="10">
        <f t="shared" si="34"/>
        <v>47000</v>
      </c>
      <c r="WF35" s="10"/>
      <c r="WG35" s="10"/>
      <c r="WH35" s="10">
        <f t="shared" si="35"/>
        <v>0</v>
      </c>
      <c r="WI35" s="10">
        <f t="shared" si="36"/>
        <v>100000</v>
      </c>
      <c r="WJ35" s="10">
        <f t="shared" si="37"/>
        <v>620520</v>
      </c>
      <c r="WK35" s="10"/>
      <c r="WL35" s="10">
        <f t="shared" si="38"/>
        <v>171096</v>
      </c>
      <c r="WM35" s="10">
        <f t="shared" si="39"/>
        <v>1110616</v>
      </c>
      <c r="WN35" s="10">
        <f t="shared" si="40"/>
        <v>1110616</v>
      </c>
      <c r="WO35" s="10">
        <f t="shared" si="41"/>
        <v>0</v>
      </c>
      <c r="WP35" s="10">
        <f t="shared" si="42"/>
        <v>791616</v>
      </c>
      <c r="WQ35" s="34">
        <v>6115340</v>
      </c>
      <c r="WR35" s="10">
        <f t="shared" si="43"/>
        <v>44000</v>
      </c>
      <c r="WS35" s="10"/>
      <c r="WT35" s="10"/>
      <c r="WU35" s="10">
        <f t="shared" si="44"/>
        <v>120000</v>
      </c>
      <c r="WV35" s="10">
        <f t="shared" si="45"/>
        <v>5000</v>
      </c>
      <c r="WW35" s="10">
        <f t="shared" si="46"/>
        <v>0</v>
      </c>
      <c r="WX35" s="10">
        <f t="shared" si="47"/>
        <v>0</v>
      </c>
      <c r="WY35" s="10">
        <f t="shared" si="48"/>
        <v>47000</v>
      </c>
      <c r="WZ35" s="10"/>
      <c r="XA35" s="10"/>
      <c r="XB35" s="10">
        <f t="shared" si="49"/>
        <v>0</v>
      </c>
      <c r="XC35" s="10">
        <f t="shared" si="50"/>
        <v>74096</v>
      </c>
      <c r="XD35" s="10">
        <f t="shared" si="51"/>
        <v>620520</v>
      </c>
      <c r="XE35" s="10">
        <f t="shared" si="52"/>
        <v>910616</v>
      </c>
      <c r="XF35" s="10"/>
      <c r="XG35" s="10">
        <f t="shared" si="53"/>
        <v>910616</v>
      </c>
      <c r="XH35" s="10">
        <f t="shared" si="54"/>
        <v>0</v>
      </c>
      <c r="XI35" s="10"/>
      <c r="XJ35" s="10"/>
      <c r="XK35" s="10"/>
    </row>
    <row r="36" spans="1:635" s="34" customFormat="1" ht="28.5" customHeight="1">
      <c r="A36" s="7">
        <v>1</v>
      </c>
      <c r="B36" s="9" t="s">
        <v>1328</v>
      </c>
      <c r="C36" s="7">
        <v>43464343</v>
      </c>
      <c r="D36" s="7" t="s">
        <v>1329</v>
      </c>
      <c r="E36" s="7" t="s">
        <v>1315</v>
      </c>
      <c r="F36" s="7">
        <v>1806042</v>
      </c>
      <c r="G36" s="7" t="s">
        <v>1214</v>
      </c>
      <c r="H36" s="7" t="s">
        <v>1187</v>
      </c>
      <c r="I36" s="7" t="s">
        <v>1330</v>
      </c>
      <c r="J36" s="35">
        <v>41426</v>
      </c>
      <c r="K36" s="7"/>
      <c r="L36" s="7" t="s">
        <v>1188</v>
      </c>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t="s">
        <v>1331</v>
      </c>
      <c r="AQ36" s="7">
        <v>4</v>
      </c>
      <c r="AR36" s="7">
        <v>16</v>
      </c>
      <c r="AS36" s="7">
        <v>21</v>
      </c>
      <c r="AT36" s="7">
        <v>37</v>
      </c>
      <c r="AU36" s="7">
        <v>25</v>
      </c>
      <c r="AV36" s="7"/>
      <c r="AW36" s="7"/>
      <c r="AX36" s="7"/>
      <c r="AY36" s="7"/>
      <c r="AZ36" s="7"/>
      <c r="BA36" s="7"/>
      <c r="BB36" s="7"/>
      <c r="BC36" s="7"/>
      <c r="BD36" s="7"/>
      <c r="BE36" s="7"/>
      <c r="BF36" s="7"/>
      <c r="BG36" s="7"/>
      <c r="BH36" s="7"/>
      <c r="BI36" s="7"/>
      <c r="BJ36" s="7">
        <v>4800</v>
      </c>
      <c r="BK36" s="7"/>
      <c r="BL36" s="7" t="s">
        <v>1332</v>
      </c>
      <c r="BM36" s="7" t="s">
        <v>1191</v>
      </c>
      <c r="BN36" s="7" t="s">
        <v>1230</v>
      </c>
      <c r="BO36" s="7">
        <v>3</v>
      </c>
      <c r="BP36" s="7">
        <v>0</v>
      </c>
      <c r="BQ36" s="7">
        <v>0</v>
      </c>
      <c r="BR36" s="7">
        <v>0</v>
      </c>
      <c r="BS36" s="7">
        <v>0</v>
      </c>
      <c r="BT36" s="7">
        <v>2</v>
      </c>
      <c r="BU36" s="7">
        <v>9</v>
      </c>
      <c r="BV36" s="7">
        <v>17</v>
      </c>
      <c r="BW36" s="7">
        <v>6</v>
      </c>
      <c r="BX36" s="7">
        <v>0</v>
      </c>
      <c r="BY36" s="7">
        <v>5</v>
      </c>
      <c r="BZ36" s="7">
        <v>9</v>
      </c>
      <c r="CA36" s="7">
        <v>17</v>
      </c>
      <c r="CB36" s="7">
        <v>6</v>
      </c>
      <c r="CC36" s="7">
        <v>0</v>
      </c>
      <c r="CD36" s="7">
        <v>3</v>
      </c>
      <c r="CE36" s="7">
        <v>34</v>
      </c>
      <c r="CF36" s="7">
        <v>37</v>
      </c>
      <c r="CG36" s="7"/>
      <c r="CH36" s="7">
        <v>2</v>
      </c>
      <c r="CI36" s="7">
        <v>0</v>
      </c>
      <c r="CJ36" s="7">
        <v>0</v>
      </c>
      <c r="CK36" s="7">
        <v>0</v>
      </c>
      <c r="CL36" s="7">
        <v>0</v>
      </c>
      <c r="CM36" s="7">
        <v>2</v>
      </c>
      <c r="CN36" s="7">
        <v>6</v>
      </c>
      <c r="CO36" s="7">
        <v>9</v>
      </c>
      <c r="CP36" s="7">
        <v>6</v>
      </c>
      <c r="CQ36" s="7">
        <v>0</v>
      </c>
      <c r="CR36" s="7">
        <v>4</v>
      </c>
      <c r="CS36" s="7">
        <v>6</v>
      </c>
      <c r="CT36" s="7">
        <v>9</v>
      </c>
      <c r="CU36" s="7">
        <v>6</v>
      </c>
      <c r="CV36" s="7">
        <v>0</v>
      </c>
      <c r="CW36" s="7">
        <v>2</v>
      </c>
      <c r="CX36" s="7">
        <v>23</v>
      </c>
      <c r="CY36" s="7">
        <v>25</v>
      </c>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v>1</v>
      </c>
      <c r="EL36" s="7">
        <v>1</v>
      </c>
      <c r="EM36" s="7">
        <v>1</v>
      </c>
      <c r="EN36" s="7">
        <v>449443</v>
      </c>
      <c r="EO36" s="7">
        <v>449443</v>
      </c>
      <c r="EP36" s="7">
        <v>5</v>
      </c>
      <c r="EQ36" s="7">
        <v>5</v>
      </c>
      <c r="ER36" s="7">
        <v>4</v>
      </c>
      <c r="ES36" s="7">
        <v>1512075</v>
      </c>
      <c r="ET36" s="7">
        <v>1459075</v>
      </c>
      <c r="EU36" s="7"/>
      <c r="EV36" s="7"/>
      <c r="EW36" s="7"/>
      <c r="EX36" s="7"/>
      <c r="EY36" s="7"/>
      <c r="EZ36" s="7"/>
      <c r="FA36" s="7"/>
      <c r="FB36" s="7"/>
      <c r="FC36" s="7"/>
      <c r="FD36" s="7"/>
      <c r="FE36" s="7"/>
      <c r="FF36" s="7"/>
      <c r="FG36" s="7"/>
      <c r="FH36" s="7"/>
      <c r="FI36" s="7"/>
      <c r="FJ36" s="7"/>
      <c r="FK36" s="7"/>
      <c r="FL36" s="7"/>
      <c r="FM36" s="7"/>
      <c r="FN36" s="7"/>
      <c r="FO36" s="7">
        <v>3</v>
      </c>
      <c r="FP36" s="7">
        <v>0.4</v>
      </c>
      <c r="FQ36" s="7">
        <v>0.55000000000000004</v>
      </c>
      <c r="FR36" s="7">
        <v>314203</v>
      </c>
      <c r="FS36" s="7">
        <v>314203</v>
      </c>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v>3</v>
      </c>
      <c r="IO36" s="7">
        <v>900</v>
      </c>
      <c r="IP36" s="7">
        <v>0.44800000000000001</v>
      </c>
      <c r="IQ36" s="7">
        <v>90000</v>
      </c>
      <c r="IR36" s="7">
        <v>60000</v>
      </c>
      <c r="IS36" s="7">
        <v>2</v>
      </c>
      <c r="IT36" s="7">
        <v>144</v>
      </c>
      <c r="IU36" s="7">
        <v>7.1999999999999995E-2</v>
      </c>
      <c r="IV36" s="7">
        <v>21000</v>
      </c>
      <c r="IW36" s="7">
        <v>21000</v>
      </c>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v>0</v>
      </c>
      <c r="KH36" s="7"/>
      <c r="KI36" s="7">
        <v>6</v>
      </c>
      <c r="KJ36" s="7">
        <v>0</v>
      </c>
      <c r="KK36" s="7">
        <v>0.44800000000000001</v>
      </c>
      <c r="KL36" s="7">
        <v>0</v>
      </c>
      <c r="KM36" s="7">
        <v>6.4480000000000004</v>
      </c>
      <c r="KN36" s="7">
        <v>2275721</v>
      </c>
      <c r="KO36" s="7">
        <v>2222721</v>
      </c>
      <c r="KP36" s="7">
        <v>2222721</v>
      </c>
      <c r="KQ36" s="7"/>
      <c r="KR36" s="7"/>
      <c r="KS36" s="7"/>
      <c r="KT36" s="7">
        <v>0</v>
      </c>
      <c r="KU36" s="7">
        <v>0</v>
      </c>
      <c r="KV36" s="7">
        <v>0</v>
      </c>
      <c r="KW36" s="7"/>
      <c r="KX36" s="7"/>
      <c r="KY36" s="7"/>
      <c r="KZ36" s="7">
        <v>111000</v>
      </c>
      <c r="LA36" s="7">
        <v>81000</v>
      </c>
      <c r="LB36" s="7">
        <v>81000</v>
      </c>
      <c r="LC36" s="7"/>
      <c r="LD36" s="7"/>
      <c r="LE36" s="7"/>
      <c r="LF36" s="7">
        <v>6000</v>
      </c>
      <c r="LG36" s="7">
        <v>4000</v>
      </c>
      <c r="LH36" s="7">
        <v>4000</v>
      </c>
      <c r="LI36" s="7"/>
      <c r="LJ36" s="7"/>
      <c r="LK36" s="7"/>
      <c r="LL36" s="7">
        <v>0</v>
      </c>
      <c r="LM36" s="7">
        <v>0</v>
      </c>
      <c r="LN36" s="7">
        <v>0</v>
      </c>
      <c r="LO36" s="7"/>
      <c r="LP36" s="7"/>
      <c r="LQ36" s="7"/>
      <c r="LR36" s="7">
        <v>50000</v>
      </c>
      <c r="LS36" s="7">
        <v>20000</v>
      </c>
      <c r="LT36" s="7">
        <v>20000</v>
      </c>
      <c r="LU36" s="7"/>
      <c r="LV36" s="7"/>
      <c r="LW36" s="7"/>
      <c r="LX36" s="7">
        <v>0</v>
      </c>
      <c r="LY36" s="7">
        <v>0</v>
      </c>
      <c r="LZ36" s="7">
        <v>0</v>
      </c>
      <c r="MA36" s="7"/>
      <c r="MB36" s="7"/>
      <c r="MC36" s="7"/>
      <c r="MD36" s="7">
        <v>20000</v>
      </c>
      <c r="ME36" s="7">
        <v>10000</v>
      </c>
      <c r="MF36" s="7">
        <v>10000</v>
      </c>
      <c r="MG36" s="7"/>
      <c r="MH36" s="7"/>
      <c r="MI36" s="7"/>
      <c r="MJ36" s="7">
        <v>40000</v>
      </c>
      <c r="MK36" s="7">
        <v>35000</v>
      </c>
      <c r="ML36" s="7">
        <v>35000</v>
      </c>
      <c r="MM36" s="7"/>
      <c r="MN36" s="7"/>
      <c r="MO36" s="7"/>
      <c r="MP36" s="7">
        <v>29000</v>
      </c>
      <c r="MQ36" s="7">
        <v>10000</v>
      </c>
      <c r="MR36" s="7">
        <v>10000</v>
      </c>
      <c r="MS36" s="7"/>
      <c r="MT36" s="7"/>
      <c r="MU36" s="7"/>
      <c r="MV36" s="7">
        <v>36000</v>
      </c>
      <c r="MW36" s="7">
        <v>36000</v>
      </c>
      <c r="MX36" s="7">
        <v>36000</v>
      </c>
      <c r="MY36" s="7"/>
      <c r="MZ36" s="7"/>
      <c r="NA36" s="7"/>
      <c r="NB36" s="7">
        <v>21000</v>
      </c>
      <c r="NC36" s="7">
        <v>10000</v>
      </c>
      <c r="ND36" s="7">
        <v>10000</v>
      </c>
      <c r="NE36" s="7"/>
      <c r="NF36" s="7"/>
      <c r="NG36" s="7"/>
      <c r="NH36" s="7">
        <v>80000</v>
      </c>
      <c r="NI36" s="7">
        <v>60000</v>
      </c>
      <c r="NJ36" s="7">
        <v>60000</v>
      </c>
      <c r="NK36" s="7"/>
      <c r="NL36" s="7"/>
      <c r="NM36" s="7"/>
      <c r="NN36" s="7">
        <v>50000</v>
      </c>
      <c r="NO36" s="7">
        <v>40000</v>
      </c>
      <c r="NP36" s="7">
        <v>40000</v>
      </c>
      <c r="NQ36" s="7"/>
      <c r="NR36" s="7"/>
      <c r="NS36" s="7"/>
      <c r="NT36" s="7">
        <v>35000</v>
      </c>
      <c r="NU36" s="7">
        <v>20000</v>
      </c>
      <c r="NV36" s="7">
        <v>20000</v>
      </c>
      <c r="NW36" s="7"/>
      <c r="NX36" s="7"/>
      <c r="NY36" s="7"/>
      <c r="NZ36" s="7">
        <v>30000</v>
      </c>
      <c r="OA36" s="7">
        <v>10000</v>
      </c>
      <c r="OB36" s="7">
        <v>10000</v>
      </c>
      <c r="OC36" s="7"/>
      <c r="OD36" s="7"/>
      <c r="OE36" s="7"/>
      <c r="OF36" s="7">
        <v>30000</v>
      </c>
      <c r="OG36" s="7">
        <v>20000</v>
      </c>
      <c r="OH36" s="7">
        <v>20000</v>
      </c>
      <c r="OI36" s="7"/>
      <c r="OJ36" s="7"/>
      <c r="OK36" s="7"/>
      <c r="OL36" s="7">
        <v>0</v>
      </c>
      <c r="OM36" s="7">
        <v>0</v>
      </c>
      <c r="ON36" s="7">
        <v>0</v>
      </c>
      <c r="OO36" s="7"/>
      <c r="OP36" s="7"/>
      <c r="OQ36" s="7"/>
      <c r="OR36" s="7">
        <v>0</v>
      </c>
      <c r="OS36" s="7">
        <v>0</v>
      </c>
      <c r="OT36" s="7">
        <v>0</v>
      </c>
      <c r="OU36" s="7"/>
      <c r="OV36" s="7"/>
      <c r="OW36" s="7"/>
      <c r="OX36" s="7">
        <v>425000</v>
      </c>
      <c r="OY36" s="7">
        <v>140000</v>
      </c>
      <c r="OZ36" s="7">
        <v>140000</v>
      </c>
      <c r="PA36" s="7"/>
      <c r="PB36" s="7"/>
      <c r="PC36" s="7"/>
      <c r="PD36" s="7">
        <v>0</v>
      </c>
      <c r="PE36" s="7">
        <v>0</v>
      </c>
      <c r="PF36" s="7">
        <v>0</v>
      </c>
      <c r="PG36" s="7"/>
      <c r="PH36" s="7"/>
      <c r="PI36" s="7"/>
      <c r="PJ36" s="7">
        <v>37500</v>
      </c>
      <c r="PK36" s="7">
        <v>2500</v>
      </c>
      <c r="PL36" s="7">
        <v>2500</v>
      </c>
      <c r="PM36" s="7"/>
      <c r="PN36" s="7"/>
      <c r="PO36" s="7"/>
      <c r="PP36" s="7">
        <v>3276221</v>
      </c>
      <c r="PQ36" s="7">
        <v>2721221</v>
      </c>
      <c r="PR36" s="8">
        <v>2721221</v>
      </c>
      <c r="PS36" s="7">
        <v>100</v>
      </c>
      <c r="PT36" s="7">
        <v>100</v>
      </c>
      <c r="PU36" s="7"/>
      <c r="PV36" s="7"/>
      <c r="PW36" s="7"/>
      <c r="PX36" s="7">
        <v>1244000</v>
      </c>
      <c r="PY36" s="7">
        <v>1373000</v>
      </c>
      <c r="PZ36" s="7">
        <v>2721221</v>
      </c>
      <c r="QA36" s="7">
        <v>0</v>
      </c>
      <c r="QB36" s="7">
        <v>0</v>
      </c>
      <c r="QC36" s="7">
        <v>0</v>
      </c>
      <c r="QD36" s="7">
        <v>0</v>
      </c>
      <c r="QE36" s="7">
        <v>0</v>
      </c>
      <c r="QF36" s="7">
        <v>0</v>
      </c>
      <c r="QG36" s="7">
        <v>0</v>
      </c>
      <c r="QH36" s="7">
        <v>0</v>
      </c>
      <c r="QI36" s="7">
        <v>0</v>
      </c>
      <c r="QJ36" s="7">
        <v>396056</v>
      </c>
      <c r="QK36" s="7">
        <v>472000</v>
      </c>
      <c r="QL36" s="7">
        <v>480000</v>
      </c>
      <c r="QM36" s="7"/>
      <c r="QN36" s="7">
        <v>0</v>
      </c>
      <c r="QO36" s="7">
        <v>0</v>
      </c>
      <c r="QP36" s="7">
        <v>0</v>
      </c>
      <c r="QQ36" s="7"/>
      <c r="QR36" s="7"/>
      <c r="QS36" s="7"/>
      <c r="QT36" s="7"/>
      <c r="QU36" s="7">
        <v>118000</v>
      </c>
      <c r="QV36" s="7">
        <v>600000</v>
      </c>
      <c r="QW36" s="7">
        <v>0</v>
      </c>
      <c r="QX36" s="7">
        <v>45000</v>
      </c>
      <c r="QY36" s="7">
        <v>82500</v>
      </c>
      <c r="QZ36" s="7">
        <v>60000</v>
      </c>
      <c r="RA36" s="7"/>
      <c r="RB36" s="7"/>
      <c r="RC36" s="7"/>
      <c r="RD36" s="7">
        <v>6000</v>
      </c>
      <c r="RE36" s="7">
        <v>15000</v>
      </c>
      <c r="RF36" s="7">
        <v>15000</v>
      </c>
      <c r="RG36" s="7"/>
      <c r="RH36" s="7"/>
      <c r="RI36" s="7">
        <v>0</v>
      </c>
      <c r="RJ36" s="7"/>
      <c r="RK36" s="7"/>
      <c r="RL36" s="7"/>
      <c r="RM36" s="7" t="s">
        <v>1188</v>
      </c>
      <c r="RN36" s="7"/>
      <c r="RO36" s="7"/>
      <c r="RP36" s="7"/>
      <c r="RQ36" s="7"/>
      <c r="RR36" s="7"/>
      <c r="RS36" s="7"/>
      <c r="RT36" s="7"/>
      <c r="RU36" s="7"/>
      <c r="RV36" s="7"/>
      <c r="RW36" s="7"/>
      <c r="RX36" s="7"/>
      <c r="RY36" s="7"/>
      <c r="RZ36" s="7"/>
      <c r="SA36" s="7"/>
      <c r="SB36" s="7"/>
      <c r="SC36" s="7"/>
      <c r="SD36" s="7"/>
      <c r="SE36" s="7"/>
      <c r="SF36" s="7"/>
      <c r="SG36" s="36">
        <f t="shared" si="55"/>
        <v>3276221</v>
      </c>
      <c r="SH36" s="36">
        <f t="shared" si="56"/>
        <v>3276221</v>
      </c>
      <c r="SI36" s="36">
        <f t="shared" si="57"/>
        <v>2392721</v>
      </c>
      <c r="SJ36" s="20">
        <f t="shared" si="58"/>
        <v>2275721</v>
      </c>
      <c r="SK36" s="20">
        <f t="shared" si="59"/>
        <v>0</v>
      </c>
      <c r="SL36" s="20">
        <f t="shared" si="60"/>
        <v>111000</v>
      </c>
      <c r="SM36" s="20">
        <f t="shared" si="61"/>
        <v>6000</v>
      </c>
      <c r="SN36" s="36">
        <f t="shared" si="62"/>
        <v>883500</v>
      </c>
      <c r="SO36" s="36">
        <f t="shared" si="63"/>
        <v>50000</v>
      </c>
      <c r="SP36" s="20">
        <f t="shared" si="64"/>
        <v>0</v>
      </c>
      <c r="SQ36" s="20">
        <f t="shared" si="65"/>
        <v>50000</v>
      </c>
      <c r="SR36" s="20">
        <f t="shared" si="66"/>
        <v>0</v>
      </c>
      <c r="SS36" s="20">
        <f t="shared" si="67"/>
        <v>20000</v>
      </c>
      <c r="ST36" s="20">
        <f t="shared" si="68"/>
        <v>40000</v>
      </c>
      <c r="SU36" s="20">
        <f t="shared" si="69"/>
        <v>29000</v>
      </c>
      <c r="SV36" s="36">
        <f t="shared" si="70"/>
        <v>707000</v>
      </c>
      <c r="SW36" s="20">
        <f t="shared" si="71"/>
        <v>36000</v>
      </c>
      <c r="SX36" s="20">
        <f t="shared" si="72"/>
        <v>21000</v>
      </c>
      <c r="SY36" s="20">
        <f t="shared" si="73"/>
        <v>80000</v>
      </c>
      <c r="SZ36" s="20">
        <f t="shared" si="74"/>
        <v>50000</v>
      </c>
      <c r="TA36" s="20">
        <f t="shared" si="75"/>
        <v>35000</v>
      </c>
      <c r="TB36" s="20">
        <f t="shared" si="76"/>
        <v>30000</v>
      </c>
      <c r="TC36" s="20">
        <f t="shared" si="77"/>
        <v>30000</v>
      </c>
      <c r="TD36" s="20">
        <f t="shared" si="78"/>
        <v>0</v>
      </c>
      <c r="TE36" s="20">
        <f t="shared" si="79"/>
        <v>0</v>
      </c>
      <c r="TF36" s="20">
        <f t="shared" si="80"/>
        <v>425000</v>
      </c>
      <c r="TG36" s="20">
        <f t="shared" si="81"/>
        <v>0</v>
      </c>
      <c r="TH36" s="20">
        <f t="shared" si="82"/>
        <v>37500</v>
      </c>
      <c r="TI36" s="6"/>
      <c r="TJ36" s="36">
        <f t="shared" si="83"/>
        <v>2721221</v>
      </c>
      <c r="TK36" s="36">
        <f t="shared" si="84"/>
        <v>2721221</v>
      </c>
      <c r="TL36" s="36">
        <f t="shared" si="85"/>
        <v>2307721</v>
      </c>
      <c r="TM36" s="20">
        <f t="shared" si="86"/>
        <v>2222721</v>
      </c>
      <c r="TN36" s="20">
        <f t="shared" si="87"/>
        <v>0</v>
      </c>
      <c r="TO36" s="20">
        <f t="shared" si="88"/>
        <v>81000</v>
      </c>
      <c r="TP36" s="20">
        <f t="shared" si="89"/>
        <v>4000</v>
      </c>
      <c r="TQ36" s="36">
        <f t="shared" si="90"/>
        <v>413500</v>
      </c>
      <c r="TR36" s="36">
        <f t="shared" si="91"/>
        <v>20000</v>
      </c>
      <c r="TS36" s="20">
        <f t="shared" si="92"/>
        <v>0</v>
      </c>
      <c r="TT36" s="20">
        <f t="shared" si="93"/>
        <v>20000</v>
      </c>
      <c r="TU36" s="20">
        <f t="shared" si="94"/>
        <v>0</v>
      </c>
      <c r="TV36" s="20">
        <f t="shared" si="95"/>
        <v>10000</v>
      </c>
      <c r="TW36" s="20">
        <f t="shared" si="96"/>
        <v>35000</v>
      </c>
      <c r="TX36" s="20">
        <f t="shared" si="97"/>
        <v>10000</v>
      </c>
      <c r="TY36" s="36">
        <f t="shared" si="98"/>
        <v>336000</v>
      </c>
      <c r="TZ36" s="20">
        <f t="shared" si="99"/>
        <v>36000</v>
      </c>
      <c r="UA36" s="20">
        <f t="shared" si="100"/>
        <v>10000</v>
      </c>
      <c r="UB36" s="20">
        <f t="shared" si="101"/>
        <v>60000</v>
      </c>
      <c r="UC36" s="20">
        <f t="shared" si="102"/>
        <v>40000</v>
      </c>
      <c r="UD36" s="20">
        <f t="shared" si="103"/>
        <v>20000</v>
      </c>
      <c r="UE36" s="20">
        <f t="shared" si="104"/>
        <v>10000</v>
      </c>
      <c r="UF36" s="20">
        <f t="shared" si="105"/>
        <v>20000</v>
      </c>
      <c r="UG36" s="20">
        <f t="shared" si="106"/>
        <v>0</v>
      </c>
      <c r="UH36" s="20">
        <f t="shared" si="107"/>
        <v>0</v>
      </c>
      <c r="UI36" s="20">
        <f t="shared" si="108"/>
        <v>140000</v>
      </c>
      <c r="UJ36" s="20">
        <f t="shared" si="109"/>
        <v>0</v>
      </c>
      <c r="UK36" s="20">
        <f t="shared" si="110"/>
        <v>2500</v>
      </c>
      <c r="UL36" s="6"/>
      <c r="UM36" s="36">
        <f t="shared" si="111"/>
        <v>2721221</v>
      </c>
      <c r="UN36" s="36">
        <f t="shared" si="112"/>
        <v>2721221</v>
      </c>
      <c r="UO36" s="36">
        <f t="shared" si="113"/>
        <v>2307721</v>
      </c>
      <c r="UP36" s="20">
        <f t="shared" si="114"/>
        <v>2222721</v>
      </c>
      <c r="UQ36" s="20">
        <f t="shared" si="115"/>
        <v>0</v>
      </c>
      <c r="UR36" s="20">
        <f t="shared" si="116"/>
        <v>81000</v>
      </c>
      <c r="US36" s="20">
        <f t="shared" si="117"/>
        <v>4000</v>
      </c>
      <c r="UT36" s="36">
        <f t="shared" si="118"/>
        <v>413500</v>
      </c>
      <c r="UU36" s="36">
        <f t="shared" si="119"/>
        <v>20000</v>
      </c>
      <c r="UV36" s="20">
        <f t="shared" si="120"/>
        <v>0</v>
      </c>
      <c r="UW36" s="20">
        <f t="shared" si="121"/>
        <v>20000</v>
      </c>
      <c r="UX36" s="20">
        <f t="shared" si="122"/>
        <v>0</v>
      </c>
      <c r="UY36" s="20">
        <f t="shared" si="123"/>
        <v>10000</v>
      </c>
      <c r="UZ36" s="20">
        <f t="shared" si="124"/>
        <v>35000</v>
      </c>
      <c r="VA36" s="20">
        <f t="shared" si="125"/>
        <v>10000</v>
      </c>
      <c r="VB36" s="36">
        <f t="shared" si="126"/>
        <v>336000</v>
      </c>
      <c r="VC36" s="20">
        <f t="shared" si="127"/>
        <v>36000</v>
      </c>
      <c r="VD36" s="20">
        <f t="shared" si="128"/>
        <v>10000</v>
      </c>
      <c r="VE36" s="20">
        <f t="shared" si="129"/>
        <v>60000</v>
      </c>
      <c r="VF36" s="20">
        <f t="shared" si="130"/>
        <v>40000</v>
      </c>
      <c r="VG36" s="20">
        <f t="shared" si="131"/>
        <v>20000</v>
      </c>
      <c r="VH36" s="20">
        <f t="shared" si="132"/>
        <v>10000</v>
      </c>
      <c r="VI36" s="20">
        <f t="shared" si="133"/>
        <v>20000</v>
      </c>
      <c r="VJ36" s="20">
        <f t="shared" si="134"/>
        <v>0</v>
      </c>
      <c r="VK36" s="20">
        <f t="shared" si="135"/>
        <v>0</v>
      </c>
      <c r="VL36" s="20">
        <f t="shared" si="136"/>
        <v>140000</v>
      </c>
      <c r="VM36" s="20">
        <f t="shared" si="137"/>
        <v>0</v>
      </c>
      <c r="VN36" s="20">
        <f t="shared" si="138"/>
        <v>2500</v>
      </c>
      <c r="VT36" s="34">
        <f t="shared" si="25"/>
        <v>1806042</v>
      </c>
      <c r="VU36" s="34" t="str">
        <f t="shared" si="26"/>
        <v>Diakonie ČCE - středisko Světlo ve Vrchlabí</v>
      </c>
      <c r="VV36" s="34" t="str">
        <f t="shared" si="27"/>
        <v>Osobní asistence</v>
      </c>
      <c r="VW36" s="34" t="str">
        <f t="shared" si="28"/>
        <v>osobní asistence</v>
      </c>
      <c r="VX36" s="10">
        <f t="shared" si="29"/>
        <v>110000</v>
      </c>
      <c r="VY36" s="10"/>
      <c r="VZ36" s="10"/>
      <c r="WA36" s="10">
        <f t="shared" si="30"/>
        <v>36000</v>
      </c>
      <c r="WB36" s="10">
        <f t="shared" si="31"/>
        <v>30000</v>
      </c>
      <c r="WC36" s="10">
        <f t="shared" si="32"/>
        <v>80000</v>
      </c>
      <c r="WD36" s="10">
        <f t="shared" si="33"/>
        <v>0</v>
      </c>
      <c r="WE36" s="10">
        <f t="shared" si="34"/>
        <v>106000</v>
      </c>
      <c r="WF36" s="10"/>
      <c r="WG36" s="10"/>
      <c r="WH36" s="10">
        <f t="shared" si="35"/>
        <v>0</v>
      </c>
      <c r="WI36" s="10">
        <f t="shared" si="36"/>
        <v>521500</v>
      </c>
      <c r="WJ36" s="10">
        <f t="shared" si="37"/>
        <v>2051518</v>
      </c>
      <c r="WK36" s="10"/>
      <c r="WL36" s="10">
        <f t="shared" si="38"/>
        <v>341203</v>
      </c>
      <c r="WM36" s="10">
        <f t="shared" si="39"/>
        <v>3276221</v>
      </c>
      <c r="WN36" s="10">
        <f t="shared" si="40"/>
        <v>3276221</v>
      </c>
      <c r="WO36" s="10">
        <f t="shared" si="41"/>
        <v>0</v>
      </c>
      <c r="WP36" s="10">
        <f t="shared" si="42"/>
        <v>2392721</v>
      </c>
      <c r="WQ36" s="34">
        <v>6115340</v>
      </c>
      <c r="WR36" s="10">
        <f t="shared" si="43"/>
        <v>65000</v>
      </c>
      <c r="WS36" s="10"/>
      <c r="WT36" s="10"/>
      <c r="WU36" s="10">
        <f t="shared" si="44"/>
        <v>36000</v>
      </c>
      <c r="WV36" s="10">
        <f t="shared" si="45"/>
        <v>10000</v>
      </c>
      <c r="WW36" s="10">
        <f t="shared" si="46"/>
        <v>60000</v>
      </c>
      <c r="WX36" s="10">
        <f t="shared" si="47"/>
        <v>0</v>
      </c>
      <c r="WY36" s="10">
        <f t="shared" si="48"/>
        <v>70000</v>
      </c>
      <c r="WZ36" s="10"/>
      <c r="XA36" s="10"/>
      <c r="XB36" s="10">
        <f t="shared" si="49"/>
        <v>0</v>
      </c>
      <c r="XC36" s="10">
        <f t="shared" si="50"/>
        <v>172500</v>
      </c>
      <c r="XD36" s="10">
        <f t="shared" si="51"/>
        <v>2307721</v>
      </c>
      <c r="XE36" s="10">
        <f t="shared" si="52"/>
        <v>2721221</v>
      </c>
      <c r="XF36" s="10"/>
      <c r="XG36" s="10">
        <f t="shared" si="53"/>
        <v>2721221</v>
      </c>
      <c r="XH36" s="10">
        <f t="shared" si="54"/>
        <v>0</v>
      </c>
      <c r="XI36" s="10"/>
      <c r="XJ36" s="10"/>
      <c r="XK36" s="10"/>
    </row>
    <row r="37" spans="1:635" s="34" customFormat="1" ht="28.5" customHeight="1">
      <c r="A37" s="7">
        <v>1</v>
      </c>
      <c r="B37" s="9" t="s">
        <v>1328</v>
      </c>
      <c r="C37" s="7">
        <v>43464343</v>
      </c>
      <c r="D37" s="7" t="s">
        <v>1329</v>
      </c>
      <c r="E37" s="7" t="s">
        <v>1315</v>
      </c>
      <c r="F37" s="7">
        <v>6361701</v>
      </c>
      <c r="G37" s="7" t="s">
        <v>1324</v>
      </c>
      <c r="H37" s="7" t="s">
        <v>1221</v>
      </c>
      <c r="I37" s="7" t="s">
        <v>1333</v>
      </c>
      <c r="J37" s="35">
        <v>42522</v>
      </c>
      <c r="K37" s="7"/>
      <c r="L37" s="7" t="s">
        <v>1188</v>
      </c>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t="s">
        <v>1242</v>
      </c>
      <c r="AQ37" s="7">
        <v>2</v>
      </c>
      <c r="AR37" s="7">
        <v>4</v>
      </c>
      <c r="AS37" s="7">
        <v>0</v>
      </c>
      <c r="AT37" s="7">
        <v>8</v>
      </c>
      <c r="AU37" s="7">
        <v>25</v>
      </c>
      <c r="AV37" s="7"/>
      <c r="AW37" s="7"/>
      <c r="AX37" s="7"/>
      <c r="AY37" s="7"/>
      <c r="AZ37" s="7"/>
      <c r="BA37" s="7"/>
      <c r="BB37" s="7"/>
      <c r="BC37" s="7"/>
      <c r="BD37" s="7"/>
      <c r="BE37" s="7"/>
      <c r="BF37" s="7"/>
      <c r="BG37" s="7"/>
      <c r="BH37" s="7"/>
      <c r="BI37" s="7"/>
      <c r="BJ37" s="7"/>
      <c r="BK37" s="7"/>
      <c r="BL37" s="7" t="s">
        <v>1246</v>
      </c>
      <c r="BM37" s="7" t="s">
        <v>1247</v>
      </c>
      <c r="BN37" s="7" t="s">
        <v>1334</v>
      </c>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v>2</v>
      </c>
      <c r="EL37" s="7">
        <v>2</v>
      </c>
      <c r="EM37" s="7">
        <v>2</v>
      </c>
      <c r="EN37" s="7">
        <v>873796</v>
      </c>
      <c r="EO37" s="7">
        <v>873796</v>
      </c>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v>3</v>
      </c>
      <c r="FP37" s="7">
        <v>0.3</v>
      </c>
      <c r="FQ37" s="7">
        <v>7.4999999999999997E-2</v>
      </c>
      <c r="FR37" s="7">
        <v>157102</v>
      </c>
      <c r="FS37" s="7">
        <v>157102</v>
      </c>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v>2</v>
      </c>
      <c r="IT37" s="7">
        <v>72</v>
      </c>
      <c r="IU37" s="7">
        <v>3.5999999999999997E-2</v>
      </c>
      <c r="IV37" s="7">
        <v>10500</v>
      </c>
      <c r="IW37" s="7">
        <v>10500</v>
      </c>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v>0</v>
      </c>
      <c r="KH37" s="7"/>
      <c r="KI37" s="7">
        <v>2</v>
      </c>
      <c r="KJ37" s="7">
        <v>0</v>
      </c>
      <c r="KK37" s="7">
        <v>0</v>
      </c>
      <c r="KL37" s="7">
        <v>0</v>
      </c>
      <c r="KM37" s="7">
        <v>2</v>
      </c>
      <c r="KN37" s="7">
        <v>1030898</v>
      </c>
      <c r="KO37" s="7">
        <v>1030898</v>
      </c>
      <c r="KP37" s="7">
        <v>1030898</v>
      </c>
      <c r="KQ37" s="7"/>
      <c r="KR37" s="7"/>
      <c r="KS37" s="7"/>
      <c r="KT37" s="7">
        <v>0</v>
      </c>
      <c r="KU37" s="7">
        <v>0</v>
      </c>
      <c r="KV37" s="7">
        <v>0</v>
      </c>
      <c r="KW37" s="7"/>
      <c r="KX37" s="7"/>
      <c r="KY37" s="7"/>
      <c r="KZ37" s="7">
        <v>10500</v>
      </c>
      <c r="LA37" s="7">
        <v>10500</v>
      </c>
      <c r="LB37" s="7">
        <v>10500</v>
      </c>
      <c r="LC37" s="7"/>
      <c r="LD37" s="7"/>
      <c r="LE37" s="7"/>
      <c r="LF37" s="7">
        <v>3000</v>
      </c>
      <c r="LG37" s="7">
        <v>3000</v>
      </c>
      <c r="LH37" s="7">
        <v>3000</v>
      </c>
      <c r="LI37" s="7"/>
      <c r="LJ37" s="7"/>
      <c r="LK37" s="7"/>
      <c r="LL37" s="7">
        <v>0</v>
      </c>
      <c r="LM37" s="7">
        <v>0</v>
      </c>
      <c r="LN37" s="7">
        <v>0</v>
      </c>
      <c r="LO37" s="7"/>
      <c r="LP37" s="7"/>
      <c r="LQ37" s="7"/>
      <c r="LR37" s="7">
        <v>60000</v>
      </c>
      <c r="LS37" s="7">
        <v>60000</v>
      </c>
      <c r="LT37" s="7">
        <v>60000</v>
      </c>
      <c r="LU37" s="7"/>
      <c r="LV37" s="7"/>
      <c r="LW37" s="7"/>
      <c r="LX37" s="7">
        <v>0</v>
      </c>
      <c r="LY37" s="7">
        <v>0</v>
      </c>
      <c r="LZ37" s="7">
        <v>0</v>
      </c>
      <c r="MA37" s="7"/>
      <c r="MB37" s="7"/>
      <c r="MC37" s="7"/>
      <c r="MD37" s="7">
        <v>20000</v>
      </c>
      <c r="ME37" s="7">
        <v>20000</v>
      </c>
      <c r="MF37" s="7">
        <v>20000</v>
      </c>
      <c r="MG37" s="7"/>
      <c r="MH37" s="7"/>
      <c r="MI37" s="7"/>
      <c r="MJ37" s="7">
        <v>25200</v>
      </c>
      <c r="MK37" s="7">
        <v>25200</v>
      </c>
      <c r="ML37" s="7">
        <v>25200</v>
      </c>
      <c r="MM37" s="7"/>
      <c r="MN37" s="7"/>
      <c r="MO37" s="7"/>
      <c r="MP37" s="7">
        <v>14000</v>
      </c>
      <c r="MQ37" s="7">
        <v>14000</v>
      </c>
      <c r="MR37" s="7">
        <v>14000</v>
      </c>
      <c r="MS37" s="7"/>
      <c r="MT37" s="7"/>
      <c r="MU37" s="7"/>
      <c r="MV37" s="7">
        <v>60000</v>
      </c>
      <c r="MW37" s="7">
        <v>60000</v>
      </c>
      <c r="MX37" s="7">
        <v>60000</v>
      </c>
      <c r="MY37" s="7"/>
      <c r="MZ37" s="7"/>
      <c r="NA37" s="7"/>
      <c r="NB37" s="7">
        <v>32000</v>
      </c>
      <c r="NC37" s="7">
        <v>32000</v>
      </c>
      <c r="ND37" s="7">
        <v>32000</v>
      </c>
      <c r="NE37" s="7"/>
      <c r="NF37" s="7"/>
      <c r="NG37" s="7"/>
      <c r="NH37" s="7">
        <v>80000</v>
      </c>
      <c r="NI37" s="7">
        <v>80000</v>
      </c>
      <c r="NJ37" s="7">
        <v>80000</v>
      </c>
      <c r="NK37" s="7"/>
      <c r="NL37" s="7"/>
      <c r="NM37" s="7"/>
      <c r="NN37" s="7">
        <v>45000</v>
      </c>
      <c r="NO37" s="7">
        <v>45000</v>
      </c>
      <c r="NP37" s="7">
        <v>45000</v>
      </c>
      <c r="NQ37" s="7"/>
      <c r="NR37" s="7"/>
      <c r="NS37" s="7"/>
      <c r="NT37" s="7">
        <v>40000</v>
      </c>
      <c r="NU37" s="7">
        <v>30000</v>
      </c>
      <c r="NV37" s="7">
        <v>30000</v>
      </c>
      <c r="NW37" s="7"/>
      <c r="NX37" s="7"/>
      <c r="NY37" s="7"/>
      <c r="NZ37" s="7">
        <v>0</v>
      </c>
      <c r="OA37" s="7">
        <v>0</v>
      </c>
      <c r="OB37" s="7">
        <v>0</v>
      </c>
      <c r="OC37" s="7"/>
      <c r="OD37" s="7"/>
      <c r="OE37" s="7"/>
      <c r="OF37" s="7">
        <v>30000</v>
      </c>
      <c r="OG37" s="7">
        <v>30000</v>
      </c>
      <c r="OH37" s="7">
        <v>30000</v>
      </c>
      <c r="OI37" s="7"/>
      <c r="OJ37" s="7"/>
      <c r="OK37" s="7"/>
      <c r="OL37" s="7">
        <v>0</v>
      </c>
      <c r="OM37" s="7">
        <v>0</v>
      </c>
      <c r="ON37" s="7">
        <v>0</v>
      </c>
      <c r="OO37" s="7"/>
      <c r="OP37" s="7"/>
      <c r="OQ37" s="7"/>
      <c r="OR37" s="7">
        <v>0</v>
      </c>
      <c r="OS37" s="7">
        <v>0</v>
      </c>
      <c r="OT37" s="7">
        <v>0</v>
      </c>
      <c r="OU37" s="7"/>
      <c r="OV37" s="7"/>
      <c r="OW37" s="7"/>
      <c r="OX37" s="7">
        <v>223000</v>
      </c>
      <c r="OY37" s="7">
        <v>203000</v>
      </c>
      <c r="OZ37" s="7">
        <v>203000</v>
      </c>
      <c r="PA37" s="7"/>
      <c r="PB37" s="7"/>
      <c r="PC37" s="7"/>
      <c r="PD37" s="7">
        <v>0</v>
      </c>
      <c r="PE37" s="7">
        <v>0</v>
      </c>
      <c r="PF37" s="7">
        <v>0</v>
      </c>
      <c r="PG37" s="7"/>
      <c r="PH37" s="7"/>
      <c r="PI37" s="7"/>
      <c r="PJ37" s="7">
        <v>22500</v>
      </c>
      <c r="PK37" s="7">
        <v>2500</v>
      </c>
      <c r="PL37" s="7">
        <v>2500</v>
      </c>
      <c r="PM37" s="7"/>
      <c r="PN37" s="7"/>
      <c r="PO37" s="7"/>
      <c r="PP37" s="7">
        <v>1696098</v>
      </c>
      <c r="PQ37" s="7">
        <v>1646098</v>
      </c>
      <c r="PR37" s="8">
        <v>1646098</v>
      </c>
      <c r="PS37" s="7">
        <v>100</v>
      </c>
      <c r="PT37" s="7">
        <v>100</v>
      </c>
      <c r="PU37" s="7"/>
      <c r="PV37" s="7"/>
      <c r="PW37" s="7"/>
      <c r="PX37" s="7"/>
      <c r="PY37" s="7">
        <v>0</v>
      </c>
      <c r="PZ37" s="7">
        <v>1646098</v>
      </c>
      <c r="QA37" s="7"/>
      <c r="QB37" s="7">
        <v>0</v>
      </c>
      <c r="QC37" s="7">
        <v>0</v>
      </c>
      <c r="QD37" s="7"/>
      <c r="QE37" s="7">
        <v>0</v>
      </c>
      <c r="QF37" s="7">
        <v>0</v>
      </c>
      <c r="QG37" s="7"/>
      <c r="QH37" s="7">
        <v>0</v>
      </c>
      <c r="QI37" s="7">
        <v>0</v>
      </c>
      <c r="QJ37" s="7"/>
      <c r="QK37" s="7">
        <v>0</v>
      </c>
      <c r="QL37" s="7">
        <v>0</v>
      </c>
      <c r="QM37" s="7"/>
      <c r="QN37" s="7"/>
      <c r="QO37" s="7">
        <v>0</v>
      </c>
      <c r="QP37" s="7">
        <v>0</v>
      </c>
      <c r="QQ37" s="7"/>
      <c r="QR37" s="7"/>
      <c r="QS37" s="7"/>
      <c r="QT37" s="7"/>
      <c r="QU37" s="7"/>
      <c r="QV37" s="7">
        <v>588000</v>
      </c>
      <c r="QW37" s="7">
        <v>0</v>
      </c>
      <c r="QX37" s="7"/>
      <c r="QY37" s="7">
        <v>20000</v>
      </c>
      <c r="QZ37" s="7">
        <v>50000</v>
      </c>
      <c r="RA37" s="7"/>
      <c r="RB37" s="7"/>
      <c r="RC37" s="7"/>
      <c r="RD37" s="7"/>
      <c r="RE37" s="7"/>
      <c r="RF37" s="7"/>
      <c r="RG37" s="7"/>
      <c r="RH37" s="7"/>
      <c r="RI37" s="7">
        <v>0</v>
      </c>
      <c r="RJ37" s="7"/>
      <c r="RK37" s="7"/>
      <c r="RL37" s="7"/>
      <c r="RM37" s="7" t="s">
        <v>1188</v>
      </c>
      <c r="RN37" s="7"/>
      <c r="RO37" s="7"/>
      <c r="RP37" s="7"/>
      <c r="RQ37" s="7"/>
      <c r="RR37" s="7"/>
      <c r="RS37" s="7"/>
      <c r="RT37" s="7"/>
      <c r="RU37" s="7"/>
      <c r="RV37" s="7"/>
      <c r="RW37" s="7"/>
      <c r="RX37" s="7"/>
      <c r="RY37" s="7"/>
      <c r="RZ37" s="7"/>
      <c r="SA37" s="7"/>
      <c r="SB37" s="7"/>
      <c r="SC37" s="7"/>
      <c r="SD37" s="7"/>
      <c r="SE37" s="7"/>
      <c r="SF37" s="7"/>
      <c r="SG37" s="36">
        <f t="shared" si="55"/>
        <v>1696098</v>
      </c>
      <c r="SH37" s="36">
        <f t="shared" si="56"/>
        <v>1696098</v>
      </c>
      <c r="SI37" s="36">
        <f t="shared" si="57"/>
        <v>1044398</v>
      </c>
      <c r="SJ37" s="20">
        <f t="shared" si="58"/>
        <v>1030898</v>
      </c>
      <c r="SK37" s="20">
        <f t="shared" si="59"/>
        <v>0</v>
      </c>
      <c r="SL37" s="20">
        <f t="shared" si="60"/>
        <v>10500</v>
      </c>
      <c r="SM37" s="20">
        <f t="shared" si="61"/>
        <v>3000</v>
      </c>
      <c r="SN37" s="36">
        <f t="shared" si="62"/>
        <v>651700</v>
      </c>
      <c r="SO37" s="36">
        <f t="shared" si="63"/>
        <v>60000</v>
      </c>
      <c r="SP37" s="20">
        <f t="shared" si="64"/>
        <v>0</v>
      </c>
      <c r="SQ37" s="20">
        <f t="shared" si="65"/>
        <v>60000</v>
      </c>
      <c r="SR37" s="20">
        <f t="shared" si="66"/>
        <v>0</v>
      </c>
      <c r="SS37" s="20">
        <f t="shared" si="67"/>
        <v>20000</v>
      </c>
      <c r="ST37" s="20">
        <f t="shared" si="68"/>
        <v>25200</v>
      </c>
      <c r="SU37" s="20">
        <f t="shared" si="69"/>
        <v>14000</v>
      </c>
      <c r="SV37" s="36">
        <f t="shared" si="70"/>
        <v>510000</v>
      </c>
      <c r="SW37" s="20">
        <f t="shared" si="71"/>
        <v>60000</v>
      </c>
      <c r="SX37" s="20">
        <f t="shared" si="72"/>
        <v>32000</v>
      </c>
      <c r="SY37" s="20">
        <f t="shared" si="73"/>
        <v>80000</v>
      </c>
      <c r="SZ37" s="20">
        <f t="shared" si="74"/>
        <v>45000</v>
      </c>
      <c r="TA37" s="20">
        <f t="shared" si="75"/>
        <v>40000</v>
      </c>
      <c r="TB37" s="20">
        <f t="shared" si="76"/>
        <v>0</v>
      </c>
      <c r="TC37" s="20">
        <f t="shared" si="77"/>
        <v>30000</v>
      </c>
      <c r="TD37" s="20">
        <f t="shared" si="78"/>
        <v>0</v>
      </c>
      <c r="TE37" s="20">
        <f t="shared" si="79"/>
        <v>0</v>
      </c>
      <c r="TF37" s="20">
        <f t="shared" si="80"/>
        <v>223000</v>
      </c>
      <c r="TG37" s="20">
        <f t="shared" si="81"/>
        <v>0</v>
      </c>
      <c r="TH37" s="20">
        <f t="shared" si="82"/>
        <v>22500</v>
      </c>
      <c r="TI37" s="6"/>
      <c r="TJ37" s="36">
        <f t="shared" si="83"/>
        <v>1646098</v>
      </c>
      <c r="TK37" s="36">
        <f t="shared" si="84"/>
        <v>1646098</v>
      </c>
      <c r="TL37" s="36">
        <f t="shared" si="85"/>
        <v>1044398</v>
      </c>
      <c r="TM37" s="20">
        <f t="shared" si="86"/>
        <v>1030898</v>
      </c>
      <c r="TN37" s="20">
        <f t="shared" si="87"/>
        <v>0</v>
      </c>
      <c r="TO37" s="20">
        <f t="shared" si="88"/>
        <v>10500</v>
      </c>
      <c r="TP37" s="20">
        <f t="shared" si="89"/>
        <v>3000</v>
      </c>
      <c r="TQ37" s="36">
        <f t="shared" si="90"/>
        <v>601700</v>
      </c>
      <c r="TR37" s="36">
        <f t="shared" si="91"/>
        <v>60000</v>
      </c>
      <c r="TS37" s="20">
        <f t="shared" si="92"/>
        <v>0</v>
      </c>
      <c r="TT37" s="20">
        <f t="shared" si="93"/>
        <v>60000</v>
      </c>
      <c r="TU37" s="20">
        <f t="shared" si="94"/>
        <v>0</v>
      </c>
      <c r="TV37" s="20">
        <f t="shared" si="95"/>
        <v>20000</v>
      </c>
      <c r="TW37" s="20">
        <f t="shared" si="96"/>
        <v>25200</v>
      </c>
      <c r="TX37" s="20">
        <f t="shared" si="97"/>
        <v>14000</v>
      </c>
      <c r="TY37" s="36">
        <f t="shared" si="98"/>
        <v>480000</v>
      </c>
      <c r="TZ37" s="20">
        <f t="shared" si="99"/>
        <v>60000</v>
      </c>
      <c r="UA37" s="20">
        <f t="shared" si="100"/>
        <v>32000</v>
      </c>
      <c r="UB37" s="20">
        <f t="shared" si="101"/>
        <v>80000</v>
      </c>
      <c r="UC37" s="20">
        <f t="shared" si="102"/>
        <v>45000</v>
      </c>
      <c r="UD37" s="20">
        <f t="shared" si="103"/>
        <v>30000</v>
      </c>
      <c r="UE37" s="20">
        <f t="shared" si="104"/>
        <v>0</v>
      </c>
      <c r="UF37" s="20">
        <f t="shared" si="105"/>
        <v>30000</v>
      </c>
      <c r="UG37" s="20">
        <f t="shared" si="106"/>
        <v>0</v>
      </c>
      <c r="UH37" s="20">
        <f t="shared" si="107"/>
        <v>0</v>
      </c>
      <c r="UI37" s="20">
        <f t="shared" si="108"/>
        <v>203000</v>
      </c>
      <c r="UJ37" s="20">
        <f t="shared" si="109"/>
        <v>0</v>
      </c>
      <c r="UK37" s="20">
        <f t="shared" si="110"/>
        <v>2500</v>
      </c>
      <c r="UL37" s="6"/>
      <c r="UM37" s="36">
        <f t="shared" si="111"/>
        <v>1646098</v>
      </c>
      <c r="UN37" s="36">
        <f t="shared" si="112"/>
        <v>1646098</v>
      </c>
      <c r="UO37" s="36">
        <f t="shared" si="113"/>
        <v>1044398</v>
      </c>
      <c r="UP37" s="20">
        <f t="shared" si="114"/>
        <v>1030898</v>
      </c>
      <c r="UQ37" s="20">
        <f t="shared" si="115"/>
        <v>0</v>
      </c>
      <c r="UR37" s="20">
        <f t="shared" si="116"/>
        <v>10500</v>
      </c>
      <c r="US37" s="20">
        <f t="shared" si="117"/>
        <v>3000</v>
      </c>
      <c r="UT37" s="36">
        <f t="shared" si="118"/>
        <v>601700</v>
      </c>
      <c r="UU37" s="36">
        <f t="shared" si="119"/>
        <v>60000</v>
      </c>
      <c r="UV37" s="20">
        <f t="shared" si="120"/>
        <v>0</v>
      </c>
      <c r="UW37" s="20">
        <f t="shared" si="121"/>
        <v>60000</v>
      </c>
      <c r="UX37" s="20">
        <f t="shared" si="122"/>
        <v>0</v>
      </c>
      <c r="UY37" s="20">
        <f t="shared" si="123"/>
        <v>20000</v>
      </c>
      <c r="UZ37" s="20">
        <f t="shared" si="124"/>
        <v>25200</v>
      </c>
      <c r="VA37" s="20">
        <f t="shared" si="125"/>
        <v>14000</v>
      </c>
      <c r="VB37" s="36">
        <f t="shared" si="126"/>
        <v>480000</v>
      </c>
      <c r="VC37" s="20">
        <f t="shared" si="127"/>
        <v>60000</v>
      </c>
      <c r="VD37" s="20">
        <f t="shared" si="128"/>
        <v>32000</v>
      </c>
      <c r="VE37" s="20">
        <f t="shared" si="129"/>
        <v>80000</v>
      </c>
      <c r="VF37" s="20">
        <f t="shared" si="130"/>
        <v>45000</v>
      </c>
      <c r="VG37" s="20">
        <f t="shared" si="131"/>
        <v>30000</v>
      </c>
      <c r="VH37" s="20">
        <f t="shared" si="132"/>
        <v>0</v>
      </c>
      <c r="VI37" s="20">
        <f t="shared" si="133"/>
        <v>30000</v>
      </c>
      <c r="VJ37" s="20">
        <f t="shared" si="134"/>
        <v>0</v>
      </c>
      <c r="VK37" s="20">
        <f t="shared" si="135"/>
        <v>0</v>
      </c>
      <c r="VL37" s="20">
        <f t="shared" si="136"/>
        <v>203000</v>
      </c>
      <c r="VM37" s="20">
        <f t="shared" si="137"/>
        <v>0</v>
      </c>
      <c r="VN37" s="20">
        <f t="shared" si="138"/>
        <v>2500</v>
      </c>
      <c r="VT37" s="34">
        <f t="shared" si="25"/>
        <v>6361701</v>
      </c>
      <c r="VU37" s="34" t="str">
        <f t="shared" si="26"/>
        <v>Diakonie ČCE - středisko Světlo ve Vrchlabí</v>
      </c>
      <c r="VV37" s="34" t="str">
        <f t="shared" si="27"/>
        <v>Sociálně aktivizační služby pro rodiny s dětmi</v>
      </c>
      <c r="VW37" s="34" t="str">
        <f t="shared" si="28"/>
        <v>sociálně aktivizační služby pro rodiny s dětmi</v>
      </c>
      <c r="VX37" s="10">
        <f t="shared" si="29"/>
        <v>105200</v>
      </c>
      <c r="VY37" s="10"/>
      <c r="VZ37" s="10"/>
      <c r="WA37" s="10">
        <f t="shared" si="30"/>
        <v>60000</v>
      </c>
      <c r="WB37" s="10">
        <f t="shared" si="31"/>
        <v>0</v>
      </c>
      <c r="WC37" s="10">
        <f t="shared" si="32"/>
        <v>80000</v>
      </c>
      <c r="WD37" s="10">
        <f t="shared" si="33"/>
        <v>0</v>
      </c>
      <c r="WE37" s="10">
        <f t="shared" si="34"/>
        <v>117000</v>
      </c>
      <c r="WF37" s="10"/>
      <c r="WG37" s="10"/>
      <c r="WH37" s="10">
        <f t="shared" si="35"/>
        <v>0</v>
      </c>
      <c r="WI37" s="10">
        <f t="shared" si="36"/>
        <v>289500</v>
      </c>
      <c r="WJ37" s="10">
        <f t="shared" si="37"/>
        <v>873796</v>
      </c>
      <c r="WK37" s="10"/>
      <c r="WL37" s="10">
        <f t="shared" si="38"/>
        <v>170602</v>
      </c>
      <c r="WM37" s="10">
        <f t="shared" si="39"/>
        <v>1696098</v>
      </c>
      <c r="WN37" s="10">
        <f t="shared" si="40"/>
        <v>1696098</v>
      </c>
      <c r="WO37" s="10">
        <f t="shared" si="41"/>
        <v>0</v>
      </c>
      <c r="WP37" s="10">
        <f t="shared" si="42"/>
        <v>1044398</v>
      </c>
      <c r="WQ37" s="34">
        <v>6115340</v>
      </c>
      <c r="WR37" s="10">
        <f t="shared" si="43"/>
        <v>105200</v>
      </c>
      <c r="WS37" s="10"/>
      <c r="WT37" s="10"/>
      <c r="WU37" s="10">
        <f t="shared" si="44"/>
        <v>60000</v>
      </c>
      <c r="WV37" s="10">
        <f t="shared" si="45"/>
        <v>0</v>
      </c>
      <c r="WW37" s="10">
        <f t="shared" si="46"/>
        <v>80000</v>
      </c>
      <c r="WX37" s="10">
        <f t="shared" si="47"/>
        <v>0</v>
      </c>
      <c r="WY37" s="10">
        <f t="shared" si="48"/>
        <v>107000</v>
      </c>
      <c r="WZ37" s="10"/>
      <c r="XA37" s="10"/>
      <c r="XB37" s="10">
        <f t="shared" si="49"/>
        <v>0</v>
      </c>
      <c r="XC37" s="10">
        <f t="shared" si="50"/>
        <v>249500</v>
      </c>
      <c r="XD37" s="10">
        <f t="shared" si="51"/>
        <v>1044398</v>
      </c>
      <c r="XE37" s="10">
        <f t="shared" si="52"/>
        <v>1646098</v>
      </c>
      <c r="XF37" s="10"/>
      <c r="XG37" s="10">
        <f t="shared" si="53"/>
        <v>1646098</v>
      </c>
      <c r="XH37" s="10">
        <f t="shared" si="54"/>
        <v>0</v>
      </c>
      <c r="XI37" s="10"/>
      <c r="XJ37" s="10"/>
      <c r="XK37" s="10"/>
    </row>
    <row r="38" spans="1:635" s="34" customFormat="1" ht="28.5" customHeight="1">
      <c r="A38" s="7">
        <v>1</v>
      </c>
      <c r="B38" s="9" t="s">
        <v>1328</v>
      </c>
      <c r="C38" s="7">
        <v>43464343</v>
      </c>
      <c r="D38" s="7" t="s">
        <v>1329</v>
      </c>
      <c r="E38" s="7" t="s">
        <v>1315</v>
      </c>
      <c r="F38" s="7">
        <v>6447139</v>
      </c>
      <c r="G38" s="7" t="s">
        <v>1241</v>
      </c>
      <c r="H38" s="7" t="s">
        <v>1221</v>
      </c>
      <c r="I38" s="7" t="s">
        <v>1335</v>
      </c>
      <c r="J38" s="35">
        <v>39083</v>
      </c>
      <c r="K38" s="7"/>
      <c r="L38" s="7" t="s">
        <v>1188</v>
      </c>
      <c r="M38" s="7"/>
      <c r="N38" s="7"/>
      <c r="O38" s="7"/>
      <c r="P38" s="7"/>
      <c r="Q38" s="7"/>
      <c r="R38" s="7"/>
      <c r="S38" s="7"/>
      <c r="T38" s="7"/>
      <c r="U38" s="7"/>
      <c r="V38" s="7"/>
      <c r="W38" s="7"/>
      <c r="X38" s="7" t="s">
        <v>1300</v>
      </c>
      <c r="Y38" s="7"/>
      <c r="Z38" s="7">
        <v>2</v>
      </c>
      <c r="AA38" s="7">
        <v>4</v>
      </c>
      <c r="AB38" s="7">
        <v>0</v>
      </c>
      <c r="AC38" s="7">
        <v>26</v>
      </c>
      <c r="AD38" s="7">
        <v>30</v>
      </c>
      <c r="AE38" s="7"/>
      <c r="AF38" s="7"/>
      <c r="AG38" s="7"/>
      <c r="AH38" s="7"/>
      <c r="AI38" s="7"/>
      <c r="AJ38" s="7"/>
      <c r="AK38" s="7"/>
      <c r="AL38" s="7"/>
      <c r="AM38" s="7"/>
      <c r="AN38" s="7"/>
      <c r="AO38" s="7" t="s">
        <v>1336</v>
      </c>
      <c r="AP38" s="7" t="s">
        <v>1300</v>
      </c>
      <c r="AQ38" s="7">
        <v>2</v>
      </c>
      <c r="AR38" s="7">
        <v>4</v>
      </c>
      <c r="AS38" s="7">
        <v>29</v>
      </c>
      <c r="AT38" s="7">
        <v>26</v>
      </c>
      <c r="AU38" s="7">
        <v>30</v>
      </c>
      <c r="AV38" s="7"/>
      <c r="AW38" s="7"/>
      <c r="AX38" s="7"/>
      <c r="AY38" s="7"/>
      <c r="AZ38" s="7"/>
      <c r="BA38" s="7"/>
      <c r="BB38" s="7"/>
      <c r="BC38" s="7"/>
      <c r="BD38" s="7"/>
      <c r="BE38" s="7"/>
      <c r="BF38" s="7"/>
      <c r="BG38" s="7"/>
      <c r="BH38" s="7"/>
      <c r="BI38" s="7"/>
      <c r="BJ38" s="7"/>
      <c r="BK38" s="7"/>
      <c r="BL38" s="7" t="s">
        <v>1246</v>
      </c>
      <c r="BM38" s="7" t="s">
        <v>1247</v>
      </c>
      <c r="BN38" s="7" t="s">
        <v>1337</v>
      </c>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v>2</v>
      </c>
      <c r="EL38" s="7">
        <v>2</v>
      </c>
      <c r="EM38" s="7">
        <v>2</v>
      </c>
      <c r="EN38" s="7">
        <v>905906</v>
      </c>
      <c r="EO38" s="7">
        <v>905906</v>
      </c>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v>3</v>
      </c>
      <c r="FP38" s="7">
        <v>0.3</v>
      </c>
      <c r="FQ38" s="7">
        <v>0.35</v>
      </c>
      <c r="FR38" s="7">
        <v>157102</v>
      </c>
      <c r="FS38" s="7">
        <v>157102</v>
      </c>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v>3</v>
      </c>
      <c r="IT38" s="7">
        <v>172</v>
      </c>
      <c r="IU38" s="7">
        <v>8.5999999999999993E-2</v>
      </c>
      <c r="IV38" s="7">
        <v>40500</v>
      </c>
      <c r="IW38" s="7">
        <v>40500</v>
      </c>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v>0</v>
      </c>
      <c r="KH38" s="7"/>
      <c r="KI38" s="7">
        <v>2</v>
      </c>
      <c r="KJ38" s="7">
        <v>0</v>
      </c>
      <c r="KK38" s="7">
        <v>0</v>
      </c>
      <c r="KL38" s="7">
        <v>0</v>
      </c>
      <c r="KM38" s="7">
        <v>2</v>
      </c>
      <c r="KN38" s="7">
        <v>1063008</v>
      </c>
      <c r="KO38" s="7">
        <v>1063008</v>
      </c>
      <c r="KP38" s="7">
        <v>1063008</v>
      </c>
      <c r="KQ38" s="7"/>
      <c r="KR38" s="7"/>
      <c r="KS38" s="7"/>
      <c r="KT38" s="7">
        <v>0</v>
      </c>
      <c r="KU38" s="7">
        <v>0</v>
      </c>
      <c r="KV38" s="7">
        <v>0</v>
      </c>
      <c r="KW38" s="7"/>
      <c r="KX38" s="7"/>
      <c r="KY38" s="7"/>
      <c r="KZ38" s="7">
        <v>40500</v>
      </c>
      <c r="LA38" s="7">
        <v>40500</v>
      </c>
      <c r="LB38" s="7">
        <v>40500</v>
      </c>
      <c r="LC38" s="7"/>
      <c r="LD38" s="7"/>
      <c r="LE38" s="7"/>
      <c r="LF38" s="7">
        <v>3000</v>
      </c>
      <c r="LG38" s="7">
        <v>3000</v>
      </c>
      <c r="LH38" s="7">
        <v>3000</v>
      </c>
      <c r="LI38" s="7"/>
      <c r="LJ38" s="7"/>
      <c r="LK38" s="7"/>
      <c r="LL38" s="7">
        <v>0</v>
      </c>
      <c r="LM38" s="7">
        <v>0</v>
      </c>
      <c r="LN38" s="7">
        <v>0</v>
      </c>
      <c r="LO38" s="7"/>
      <c r="LP38" s="7"/>
      <c r="LQ38" s="7"/>
      <c r="LR38" s="7">
        <v>65500</v>
      </c>
      <c r="LS38" s="7">
        <v>40000</v>
      </c>
      <c r="LT38" s="7">
        <v>40000</v>
      </c>
      <c r="LU38" s="7"/>
      <c r="LV38" s="7"/>
      <c r="LW38" s="7"/>
      <c r="LX38" s="7">
        <v>0</v>
      </c>
      <c r="LY38" s="7">
        <v>0</v>
      </c>
      <c r="LZ38" s="7">
        <v>0</v>
      </c>
      <c r="MA38" s="7"/>
      <c r="MB38" s="7"/>
      <c r="MC38" s="7"/>
      <c r="MD38" s="7">
        <v>20000</v>
      </c>
      <c r="ME38" s="7">
        <v>20000</v>
      </c>
      <c r="MF38" s="7">
        <v>20000</v>
      </c>
      <c r="MG38" s="7"/>
      <c r="MH38" s="7"/>
      <c r="MI38" s="7"/>
      <c r="MJ38" s="7">
        <v>25200</v>
      </c>
      <c r="MK38" s="7">
        <v>25200</v>
      </c>
      <c r="ML38" s="7">
        <v>25200</v>
      </c>
      <c r="MM38" s="7"/>
      <c r="MN38" s="7"/>
      <c r="MO38" s="7"/>
      <c r="MP38" s="7">
        <v>29000</v>
      </c>
      <c r="MQ38" s="7">
        <v>25000</v>
      </c>
      <c r="MR38" s="7">
        <v>25000</v>
      </c>
      <c r="MS38" s="7"/>
      <c r="MT38" s="7"/>
      <c r="MU38" s="7"/>
      <c r="MV38" s="7">
        <v>36000</v>
      </c>
      <c r="MW38" s="7">
        <v>36000</v>
      </c>
      <c r="MX38" s="7">
        <v>36000</v>
      </c>
      <c r="MY38" s="7"/>
      <c r="MZ38" s="7"/>
      <c r="NA38" s="7"/>
      <c r="NB38" s="7">
        <v>18500</v>
      </c>
      <c r="NC38" s="7">
        <v>18500</v>
      </c>
      <c r="ND38" s="7">
        <v>18500</v>
      </c>
      <c r="NE38" s="7"/>
      <c r="NF38" s="7"/>
      <c r="NG38" s="7"/>
      <c r="NH38" s="7">
        <v>95000</v>
      </c>
      <c r="NI38" s="7">
        <v>95000</v>
      </c>
      <c r="NJ38" s="7">
        <v>95000</v>
      </c>
      <c r="NK38" s="7"/>
      <c r="NL38" s="7"/>
      <c r="NM38" s="7"/>
      <c r="NN38" s="7">
        <v>45000</v>
      </c>
      <c r="NO38" s="7">
        <v>45000</v>
      </c>
      <c r="NP38" s="7">
        <v>45000</v>
      </c>
      <c r="NQ38" s="7"/>
      <c r="NR38" s="7"/>
      <c r="NS38" s="7"/>
      <c r="NT38" s="7">
        <v>25000</v>
      </c>
      <c r="NU38" s="7">
        <v>25000</v>
      </c>
      <c r="NV38" s="7">
        <v>25000</v>
      </c>
      <c r="NW38" s="7"/>
      <c r="NX38" s="7"/>
      <c r="NY38" s="7"/>
      <c r="NZ38" s="7">
        <v>10000</v>
      </c>
      <c r="OA38" s="7">
        <v>10000</v>
      </c>
      <c r="OB38" s="7">
        <v>10000</v>
      </c>
      <c r="OC38" s="7"/>
      <c r="OD38" s="7"/>
      <c r="OE38" s="7"/>
      <c r="OF38" s="7">
        <v>20000</v>
      </c>
      <c r="OG38" s="7">
        <v>20000</v>
      </c>
      <c r="OH38" s="7">
        <v>20000</v>
      </c>
      <c r="OI38" s="7"/>
      <c r="OJ38" s="7"/>
      <c r="OK38" s="7"/>
      <c r="OL38" s="7">
        <v>0</v>
      </c>
      <c r="OM38" s="7">
        <v>0</v>
      </c>
      <c r="ON38" s="7">
        <v>0</v>
      </c>
      <c r="OO38" s="7"/>
      <c r="OP38" s="7"/>
      <c r="OQ38" s="7"/>
      <c r="OR38" s="7">
        <v>0</v>
      </c>
      <c r="OS38" s="7">
        <v>0</v>
      </c>
      <c r="OT38" s="7">
        <v>0</v>
      </c>
      <c r="OU38" s="7"/>
      <c r="OV38" s="7"/>
      <c r="OW38" s="7"/>
      <c r="OX38" s="7">
        <v>285000</v>
      </c>
      <c r="OY38" s="7">
        <v>277000</v>
      </c>
      <c r="OZ38" s="7">
        <v>277000</v>
      </c>
      <c r="PA38" s="7"/>
      <c r="PB38" s="7"/>
      <c r="PC38" s="7"/>
      <c r="PD38" s="7">
        <v>0</v>
      </c>
      <c r="PE38" s="7">
        <v>0</v>
      </c>
      <c r="PF38" s="7">
        <v>0</v>
      </c>
      <c r="PG38" s="7"/>
      <c r="PH38" s="7"/>
      <c r="PI38" s="7"/>
      <c r="PJ38" s="7">
        <v>22500</v>
      </c>
      <c r="PK38" s="7">
        <v>0</v>
      </c>
      <c r="PL38" s="7">
        <v>0</v>
      </c>
      <c r="PM38" s="7"/>
      <c r="PN38" s="7"/>
      <c r="PO38" s="7"/>
      <c r="PP38" s="7">
        <v>1803208</v>
      </c>
      <c r="PQ38" s="7">
        <v>1743208</v>
      </c>
      <c r="PR38" s="8">
        <v>1743208</v>
      </c>
      <c r="PS38" s="7">
        <v>100</v>
      </c>
      <c r="PT38" s="7">
        <v>100</v>
      </c>
      <c r="PU38" s="7"/>
      <c r="PV38" s="7"/>
      <c r="PW38" s="7"/>
      <c r="PX38" s="7">
        <v>1094000</v>
      </c>
      <c r="PY38" s="7">
        <v>1294000</v>
      </c>
      <c r="PZ38" s="7">
        <v>1743208</v>
      </c>
      <c r="QA38" s="7">
        <v>0</v>
      </c>
      <c r="QB38" s="7">
        <v>0</v>
      </c>
      <c r="QC38" s="7">
        <v>0</v>
      </c>
      <c r="QD38" s="7">
        <v>0</v>
      </c>
      <c r="QE38" s="7">
        <v>0</v>
      </c>
      <c r="QF38" s="7">
        <v>0</v>
      </c>
      <c r="QG38" s="7">
        <v>0</v>
      </c>
      <c r="QH38" s="7">
        <v>0</v>
      </c>
      <c r="QI38" s="7">
        <v>0</v>
      </c>
      <c r="QJ38" s="7">
        <v>0</v>
      </c>
      <c r="QK38" s="7">
        <v>0</v>
      </c>
      <c r="QL38" s="7">
        <v>0</v>
      </c>
      <c r="QM38" s="7"/>
      <c r="QN38" s="7">
        <v>0</v>
      </c>
      <c r="QO38" s="7">
        <v>0</v>
      </c>
      <c r="QP38" s="7">
        <v>0</v>
      </c>
      <c r="QQ38" s="7"/>
      <c r="QR38" s="7"/>
      <c r="QS38" s="7"/>
      <c r="QT38" s="7"/>
      <c r="QU38" s="7">
        <v>0</v>
      </c>
      <c r="QV38" s="7">
        <v>50000</v>
      </c>
      <c r="QW38" s="7">
        <v>0</v>
      </c>
      <c r="QX38" s="7">
        <v>45000</v>
      </c>
      <c r="QY38" s="7">
        <v>86500</v>
      </c>
      <c r="QZ38" s="7">
        <v>60000</v>
      </c>
      <c r="RA38" s="7"/>
      <c r="RB38" s="7"/>
      <c r="RC38" s="7"/>
      <c r="RD38" s="7">
        <v>47400</v>
      </c>
      <c r="RE38" s="7">
        <v>0</v>
      </c>
      <c r="RF38" s="7">
        <v>0</v>
      </c>
      <c r="RG38" s="7"/>
      <c r="RH38" s="7"/>
      <c r="RI38" s="7">
        <v>0</v>
      </c>
      <c r="RJ38" s="7"/>
      <c r="RK38" s="7"/>
      <c r="RL38" s="7"/>
      <c r="RM38" s="7" t="s">
        <v>1188</v>
      </c>
      <c r="RN38" s="7"/>
      <c r="RO38" s="7"/>
      <c r="RP38" s="7"/>
      <c r="RQ38" s="7"/>
      <c r="RR38" s="7"/>
      <c r="RS38" s="7"/>
      <c r="RT38" s="7"/>
      <c r="RU38" s="7"/>
      <c r="RV38" s="7"/>
      <c r="RW38" s="7"/>
      <c r="RX38" s="7"/>
      <c r="RY38" s="7"/>
      <c r="RZ38" s="7"/>
      <c r="SA38" s="7"/>
      <c r="SB38" s="7"/>
      <c r="SC38" s="7"/>
      <c r="SD38" s="7"/>
      <c r="SE38" s="7"/>
      <c r="SF38" s="7"/>
      <c r="SG38" s="36">
        <f t="shared" si="55"/>
        <v>1803208</v>
      </c>
      <c r="SH38" s="36">
        <f t="shared" si="56"/>
        <v>1803208</v>
      </c>
      <c r="SI38" s="36">
        <f t="shared" si="57"/>
        <v>1106508</v>
      </c>
      <c r="SJ38" s="20">
        <f t="shared" si="58"/>
        <v>1063008</v>
      </c>
      <c r="SK38" s="20">
        <f t="shared" si="59"/>
        <v>0</v>
      </c>
      <c r="SL38" s="20">
        <f t="shared" si="60"/>
        <v>40500</v>
      </c>
      <c r="SM38" s="20">
        <f t="shared" si="61"/>
        <v>3000</v>
      </c>
      <c r="SN38" s="36">
        <f t="shared" si="62"/>
        <v>696700</v>
      </c>
      <c r="SO38" s="36">
        <f t="shared" si="63"/>
        <v>65500</v>
      </c>
      <c r="SP38" s="20">
        <f t="shared" si="64"/>
        <v>0</v>
      </c>
      <c r="SQ38" s="20">
        <f t="shared" si="65"/>
        <v>65500</v>
      </c>
      <c r="SR38" s="20">
        <f t="shared" si="66"/>
        <v>0</v>
      </c>
      <c r="SS38" s="20">
        <f t="shared" si="67"/>
        <v>20000</v>
      </c>
      <c r="ST38" s="20">
        <f t="shared" si="68"/>
        <v>25200</v>
      </c>
      <c r="SU38" s="20">
        <f t="shared" si="69"/>
        <v>29000</v>
      </c>
      <c r="SV38" s="36">
        <f t="shared" si="70"/>
        <v>534500</v>
      </c>
      <c r="SW38" s="20">
        <f t="shared" si="71"/>
        <v>36000</v>
      </c>
      <c r="SX38" s="20">
        <f t="shared" si="72"/>
        <v>18500</v>
      </c>
      <c r="SY38" s="20">
        <f t="shared" si="73"/>
        <v>95000</v>
      </c>
      <c r="SZ38" s="20">
        <f t="shared" si="74"/>
        <v>45000</v>
      </c>
      <c r="TA38" s="20">
        <f t="shared" si="75"/>
        <v>25000</v>
      </c>
      <c r="TB38" s="20">
        <f t="shared" si="76"/>
        <v>10000</v>
      </c>
      <c r="TC38" s="20">
        <f t="shared" si="77"/>
        <v>20000</v>
      </c>
      <c r="TD38" s="20">
        <f t="shared" si="78"/>
        <v>0</v>
      </c>
      <c r="TE38" s="20">
        <f t="shared" si="79"/>
        <v>0</v>
      </c>
      <c r="TF38" s="20">
        <f t="shared" si="80"/>
        <v>285000</v>
      </c>
      <c r="TG38" s="20">
        <f t="shared" si="81"/>
        <v>0</v>
      </c>
      <c r="TH38" s="20">
        <f t="shared" si="82"/>
        <v>22500</v>
      </c>
      <c r="TI38" s="6"/>
      <c r="TJ38" s="36">
        <f t="shared" si="83"/>
        <v>1743208</v>
      </c>
      <c r="TK38" s="36">
        <f t="shared" si="84"/>
        <v>1743208</v>
      </c>
      <c r="TL38" s="36">
        <f t="shared" si="85"/>
        <v>1106508</v>
      </c>
      <c r="TM38" s="20">
        <f t="shared" si="86"/>
        <v>1063008</v>
      </c>
      <c r="TN38" s="20">
        <f t="shared" si="87"/>
        <v>0</v>
      </c>
      <c r="TO38" s="20">
        <f t="shared" si="88"/>
        <v>40500</v>
      </c>
      <c r="TP38" s="20">
        <f t="shared" si="89"/>
        <v>3000</v>
      </c>
      <c r="TQ38" s="36">
        <f t="shared" si="90"/>
        <v>636700</v>
      </c>
      <c r="TR38" s="36">
        <f t="shared" si="91"/>
        <v>40000</v>
      </c>
      <c r="TS38" s="20">
        <f t="shared" si="92"/>
        <v>0</v>
      </c>
      <c r="TT38" s="20">
        <f t="shared" si="93"/>
        <v>40000</v>
      </c>
      <c r="TU38" s="20">
        <f t="shared" si="94"/>
        <v>0</v>
      </c>
      <c r="TV38" s="20">
        <f t="shared" si="95"/>
        <v>20000</v>
      </c>
      <c r="TW38" s="20">
        <f t="shared" si="96"/>
        <v>25200</v>
      </c>
      <c r="TX38" s="20">
        <f t="shared" si="97"/>
        <v>25000</v>
      </c>
      <c r="TY38" s="36">
        <f t="shared" si="98"/>
        <v>526500</v>
      </c>
      <c r="TZ38" s="20">
        <f t="shared" si="99"/>
        <v>36000</v>
      </c>
      <c r="UA38" s="20">
        <f t="shared" si="100"/>
        <v>18500</v>
      </c>
      <c r="UB38" s="20">
        <f t="shared" si="101"/>
        <v>95000</v>
      </c>
      <c r="UC38" s="20">
        <f t="shared" si="102"/>
        <v>45000</v>
      </c>
      <c r="UD38" s="20">
        <f t="shared" si="103"/>
        <v>25000</v>
      </c>
      <c r="UE38" s="20">
        <f t="shared" si="104"/>
        <v>10000</v>
      </c>
      <c r="UF38" s="20">
        <f t="shared" si="105"/>
        <v>20000</v>
      </c>
      <c r="UG38" s="20">
        <f t="shared" si="106"/>
        <v>0</v>
      </c>
      <c r="UH38" s="20">
        <f t="shared" si="107"/>
        <v>0</v>
      </c>
      <c r="UI38" s="20">
        <f t="shared" si="108"/>
        <v>277000</v>
      </c>
      <c r="UJ38" s="20">
        <f t="shared" si="109"/>
        <v>0</v>
      </c>
      <c r="UK38" s="20">
        <f t="shared" si="110"/>
        <v>0</v>
      </c>
      <c r="UL38" s="6"/>
      <c r="UM38" s="36">
        <f t="shared" si="111"/>
        <v>1743208</v>
      </c>
      <c r="UN38" s="36">
        <f t="shared" si="112"/>
        <v>1743208</v>
      </c>
      <c r="UO38" s="36">
        <f t="shared" si="113"/>
        <v>1106508</v>
      </c>
      <c r="UP38" s="20">
        <f t="shared" si="114"/>
        <v>1063008</v>
      </c>
      <c r="UQ38" s="20">
        <f t="shared" si="115"/>
        <v>0</v>
      </c>
      <c r="UR38" s="20">
        <f t="shared" si="116"/>
        <v>40500</v>
      </c>
      <c r="US38" s="20">
        <f t="shared" si="117"/>
        <v>3000</v>
      </c>
      <c r="UT38" s="36">
        <f t="shared" si="118"/>
        <v>636700</v>
      </c>
      <c r="UU38" s="36">
        <f t="shared" si="119"/>
        <v>40000</v>
      </c>
      <c r="UV38" s="20">
        <f t="shared" si="120"/>
        <v>0</v>
      </c>
      <c r="UW38" s="20">
        <f t="shared" si="121"/>
        <v>40000</v>
      </c>
      <c r="UX38" s="20">
        <f t="shared" si="122"/>
        <v>0</v>
      </c>
      <c r="UY38" s="20">
        <f t="shared" si="123"/>
        <v>20000</v>
      </c>
      <c r="UZ38" s="20">
        <f t="shared" si="124"/>
        <v>25200</v>
      </c>
      <c r="VA38" s="20">
        <f t="shared" si="125"/>
        <v>25000</v>
      </c>
      <c r="VB38" s="36">
        <f t="shared" si="126"/>
        <v>526500</v>
      </c>
      <c r="VC38" s="20">
        <f t="shared" si="127"/>
        <v>36000</v>
      </c>
      <c r="VD38" s="20">
        <f t="shared" si="128"/>
        <v>18500</v>
      </c>
      <c r="VE38" s="20">
        <f t="shared" si="129"/>
        <v>95000</v>
      </c>
      <c r="VF38" s="20">
        <f t="shared" si="130"/>
        <v>45000</v>
      </c>
      <c r="VG38" s="20">
        <f t="shared" si="131"/>
        <v>25000</v>
      </c>
      <c r="VH38" s="20">
        <f t="shared" si="132"/>
        <v>10000</v>
      </c>
      <c r="VI38" s="20">
        <f t="shared" si="133"/>
        <v>20000</v>
      </c>
      <c r="VJ38" s="20">
        <f t="shared" si="134"/>
        <v>0</v>
      </c>
      <c r="VK38" s="20">
        <f t="shared" si="135"/>
        <v>0</v>
      </c>
      <c r="VL38" s="20">
        <f t="shared" si="136"/>
        <v>277000</v>
      </c>
      <c r="VM38" s="20">
        <f t="shared" si="137"/>
        <v>0</v>
      </c>
      <c r="VN38" s="20">
        <f t="shared" si="138"/>
        <v>0</v>
      </c>
      <c r="VT38" s="34">
        <f t="shared" si="25"/>
        <v>6447139</v>
      </c>
      <c r="VU38" s="34" t="str">
        <f t="shared" si="26"/>
        <v>Diakonie ČCE - středisko Světlo ve Vrchlabí</v>
      </c>
      <c r="VV38" s="34" t="str">
        <f t="shared" si="27"/>
        <v>Pracoviště rané péče</v>
      </c>
      <c r="VW38" s="34" t="str">
        <f t="shared" si="28"/>
        <v>raná péče</v>
      </c>
      <c r="VX38" s="10">
        <f t="shared" si="29"/>
        <v>110700</v>
      </c>
      <c r="VY38" s="10"/>
      <c r="VZ38" s="10"/>
      <c r="WA38" s="10">
        <f t="shared" si="30"/>
        <v>36000</v>
      </c>
      <c r="WB38" s="10">
        <f t="shared" si="31"/>
        <v>10000</v>
      </c>
      <c r="WC38" s="10">
        <f t="shared" si="32"/>
        <v>95000</v>
      </c>
      <c r="WD38" s="10">
        <f t="shared" si="33"/>
        <v>0</v>
      </c>
      <c r="WE38" s="10">
        <f t="shared" si="34"/>
        <v>88500</v>
      </c>
      <c r="WF38" s="10"/>
      <c r="WG38" s="10"/>
      <c r="WH38" s="10">
        <f t="shared" si="35"/>
        <v>0</v>
      </c>
      <c r="WI38" s="10">
        <f t="shared" si="36"/>
        <v>356500</v>
      </c>
      <c r="WJ38" s="10">
        <f t="shared" si="37"/>
        <v>905906</v>
      </c>
      <c r="WK38" s="10"/>
      <c r="WL38" s="10">
        <f t="shared" si="38"/>
        <v>200602</v>
      </c>
      <c r="WM38" s="10">
        <f t="shared" si="39"/>
        <v>1803208</v>
      </c>
      <c r="WN38" s="10">
        <f t="shared" si="40"/>
        <v>1803208</v>
      </c>
      <c r="WO38" s="10">
        <f t="shared" si="41"/>
        <v>0</v>
      </c>
      <c r="WP38" s="10">
        <f t="shared" si="42"/>
        <v>1106508</v>
      </c>
      <c r="WQ38" s="34">
        <v>6115340</v>
      </c>
      <c r="WR38" s="10">
        <f t="shared" si="43"/>
        <v>85200</v>
      </c>
      <c r="WS38" s="10"/>
      <c r="WT38" s="10"/>
      <c r="WU38" s="10">
        <f t="shared" si="44"/>
        <v>36000</v>
      </c>
      <c r="WV38" s="10">
        <f t="shared" si="45"/>
        <v>10000</v>
      </c>
      <c r="WW38" s="10">
        <f t="shared" si="46"/>
        <v>95000</v>
      </c>
      <c r="WX38" s="10">
        <f t="shared" si="47"/>
        <v>0</v>
      </c>
      <c r="WY38" s="10">
        <f t="shared" si="48"/>
        <v>88500</v>
      </c>
      <c r="WZ38" s="10"/>
      <c r="XA38" s="10"/>
      <c r="XB38" s="10">
        <f t="shared" si="49"/>
        <v>0</v>
      </c>
      <c r="XC38" s="10">
        <f t="shared" si="50"/>
        <v>322000</v>
      </c>
      <c r="XD38" s="10">
        <f t="shared" si="51"/>
        <v>1106508</v>
      </c>
      <c r="XE38" s="10">
        <f t="shared" si="52"/>
        <v>1743208</v>
      </c>
      <c r="XF38" s="10"/>
      <c r="XG38" s="10">
        <f t="shared" si="53"/>
        <v>1743208</v>
      </c>
      <c r="XH38" s="10">
        <f t="shared" si="54"/>
        <v>0</v>
      </c>
      <c r="XI38" s="10"/>
      <c r="XJ38" s="10"/>
      <c r="XK38" s="10"/>
    </row>
    <row r="39" spans="1:635" s="34" customFormat="1" ht="28.5" customHeight="1">
      <c r="A39" s="7">
        <v>1</v>
      </c>
      <c r="B39" s="9" t="s">
        <v>1328</v>
      </c>
      <c r="C39" s="7">
        <v>43464343</v>
      </c>
      <c r="D39" s="7" t="s">
        <v>1329</v>
      </c>
      <c r="E39" s="7" t="s">
        <v>1315</v>
      </c>
      <c r="F39" s="7">
        <v>7790627</v>
      </c>
      <c r="G39" s="7" t="s">
        <v>1220</v>
      </c>
      <c r="H39" s="7" t="s">
        <v>1221</v>
      </c>
      <c r="I39" s="7" t="s">
        <v>1338</v>
      </c>
      <c r="J39" s="35">
        <v>42522</v>
      </c>
      <c r="K39" s="7"/>
      <c r="L39" s="7" t="s">
        <v>1188</v>
      </c>
      <c r="M39" s="7"/>
      <c r="N39" s="7"/>
      <c r="O39" s="7"/>
      <c r="P39" s="7"/>
      <c r="Q39" s="7"/>
      <c r="R39" s="7"/>
      <c r="S39" s="7"/>
      <c r="T39" s="7"/>
      <c r="U39" s="7"/>
      <c r="V39" s="7"/>
      <c r="W39" s="7"/>
      <c r="X39" s="7" t="s">
        <v>1287</v>
      </c>
      <c r="Y39" s="7"/>
      <c r="Z39" s="7">
        <v>5</v>
      </c>
      <c r="AA39" s="7">
        <v>5</v>
      </c>
      <c r="AB39" s="7">
        <v>0</v>
      </c>
      <c r="AC39" s="7">
        <v>3</v>
      </c>
      <c r="AD39" s="7">
        <v>15</v>
      </c>
      <c r="AE39" s="7"/>
      <c r="AF39" s="7"/>
      <c r="AG39" s="7"/>
      <c r="AH39" s="7"/>
      <c r="AI39" s="7"/>
      <c r="AJ39" s="7"/>
      <c r="AK39" s="7"/>
      <c r="AL39" s="7"/>
      <c r="AM39" s="7"/>
      <c r="AN39" s="7"/>
      <c r="AO39" s="7"/>
      <c r="AP39" s="7" t="s">
        <v>1300</v>
      </c>
      <c r="AQ39" s="7">
        <v>3</v>
      </c>
      <c r="AR39" s="7">
        <v>6</v>
      </c>
      <c r="AS39" s="7">
        <v>0</v>
      </c>
      <c r="AT39" s="7">
        <v>4</v>
      </c>
      <c r="AU39" s="7">
        <v>15</v>
      </c>
      <c r="AV39" s="7"/>
      <c r="AW39" s="7"/>
      <c r="AX39" s="7"/>
      <c r="AY39" s="7"/>
      <c r="AZ39" s="7"/>
      <c r="BA39" s="7"/>
      <c r="BB39" s="7"/>
      <c r="BC39" s="7"/>
      <c r="BD39" s="7"/>
      <c r="BE39" s="7"/>
      <c r="BF39" s="7"/>
      <c r="BG39" s="7"/>
      <c r="BH39" s="7"/>
      <c r="BI39" s="7"/>
      <c r="BJ39" s="7"/>
      <c r="BK39" s="7"/>
      <c r="BL39" s="7" t="s">
        <v>1339</v>
      </c>
      <c r="BM39" s="7" t="s">
        <v>1267</v>
      </c>
      <c r="BN39" s="7" t="s">
        <v>1226</v>
      </c>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v>1</v>
      </c>
      <c r="EL39" s="7">
        <v>0.5</v>
      </c>
      <c r="EM39" s="7">
        <v>0.5</v>
      </c>
      <c r="EN39" s="7">
        <v>264722</v>
      </c>
      <c r="EO39" s="7">
        <v>264722</v>
      </c>
      <c r="EP39" s="7">
        <v>3</v>
      </c>
      <c r="EQ39" s="7">
        <v>3</v>
      </c>
      <c r="ER39" s="7">
        <v>2</v>
      </c>
      <c r="ES39" s="7">
        <v>951365</v>
      </c>
      <c r="ET39" s="7">
        <v>951365</v>
      </c>
      <c r="EU39" s="7"/>
      <c r="EV39" s="7"/>
      <c r="EW39" s="7"/>
      <c r="EX39" s="7"/>
      <c r="EY39" s="7"/>
      <c r="EZ39" s="7"/>
      <c r="FA39" s="7"/>
      <c r="FB39" s="7"/>
      <c r="FC39" s="7"/>
      <c r="FD39" s="7"/>
      <c r="FE39" s="7"/>
      <c r="FF39" s="7"/>
      <c r="FG39" s="7"/>
      <c r="FH39" s="7"/>
      <c r="FI39" s="7"/>
      <c r="FJ39" s="7"/>
      <c r="FK39" s="7"/>
      <c r="FL39" s="7"/>
      <c r="FM39" s="7"/>
      <c r="FN39" s="7"/>
      <c r="FO39" s="7">
        <v>3</v>
      </c>
      <c r="FP39" s="7">
        <v>0.4</v>
      </c>
      <c r="FQ39" s="7">
        <v>0.1</v>
      </c>
      <c r="FR39" s="7">
        <v>209469</v>
      </c>
      <c r="FS39" s="7">
        <v>209469</v>
      </c>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v>1</v>
      </c>
      <c r="IO39" s="7">
        <v>300</v>
      </c>
      <c r="IP39" s="7">
        <v>0.14899999999999999</v>
      </c>
      <c r="IQ39" s="7">
        <v>30000</v>
      </c>
      <c r="IR39" s="7">
        <v>30000</v>
      </c>
      <c r="IS39" s="7">
        <v>2</v>
      </c>
      <c r="IT39" s="7">
        <v>95</v>
      </c>
      <c r="IU39" s="7">
        <v>4.7E-2</v>
      </c>
      <c r="IV39" s="7">
        <v>14000</v>
      </c>
      <c r="IW39" s="7">
        <v>14000</v>
      </c>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v>0</v>
      </c>
      <c r="KH39" s="7"/>
      <c r="KI39" s="7">
        <v>3.5</v>
      </c>
      <c r="KJ39" s="7">
        <v>0</v>
      </c>
      <c r="KK39" s="7">
        <v>0.14899999999999999</v>
      </c>
      <c r="KL39" s="7">
        <v>0</v>
      </c>
      <c r="KM39" s="7">
        <v>3.649</v>
      </c>
      <c r="KN39" s="7">
        <v>1425556</v>
      </c>
      <c r="KO39" s="7">
        <v>1425556</v>
      </c>
      <c r="KP39" s="7">
        <v>1425556</v>
      </c>
      <c r="KQ39" s="7"/>
      <c r="KR39" s="7"/>
      <c r="KS39" s="7"/>
      <c r="KT39" s="7">
        <v>0</v>
      </c>
      <c r="KU39" s="7">
        <v>0</v>
      </c>
      <c r="KV39" s="7">
        <v>0</v>
      </c>
      <c r="KW39" s="7"/>
      <c r="KX39" s="7"/>
      <c r="KY39" s="7"/>
      <c r="KZ39" s="7">
        <v>44000</v>
      </c>
      <c r="LA39" s="7">
        <v>44000</v>
      </c>
      <c r="LB39" s="7">
        <v>44000</v>
      </c>
      <c r="LC39" s="7"/>
      <c r="LD39" s="7"/>
      <c r="LE39" s="7"/>
      <c r="LF39" s="7">
        <v>6000</v>
      </c>
      <c r="LG39" s="7">
        <v>5000</v>
      </c>
      <c r="LH39" s="7">
        <v>5000</v>
      </c>
      <c r="LI39" s="7"/>
      <c r="LJ39" s="7"/>
      <c r="LK39" s="7"/>
      <c r="LL39" s="7">
        <v>0</v>
      </c>
      <c r="LM39" s="7">
        <v>0</v>
      </c>
      <c r="LN39" s="7">
        <v>0</v>
      </c>
      <c r="LO39" s="7"/>
      <c r="LP39" s="7"/>
      <c r="LQ39" s="7"/>
      <c r="LR39" s="7">
        <v>50000</v>
      </c>
      <c r="LS39" s="7">
        <v>40200</v>
      </c>
      <c r="LT39" s="7">
        <v>40200</v>
      </c>
      <c r="LU39" s="7"/>
      <c r="LV39" s="7"/>
      <c r="LW39" s="7"/>
      <c r="LX39" s="7">
        <v>0</v>
      </c>
      <c r="LY39" s="7">
        <v>0</v>
      </c>
      <c r="LZ39" s="7">
        <v>0</v>
      </c>
      <c r="MA39" s="7"/>
      <c r="MB39" s="7"/>
      <c r="MC39" s="7"/>
      <c r="MD39" s="7">
        <v>20000</v>
      </c>
      <c r="ME39" s="7">
        <v>15000</v>
      </c>
      <c r="MF39" s="7">
        <v>15000</v>
      </c>
      <c r="MG39" s="7"/>
      <c r="MH39" s="7"/>
      <c r="MI39" s="7"/>
      <c r="MJ39" s="7">
        <v>25200</v>
      </c>
      <c r="MK39" s="7">
        <v>20000</v>
      </c>
      <c r="ML39" s="7">
        <v>20000</v>
      </c>
      <c r="MM39" s="7"/>
      <c r="MN39" s="7"/>
      <c r="MO39" s="7"/>
      <c r="MP39" s="7">
        <v>36000</v>
      </c>
      <c r="MQ39" s="7">
        <v>35000</v>
      </c>
      <c r="MR39" s="7">
        <v>35000</v>
      </c>
      <c r="MS39" s="7"/>
      <c r="MT39" s="7"/>
      <c r="MU39" s="7"/>
      <c r="MV39" s="7">
        <v>36000</v>
      </c>
      <c r="MW39" s="7">
        <v>36000</v>
      </c>
      <c r="MX39" s="7">
        <v>36000</v>
      </c>
      <c r="MY39" s="7"/>
      <c r="MZ39" s="7"/>
      <c r="NA39" s="7"/>
      <c r="NB39" s="7">
        <v>16500</v>
      </c>
      <c r="NC39" s="7">
        <v>16500</v>
      </c>
      <c r="ND39" s="7">
        <v>16500</v>
      </c>
      <c r="NE39" s="7"/>
      <c r="NF39" s="7"/>
      <c r="NG39" s="7"/>
      <c r="NH39" s="7">
        <v>125000</v>
      </c>
      <c r="NI39" s="7">
        <v>125000</v>
      </c>
      <c r="NJ39" s="7">
        <v>125000</v>
      </c>
      <c r="NK39" s="7"/>
      <c r="NL39" s="7"/>
      <c r="NM39" s="7"/>
      <c r="NN39" s="7">
        <v>45000</v>
      </c>
      <c r="NO39" s="7">
        <v>45000</v>
      </c>
      <c r="NP39" s="7">
        <v>45000</v>
      </c>
      <c r="NQ39" s="7"/>
      <c r="NR39" s="7"/>
      <c r="NS39" s="7"/>
      <c r="NT39" s="7">
        <v>35000</v>
      </c>
      <c r="NU39" s="7">
        <v>35000</v>
      </c>
      <c r="NV39" s="7">
        <v>35000</v>
      </c>
      <c r="NW39" s="7"/>
      <c r="NX39" s="7"/>
      <c r="NY39" s="7"/>
      <c r="NZ39" s="7">
        <v>10000</v>
      </c>
      <c r="OA39" s="7">
        <v>0</v>
      </c>
      <c r="OB39" s="7">
        <v>0</v>
      </c>
      <c r="OC39" s="7"/>
      <c r="OD39" s="7"/>
      <c r="OE39" s="7"/>
      <c r="OF39" s="7">
        <v>30000</v>
      </c>
      <c r="OG39" s="7">
        <v>25000</v>
      </c>
      <c r="OH39" s="7">
        <v>25000</v>
      </c>
      <c r="OI39" s="7"/>
      <c r="OJ39" s="7"/>
      <c r="OK39" s="7"/>
      <c r="OL39" s="7">
        <v>0</v>
      </c>
      <c r="OM39" s="7">
        <v>0</v>
      </c>
      <c r="ON39" s="7">
        <v>0</v>
      </c>
      <c r="OO39" s="7"/>
      <c r="OP39" s="7"/>
      <c r="OQ39" s="7"/>
      <c r="OR39" s="7">
        <v>0</v>
      </c>
      <c r="OS39" s="7">
        <v>0</v>
      </c>
      <c r="OT39" s="7">
        <v>0</v>
      </c>
      <c r="OU39" s="7"/>
      <c r="OV39" s="7"/>
      <c r="OW39" s="7"/>
      <c r="OX39" s="7">
        <v>270000</v>
      </c>
      <c r="OY39" s="7">
        <v>250000</v>
      </c>
      <c r="OZ39" s="7">
        <v>250000</v>
      </c>
      <c r="PA39" s="7"/>
      <c r="PB39" s="7"/>
      <c r="PC39" s="7"/>
      <c r="PD39" s="7">
        <v>0</v>
      </c>
      <c r="PE39" s="7">
        <v>0</v>
      </c>
      <c r="PF39" s="7">
        <v>0</v>
      </c>
      <c r="PG39" s="7"/>
      <c r="PH39" s="7"/>
      <c r="PI39" s="7"/>
      <c r="PJ39" s="7">
        <v>3000</v>
      </c>
      <c r="PK39" s="7">
        <v>0</v>
      </c>
      <c r="PL39" s="7">
        <v>0</v>
      </c>
      <c r="PM39" s="7"/>
      <c r="PN39" s="7"/>
      <c r="PO39" s="7"/>
      <c r="PP39" s="7">
        <v>2177256</v>
      </c>
      <c r="PQ39" s="7">
        <v>2117256</v>
      </c>
      <c r="PR39" s="8">
        <v>2117256</v>
      </c>
      <c r="PS39" s="7">
        <v>100</v>
      </c>
      <c r="PT39" s="7">
        <v>100</v>
      </c>
      <c r="PU39" s="7"/>
      <c r="PV39" s="7"/>
      <c r="PW39" s="7"/>
      <c r="PX39" s="7"/>
      <c r="PY39" s="7">
        <v>0</v>
      </c>
      <c r="PZ39" s="7">
        <v>2117256</v>
      </c>
      <c r="QA39" s="7"/>
      <c r="QB39" s="7">
        <v>0</v>
      </c>
      <c r="QC39" s="7">
        <v>0</v>
      </c>
      <c r="QD39" s="7"/>
      <c r="QE39" s="7">
        <v>0</v>
      </c>
      <c r="QF39" s="7">
        <v>0</v>
      </c>
      <c r="QG39" s="7"/>
      <c r="QH39" s="7">
        <v>0</v>
      </c>
      <c r="QI39" s="7">
        <v>0</v>
      </c>
      <c r="QJ39" s="7"/>
      <c r="QK39" s="7">
        <v>0</v>
      </c>
      <c r="QL39" s="7">
        <v>0</v>
      </c>
      <c r="QM39" s="7"/>
      <c r="QN39" s="7"/>
      <c r="QO39" s="7">
        <v>0</v>
      </c>
      <c r="QP39" s="7">
        <v>0</v>
      </c>
      <c r="QQ39" s="7"/>
      <c r="QR39" s="7"/>
      <c r="QS39" s="7"/>
      <c r="QT39" s="7"/>
      <c r="QU39" s="7"/>
      <c r="QV39" s="7">
        <v>729000</v>
      </c>
      <c r="QW39" s="7">
        <v>0</v>
      </c>
      <c r="QX39" s="7"/>
      <c r="QY39" s="7">
        <v>0</v>
      </c>
      <c r="QZ39" s="7">
        <v>60000</v>
      </c>
      <c r="RA39" s="7"/>
      <c r="RB39" s="7"/>
      <c r="RC39" s="7"/>
      <c r="RD39" s="7"/>
      <c r="RE39" s="7"/>
      <c r="RF39" s="7"/>
      <c r="RG39" s="7"/>
      <c r="RH39" s="7"/>
      <c r="RI39" s="7">
        <v>0</v>
      </c>
      <c r="RJ39" s="7"/>
      <c r="RK39" s="7"/>
      <c r="RL39" s="7"/>
      <c r="RM39" s="7" t="s">
        <v>1188</v>
      </c>
      <c r="RN39" s="7"/>
      <c r="RO39" s="7"/>
      <c r="RP39" s="7"/>
      <c r="RQ39" s="7"/>
      <c r="RR39" s="7"/>
      <c r="RS39" s="7"/>
      <c r="RT39" s="7"/>
      <c r="RU39" s="7"/>
      <c r="RV39" s="7"/>
      <c r="RW39" s="7"/>
      <c r="RX39" s="7"/>
      <c r="RY39" s="7"/>
      <c r="RZ39" s="7"/>
      <c r="SA39" s="7"/>
      <c r="SB39" s="7"/>
      <c r="SC39" s="7"/>
      <c r="SD39" s="7"/>
      <c r="SE39" s="7"/>
      <c r="SF39" s="7"/>
      <c r="SG39" s="36">
        <f t="shared" si="55"/>
        <v>2177256</v>
      </c>
      <c r="SH39" s="36">
        <f t="shared" si="56"/>
        <v>2177256</v>
      </c>
      <c r="SI39" s="36">
        <f t="shared" si="57"/>
        <v>1475556</v>
      </c>
      <c r="SJ39" s="20">
        <f t="shared" si="58"/>
        <v>1425556</v>
      </c>
      <c r="SK39" s="20">
        <f t="shared" si="59"/>
        <v>0</v>
      </c>
      <c r="SL39" s="20">
        <f t="shared" si="60"/>
        <v>44000</v>
      </c>
      <c r="SM39" s="20">
        <f t="shared" si="61"/>
        <v>6000</v>
      </c>
      <c r="SN39" s="36">
        <f t="shared" si="62"/>
        <v>701700</v>
      </c>
      <c r="SO39" s="36">
        <f t="shared" si="63"/>
        <v>50000</v>
      </c>
      <c r="SP39" s="20">
        <f t="shared" si="64"/>
        <v>0</v>
      </c>
      <c r="SQ39" s="20">
        <f t="shared" si="65"/>
        <v>50000</v>
      </c>
      <c r="SR39" s="20">
        <f t="shared" si="66"/>
        <v>0</v>
      </c>
      <c r="SS39" s="20">
        <f t="shared" si="67"/>
        <v>20000</v>
      </c>
      <c r="ST39" s="20">
        <f t="shared" si="68"/>
        <v>25200</v>
      </c>
      <c r="SU39" s="20">
        <f t="shared" si="69"/>
        <v>36000</v>
      </c>
      <c r="SV39" s="36">
        <f t="shared" si="70"/>
        <v>567500</v>
      </c>
      <c r="SW39" s="20">
        <f t="shared" si="71"/>
        <v>36000</v>
      </c>
      <c r="SX39" s="20">
        <f t="shared" si="72"/>
        <v>16500</v>
      </c>
      <c r="SY39" s="20">
        <f t="shared" si="73"/>
        <v>125000</v>
      </c>
      <c r="SZ39" s="20">
        <f t="shared" si="74"/>
        <v>45000</v>
      </c>
      <c r="TA39" s="20">
        <f t="shared" si="75"/>
        <v>35000</v>
      </c>
      <c r="TB39" s="20">
        <f t="shared" si="76"/>
        <v>10000</v>
      </c>
      <c r="TC39" s="20">
        <f t="shared" si="77"/>
        <v>30000</v>
      </c>
      <c r="TD39" s="20">
        <f t="shared" si="78"/>
        <v>0</v>
      </c>
      <c r="TE39" s="20">
        <f t="shared" si="79"/>
        <v>0</v>
      </c>
      <c r="TF39" s="20">
        <f t="shared" si="80"/>
        <v>270000</v>
      </c>
      <c r="TG39" s="20">
        <f t="shared" si="81"/>
        <v>0</v>
      </c>
      <c r="TH39" s="20">
        <f t="shared" si="82"/>
        <v>3000</v>
      </c>
      <c r="TI39" s="6"/>
      <c r="TJ39" s="36">
        <f t="shared" si="83"/>
        <v>2117256</v>
      </c>
      <c r="TK39" s="36">
        <f t="shared" si="84"/>
        <v>2117256</v>
      </c>
      <c r="TL39" s="36">
        <f t="shared" si="85"/>
        <v>1474556</v>
      </c>
      <c r="TM39" s="20">
        <f t="shared" si="86"/>
        <v>1425556</v>
      </c>
      <c r="TN39" s="20">
        <f t="shared" si="87"/>
        <v>0</v>
      </c>
      <c r="TO39" s="20">
        <f t="shared" si="88"/>
        <v>44000</v>
      </c>
      <c r="TP39" s="20">
        <f t="shared" si="89"/>
        <v>5000</v>
      </c>
      <c r="TQ39" s="36">
        <f t="shared" si="90"/>
        <v>642700</v>
      </c>
      <c r="TR39" s="36">
        <f t="shared" si="91"/>
        <v>40200</v>
      </c>
      <c r="TS39" s="20">
        <f t="shared" si="92"/>
        <v>0</v>
      </c>
      <c r="TT39" s="20">
        <f t="shared" si="93"/>
        <v>40200</v>
      </c>
      <c r="TU39" s="20">
        <f t="shared" si="94"/>
        <v>0</v>
      </c>
      <c r="TV39" s="20">
        <f t="shared" si="95"/>
        <v>15000</v>
      </c>
      <c r="TW39" s="20">
        <f t="shared" si="96"/>
        <v>20000</v>
      </c>
      <c r="TX39" s="20">
        <f t="shared" si="97"/>
        <v>35000</v>
      </c>
      <c r="TY39" s="36">
        <f t="shared" si="98"/>
        <v>532500</v>
      </c>
      <c r="TZ39" s="20">
        <f t="shared" si="99"/>
        <v>36000</v>
      </c>
      <c r="UA39" s="20">
        <f t="shared" si="100"/>
        <v>16500</v>
      </c>
      <c r="UB39" s="20">
        <f t="shared" si="101"/>
        <v>125000</v>
      </c>
      <c r="UC39" s="20">
        <f t="shared" si="102"/>
        <v>45000</v>
      </c>
      <c r="UD39" s="20">
        <f t="shared" si="103"/>
        <v>35000</v>
      </c>
      <c r="UE39" s="20">
        <f t="shared" si="104"/>
        <v>0</v>
      </c>
      <c r="UF39" s="20">
        <f t="shared" si="105"/>
        <v>25000</v>
      </c>
      <c r="UG39" s="20">
        <f t="shared" si="106"/>
        <v>0</v>
      </c>
      <c r="UH39" s="20">
        <f t="shared" si="107"/>
        <v>0</v>
      </c>
      <c r="UI39" s="20">
        <f t="shared" si="108"/>
        <v>250000</v>
      </c>
      <c r="UJ39" s="20">
        <f t="shared" si="109"/>
        <v>0</v>
      </c>
      <c r="UK39" s="20">
        <f t="shared" si="110"/>
        <v>0</v>
      </c>
      <c r="UL39" s="6"/>
      <c r="UM39" s="36">
        <f t="shared" si="111"/>
        <v>2117256</v>
      </c>
      <c r="UN39" s="36">
        <f t="shared" si="112"/>
        <v>2117256</v>
      </c>
      <c r="UO39" s="36">
        <f t="shared" si="113"/>
        <v>1474556</v>
      </c>
      <c r="UP39" s="20">
        <f t="shared" si="114"/>
        <v>1425556</v>
      </c>
      <c r="UQ39" s="20">
        <f t="shared" si="115"/>
        <v>0</v>
      </c>
      <c r="UR39" s="20">
        <f t="shared" si="116"/>
        <v>44000</v>
      </c>
      <c r="US39" s="20">
        <f t="shared" si="117"/>
        <v>5000</v>
      </c>
      <c r="UT39" s="36">
        <f t="shared" si="118"/>
        <v>642700</v>
      </c>
      <c r="UU39" s="36">
        <f t="shared" si="119"/>
        <v>40200</v>
      </c>
      <c r="UV39" s="20">
        <f t="shared" si="120"/>
        <v>0</v>
      </c>
      <c r="UW39" s="20">
        <f t="shared" si="121"/>
        <v>40200</v>
      </c>
      <c r="UX39" s="20">
        <f t="shared" si="122"/>
        <v>0</v>
      </c>
      <c r="UY39" s="20">
        <f t="shared" si="123"/>
        <v>15000</v>
      </c>
      <c r="UZ39" s="20">
        <f t="shared" si="124"/>
        <v>20000</v>
      </c>
      <c r="VA39" s="20">
        <f t="shared" si="125"/>
        <v>35000</v>
      </c>
      <c r="VB39" s="36">
        <f t="shared" si="126"/>
        <v>532500</v>
      </c>
      <c r="VC39" s="20">
        <f t="shared" si="127"/>
        <v>36000</v>
      </c>
      <c r="VD39" s="20">
        <f t="shared" si="128"/>
        <v>16500</v>
      </c>
      <c r="VE39" s="20">
        <f t="shared" si="129"/>
        <v>125000</v>
      </c>
      <c r="VF39" s="20">
        <f t="shared" si="130"/>
        <v>45000</v>
      </c>
      <c r="VG39" s="20">
        <f t="shared" si="131"/>
        <v>35000</v>
      </c>
      <c r="VH39" s="20">
        <f t="shared" si="132"/>
        <v>0</v>
      </c>
      <c r="VI39" s="20">
        <f t="shared" si="133"/>
        <v>25000</v>
      </c>
      <c r="VJ39" s="20">
        <f t="shared" si="134"/>
        <v>0</v>
      </c>
      <c r="VK39" s="20">
        <f t="shared" si="135"/>
        <v>0</v>
      </c>
      <c r="VL39" s="20">
        <f t="shared" si="136"/>
        <v>250000</v>
      </c>
      <c r="VM39" s="20">
        <f t="shared" si="137"/>
        <v>0</v>
      </c>
      <c r="VN39" s="20">
        <f t="shared" si="138"/>
        <v>0</v>
      </c>
      <c r="VT39" s="34">
        <f t="shared" si="25"/>
        <v>7790627</v>
      </c>
      <c r="VU39" s="34" t="str">
        <f t="shared" si="26"/>
        <v>Diakonie ČCE - středisko Světlo ve Vrchlabí</v>
      </c>
      <c r="VV39" s="34" t="str">
        <f t="shared" si="27"/>
        <v>Sociální rehabilitace - Spirála</v>
      </c>
      <c r="VW39" s="34" t="str">
        <f t="shared" si="28"/>
        <v>sociální rehabilitace</v>
      </c>
      <c r="VX39" s="10">
        <f t="shared" si="29"/>
        <v>95200</v>
      </c>
      <c r="VY39" s="10"/>
      <c r="VZ39" s="10"/>
      <c r="WA39" s="10">
        <f t="shared" si="30"/>
        <v>36000</v>
      </c>
      <c r="WB39" s="10">
        <f t="shared" si="31"/>
        <v>10000</v>
      </c>
      <c r="WC39" s="10">
        <f t="shared" si="32"/>
        <v>125000</v>
      </c>
      <c r="WD39" s="10">
        <f t="shared" si="33"/>
        <v>0</v>
      </c>
      <c r="WE39" s="10">
        <f t="shared" si="34"/>
        <v>96500</v>
      </c>
      <c r="WF39" s="10"/>
      <c r="WG39" s="10"/>
      <c r="WH39" s="10">
        <f t="shared" si="35"/>
        <v>0</v>
      </c>
      <c r="WI39" s="10">
        <f t="shared" si="36"/>
        <v>339000</v>
      </c>
      <c r="WJ39" s="10">
        <f t="shared" si="37"/>
        <v>1246087</v>
      </c>
      <c r="WK39" s="10"/>
      <c r="WL39" s="10">
        <f t="shared" si="38"/>
        <v>229469</v>
      </c>
      <c r="WM39" s="10">
        <f t="shared" si="39"/>
        <v>2177256</v>
      </c>
      <c r="WN39" s="10">
        <f t="shared" si="40"/>
        <v>2177256</v>
      </c>
      <c r="WO39" s="10">
        <f t="shared" si="41"/>
        <v>0</v>
      </c>
      <c r="WP39" s="10">
        <f t="shared" si="42"/>
        <v>1475556</v>
      </c>
      <c r="WQ39" s="34">
        <v>6115340</v>
      </c>
      <c r="WR39" s="10">
        <f t="shared" si="43"/>
        <v>75200</v>
      </c>
      <c r="WS39" s="10"/>
      <c r="WT39" s="10"/>
      <c r="WU39" s="10">
        <f t="shared" si="44"/>
        <v>36000</v>
      </c>
      <c r="WV39" s="10">
        <f t="shared" si="45"/>
        <v>0</v>
      </c>
      <c r="WW39" s="10">
        <f t="shared" si="46"/>
        <v>125000</v>
      </c>
      <c r="WX39" s="10">
        <f t="shared" si="47"/>
        <v>0</v>
      </c>
      <c r="WY39" s="10">
        <f t="shared" si="48"/>
        <v>96500</v>
      </c>
      <c r="WZ39" s="10"/>
      <c r="XA39" s="10"/>
      <c r="XB39" s="10">
        <f t="shared" si="49"/>
        <v>0</v>
      </c>
      <c r="XC39" s="10">
        <f t="shared" si="50"/>
        <v>310000</v>
      </c>
      <c r="XD39" s="10">
        <f t="shared" si="51"/>
        <v>1474556</v>
      </c>
      <c r="XE39" s="10">
        <f t="shared" si="52"/>
        <v>2117256</v>
      </c>
      <c r="XF39" s="10"/>
      <c r="XG39" s="10">
        <f t="shared" si="53"/>
        <v>2117256</v>
      </c>
      <c r="XH39" s="10">
        <f t="shared" si="54"/>
        <v>0</v>
      </c>
      <c r="XI39" s="10"/>
      <c r="XJ39" s="10"/>
      <c r="XK39" s="10"/>
    </row>
    <row r="40" spans="1:635" s="34" customFormat="1" ht="28.5" customHeight="1">
      <c r="A40" s="7">
        <v>1</v>
      </c>
      <c r="B40" s="9" t="s">
        <v>1328</v>
      </c>
      <c r="C40" s="7">
        <v>43464343</v>
      </c>
      <c r="D40" s="7" t="s">
        <v>1329</v>
      </c>
      <c r="E40" s="7" t="s">
        <v>1315</v>
      </c>
      <c r="F40" s="7">
        <v>8090757</v>
      </c>
      <c r="G40" s="7" t="s">
        <v>1256</v>
      </c>
      <c r="H40" s="7" t="s">
        <v>1187</v>
      </c>
      <c r="I40" s="7" t="s">
        <v>1257</v>
      </c>
      <c r="J40" s="35">
        <v>39083</v>
      </c>
      <c r="K40" s="7"/>
      <c r="L40" s="7" t="s">
        <v>1188</v>
      </c>
      <c r="M40" s="7"/>
      <c r="N40" s="7"/>
      <c r="O40" s="7"/>
      <c r="P40" s="7"/>
      <c r="Q40" s="7"/>
      <c r="R40" s="7"/>
      <c r="S40" s="7"/>
      <c r="T40" s="7"/>
      <c r="U40" s="7"/>
      <c r="V40" s="7"/>
      <c r="W40" s="7"/>
      <c r="X40" s="7" t="s">
        <v>1340</v>
      </c>
      <c r="Y40" s="7"/>
      <c r="Z40" s="7">
        <v>10</v>
      </c>
      <c r="AA40" s="7">
        <v>14</v>
      </c>
      <c r="AB40" s="7">
        <v>16</v>
      </c>
      <c r="AC40" s="7">
        <v>11</v>
      </c>
      <c r="AD40" s="7">
        <v>9</v>
      </c>
      <c r="AE40" s="7"/>
      <c r="AF40" s="7"/>
      <c r="AG40" s="7"/>
      <c r="AH40" s="7"/>
      <c r="AI40" s="7"/>
      <c r="AJ40" s="7"/>
      <c r="AK40" s="7"/>
      <c r="AL40" s="7"/>
      <c r="AM40" s="7"/>
      <c r="AN40" s="7">
        <v>3500</v>
      </c>
      <c r="AO40" s="7"/>
      <c r="AP40" s="7"/>
      <c r="AQ40" s="7"/>
      <c r="AR40" s="7"/>
      <c r="AS40" s="7"/>
      <c r="AT40" s="7"/>
      <c r="AU40" s="7"/>
      <c r="AV40" s="7"/>
      <c r="AW40" s="7"/>
      <c r="AX40" s="7"/>
      <c r="AY40" s="7"/>
      <c r="AZ40" s="7"/>
      <c r="BA40" s="7"/>
      <c r="BB40" s="7"/>
      <c r="BC40" s="7"/>
      <c r="BD40" s="7"/>
      <c r="BE40" s="7"/>
      <c r="BF40" s="7"/>
      <c r="BG40" s="7"/>
      <c r="BH40" s="7"/>
      <c r="BI40" s="7"/>
      <c r="BJ40" s="7"/>
      <c r="BK40" s="7"/>
      <c r="BL40" s="7" t="s">
        <v>1224</v>
      </c>
      <c r="BM40" s="7" t="s">
        <v>1225</v>
      </c>
      <c r="BN40" s="7" t="s">
        <v>1259</v>
      </c>
      <c r="BO40" s="7">
        <v>0</v>
      </c>
      <c r="BP40" s="7">
        <v>0</v>
      </c>
      <c r="BQ40" s="7">
        <v>2</v>
      </c>
      <c r="BR40" s="7">
        <v>1</v>
      </c>
      <c r="BS40" s="7">
        <v>0</v>
      </c>
      <c r="BT40" s="7">
        <v>1</v>
      </c>
      <c r="BU40" s="7">
        <v>1</v>
      </c>
      <c r="BV40" s="7">
        <v>4</v>
      </c>
      <c r="BW40" s="7">
        <v>2</v>
      </c>
      <c r="BX40" s="7">
        <v>0</v>
      </c>
      <c r="BY40" s="7">
        <v>1</v>
      </c>
      <c r="BZ40" s="7">
        <v>1</v>
      </c>
      <c r="CA40" s="7">
        <v>6</v>
      </c>
      <c r="CB40" s="7">
        <v>3</v>
      </c>
      <c r="CC40" s="7">
        <v>0</v>
      </c>
      <c r="CD40" s="7">
        <v>3</v>
      </c>
      <c r="CE40" s="7">
        <v>8</v>
      </c>
      <c r="CF40" s="7">
        <v>11</v>
      </c>
      <c r="CG40" s="7"/>
      <c r="CH40" s="7">
        <v>0</v>
      </c>
      <c r="CI40" s="7">
        <v>0</v>
      </c>
      <c r="CJ40" s="7">
        <v>1</v>
      </c>
      <c r="CK40" s="7">
        <v>0</v>
      </c>
      <c r="CL40" s="7">
        <v>0</v>
      </c>
      <c r="CM40" s="7">
        <v>1</v>
      </c>
      <c r="CN40" s="7">
        <v>1</v>
      </c>
      <c r="CO40" s="7">
        <v>3</v>
      </c>
      <c r="CP40" s="7">
        <v>3</v>
      </c>
      <c r="CQ40" s="7">
        <v>0</v>
      </c>
      <c r="CR40" s="7">
        <v>1</v>
      </c>
      <c r="CS40" s="7">
        <v>1</v>
      </c>
      <c r="CT40" s="7">
        <v>4</v>
      </c>
      <c r="CU40" s="7">
        <v>3</v>
      </c>
      <c r="CV40" s="7">
        <v>0</v>
      </c>
      <c r="CW40" s="7">
        <v>1</v>
      </c>
      <c r="CX40" s="7">
        <v>8</v>
      </c>
      <c r="CY40" s="7">
        <v>9</v>
      </c>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v>1</v>
      </c>
      <c r="EL40" s="7">
        <v>1</v>
      </c>
      <c r="EM40" s="7">
        <v>1</v>
      </c>
      <c r="EN40" s="7">
        <v>214722</v>
      </c>
      <c r="EO40" s="7">
        <v>214722</v>
      </c>
      <c r="EP40" s="7">
        <v>2</v>
      </c>
      <c r="EQ40" s="7">
        <v>2</v>
      </c>
      <c r="ER40" s="7">
        <v>3</v>
      </c>
      <c r="ES40" s="7">
        <v>708950</v>
      </c>
      <c r="ET40" s="7">
        <v>708950</v>
      </c>
      <c r="EU40" s="7"/>
      <c r="EV40" s="7"/>
      <c r="EW40" s="7"/>
      <c r="EX40" s="7"/>
      <c r="EY40" s="7"/>
      <c r="EZ40" s="7"/>
      <c r="FA40" s="7"/>
      <c r="FB40" s="7"/>
      <c r="FC40" s="7"/>
      <c r="FD40" s="7"/>
      <c r="FE40" s="7"/>
      <c r="FF40" s="7"/>
      <c r="FG40" s="7"/>
      <c r="FH40" s="7"/>
      <c r="FI40" s="7"/>
      <c r="FJ40" s="7"/>
      <c r="FK40" s="7"/>
      <c r="FL40" s="7"/>
      <c r="FM40" s="7"/>
      <c r="FN40" s="7"/>
      <c r="FO40" s="7">
        <v>3</v>
      </c>
      <c r="FP40" s="7">
        <v>0.4</v>
      </c>
      <c r="FQ40" s="7">
        <v>0.5</v>
      </c>
      <c r="FR40" s="7">
        <v>209469</v>
      </c>
      <c r="FS40" s="7">
        <v>209469</v>
      </c>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v>1</v>
      </c>
      <c r="IO40" s="7">
        <v>300</v>
      </c>
      <c r="IP40" s="7">
        <v>0.14899999999999999</v>
      </c>
      <c r="IQ40" s="7">
        <v>30000</v>
      </c>
      <c r="IR40" s="7">
        <v>30000</v>
      </c>
      <c r="IS40" s="7">
        <v>2</v>
      </c>
      <c r="IT40" s="7">
        <v>95</v>
      </c>
      <c r="IU40" s="7">
        <v>4.7E-2</v>
      </c>
      <c r="IV40" s="7">
        <v>14000</v>
      </c>
      <c r="IW40" s="7">
        <v>14000</v>
      </c>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v>0</v>
      </c>
      <c r="KH40" s="7"/>
      <c r="KI40" s="7">
        <v>3</v>
      </c>
      <c r="KJ40" s="7">
        <v>0</v>
      </c>
      <c r="KK40" s="7">
        <v>0.14899999999999999</v>
      </c>
      <c r="KL40" s="7">
        <v>0</v>
      </c>
      <c r="KM40" s="7">
        <v>3.149</v>
      </c>
      <c r="KN40" s="7">
        <v>1133141</v>
      </c>
      <c r="KO40" s="7">
        <v>1133141</v>
      </c>
      <c r="KP40" s="7">
        <v>1133141</v>
      </c>
      <c r="KQ40" s="7"/>
      <c r="KR40" s="7"/>
      <c r="KS40" s="7"/>
      <c r="KT40" s="7">
        <v>0</v>
      </c>
      <c r="KU40" s="7">
        <v>0</v>
      </c>
      <c r="KV40" s="7">
        <v>0</v>
      </c>
      <c r="KW40" s="7"/>
      <c r="KX40" s="7"/>
      <c r="KY40" s="7"/>
      <c r="KZ40" s="7">
        <v>44000</v>
      </c>
      <c r="LA40" s="7">
        <v>44000</v>
      </c>
      <c r="LB40" s="7">
        <v>44000</v>
      </c>
      <c r="LC40" s="7"/>
      <c r="LD40" s="7"/>
      <c r="LE40" s="7"/>
      <c r="LF40" s="7">
        <v>6000</v>
      </c>
      <c r="LG40" s="7">
        <v>4000</v>
      </c>
      <c r="LH40" s="7">
        <v>4000</v>
      </c>
      <c r="LI40" s="7"/>
      <c r="LJ40" s="7"/>
      <c r="LK40" s="7"/>
      <c r="LL40" s="7">
        <v>7500</v>
      </c>
      <c r="LM40" s="7">
        <v>7500</v>
      </c>
      <c r="LN40" s="7">
        <v>7500</v>
      </c>
      <c r="LO40" s="7"/>
      <c r="LP40" s="7"/>
      <c r="LQ40" s="7"/>
      <c r="LR40" s="7">
        <v>50000</v>
      </c>
      <c r="LS40" s="7">
        <v>40000</v>
      </c>
      <c r="LT40" s="7">
        <v>40000</v>
      </c>
      <c r="LU40" s="7"/>
      <c r="LV40" s="7"/>
      <c r="LW40" s="7"/>
      <c r="LX40" s="7">
        <v>30000</v>
      </c>
      <c r="LY40" s="7">
        <v>0</v>
      </c>
      <c r="LZ40" s="7">
        <v>0</v>
      </c>
      <c r="MA40" s="7"/>
      <c r="MB40" s="7"/>
      <c r="MC40" s="7"/>
      <c r="MD40" s="7">
        <v>20000</v>
      </c>
      <c r="ME40" s="7">
        <v>15000</v>
      </c>
      <c r="MF40" s="7">
        <v>15000</v>
      </c>
      <c r="MG40" s="7"/>
      <c r="MH40" s="7"/>
      <c r="MI40" s="7"/>
      <c r="MJ40" s="7">
        <v>5200</v>
      </c>
      <c r="MK40" s="7">
        <v>0</v>
      </c>
      <c r="ML40" s="7">
        <v>0</v>
      </c>
      <c r="MM40" s="7"/>
      <c r="MN40" s="7"/>
      <c r="MO40" s="7"/>
      <c r="MP40" s="7">
        <v>26000</v>
      </c>
      <c r="MQ40" s="7">
        <v>16700</v>
      </c>
      <c r="MR40" s="7">
        <v>16700</v>
      </c>
      <c r="MS40" s="7"/>
      <c r="MT40" s="7"/>
      <c r="MU40" s="7"/>
      <c r="MV40" s="7">
        <v>60000</v>
      </c>
      <c r="MW40" s="7">
        <v>40000</v>
      </c>
      <c r="MX40" s="7">
        <v>40000</v>
      </c>
      <c r="MY40" s="7"/>
      <c r="MZ40" s="7"/>
      <c r="NA40" s="7"/>
      <c r="NB40" s="7">
        <v>27000</v>
      </c>
      <c r="NC40" s="7">
        <v>17000</v>
      </c>
      <c r="ND40" s="7">
        <v>17000</v>
      </c>
      <c r="NE40" s="7"/>
      <c r="NF40" s="7"/>
      <c r="NG40" s="7"/>
      <c r="NH40" s="7">
        <v>125000</v>
      </c>
      <c r="NI40" s="7">
        <v>90000</v>
      </c>
      <c r="NJ40" s="7">
        <v>90000</v>
      </c>
      <c r="NK40" s="7"/>
      <c r="NL40" s="7"/>
      <c r="NM40" s="7"/>
      <c r="NN40" s="7">
        <v>50000</v>
      </c>
      <c r="NO40" s="7">
        <v>40000</v>
      </c>
      <c r="NP40" s="7">
        <v>40000</v>
      </c>
      <c r="NQ40" s="7"/>
      <c r="NR40" s="7"/>
      <c r="NS40" s="7"/>
      <c r="NT40" s="7">
        <v>30000</v>
      </c>
      <c r="NU40" s="7">
        <v>20000</v>
      </c>
      <c r="NV40" s="7">
        <v>20000</v>
      </c>
      <c r="NW40" s="7"/>
      <c r="NX40" s="7"/>
      <c r="NY40" s="7"/>
      <c r="NZ40" s="7">
        <v>10000</v>
      </c>
      <c r="OA40" s="7">
        <v>0</v>
      </c>
      <c r="OB40" s="7">
        <v>0</v>
      </c>
      <c r="OC40" s="7"/>
      <c r="OD40" s="7"/>
      <c r="OE40" s="7"/>
      <c r="OF40" s="7">
        <v>25000</v>
      </c>
      <c r="OG40" s="7">
        <v>20000</v>
      </c>
      <c r="OH40" s="7">
        <v>20000</v>
      </c>
      <c r="OI40" s="7"/>
      <c r="OJ40" s="7"/>
      <c r="OK40" s="7"/>
      <c r="OL40" s="7">
        <v>0</v>
      </c>
      <c r="OM40" s="7">
        <v>0</v>
      </c>
      <c r="ON40" s="7">
        <v>0</v>
      </c>
      <c r="OO40" s="7"/>
      <c r="OP40" s="7"/>
      <c r="OQ40" s="7"/>
      <c r="OR40" s="7">
        <v>0</v>
      </c>
      <c r="OS40" s="7">
        <v>0</v>
      </c>
      <c r="OT40" s="7">
        <v>0</v>
      </c>
      <c r="OU40" s="7"/>
      <c r="OV40" s="7"/>
      <c r="OW40" s="7"/>
      <c r="OX40" s="7">
        <v>256000</v>
      </c>
      <c r="OY40" s="7">
        <v>240000</v>
      </c>
      <c r="OZ40" s="7">
        <v>240000</v>
      </c>
      <c r="PA40" s="7"/>
      <c r="PB40" s="7"/>
      <c r="PC40" s="7"/>
      <c r="PD40" s="7">
        <v>0</v>
      </c>
      <c r="PE40" s="7">
        <v>0</v>
      </c>
      <c r="PF40" s="7">
        <v>0</v>
      </c>
      <c r="PG40" s="7"/>
      <c r="PH40" s="7"/>
      <c r="PI40" s="7"/>
      <c r="PJ40" s="7">
        <v>22500</v>
      </c>
      <c r="PK40" s="7">
        <v>0</v>
      </c>
      <c r="PL40" s="7">
        <v>0</v>
      </c>
      <c r="PM40" s="7"/>
      <c r="PN40" s="7"/>
      <c r="PO40" s="7"/>
      <c r="PP40" s="7">
        <v>1927341</v>
      </c>
      <c r="PQ40" s="7">
        <v>1727341</v>
      </c>
      <c r="PR40" s="8">
        <v>1727341</v>
      </c>
      <c r="PS40" s="7">
        <v>100</v>
      </c>
      <c r="PT40" s="7">
        <v>100</v>
      </c>
      <c r="PU40" s="7"/>
      <c r="PV40" s="7">
        <v>1407318</v>
      </c>
      <c r="PW40" s="7"/>
      <c r="PX40" s="7">
        <v>2039000</v>
      </c>
      <c r="PY40" s="7">
        <v>1609000</v>
      </c>
      <c r="PZ40" s="7">
        <v>1727341</v>
      </c>
      <c r="QA40" s="7">
        <v>0</v>
      </c>
      <c r="QB40" s="7">
        <v>0</v>
      </c>
      <c r="QC40" s="7">
        <v>0</v>
      </c>
      <c r="QD40" s="7">
        <v>0</v>
      </c>
      <c r="QE40" s="7">
        <v>0</v>
      </c>
      <c r="QF40" s="7">
        <v>0</v>
      </c>
      <c r="QG40" s="7">
        <v>0</v>
      </c>
      <c r="QH40" s="7">
        <v>0</v>
      </c>
      <c r="QI40" s="7">
        <v>0</v>
      </c>
      <c r="QJ40" s="7">
        <v>207700</v>
      </c>
      <c r="QK40" s="7">
        <v>177000</v>
      </c>
      <c r="QL40" s="7">
        <v>140000</v>
      </c>
      <c r="QM40" s="7"/>
      <c r="QN40" s="7">
        <v>0</v>
      </c>
      <c r="QO40" s="7">
        <v>0</v>
      </c>
      <c r="QP40" s="7">
        <v>0</v>
      </c>
      <c r="QQ40" s="7"/>
      <c r="QR40" s="7"/>
      <c r="QS40" s="7"/>
      <c r="QT40" s="7"/>
      <c r="QU40" s="7">
        <v>0</v>
      </c>
      <c r="QV40" s="7">
        <v>397000</v>
      </c>
      <c r="QW40" s="7">
        <v>0</v>
      </c>
      <c r="QX40" s="7">
        <v>170000</v>
      </c>
      <c r="QY40" s="7">
        <v>95000</v>
      </c>
      <c r="QZ40" s="7">
        <v>60000</v>
      </c>
      <c r="RA40" s="7"/>
      <c r="RB40" s="7"/>
      <c r="RC40" s="7"/>
      <c r="RD40" s="7"/>
      <c r="RE40" s="7"/>
      <c r="RF40" s="7"/>
      <c r="RG40" s="7"/>
      <c r="RH40" s="7"/>
      <c r="RI40" s="7">
        <v>0</v>
      </c>
      <c r="RJ40" s="7"/>
      <c r="RK40" s="7"/>
      <c r="RL40" s="7"/>
      <c r="RM40" s="7" t="s">
        <v>1188</v>
      </c>
      <c r="RN40" s="7"/>
      <c r="RO40" s="7"/>
      <c r="RP40" s="7"/>
      <c r="RQ40" s="7"/>
      <c r="RR40" s="7"/>
      <c r="RS40" s="7"/>
      <c r="RT40" s="7"/>
      <c r="RU40" s="7"/>
      <c r="RV40" s="7"/>
      <c r="RW40" s="7"/>
      <c r="RX40" s="7"/>
      <c r="RY40" s="7"/>
      <c r="RZ40" s="7"/>
      <c r="SA40" s="7"/>
      <c r="SB40" s="7"/>
      <c r="SC40" s="7"/>
      <c r="SD40" s="7"/>
      <c r="SE40" s="7"/>
      <c r="SF40" s="7"/>
      <c r="SG40" s="36">
        <f t="shared" si="55"/>
        <v>1927341</v>
      </c>
      <c r="SH40" s="36">
        <f t="shared" si="56"/>
        <v>1927341</v>
      </c>
      <c r="SI40" s="36">
        <f t="shared" si="57"/>
        <v>1183141</v>
      </c>
      <c r="SJ40" s="20">
        <f t="shared" si="58"/>
        <v>1133141</v>
      </c>
      <c r="SK40" s="20">
        <f t="shared" si="59"/>
        <v>0</v>
      </c>
      <c r="SL40" s="20">
        <f t="shared" si="60"/>
        <v>44000</v>
      </c>
      <c r="SM40" s="20">
        <f t="shared" si="61"/>
        <v>6000</v>
      </c>
      <c r="SN40" s="36">
        <f t="shared" si="62"/>
        <v>744200</v>
      </c>
      <c r="SO40" s="36">
        <f t="shared" si="63"/>
        <v>57500</v>
      </c>
      <c r="SP40" s="20">
        <f t="shared" si="64"/>
        <v>7500</v>
      </c>
      <c r="SQ40" s="20">
        <f t="shared" si="65"/>
        <v>50000</v>
      </c>
      <c r="SR40" s="20">
        <f t="shared" si="66"/>
        <v>30000</v>
      </c>
      <c r="SS40" s="20">
        <f t="shared" si="67"/>
        <v>20000</v>
      </c>
      <c r="ST40" s="20">
        <f t="shared" si="68"/>
        <v>5200</v>
      </c>
      <c r="SU40" s="20">
        <f t="shared" si="69"/>
        <v>26000</v>
      </c>
      <c r="SV40" s="36">
        <f t="shared" si="70"/>
        <v>583000</v>
      </c>
      <c r="SW40" s="20">
        <f t="shared" si="71"/>
        <v>60000</v>
      </c>
      <c r="SX40" s="20">
        <f t="shared" si="72"/>
        <v>27000</v>
      </c>
      <c r="SY40" s="20">
        <f t="shared" si="73"/>
        <v>125000</v>
      </c>
      <c r="SZ40" s="20">
        <f t="shared" si="74"/>
        <v>50000</v>
      </c>
      <c r="TA40" s="20">
        <f t="shared" si="75"/>
        <v>30000</v>
      </c>
      <c r="TB40" s="20">
        <f t="shared" si="76"/>
        <v>10000</v>
      </c>
      <c r="TC40" s="20">
        <f t="shared" si="77"/>
        <v>25000</v>
      </c>
      <c r="TD40" s="20">
        <f t="shared" si="78"/>
        <v>0</v>
      </c>
      <c r="TE40" s="20">
        <f t="shared" si="79"/>
        <v>0</v>
      </c>
      <c r="TF40" s="20">
        <f t="shared" si="80"/>
        <v>256000</v>
      </c>
      <c r="TG40" s="20">
        <f t="shared" si="81"/>
        <v>0</v>
      </c>
      <c r="TH40" s="20">
        <f t="shared" si="82"/>
        <v>22500</v>
      </c>
      <c r="TI40" s="6"/>
      <c r="TJ40" s="36">
        <f t="shared" si="83"/>
        <v>1727341</v>
      </c>
      <c r="TK40" s="36">
        <f t="shared" si="84"/>
        <v>1727341</v>
      </c>
      <c r="TL40" s="36">
        <f t="shared" si="85"/>
        <v>1181141</v>
      </c>
      <c r="TM40" s="20">
        <f t="shared" si="86"/>
        <v>1133141</v>
      </c>
      <c r="TN40" s="20">
        <f t="shared" si="87"/>
        <v>0</v>
      </c>
      <c r="TO40" s="20">
        <f t="shared" si="88"/>
        <v>44000</v>
      </c>
      <c r="TP40" s="20">
        <f t="shared" si="89"/>
        <v>4000</v>
      </c>
      <c r="TQ40" s="36">
        <f t="shared" si="90"/>
        <v>546200</v>
      </c>
      <c r="TR40" s="36">
        <f t="shared" si="91"/>
        <v>47500</v>
      </c>
      <c r="TS40" s="20">
        <f t="shared" si="92"/>
        <v>7500</v>
      </c>
      <c r="TT40" s="20">
        <f t="shared" si="93"/>
        <v>40000</v>
      </c>
      <c r="TU40" s="20">
        <f t="shared" si="94"/>
        <v>0</v>
      </c>
      <c r="TV40" s="20">
        <f t="shared" si="95"/>
        <v>15000</v>
      </c>
      <c r="TW40" s="20">
        <f t="shared" si="96"/>
        <v>0</v>
      </c>
      <c r="TX40" s="20">
        <f t="shared" si="97"/>
        <v>16700</v>
      </c>
      <c r="TY40" s="36">
        <f t="shared" si="98"/>
        <v>467000</v>
      </c>
      <c r="TZ40" s="20">
        <f t="shared" si="99"/>
        <v>40000</v>
      </c>
      <c r="UA40" s="20">
        <f t="shared" si="100"/>
        <v>17000</v>
      </c>
      <c r="UB40" s="20">
        <f t="shared" si="101"/>
        <v>90000</v>
      </c>
      <c r="UC40" s="20">
        <f t="shared" si="102"/>
        <v>40000</v>
      </c>
      <c r="UD40" s="20">
        <f t="shared" si="103"/>
        <v>20000</v>
      </c>
      <c r="UE40" s="20">
        <f t="shared" si="104"/>
        <v>0</v>
      </c>
      <c r="UF40" s="20">
        <f t="shared" si="105"/>
        <v>20000</v>
      </c>
      <c r="UG40" s="20">
        <f t="shared" si="106"/>
        <v>0</v>
      </c>
      <c r="UH40" s="20">
        <f t="shared" si="107"/>
        <v>0</v>
      </c>
      <c r="UI40" s="20">
        <f t="shared" si="108"/>
        <v>240000</v>
      </c>
      <c r="UJ40" s="20">
        <f t="shared" si="109"/>
        <v>0</v>
      </c>
      <c r="UK40" s="20">
        <f t="shared" si="110"/>
        <v>0</v>
      </c>
      <c r="UL40" s="6"/>
      <c r="UM40" s="36">
        <f t="shared" si="111"/>
        <v>1727341</v>
      </c>
      <c r="UN40" s="36">
        <f t="shared" si="112"/>
        <v>1727341</v>
      </c>
      <c r="UO40" s="36">
        <f t="shared" si="113"/>
        <v>1181141</v>
      </c>
      <c r="UP40" s="20">
        <f t="shared" si="114"/>
        <v>1133141</v>
      </c>
      <c r="UQ40" s="20">
        <f t="shared" si="115"/>
        <v>0</v>
      </c>
      <c r="UR40" s="20">
        <f t="shared" si="116"/>
        <v>44000</v>
      </c>
      <c r="US40" s="20">
        <f t="shared" si="117"/>
        <v>4000</v>
      </c>
      <c r="UT40" s="36">
        <f t="shared" si="118"/>
        <v>546200</v>
      </c>
      <c r="UU40" s="36">
        <f t="shared" si="119"/>
        <v>47500</v>
      </c>
      <c r="UV40" s="20">
        <f t="shared" si="120"/>
        <v>7500</v>
      </c>
      <c r="UW40" s="20">
        <f t="shared" si="121"/>
        <v>40000</v>
      </c>
      <c r="UX40" s="20">
        <f t="shared" si="122"/>
        <v>0</v>
      </c>
      <c r="UY40" s="20">
        <f t="shared" si="123"/>
        <v>15000</v>
      </c>
      <c r="UZ40" s="20">
        <f t="shared" si="124"/>
        <v>0</v>
      </c>
      <c r="VA40" s="20">
        <f t="shared" si="125"/>
        <v>16700</v>
      </c>
      <c r="VB40" s="36">
        <f t="shared" si="126"/>
        <v>467000</v>
      </c>
      <c r="VC40" s="20">
        <f t="shared" si="127"/>
        <v>40000</v>
      </c>
      <c r="VD40" s="20">
        <f t="shared" si="128"/>
        <v>17000</v>
      </c>
      <c r="VE40" s="20">
        <f t="shared" si="129"/>
        <v>90000</v>
      </c>
      <c r="VF40" s="20">
        <f t="shared" si="130"/>
        <v>40000</v>
      </c>
      <c r="VG40" s="20">
        <f t="shared" si="131"/>
        <v>20000</v>
      </c>
      <c r="VH40" s="20">
        <f t="shared" si="132"/>
        <v>0</v>
      </c>
      <c r="VI40" s="20">
        <f t="shared" si="133"/>
        <v>20000</v>
      </c>
      <c r="VJ40" s="20">
        <f t="shared" si="134"/>
        <v>0</v>
      </c>
      <c r="VK40" s="20">
        <f t="shared" si="135"/>
        <v>0</v>
      </c>
      <c r="VL40" s="20">
        <f t="shared" si="136"/>
        <v>240000</v>
      </c>
      <c r="VM40" s="20">
        <f t="shared" si="137"/>
        <v>0</v>
      </c>
      <c r="VN40" s="20">
        <f t="shared" si="138"/>
        <v>0</v>
      </c>
      <c r="VT40" s="34">
        <f t="shared" si="25"/>
        <v>8090757</v>
      </c>
      <c r="VU40" s="34" t="str">
        <f t="shared" si="26"/>
        <v>Diakonie ČCE - středisko Světlo ve Vrchlabí</v>
      </c>
      <c r="VV40" s="34" t="str">
        <f t="shared" si="27"/>
        <v>Centrum denních služeb</v>
      </c>
      <c r="VW40" s="34" t="str">
        <f t="shared" si="28"/>
        <v>centra denních služeb</v>
      </c>
      <c r="VX40" s="10">
        <f t="shared" si="29"/>
        <v>112700</v>
      </c>
      <c r="VY40" s="10"/>
      <c r="VZ40" s="10"/>
      <c r="WA40" s="10">
        <f t="shared" si="30"/>
        <v>60000</v>
      </c>
      <c r="WB40" s="10">
        <f t="shared" si="31"/>
        <v>10000</v>
      </c>
      <c r="WC40" s="10">
        <f t="shared" si="32"/>
        <v>125000</v>
      </c>
      <c r="WD40" s="10">
        <f t="shared" si="33"/>
        <v>0</v>
      </c>
      <c r="WE40" s="10">
        <f t="shared" si="34"/>
        <v>107000</v>
      </c>
      <c r="WF40" s="10"/>
      <c r="WG40" s="10"/>
      <c r="WH40" s="10">
        <f t="shared" si="35"/>
        <v>0</v>
      </c>
      <c r="WI40" s="10">
        <f t="shared" si="36"/>
        <v>329500</v>
      </c>
      <c r="WJ40" s="10">
        <f t="shared" si="37"/>
        <v>953672</v>
      </c>
      <c r="WK40" s="10"/>
      <c r="WL40" s="10">
        <f t="shared" si="38"/>
        <v>229469</v>
      </c>
      <c r="WM40" s="10">
        <f t="shared" si="39"/>
        <v>1927341</v>
      </c>
      <c r="WN40" s="10">
        <f t="shared" si="40"/>
        <v>1927341</v>
      </c>
      <c r="WO40" s="10">
        <f t="shared" si="41"/>
        <v>0</v>
      </c>
      <c r="WP40" s="10">
        <f t="shared" si="42"/>
        <v>1183141</v>
      </c>
      <c r="WQ40" s="34">
        <v>6115340</v>
      </c>
      <c r="WR40" s="10">
        <f t="shared" si="43"/>
        <v>62500</v>
      </c>
      <c r="WS40" s="10"/>
      <c r="WT40" s="10"/>
      <c r="WU40" s="10">
        <f t="shared" si="44"/>
        <v>40000</v>
      </c>
      <c r="WV40" s="10">
        <f t="shared" si="45"/>
        <v>0</v>
      </c>
      <c r="WW40" s="10">
        <f t="shared" si="46"/>
        <v>90000</v>
      </c>
      <c r="WX40" s="10">
        <f t="shared" si="47"/>
        <v>0</v>
      </c>
      <c r="WY40" s="10">
        <f t="shared" si="48"/>
        <v>77000</v>
      </c>
      <c r="WZ40" s="10"/>
      <c r="XA40" s="10"/>
      <c r="XB40" s="10">
        <f t="shared" si="49"/>
        <v>0</v>
      </c>
      <c r="XC40" s="10">
        <f t="shared" si="50"/>
        <v>276700</v>
      </c>
      <c r="XD40" s="10">
        <f t="shared" si="51"/>
        <v>1181141</v>
      </c>
      <c r="XE40" s="10">
        <f t="shared" si="52"/>
        <v>1727341</v>
      </c>
      <c r="XF40" s="10"/>
      <c r="XG40" s="10">
        <f t="shared" si="53"/>
        <v>1727341</v>
      </c>
      <c r="XH40" s="10">
        <f t="shared" si="54"/>
        <v>0</v>
      </c>
      <c r="XI40" s="10"/>
      <c r="XJ40" s="10"/>
      <c r="XK40" s="10"/>
    </row>
    <row r="41" spans="1:635" s="34" customFormat="1" ht="28.5" customHeight="1">
      <c r="A41" s="7">
        <v>1</v>
      </c>
      <c r="B41" s="9" t="s">
        <v>1341</v>
      </c>
      <c r="C41" s="7">
        <v>43462162</v>
      </c>
      <c r="D41" s="7" t="s">
        <v>1342</v>
      </c>
      <c r="E41" s="7" t="s">
        <v>1315</v>
      </c>
      <c r="F41" s="7">
        <v>1008575</v>
      </c>
      <c r="G41" s="7" t="s">
        <v>1186</v>
      </c>
      <c r="H41" s="7" t="s">
        <v>1187</v>
      </c>
      <c r="I41" s="7" t="s">
        <v>1343</v>
      </c>
      <c r="J41" s="35">
        <v>33526</v>
      </c>
      <c r="K41" s="7"/>
      <c r="L41" s="7" t="s">
        <v>1188</v>
      </c>
      <c r="M41" s="7"/>
      <c r="N41" s="7"/>
      <c r="O41" s="7"/>
      <c r="P41" s="7"/>
      <c r="Q41" s="7"/>
      <c r="R41" s="7"/>
      <c r="S41" s="7"/>
      <c r="T41" s="7"/>
      <c r="U41" s="7"/>
      <c r="V41" s="7"/>
      <c r="W41" s="7"/>
      <c r="X41" s="7" t="s">
        <v>1285</v>
      </c>
      <c r="Y41" s="7"/>
      <c r="Z41" s="7">
        <v>2</v>
      </c>
      <c r="AA41" s="7">
        <v>8</v>
      </c>
      <c r="AB41" s="7">
        <v>25</v>
      </c>
      <c r="AC41" s="7">
        <v>25</v>
      </c>
      <c r="AD41" s="7">
        <v>15</v>
      </c>
      <c r="AE41" s="7"/>
      <c r="AF41" s="7"/>
      <c r="AG41" s="7"/>
      <c r="AH41" s="7"/>
      <c r="AI41" s="7"/>
      <c r="AJ41" s="7"/>
      <c r="AK41" s="7"/>
      <c r="AL41" s="7"/>
      <c r="AM41" s="7"/>
      <c r="AN41" s="7">
        <v>550</v>
      </c>
      <c r="AO41" s="7"/>
      <c r="AP41" s="7" t="s">
        <v>1344</v>
      </c>
      <c r="AQ41" s="7">
        <v>7</v>
      </c>
      <c r="AR41" s="7">
        <v>110</v>
      </c>
      <c r="AS41" s="7">
        <v>179</v>
      </c>
      <c r="AT41" s="7">
        <v>185</v>
      </c>
      <c r="AU41" s="7">
        <v>185</v>
      </c>
      <c r="AV41" s="7"/>
      <c r="AW41" s="7"/>
      <c r="AX41" s="7"/>
      <c r="AY41" s="7"/>
      <c r="AZ41" s="7"/>
      <c r="BA41" s="7"/>
      <c r="BB41" s="7"/>
      <c r="BC41" s="7"/>
      <c r="BD41" s="7"/>
      <c r="BE41" s="7"/>
      <c r="BF41" s="7"/>
      <c r="BG41" s="7"/>
      <c r="BH41" s="7"/>
      <c r="BI41" s="7"/>
      <c r="BJ41" s="7">
        <v>6500</v>
      </c>
      <c r="BK41" s="7"/>
      <c r="BL41" s="7" t="s">
        <v>1345</v>
      </c>
      <c r="BM41" s="7" t="s">
        <v>1191</v>
      </c>
      <c r="BN41" s="7" t="s">
        <v>1319</v>
      </c>
      <c r="BO41" s="7">
        <v>0</v>
      </c>
      <c r="BP41" s="7">
        <v>0</v>
      </c>
      <c r="BQ41" s="7">
        <v>0</v>
      </c>
      <c r="BR41" s="7">
        <v>0</v>
      </c>
      <c r="BS41" s="7">
        <v>0</v>
      </c>
      <c r="BT41" s="7">
        <v>45</v>
      </c>
      <c r="BU41" s="7">
        <v>45</v>
      </c>
      <c r="BV41" s="7">
        <v>20</v>
      </c>
      <c r="BW41" s="7">
        <v>5</v>
      </c>
      <c r="BX41" s="7">
        <v>55</v>
      </c>
      <c r="BY41" s="7">
        <v>45</v>
      </c>
      <c r="BZ41" s="7">
        <v>45</v>
      </c>
      <c r="CA41" s="7">
        <v>20</v>
      </c>
      <c r="CB41" s="7">
        <v>5</v>
      </c>
      <c r="CC41" s="7">
        <v>55</v>
      </c>
      <c r="CD41" s="7">
        <v>0</v>
      </c>
      <c r="CE41" s="7">
        <v>170</v>
      </c>
      <c r="CF41" s="7">
        <v>170</v>
      </c>
      <c r="CG41" s="7">
        <v>1</v>
      </c>
      <c r="CH41" s="7">
        <v>0</v>
      </c>
      <c r="CI41" s="7">
        <v>0</v>
      </c>
      <c r="CJ41" s="7">
        <v>0</v>
      </c>
      <c r="CK41" s="7">
        <v>0</v>
      </c>
      <c r="CL41" s="7">
        <v>0</v>
      </c>
      <c r="CM41" s="7">
        <v>50</v>
      </c>
      <c r="CN41" s="7">
        <v>45</v>
      </c>
      <c r="CO41" s="7">
        <v>20</v>
      </c>
      <c r="CP41" s="7">
        <v>6</v>
      </c>
      <c r="CQ41" s="7">
        <v>79</v>
      </c>
      <c r="CR41" s="7">
        <v>50</v>
      </c>
      <c r="CS41" s="7">
        <v>45</v>
      </c>
      <c r="CT41" s="7">
        <v>20</v>
      </c>
      <c r="CU41" s="7">
        <v>6</v>
      </c>
      <c r="CV41" s="7">
        <v>79</v>
      </c>
      <c r="CW41" s="7">
        <v>0</v>
      </c>
      <c r="CX41" s="7">
        <v>200</v>
      </c>
      <c r="CY41" s="7">
        <v>200</v>
      </c>
      <c r="CZ41" s="7">
        <v>1</v>
      </c>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v>1</v>
      </c>
      <c r="EL41" s="7">
        <v>0.7</v>
      </c>
      <c r="EM41" s="7">
        <v>0.7</v>
      </c>
      <c r="EN41" s="7">
        <v>325000</v>
      </c>
      <c r="EO41" s="7">
        <v>175000</v>
      </c>
      <c r="EP41" s="7">
        <v>8</v>
      </c>
      <c r="EQ41" s="7">
        <v>6.05</v>
      </c>
      <c r="ER41" s="7">
        <v>5.2</v>
      </c>
      <c r="ES41" s="7">
        <v>1535000</v>
      </c>
      <c r="ET41" s="7">
        <v>820000</v>
      </c>
      <c r="EU41" s="7"/>
      <c r="EV41" s="7"/>
      <c r="EW41" s="7"/>
      <c r="EX41" s="7"/>
      <c r="EY41" s="7"/>
      <c r="EZ41" s="7"/>
      <c r="FA41" s="7"/>
      <c r="FB41" s="7"/>
      <c r="FC41" s="7"/>
      <c r="FD41" s="7"/>
      <c r="FE41" s="7"/>
      <c r="FF41" s="7"/>
      <c r="FG41" s="7"/>
      <c r="FH41" s="7"/>
      <c r="FI41" s="7"/>
      <c r="FJ41" s="7"/>
      <c r="FK41" s="7"/>
      <c r="FL41" s="7"/>
      <c r="FM41" s="7"/>
      <c r="FN41" s="7"/>
      <c r="FO41" s="7">
        <v>8</v>
      </c>
      <c r="FP41" s="7">
        <v>2.9</v>
      </c>
      <c r="FQ41" s="7">
        <v>3</v>
      </c>
      <c r="FR41" s="7">
        <v>985500</v>
      </c>
      <c r="FS41" s="7">
        <v>755000</v>
      </c>
      <c r="FT41" s="7"/>
      <c r="FU41" s="7"/>
      <c r="FV41" s="7"/>
      <c r="FW41" s="7"/>
      <c r="FX41" s="7"/>
      <c r="FY41" s="7"/>
      <c r="FZ41" s="7"/>
      <c r="GA41" s="7"/>
      <c r="GB41" s="7"/>
      <c r="GC41" s="7"/>
      <c r="GD41" s="7"/>
      <c r="GE41" s="7"/>
      <c r="GF41" s="7"/>
      <c r="GG41" s="7"/>
      <c r="GH41" s="7"/>
      <c r="GI41" s="7"/>
      <c r="GJ41" s="7"/>
      <c r="GK41" s="7"/>
      <c r="GL41" s="7">
        <v>1</v>
      </c>
      <c r="GM41" s="7">
        <v>0.5</v>
      </c>
      <c r="GN41" s="7">
        <v>4</v>
      </c>
      <c r="GO41" s="7">
        <v>0.16700000000000001</v>
      </c>
      <c r="GP41" s="7">
        <v>20000</v>
      </c>
      <c r="GQ41" s="7">
        <v>0</v>
      </c>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v>2</v>
      </c>
      <c r="IO41" s="7">
        <v>600</v>
      </c>
      <c r="IP41" s="7">
        <v>0.29899999999999999</v>
      </c>
      <c r="IQ41" s="7">
        <v>48000</v>
      </c>
      <c r="IR41" s="7">
        <v>0</v>
      </c>
      <c r="IS41" s="7">
        <v>1</v>
      </c>
      <c r="IT41" s="7">
        <v>100</v>
      </c>
      <c r="IU41" s="7">
        <v>0.05</v>
      </c>
      <c r="IV41" s="7">
        <v>6500</v>
      </c>
      <c r="IW41" s="7">
        <v>0</v>
      </c>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v>2</v>
      </c>
      <c r="KH41" s="7">
        <v>10</v>
      </c>
      <c r="KI41" s="7">
        <v>6.75</v>
      </c>
      <c r="KJ41" s="7">
        <v>0.16700000000000001</v>
      </c>
      <c r="KK41" s="7">
        <v>0.29899999999999999</v>
      </c>
      <c r="KL41" s="7">
        <v>0</v>
      </c>
      <c r="KM41" s="7">
        <v>7.2160000000000002</v>
      </c>
      <c r="KN41" s="7">
        <v>2845500</v>
      </c>
      <c r="KO41" s="7">
        <v>1750000</v>
      </c>
      <c r="KP41" s="7">
        <v>1750000</v>
      </c>
      <c r="KQ41" s="7"/>
      <c r="KR41" s="7"/>
      <c r="KS41" s="7"/>
      <c r="KT41" s="7">
        <v>20000</v>
      </c>
      <c r="KU41" s="7">
        <v>0</v>
      </c>
      <c r="KV41" s="7">
        <v>0</v>
      </c>
      <c r="KW41" s="7"/>
      <c r="KX41" s="7"/>
      <c r="KY41" s="7"/>
      <c r="KZ41" s="7">
        <v>54500</v>
      </c>
      <c r="LA41" s="7">
        <v>0</v>
      </c>
      <c r="LB41" s="7">
        <v>0</v>
      </c>
      <c r="LC41" s="7"/>
      <c r="LD41" s="7"/>
      <c r="LE41" s="7"/>
      <c r="LF41" s="7">
        <v>80000</v>
      </c>
      <c r="LG41" s="7">
        <v>0</v>
      </c>
      <c r="LH41" s="7">
        <v>0</v>
      </c>
      <c r="LI41" s="7"/>
      <c r="LJ41" s="7"/>
      <c r="LK41" s="7"/>
      <c r="LL41" s="7">
        <v>3000</v>
      </c>
      <c r="LM41" s="7">
        <v>0</v>
      </c>
      <c r="LN41" s="7">
        <v>0</v>
      </c>
      <c r="LO41" s="7"/>
      <c r="LP41" s="7"/>
      <c r="LQ41" s="7"/>
      <c r="LR41" s="7">
        <v>30000</v>
      </c>
      <c r="LS41" s="7">
        <v>0</v>
      </c>
      <c r="LT41" s="7">
        <v>0</v>
      </c>
      <c r="LU41" s="7"/>
      <c r="LV41" s="7"/>
      <c r="LW41" s="7"/>
      <c r="LX41" s="7">
        <v>690000</v>
      </c>
      <c r="LY41" s="7">
        <v>0</v>
      </c>
      <c r="LZ41" s="7">
        <v>0</v>
      </c>
      <c r="MA41" s="7"/>
      <c r="MB41" s="7"/>
      <c r="MC41" s="7"/>
      <c r="MD41" s="7">
        <v>10000</v>
      </c>
      <c r="ME41" s="7">
        <v>0</v>
      </c>
      <c r="MF41" s="7">
        <v>0</v>
      </c>
      <c r="MG41" s="7"/>
      <c r="MH41" s="7"/>
      <c r="MI41" s="7"/>
      <c r="MJ41" s="7">
        <v>250000</v>
      </c>
      <c r="MK41" s="7">
        <v>0</v>
      </c>
      <c r="ML41" s="7">
        <v>0</v>
      </c>
      <c r="MM41" s="7"/>
      <c r="MN41" s="7"/>
      <c r="MO41" s="7"/>
      <c r="MP41" s="7">
        <v>40000</v>
      </c>
      <c r="MQ41" s="7">
        <v>0</v>
      </c>
      <c r="MR41" s="7">
        <v>0</v>
      </c>
      <c r="MS41" s="7"/>
      <c r="MT41" s="7"/>
      <c r="MU41" s="7"/>
      <c r="MV41" s="7">
        <v>155000</v>
      </c>
      <c r="MW41" s="7">
        <v>0</v>
      </c>
      <c r="MX41" s="7">
        <v>0</v>
      </c>
      <c r="MY41" s="7"/>
      <c r="MZ41" s="7"/>
      <c r="NA41" s="7"/>
      <c r="NB41" s="7">
        <v>10000</v>
      </c>
      <c r="NC41" s="7">
        <v>0</v>
      </c>
      <c r="ND41" s="7">
        <v>0</v>
      </c>
      <c r="NE41" s="7"/>
      <c r="NF41" s="7"/>
      <c r="NG41" s="7"/>
      <c r="NH41" s="7">
        <v>1000</v>
      </c>
      <c r="NI41" s="7">
        <v>0</v>
      </c>
      <c r="NJ41" s="7">
        <v>0</v>
      </c>
      <c r="NK41" s="7"/>
      <c r="NL41" s="7"/>
      <c r="NM41" s="7"/>
      <c r="NN41" s="7">
        <v>85000</v>
      </c>
      <c r="NO41" s="7">
        <v>0</v>
      </c>
      <c r="NP41" s="7">
        <v>0</v>
      </c>
      <c r="NQ41" s="7"/>
      <c r="NR41" s="7"/>
      <c r="NS41" s="7"/>
      <c r="NT41" s="7">
        <v>4000</v>
      </c>
      <c r="NU41" s="7">
        <v>0</v>
      </c>
      <c r="NV41" s="7">
        <v>0</v>
      </c>
      <c r="NW41" s="7"/>
      <c r="NX41" s="7"/>
      <c r="NY41" s="7"/>
      <c r="NZ41" s="7">
        <v>120000</v>
      </c>
      <c r="OA41" s="7">
        <v>0</v>
      </c>
      <c r="OB41" s="7">
        <v>0</v>
      </c>
      <c r="OC41" s="7"/>
      <c r="OD41" s="7"/>
      <c r="OE41" s="7"/>
      <c r="OF41" s="7">
        <v>2000</v>
      </c>
      <c r="OG41" s="7">
        <v>0</v>
      </c>
      <c r="OH41" s="7">
        <v>0</v>
      </c>
      <c r="OI41" s="7"/>
      <c r="OJ41" s="7"/>
      <c r="OK41" s="7"/>
      <c r="OL41" s="7">
        <v>0</v>
      </c>
      <c r="OM41" s="7">
        <v>0</v>
      </c>
      <c r="ON41" s="7">
        <v>0</v>
      </c>
      <c r="OO41" s="7"/>
      <c r="OP41" s="7"/>
      <c r="OQ41" s="7"/>
      <c r="OR41" s="7">
        <v>0</v>
      </c>
      <c r="OS41" s="7">
        <v>0</v>
      </c>
      <c r="OT41" s="7">
        <v>0</v>
      </c>
      <c r="OU41" s="7"/>
      <c r="OV41" s="7"/>
      <c r="OW41" s="7"/>
      <c r="OX41" s="7">
        <v>96000</v>
      </c>
      <c r="OY41" s="7">
        <v>0</v>
      </c>
      <c r="OZ41" s="7">
        <v>0</v>
      </c>
      <c r="PA41" s="7"/>
      <c r="PB41" s="7"/>
      <c r="PC41" s="7"/>
      <c r="PD41" s="7">
        <v>180000</v>
      </c>
      <c r="PE41" s="7">
        <v>0</v>
      </c>
      <c r="PF41" s="7">
        <v>0</v>
      </c>
      <c r="PG41" s="7"/>
      <c r="PH41" s="7"/>
      <c r="PI41" s="7"/>
      <c r="PJ41" s="7">
        <v>42000</v>
      </c>
      <c r="PK41" s="7">
        <v>0</v>
      </c>
      <c r="PL41" s="7">
        <v>0</v>
      </c>
      <c r="PM41" s="7"/>
      <c r="PN41" s="7"/>
      <c r="PO41" s="7"/>
      <c r="PP41" s="7">
        <v>4718000</v>
      </c>
      <c r="PQ41" s="7">
        <v>1750000</v>
      </c>
      <c r="PR41" s="8">
        <v>1750000</v>
      </c>
      <c r="PS41" s="7">
        <v>100</v>
      </c>
      <c r="PT41" s="7">
        <v>100</v>
      </c>
      <c r="PU41" s="7"/>
      <c r="PV41" s="7">
        <v>3668039</v>
      </c>
      <c r="PW41" s="7"/>
      <c r="PX41" s="7">
        <v>1600000</v>
      </c>
      <c r="PY41" s="7">
        <v>1600000</v>
      </c>
      <c r="PZ41" s="7">
        <v>1750000</v>
      </c>
      <c r="QA41" s="7">
        <v>0</v>
      </c>
      <c r="QB41" s="7">
        <v>0</v>
      </c>
      <c r="QC41" s="7">
        <v>0</v>
      </c>
      <c r="QD41" s="7">
        <v>0</v>
      </c>
      <c r="QE41" s="7">
        <v>0</v>
      </c>
      <c r="QF41" s="7">
        <v>0</v>
      </c>
      <c r="QG41" s="7">
        <v>0</v>
      </c>
      <c r="QH41" s="7">
        <v>0</v>
      </c>
      <c r="QI41" s="7">
        <v>0</v>
      </c>
      <c r="QJ41" s="7">
        <v>2018216</v>
      </c>
      <c r="QK41" s="7">
        <v>2140000</v>
      </c>
      <c r="QL41" s="7">
        <v>2150000</v>
      </c>
      <c r="QM41" s="7"/>
      <c r="QN41" s="7">
        <v>0</v>
      </c>
      <c r="QO41" s="7">
        <v>0</v>
      </c>
      <c r="QP41" s="7">
        <v>0</v>
      </c>
      <c r="QQ41" s="7"/>
      <c r="QR41" s="7"/>
      <c r="QS41" s="7"/>
      <c r="QT41" s="7"/>
      <c r="QU41" s="7">
        <v>415000</v>
      </c>
      <c r="QV41" s="7">
        <v>428000</v>
      </c>
      <c r="QW41" s="7">
        <v>398000</v>
      </c>
      <c r="QX41" s="7">
        <v>201100</v>
      </c>
      <c r="QY41" s="7">
        <v>187000</v>
      </c>
      <c r="QZ41" s="7">
        <v>320000</v>
      </c>
      <c r="RA41" s="7"/>
      <c r="RB41" s="7"/>
      <c r="RC41" s="7"/>
      <c r="RD41" s="7">
        <v>130049</v>
      </c>
      <c r="RE41" s="7">
        <v>130000</v>
      </c>
      <c r="RF41" s="7">
        <v>100000</v>
      </c>
      <c r="RG41" s="7"/>
      <c r="RH41" s="7"/>
      <c r="RI41" s="7">
        <v>0</v>
      </c>
      <c r="RJ41" s="7"/>
      <c r="RK41" s="7"/>
      <c r="RL41" s="7"/>
      <c r="RM41" s="7" t="s">
        <v>1188</v>
      </c>
      <c r="RN41" s="7"/>
      <c r="RO41" s="7"/>
      <c r="RP41" s="7"/>
      <c r="RQ41" s="7"/>
      <c r="RR41" s="7"/>
      <c r="RS41" s="7"/>
      <c r="RT41" s="7"/>
      <c r="RU41" s="7"/>
      <c r="RV41" s="7"/>
      <c r="RW41" s="7"/>
      <c r="RX41" s="7"/>
      <c r="RY41" s="7"/>
      <c r="RZ41" s="7"/>
      <c r="SA41" s="7"/>
      <c r="SB41" s="7"/>
      <c r="SC41" s="7"/>
      <c r="SD41" s="7"/>
      <c r="SE41" s="7"/>
      <c r="SF41" s="7"/>
      <c r="SG41" s="36">
        <f t="shared" si="55"/>
        <v>4718000</v>
      </c>
      <c r="SH41" s="36">
        <f t="shared" si="56"/>
        <v>4718000</v>
      </c>
      <c r="SI41" s="36">
        <f t="shared" si="57"/>
        <v>3000000</v>
      </c>
      <c r="SJ41" s="20">
        <f t="shared" si="58"/>
        <v>2845500</v>
      </c>
      <c r="SK41" s="20">
        <f t="shared" si="59"/>
        <v>20000</v>
      </c>
      <c r="SL41" s="20">
        <f t="shared" si="60"/>
        <v>54500</v>
      </c>
      <c r="SM41" s="20">
        <f t="shared" si="61"/>
        <v>80000</v>
      </c>
      <c r="SN41" s="36">
        <f t="shared" si="62"/>
        <v>1718000</v>
      </c>
      <c r="SO41" s="36">
        <f t="shared" si="63"/>
        <v>33000</v>
      </c>
      <c r="SP41" s="20">
        <f t="shared" si="64"/>
        <v>3000</v>
      </c>
      <c r="SQ41" s="20">
        <f t="shared" si="65"/>
        <v>30000</v>
      </c>
      <c r="SR41" s="20">
        <f t="shared" si="66"/>
        <v>690000</v>
      </c>
      <c r="SS41" s="20">
        <f t="shared" si="67"/>
        <v>10000</v>
      </c>
      <c r="ST41" s="20">
        <f t="shared" si="68"/>
        <v>250000</v>
      </c>
      <c r="SU41" s="20">
        <f t="shared" si="69"/>
        <v>40000</v>
      </c>
      <c r="SV41" s="36">
        <f t="shared" si="70"/>
        <v>473000</v>
      </c>
      <c r="SW41" s="20">
        <f t="shared" si="71"/>
        <v>155000</v>
      </c>
      <c r="SX41" s="20">
        <f t="shared" si="72"/>
        <v>10000</v>
      </c>
      <c r="SY41" s="20">
        <f t="shared" si="73"/>
        <v>1000</v>
      </c>
      <c r="SZ41" s="20">
        <f t="shared" si="74"/>
        <v>85000</v>
      </c>
      <c r="TA41" s="20">
        <f t="shared" si="75"/>
        <v>4000</v>
      </c>
      <c r="TB41" s="20">
        <f t="shared" si="76"/>
        <v>120000</v>
      </c>
      <c r="TC41" s="20">
        <f t="shared" si="77"/>
        <v>2000</v>
      </c>
      <c r="TD41" s="20">
        <f t="shared" si="78"/>
        <v>0</v>
      </c>
      <c r="TE41" s="20">
        <f t="shared" si="79"/>
        <v>0</v>
      </c>
      <c r="TF41" s="20">
        <f t="shared" si="80"/>
        <v>96000</v>
      </c>
      <c r="TG41" s="20">
        <f t="shared" si="81"/>
        <v>180000</v>
      </c>
      <c r="TH41" s="20">
        <f t="shared" si="82"/>
        <v>42000</v>
      </c>
      <c r="TI41" s="6"/>
      <c r="TJ41" s="36">
        <f t="shared" si="83"/>
        <v>1750000</v>
      </c>
      <c r="TK41" s="36">
        <f t="shared" si="84"/>
        <v>1750000</v>
      </c>
      <c r="TL41" s="36">
        <f t="shared" si="85"/>
        <v>1750000</v>
      </c>
      <c r="TM41" s="20">
        <f t="shared" si="86"/>
        <v>1750000</v>
      </c>
      <c r="TN41" s="20">
        <f t="shared" si="87"/>
        <v>0</v>
      </c>
      <c r="TO41" s="20">
        <f t="shared" si="88"/>
        <v>0</v>
      </c>
      <c r="TP41" s="20">
        <f t="shared" si="89"/>
        <v>0</v>
      </c>
      <c r="TQ41" s="36">
        <f t="shared" si="90"/>
        <v>0</v>
      </c>
      <c r="TR41" s="36">
        <f t="shared" si="91"/>
        <v>0</v>
      </c>
      <c r="TS41" s="20">
        <f t="shared" si="92"/>
        <v>0</v>
      </c>
      <c r="TT41" s="20">
        <f t="shared" si="93"/>
        <v>0</v>
      </c>
      <c r="TU41" s="20">
        <f t="shared" si="94"/>
        <v>0</v>
      </c>
      <c r="TV41" s="20">
        <f t="shared" si="95"/>
        <v>0</v>
      </c>
      <c r="TW41" s="20">
        <f t="shared" si="96"/>
        <v>0</v>
      </c>
      <c r="TX41" s="20">
        <f t="shared" si="97"/>
        <v>0</v>
      </c>
      <c r="TY41" s="36">
        <f t="shared" si="98"/>
        <v>0</v>
      </c>
      <c r="TZ41" s="20">
        <f t="shared" si="99"/>
        <v>0</v>
      </c>
      <c r="UA41" s="20">
        <f t="shared" si="100"/>
        <v>0</v>
      </c>
      <c r="UB41" s="20">
        <f t="shared" si="101"/>
        <v>0</v>
      </c>
      <c r="UC41" s="20">
        <f t="shared" si="102"/>
        <v>0</v>
      </c>
      <c r="UD41" s="20">
        <f t="shared" si="103"/>
        <v>0</v>
      </c>
      <c r="UE41" s="20">
        <f t="shared" si="104"/>
        <v>0</v>
      </c>
      <c r="UF41" s="20">
        <f t="shared" si="105"/>
        <v>0</v>
      </c>
      <c r="UG41" s="20">
        <f t="shared" si="106"/>
        <v>0</v>
      </c>
      <c r="UH41" s="20">
        <f t="shared" si="107"/>
        <v>0</v>
      </c>
      <c r="UI41" s="20">
        <f t="shared" si="108"/>
        <v>0</v>
      </c>
      <c r="UJ41" s="20">
        <f t="shared" si="109"/>
        <v>0</v>
      </c>
      <c r="UK41" s="20">
        <f t="shared" si="110"/>
        <v>0</v>
      </c>
      <c r="UL41" s="6"/>
      <c r="UM41" s="36">
        <f t="shared" si="111"/>
        <v>1750000</v>
      </c>
      <c r="UN41" s="36">
        <f t="shared" si="112"/>
        <v>1750000</v>
      </c>
      <c r="UO41" s="36">
        <f t="shared" si="113"/>
        <v>1750000</v>
      </c>
      <c r="UP41" s="20">
        <f t="shared" si="114"/>
        <v>1750000</v>
      </c>
      <c r="UQ41" s="20">
        <f t="shared" si="115"/>
        <v>0</v>
      </c>
      <c r="UR41" s="20">
        <f t="shared" si="116"/>
        <v>0</v>
      </c>
      <c r="US41" s="20">
        <f t="shared" si="117"/>
        <v>0</v>
      </c>
      <c r="UT41" s="36">
        <f t="shared" si="118"/>
        <v>0</v>
      </c>
      <c r="UU41" s="36">
        <f t="shared" si="119"/>
        <v>0</v>
      </c>
      <c r="UV41" s="20">
        <f t="shared" si="120"/>
        <v>0</v>
      </c>
      <c r="UW41" s="20">
        <f t="shared" si="121"/>
        <v>0</v>
      </c>
      <c r="UX41" s="20">
        <f t="shared" si="122"/>
        <v>0</v>
      </c>
      <c r="UY41" s="20">
        <f t="shared" si="123"/>
        <v>0</v>
      </c>
      <c r="UZ41" s="20">
        <f t="shared" si="124"/>
        <v>0</v>
      </c>
      <c r="VA41" s="20">
        <f t="shared" si="125"/>
        <v>0</v>
      </c>
      <c r="VB41" s="36">
        <f t="shared" si="126"/>
        <v>0</v>
      </c>
      <c r="VC41" s="20">
        <f t="shared" si="127"/>
        <v>0</v>
      </c>
      <c r="VD41" s="20">
        <f t="shared" si="128"/>
        <v>0</v>
      </c>
      <c r="VE41" s="20">
        <f t="shared" si="129"/>
        <v>0</v>
      </c>
      <c r="VF41" s="20">
        <f t="shared" si="130"/>
        <v>0</v>
      </c>
      <c r="VG41" s="20">
        <f t="shared" si="131"/>
        <v>0</v>
      </c>
      <c r="VH41" s="20">
        <f t="shared" si="132"/>
        <v>0</v>
      </c>
      <c r="VI41" s="20">
        <f t="shared" si="133"/>
        <v>0</v>
      </c>
      <c r="VJ41" s="20">
        <f t="shared" si="134"/>
        <v>0</v>
      </c>
      <c r="VK41" s="20">
        <f t="shared" si="135"/>
        <v>0</v>
      </c>
      <c r="VL41" s="20">
        <f t="shared" si="136"/>
        <v>0</v>
      </c>
      <c r="VM41" s="20">
        <f t="shared" si="137"/>
        <v>0</v>
      </c>
      <c r="VN41" s="20">
        <f t="shared" si="138"/>
        <v>0</v>
      </c>
      <c r="VT41" s="34">
        <f t="shared" si="25"/>
        <v>1008575</v>
      </c>
      <c r="VU41" s="34" t="str">
        <f t="shared" si="26"/>
        <v>Diakonie ČCE - středisko ve Dvoře Králové nad Labem</v>
      </c>
      <c r="VV41" s="34" t="str">
        <f t="shared" si="27"/>
        <v>Pečovatelská služba</v>
      </c>
      <c r="VW41" s="34" t="str">
        <f t="shared" si="28"/>
        <v>pečovatelská služba</v>
      </c>
      <c r="VX41" s="10">
        <f t="shared" si="29"/>
        <v>983000</v>
      </c>
      <c r="VY41" s="10"/>
      <c r="VZ41" s="10"/>
      <c r="WA41" s="10">
        <f t="shared" si="30"/>
        <v>155000</v>
      </c>
      <c r="WB41" s="10">
        <f t="shared" si="31"/>
        <v>120000</v>
      </c>
      <c r="WC41" s="10">
        <f t="shared" si="32"/>
        <v>1000</v>
      </c>
      <c r="WD41" s="10">
        <f t="shared" si="33"/>
        <v>0</v>
      </c>
      <c r="WE41" s="10">
        <f t="shared" si="34"/>
        <v>99000</v>
      </c>
      <c r="WF41" s="10"/>
      <c r="WG41" s="10"/>
      <c r="WH41" s="10">
        <f t="shared" si="35"/>
        <v>180000</v>
      </c>
      <c r="WI41" s="10">
        <f t="shared" si="36"/>
        <v>180000</v>
      </c>
      <c r="WJ41" s="10">
        <f t="shared" si="37"/>
        <v>1928000</v>
      </c>
      <c r="WK41" s="10"/>
      <c r="WL41" s="10">
        <f t="shared" si="38"/>
        <v>1072000</v>
      </c>
      <c r="WM41" s="10">
        <f t="shared" si="39"/>
        <v>4718000</v>
      </c>
      <c r="WN41" s="10">
        <f t="shared" si="40"/>
        <v>4718000</v>
      </c>
      <c r="WO41" s="10">
        <f t="shared" si="41"/>
        <v>0</v>
      </c>
      <c r="WP41" s="10">
        <f t="shared" si="42"/>
        <v>3000000</v>
      </c>
      <c r="WQ41" s="34">
        <v>6115340</v>
      </c>
      <c r="WR41" s="10">
        <f t="shared" si="43"/>
        <v>0</v>
      </c>
      <c r="WS41" s="10"/>
      <c r="WT41" s="10"/>
      <c r="WU41" s="10">
        <f t="shared" si="44"/>
        <v>0</v>
      </c>
      <c r="WV41" s="10">
        <f t="shared" si="45"/>
        <v>0</v>
      </c>
      <c r="WW41" s="10">
        <f t="shared" si="46"/>
        <v>0</v>
      </c>
      <c r="WX41" s="10">
        <f t="shared" si="47"/>
        <v>0</v>
      </c>
      <c r="WY41" s="10">
        <f t="shared" si="48"/>
        <v>0</v>
      </c>
      <c r="WZ41" s="10"/>
      <c r="XA41" s="10"/>
      <c r="XB41" s="10">
        <f t="shared" si="49"/>
        <v>0</v>
      </c>
      <c r="XC41" s="10">
        <f t="shared" si="50"/>
        <v>0</v>
      </c>
      <c r="XD41" s="10">
        <f t="shared" si="51"/>
        <v>1750000</v>
      </c>
      <c r="XE41" s="10">
        <f t="shared" si="52"/>
        <v>1750000</v>
      </c>
      <c r="XF41" s="10"/>
      <c r="XG41" s="10">
        <f t="shared" si="53"/>
        <v>1750000</v>
      </c>
      <c r="XH41" s="10">
        <f t="shared" si="54"/>
        <v>0</v>
      </c>
      <c r="XI41" s="10"/>
      <c r="XJ41" s="10"/>
      <c r="XK41" s="10"/>
    </row>
    <row r="42" spans="1:635" s="34" customFormat="1" ht="28.5" customHeight="1">
      <c r="A42" s="7">
        <v>1</v>
      </c>
      <c r="B42" s="9" t="s">
        <v>1341</v>
      </c>
      <c r="C42" s="7">
        <v>43462162</v>
      </c>
      <c r="D42" s="7" t="s">
        <v>1342</v>
      </c>
      <c r="E42" s="7" t="s">
        <v>1315</v>
      </c>
      <c r="F42" s="7">
        <v>1567065</v>
      </c>
      <c r="G42" s="7" t="s">
        <v>1208</v>
      </c>
      <c r="H42" s="7" t="s">
        <v>1187</v>
      </c>
      <c r="I42" s="7" t="s">
        <v>1346</v>
      </c>
      <c r="J42" s="35">
        <v>37940</v>
      </c>
      <c r="K42" s="7"/>
      <c r="L42" s="7" t="s">
        <v>1188</v>
      </c>
      <c r="M42" s="7"/>
      <c r="N42" s="7"/>
      <c r="O42" s="7"/>
      <c r="P42" s="7"/>
      <c r="Q42" s="7"/>
      <c r="R42" s="7"/>
      <c r="S42" s="7"/>
      <c r="T42" s="7"/>
      <c r="U42" s="7"/>
      <c r="V42" s="7"/>
      <c r="W42" s="7"/>
      <c r="X42" s="7" t="s">
        <v>1223</v>
      </c>
      <c r="Y42" s="7"/>
      <c r="Z42" s="7">
        <v>10</v>
      </c>
      <c r="AA42" s="7">
        <v>12</v>
      </c>
      <c r="AB42" s="7">
        <v>22</v>
      </c>
      <c r="AC42" s="7">
        <v>24</v>
      </c>
      <c r="AD42" s="7">
        <v>24</v>
      </c>
      <c r="AE42" s="7"/>
      <c r="AF42" s="7"/>
      <c r="AG42" s="7"/>
      <c r="AH42" s="7"/>
      <c r="AI42" s="7"/>
      <c r="AJ42" s="7"/>
      <c r="AK42" s="7"/>
      <c r="AL42" s="7"/>
      <c r="AM42" s="7"/>
      <c r="AN42" s="7">
        <v>2000</v>
      </c>
      <c r="AO42" s="7"/>
      <c r="AP42" s="7"/>
      <c r="AQ42" s="7"/>
      <c r="AR42" s="7"/>
      <c r="AS42" s="7"/>
      <c r="AT42" s="7"/>
      <c r="AU42" s="7"/>
      <c r="AV42" s="7"/>
      <c r="AW42" s="7"/>
      <c r="AX42" s="7"/>
      <c r="AY42" s="7"/>
      <c r="AZ42" s="7"/>
      <c r="BA42" s="7"/>
      <c r="BB42" s="7"/>
      <c r="BC42" s="7"/>
      <c r="BD42" s="7"/>
      <c r="BE42" s="7"/>
      <c r="BF42" s="7"/>
      <c r="BG42" s="7"/>
      <c r="BH42" s="7"/>
      <c r="BI42" s="7"/>
      <c r="BJ42" s="7"/>
      <c r="BK42" s="7"/>
      <c r="BL42" s="7" t="s">
        <v>1308</v>
      </c>
      <c r="BM42" s="7" t="s">
        <v>1191</v>
      </c>
      <c r="BN42" s="7" t="s">
        <v>1309</v>
      </c>
      <c r="BO42" s="7">
        <v>0</v>
      </c>
      <c r="BP42" s="7">
        <v>0</v>
      </c>
      <c r="BQ42" s="7">
        <v>0</v>
      </c>
      <c r="BR42" s="7">
        <v>0</v>
      </c>
      <c r="BS42" s="7">
        <v>0</v>
      </c>
      <c r="BT42" s="7">
        <v>3</v>
      </c>
      <c r="BU42" s="7">
        <v>8</v>
      </c>
      <c r="BV42" s="7">
        <v>3</v>
      </c>
      <c r="BW42" s="7">
        <v>2</v>
      </c>
      <c r="BX42" s="7">
        <v>3</v>
      </c>
      <c r="BY42" s="7">
        <v>3</v>
      </c>
      <c r="BZ42" s="7">
        <v>8</v>
      </c>
      <c r="CA42" s="7">
        <v>3</v>
      </c>
      <c r="CB42" s="7">
        <v>2</v>
      </c>
      <c r="CC42" s="7">
        <v>3</v>
      </c>
      <c r="CD42" s="7">
        <v>0</v>
      </c>
      <c r="CE42" s="7">
        <v>19</v>
      </c>
      <c r="CF42" s="7">
        <v>19</v>
      </c>
      <c r="CG42" s="7"/>
      <c r="CH42" s="7">
        <v>0</v>
      </c>
      <c r="CI42" s="7">
        <v>0</v>
      </c>
      <c r="CJ42" s="7">
        <v>0</v>
      </c>
      <c r="CK42" s="7">
        <v>0</v>
      </c>
      <c r="CL42" s="7">
        <v>0</v>
      </c>
      <c r="CM42" s="7">
        <v>4</v>
      </c>
      <c r="CN42" s="7">
        <v>10</v>
      </c>
      <c r="CO42" s="7">
        <v>5</v>
      </c>
      <c r="CP42" s="7">
        <v>2</v>
      </c>
      <c r="CQ42" s="7">
        <v>3</v>
      </c>
      <c r="CR42" s="7">
        <v>4</v>
      </c>
      <c r="CS42" s="7">
        <v>10</v>
      </c>
      <c r="CT42" s="7">
        <v>5</v>
      </c>
      <c r="CU42" s="7">
        <v>2</v>
      </c>
      <c r="CV42" s="7">
        <v>3</v>
      </c>
      <c r="CW42" s="7">
        <v>0</v>
      </c>
      <c r="CX42" s="7">
        <v>24</v>
      </c>
      <c r="CY42" s="7">
        <v>24</v>
      </c>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v>1</v>
      </c>
      <c r="EL42" s="7">
        <v>0.1</v>
      </c>
      <c r="EM42" s="7">
        <v>0.1</v>
      </c>
      <c r="EN42" s="7">
        <v>60000</v>
      </c>
      <c r="EO42" s="7">
        <v>40000</v>
      </c>
      <c r="EP42" s="7">
        <v>3</v>
      </c>
      <c r="EQ42" s="7">
        <v>1.6</v>
      </c>
      <c r="ER42" s="7">
        <v>1.4</v>
      </c>
      <c r="ES42" s="7">
        <v>410000</v>
      </c>
      <c r="ET42" s="7">
        <v>276000</v>
      </c>
      <c r="EU42" s="7"/>
      <c r="EV42" s="7"/>
      <c r="EW42" s="7"/>
      <c r="EX42" s="7"/>
      <c r="EY42" s="7"/>
      <c r="EZ42" s="7"/>
      <c r="FA42" s="7"/>
      <c r="FB42" s="7"/>
      <c r="FC42" s="7"/>
      <c r="FD42" s="7"/>
      <c r="FE42" s="7"/>
      <c r="FF42" s="7"/>
      <c r="FG42" s="7"/>
      <c r="FH42" s="7"/>
      <c r="FI42" s="7"/>
      <c r="FJ42" s="7"/>
      <c r="FK42" s="7"/>
      <c r="FL42" s="7"/>
      <c r="FM42" s="7"/>
      <c r="FN42" s="7"/>
      <c r="FO42" s="7">
        <v>5</v>
      </c>
      <c r="FP42" s="7">
        <v>0.41</v>
      </c>
      <c r="FQ42" s="7">
        <v>0.41</v>
      </c>
      <c r="FR42" s="7">
        <v>132000</v>
      </c>
      <c r="FS42" s="7">
        <v>54000</v>
      </c>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v>1</v>
      </c>
      <c r="IO42" s="7">
        <v>100</v>
      </c>
      <c r="IP42" s="7">
        <v>0.05</v>
      </c>
      <c r="IQ42" s="7">
        <v>10000</v>
      </c>
      <c r="IR42" s="7">
        <v>0</v>
      </c>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v>2</v>
      </c>
      <c r="KH42" s="7">
        <v>100</v>
      </c>
      <c r="KI42" s="7">
        <v>1.7</v>
      </c>
      <c r="KJ42" s="7">
        <v>0</v>
      </c>
      <c r="KK42" s="7">
        <v>0.05</v>
      </c>
      <c r="KL42" s="7">
        <v>0</v>
      </c>
      <c r="KM42" s="7">
        <v>1.75</v>
      </c>
      <c r="KN42" s="7">
        <v>602000</v>
      </c>
      <c r="KO42" s="7">
        <v>370000</v>
      </c>
      <c r="KP42" s="7">
        <v>370000</v>
      </c>
      <c r="KQ42" s="7"/>
      <c r="KR42" s="7"/>
      <c r="KS42" s="7"/>
      <c r="KT42" s="7">
        <v>0</v>
      </c>
      <c r="KU42" s="7">
        <v>0</v>
      </c>
      <c r="KV42" s="7">
        <v>0</v>
      </c>
      <c r="KW42" s="7"/>
      <c r="KX42" s="7"/>
      <c r="KY42" s="7"/>
      <c r="KZ42" s="7">
        <v>10000</v>
      </c>
      <c r="LA42" s="7">
        <v>0</v>
      </c>
      <c r="LB42" s="7">
        <v>0</v>
      </c>
      <c r="LC42" s="7"/>
      <c r="LD42" s="7"/>
      <c r="LE42" s="7"/>
      <c r="LF42" s="7">
        <v>15000</v>
      </c>
      <c r="LG42" s="7">
        <v>0</v>
      </c>
      <c r="LH42" s="7">
        <v>0</v>
      </c>
      <c r="LI42" s="7"/>
      <c r="LJ42" s="7"/>
      <c r="LK42" s="7"/>
      <c r="LL42" s="7">
        <v>0</v>
      </c>
      <c r="LM42" s="7">
        <v>0</v>
      </c>
      <c r="LN42" s="7">
        <v>0</v>
      </c>
      <c r="LO42" s="7"/>
      <c r="LP42" s="7"/>
      <c r="LQ42" s="7"/>
      <c r="LR42" s="7">
        <v>30000</v>
      </c>
      <c r="LS42" s="7">
        <v>0</v>
      </c>
      <c r="LT42" s="7">
        <v>0</v>
      </c>
      <c r="LU42" s="7"/>
      <c r="LV42" s="7"/>
      <c r="LW42" s="7"/>
      <c r="LX42" s="7">
        <v>48000</v>
      </c>
      <c r="LY42" s="7">
        <v>0</v>
      </c>
      <c r="LZ42" s="7">
        <v>0</v>
      </c>
      <c r="MA42" s="7"/>
      <c r="MB42" s="7"/>
      <c r="MC42" s="7"/>
      <c r="MD42" s="7">
        <v>2000</v>
      </c>
      <c r="ME42" s="7">
        <v>0</v>
      </c>
      <c r="MF42" s="7">
        <v>0</v>
      </c>
      <c r="MG42" s="7"/>
      <c r="MH42" s="7"/>
      <c r="MI42" s="7"/>
      <c r="MJ42" s="7">
        <v>7000</v>
      </c>
      <c r="MK42" s="7">
        <v>0</v>
      </c>
      <c r="ML42" s="7">
        <v>0</v>
      </c>
      <c r="MM42" s="7"/>
      <c r="MN42" s="7"/>
      <c r="MO42" s="7"/>
      <c r="MP42" s="7">
        <v>3000</v>
      </c>
      <c r="MQ42" s="7">
        <v>0</v>
      </c>
      <c r="MR42" s="7">
        <v>0</v>
      </c>
      <c r="MS42" s="7"/>
      <c r="MT42" s="7"/>
      <c r="MU42" s="7"/>
      <c r="MV42" s="7">
        <v>31000</v>
      </c>
      <c r="MW42" s="7">
        <v>0</v>
      </c>
      <c r="MX42" s="7">
        <v>0</v>
      </c>
      <c r="MY42" s="7"/>
      <c r="MZ42" s="7"/>
      <c r="NA42" s="7"/>
      <c r="NB42" s="7">
        <v>0</v>
      </c>
      <c r="NC42" s="7">
        <v>0</v>
      </c>
      <c r="ND42" s="7">
        <v>0</v>
      </c>
      <c r="NE42" s="7"/>
      <c r="NF42" s="7"/>
      <c r="NG42" s="7"/>
      <c r="NH42" s="7">
        <v>0</v>
      </c>
      <c r="NI42" s="7">
        <v>0</v>
      </c>
      <c r="NJ42" s="7">
        <v>0</v>
      </c>
      <c r="NK42" s="7"/>
      <c r="NL42" s="7"/>
      <c r="NM42" s="7"/>
      <c r="NN42" s="7">
        <v>13000</v>
      </c>
      <c r="NO42" s="7">
        <v>0</v>
      </c>
      <c r="NP42" s="7">
        <v>0</v>
      </c>
      <c r="NQ42" s="7"/>
      <c r="NR42" s="7"/>
      <c r="NS42" s="7"/>
      <c r="NT42" s="7">
        <v>2000</v>
      </c>
      <c r="NU42" s="7">
        <v>0</v>
      </c>
      <c r="NV42" s="7">
        <v>0</v>
      </c>
      <c r="NW42" s="7"/>
      <c r="NX42" s="7"/>
      <c r="NY42" s="7"/>
      <c r="NZ42" s="7">
        <v>15000</v>
      </c>
      <c r="OA42" s="7">
        <v>0</v>
      </c>
      <c r="OB42" s="7">
        <v>0</v>
      </c>
      <c r="OC42" s="7"/>
      <c r="OD42" s="7"/>
      <c r="OE42" s="7"/>
      <c r="OF42" s="7">
        <v>2000</v>
      </c>
      <c r="OG42" s="7">
        <v>0</v>
      </c>
      <c r="OH42" s="7">
        <v>0</v>
      </c>
      <c r="OI42" s="7"/>
      <c r="OJ42" s="7"/>
      <c r="OK42" s="7"/>
      <c r="OL42" s="7">
        <v>0</v>
      </c>
      <c r="OM42" s="7">
        <v>0</v>
      </c>
      <c r="ON42" s="7">
        <v>0</v>
      </c>
      <c r="OO42" s="7"/>
      <c r="OP42" s="7"/>
      <c r="OQ42" s="7"/>
      <c r="OR42" s="7">
        <v>0</v>
      </c>
      <c r="OS42" s="7">
        <v>0</v>
      </c>
      <c r="OT42" s="7">
        <v>0</v>
      </c>
      <c r="OU42" s="7"/>
      <c r="OV42" s="7"/>
      <c r="OW42" s="7"/>
      <c r="OX42" s="7">
        <v>14000</v>
      </c>
      <c r="OY42" s="7">
        <v>0</v>
      </c>
      <c r="OZ42" s="7">
        <v>0</v>
      </c>
      <c r="PA42" s="7"/>
      <c r="PB42" s="7"/>
      <c r="PC42" s="7"/>
      <c r="PD42" s="7">
        <v>0</v>
      </c>
      <c r="PE42" s="7">
        <v>0</v>
      </c>
      <c r="PF42" s="7">
        <v>0</v>
      </c>
      <c r="PG42" s="7"/>
      <c r="PH42" s="7"/>
      <c r="PI42" s="7"/>
      <c r="PJ42" s="7">
        <v>6000</v>
      </c>
      <c r="PK42" s="7">
        <v>0</v>
      </c>
      <c r="PL42" s="7">
        <v>0</v>
      </c>
      <c r="PM42" s="7"/>
      <c r="PN42" s="7"/>
      <c r="PO42" s="7"/>
      <c r="PP42" s="7">
        <v>800000</v>
      </c>
      <c r="PQ42" s="7">
        <v>370000</v>
      </c>
      <c r="PR42" s="8">
        <v>370000</v>
      </c>
      <c r="PS42" s="7">
        <v>100</v>
      </c>
      <c r="PT42" s="7">
        <v>100</v>
      </c>
      <c r="PU42" s="7"/>
      <c r="PV42" s="7">
        <v>821988</v>
      </c>
      <c r="PW42" s="7"/>
      <c r="PX42" s="7">
        <v>365000</v>
      </c>
      <c r="PY42" s="7">
        <v>350000</v>
      </c>
      <c r="PZ42" s="7">
        <v>370000</v>
      </c>
      <c r="QA42" s="7">
        <v>0</v>
      </c>
      <c r="QB42" s="7">
        <v>0</v>
      </c>
      <c r="QC42" s="7">
        <v>0</v>
      </c>
      <c r="QD42" s="7">
        <v>0</v>
      </c>
      <c r="QE42" s="7">
        <v>0</v>
      </c>
      <c r="QF42" s="7">
        <v>0</v>
      </c>
      <c r="QG42" s="7">
        <v>0</v>
      </c>
      <c r="QH42" s="7">
        <v>0</v>
      </c>
      <c r="QI42" s="7">
        <v>0</v>
      </c>
      <c r="QJ42" s="7">
        <v>227994</v>
      </c>
      <c r="QK42" s="7">
        <v>260000</v>
      </c>
      <c r="QL42" s="7">
        <v>265000</v>
      </c>
      <c r="QM42" s="7"/>
      <c r="QN42" s="7">
        <v>0</v>
      </c>
      <c r="QO42" s="7">
        <v>0</v>
      </c>
      <c r="QP42" s="7">
        <v>0</v>
      </c>
      <c r="QQ42" s="7"/>
      <c r="QR42" s="7"/>
      <c r="QS42" s="7"/>
      <c r="QT42" s="7"/>
      <c r="QU42" s="7">
        <v>44000</v>
      </c>
      <c r="QV42" s="7">
        <v>52000</v>
      </c>
      <c r="QW42" s="7">
        <v>50000</v>
      </c>
      <c r="QX42" s="7">
        <v>100000</v>
      </c>
      <c r="QY42" s="7">
        <v>73000</v>
      </c>
      <c r="QZ42" s="7">
        <v>100000</v>
      </c>
      <c r="RA42" s="7"/>
      <c r="RB42" s="7"/>
      <c r="RC42" s="7"/>
      <c r="RD42" s="7">
        <v>63030</v>
      </c>
      <c r="RE42" s="7">
        <v>15000</v>
      </c>
      <c r="RF42" s="7">
        <v>15000</v>
      </c>
      <c r="RG42" s="7"/>
      <c r="RH42" s="7"/>
      <c r="RI42" s="7">
        <v>0</v>
      </c>
      <c r="RJ42" s="7"/>
      <c r="RK42" s="7"/>
      <c r="RL42" s="7"/>
      <c r="RM42" s="7" t="s">
        <v>1188</v>
      </c>
      <c r="RN42" s="7"/>
      <c r="RO42" s="7"/>
      <c r="RP42" s="7"/>
      <c r="RQ42" s="7"/>
      <c r="RR42" s="7"/>
      <c r="RS42" s="7"/>
      <c r="RT42" s="7"/>
      <c r="RU42" s="7"/>
      <c r="RV42" s="7"/>
      <c r="RW42" s="7"/>
      <c r="RX42" s="7"/>
      <c r="RY42" s="7"/>
      <c r="RZ42" s="7"/>
      <c r="SA42" s="7"/>
      <c r="SB42" s="7"/>
      <c r="SC42" s="7"/>
      <c r="SD42" s="7"/>
      <c r="SE42" s="7"/>
      <c r="SF42" s="7"/>
      <c r="SG42" s="36">
        <f t="shared" si="55"/>
        <v>800000</v>
      </c>
      <c r="SH42" s="36">
        <f t="shared" si="56"/>
        <v>800000</v>
      </c>
      <c r="SI42" s="36">
        <f t="shared" si="57"/>
        <v>627000</v>
      </c>
      <c r="SJ42" s="20">
        <f t="shared" si="58"/>
        <v>602000</v>
      </c>
      <c r="SK42" s="20">
        <f t="shared" si="59"/>
        <v>0</v>
      </c>
      <c r="SL42" s="20">
        <f t="shared" si="60"/>
        <v>10000</v>
      </c>
      <c r="SM42" s="20">
        <f t="shared" si="61"/>
        <v>15000</v>
      </c>
      <c r="SN42" s="36">
        <f t="shared" si="62"/>
        <v>173000</v>
      </c>
      <c r="SO42" s="36">
        <f t="shared" si="63"/>
        <v>30000</v>
      </c>
      <c r="SP42" s="20">
        <f t="shared" si="64"/>
        <v>0</v>
      </c>
      <c r="SQ42" s="20">
        <f t="shared" si="65"/>
        <v>30000</v>
      </c>
      <c r="SR42" s="20">
        <f t="shared" si="66"/>
        <v>48000</v>
      </c>
      <c r="SS42" s="20">
        <f t="shared" si="67"/>
        <v>2000</v>
      </c>
      <c r="ST42" s="20">
        <f t="shared" si="68"/>
        <v>7000</v>
      </c>
      <c r="SU42" s="20">
        <f t="shared" si="69"/>
        <v>3000</v>
      </c>
      <c r="SV42" s="36">
        <f t="shared" si="70"/>
        <v>77000</v>
      </c>
      <c r="SW42" s="20">
        <f t="shared" si="71"/>
        <v>31000</v>
      </c>
      <c r="SX42" s="20">
        <f t="shared" si="72"/>
        <v>0</v>
      </c>
      <c r="SY42" s="20">
        <f t="shared" si="73"/>
        <v>0</v>
      </c>
      <c r="SZ42" s="20">
        <f t="shared" si="74"/>
        <v>13000</v>
      </c>
      <c r="TA42" s="20">
        <f t="shared" si="75"/>
        <v>2000</v>
      </c>
      <c r="TB42" s="20">
        <f t="shared" si="76"/>
        <v>15000</v>
      </c>
      <c r="TC42" s="20">
        <f t="shared" si="77"/>
        <v>2000</v>
      </c>
      <c r="TD42" s="20">
        <f t="shared" si="78"/>
        <v>0</v>
      </c>
      <c r="TE42" s="20">
        <f t="shared" si="79"/>
        <v>0</v>
      </c>
      <c r="TF42" s="20">
        <f t="shared" si="80"/>
        <v>14000</v>
      </c>
      <c r="TG42" s="20">
        <f t="shared" si="81"/>
        <v>0</v>
      </c>
      <c r="TH42" s="20">
        <f t="shared" si="82"/>
        <v>6000</v>
      </c>
      <c r="TI42" s="6"/>
      <c r="TJ42" s="36">
        <f t="shared" si="83"/>
        <v>370000</v>
      </c>
      <c r="TK42" s="36">
        <f t="shared" si="84"/>
        <v>370000</v>
      </c>
      <c r="TL42" s="36">
        <f t="shared" si="85"/>
        <v>370000</v>
      </c>
      <c r="TM42" s="20">
        <f t="shared" si="86"/>
        <v>370000</v>
      </c>
      <c r="TN42" s="20">
        <f t="shared" si="87"/>
        <v>0</v>
      </c>
      <c r="TO42" s="20">
        <f t="shared" si="88"/>
        <v>0</v>
      </c>
      <c r="TP42" s="20">
        <f t="shared" si="89"/>
        <v>0</v>
      </c>
      <c r="TQ42" s="36">
        <f t="shared" si="90"/>
        <v>0</v>
      </c>
      <c r="TR42" s="36">
        <f t="shared" si="91"/>
        <v>0</v>
      </c>
      <c r="TS42" s="20">
        <f t="shared" si="92"/>
        <v>0</v>
      </c>
      <c r="TT42" s="20">
        <f t="shared" si="93"/>
        <v>0</v>
      </c>
      <c r="TU42" s="20">
        <f t="shared" si="94"/>
        <v>0</v>
      </c>
      <c r="TV42" s="20">
        <f t="shared" si="95"/>
        <v>0</v>
      </c>
      <c r="TW42" s="20">
        <f t="shared" si="96"/>
        <v>0</v>
      </c>
      <c r="TX42" s="20">
        <f t="shared" si="97"/>
        <v>0</v>
      </c>
      <c r="TY42" s="36">
        <f t="shared" si="98"/>
        <v>0</v>
      </c>
      <c r="TZ42" s="20">
        <f t="shared" si="99"/>
        <v>0</v>
      </c>
      <c r="UA42" s="20">
        <f t="shared" si="100"/>
        <v>0</v>
      </c>
      <c r="UB42" s="20">
        <f t="shared" si="101"/>
        <v>0</v>
      </c>
      <c r="UC42" s="20">
        <f t="shared" si="102"/>
        <v>0</v>
      </c>
      <c r="UD42" s="20">
        <f t="shared" si="103"/>
        <v>0</v>
      </c>
      <c r="UE42" s="20">
        <f t="shared" si="104"/>
        <v>0</v>
      </c>
      <c r="UF42" s="20">
        <f t="shared" si="105"/>
        <v>0</v>
      </c>
      <c r="UG42" s="20">
        <f t="shared" si="106"/>
        <v>0</v>
      </c>
      <c r="UH42" s="20">
        <f t="shared" si="107"/>
        <v>0</v>
      </c>
      <c r="UI42" s="20">
        <f t="shared" si="108"/>
        <v>0</v>
      </c>
      <c r="UJ42" s="20">
        <f t="shared" si="109"/>
        <v>0</v>
      </c>
      <c r="UK42" s="20">
        <f t="shared" si="110"/>
        <v>0</v>
      </c>
      <c r="UL42" s="6"/>
      <c r="UM42" s="36">
        <f t="shared" si="111"/>
        <v>370000</v>
      </c>
      <c r="UN42" s="36">
        <f t="shared" si="112"/>
        <v>370000</v>
      </c>
      <c r="UO42" s="36">
        <f t="shared" si="113"/>
        <v>370000</v>
      </c>
      <c r="UP42" s="20">
        <f t="shared" si="114"/>
        <v>370000</v>
      </c>
      <c r="UQ42" s="20">
        <f t="shared" si="115"/>
        <v>0</v>
      </c>
      <c r="UR42" s="20">
        <f t="shared" si="116"/>
        <v>0</v>
      </c>
      <c r="US42" s="20">
        <f t="shared" si="117"/>
        <v>0</v>
      </c>
      <c r="UT42" s="36">
        <f t="shared" si="118"/>
        <v>0</v>
      </c>
      <c r="UU42" s="36">
        <f t="shared" si="119"/>
        <v>0</v>
      </c>
      <c r="UV42" s="20">
        <f t="shared" si="120"/>
        <v>0</v>
      </c>
      <c r="UW42" s="20">
        <f t="shared" si="121"/>
        <v>0</v>
      </c>
      <c r="UX42" s="20">
        <f t="shared" si="122"/>
        <v>0</v>
      </c>
      <c r="UY42" s="20">
        <f t="shared" si="123"/>
        <v>0</v>
      </c>
      <c r="UZ42" s="20">
        <f t="shared" si="124"/>
        <v>0</v>
      </c>
      <c r="VA42" s="20">
        <f t="shared" si="125"/>
        <v>0</v>
      </c>
      <c r="VB42" s="36">
        <f t="shared" si="126"/>
        <v>0</v>
      </c>
      <c r="VC42" s="20">
        <f t="shared" si="127"/>
        <v>0</v>
      </c>
      <c r="VD42" s="20">
        <f t="shared" si="128"/>
        <v>0</v>
      </c>
      <c r="VE42" s="20">
        <f t="shared" si="129"/>
        <v>0</v>
      </c>
      <c r="VF42" s="20">
        <f t="shared" si="130"/>
        <v>0</v>
      </c>
      <c r="VG42" s="20">
        <f t="shared" si="131"/>
        <v>0</v>
      </c>
      <c r="VH42" s="20">
        <f t="shared" si="132"/>
        <v>0</v>
      </c>
      <c r="VI42" s="20">
        <f t="shared" si="133"/>
        <v>0</v>
      </c>
      <c r="VJ42" s="20">
        <f t="shared" si="134"/>
        <v>0</v>
      </c>
      <c r="VK42" s="20">
        <f t="shared" si="135"/>
        <v>0</v>
      </c>
      <c r="VL42" s="20">
        <f t="shared" si="136"/>
        <v>0</v>
      </c>
      <c r="VM42" s="20">
        <f t="shared" si="137"/>
        <v>0</v>
      </c>
      <c r="VN42" s="20">
        <f t="shared" si="138"/>
        <v>0</v>
      </c>
      <c r="VT42" s="34">
        <f t="shared" si="25"/>
        <v>1567065</v>
      </c>
      <c r="VU42" s="34" t="str">
        <f t="shared" si="26"/>
        <v>Diakonie ČCE - středisko ve Dvoře Králové nad Labem</v>
      </c>
      <c r="VV42" s="34" t="str">
        <f t="shared" si="27"/>
        <v>denní stacionář</v>
      </c>
      <c r="VW42" s="34" t="str">
        <f t="shared" si="28"/>
        <v>denní stacionáře</v>
      </c>
      <c r="VX42" s="10">
        <f t="shared" si="29"/>
        <v>87000</v>
      </c>
      <c r="VY42" s="10"/>
      <c r="VZ42" s="10"/>
      <c r="WA42" s="10">
        <f t="shared" si="30"/>
        <v>31000</v>
      </c>
      <c r="WB42" s="10">
        <f t="shared" si="31"/>
        <v>15000</v>
      </c>
      <c r="WC42" s="10">
        <f t="shared" si="32"/>
        <v>0</v>
      </c>
      <c r="WD42" s="10">
        <f t="shared" si="33"/>
        <v>0</v>
      </c>
      <c r="WE42" s="10">
        <f t="shared" si="34"/>
        <v>15000</v>
      </c>
      <c r="WF42" s="10"/>
      <c r="WG42" s="10"/>
      <c r="WH42" s="10">
        <f t="shared" si="35"/>
        <v>0</v>
      </c>
      <c r="WI42" s="10">
        <f t="shared" si="36"/>
        <v>25000</v>
      </c>
      <c r="WJ42" s="10">
        <f t="shared" si="37"/>
        <v>480000</v>
      </c>
      <c r="WK42" s="10"/>
      <c r="WL42" s="10">
        <f t="shared" si="38"/>
        <v>147000</v>
      </c>
      <c r="WM42" s="10">
        <f t="shared" si="39"/>
        <v>800000</v>
      </c>
      <c r="WN42" s="10">
        <f t="shared" si="40"/>
        <v>800000</v>
      </c>
      <c r="WO42" s="10">
        <f t="shared" si="41"/>
        <v>0</v>
      </c>
      <c r="WP42" s="10">
        <f t="shared" si="42"/>
        <v>627000</v>
      </c>
      <c r="WQ42" s="34">
        <v>6115340</v>
      </c>
      <c r="WR42" s="10">
        <f t="shared" si="43"/>
        <v>0</v>
      </c>
      <c r="WS42" s="10"/>
      <c r="WT42" s="10"/>
      <c r="WU42" s="10">
        <f t="shared" si="44"/>
        <v>0</v>
      </c>
      <c r="WV42" s="10">
        <f t="shared" si="45"/>
        <v>0</v>
      </c>
      <c r="WW42" s="10">
        <f t="shared" si="46"/>
        <v>0</v>
      </c>
      <c r="WX42" s="10">
        <f t="shared" si="47"/>
        <v>0</v>
      </c>
      <c r="WY42" s="10">
        <f t="shared" si="48"/>
        <v>0</v>
      </c>
      <c r="WZ42" s="10"/>
      <c r="XA42" s="10"/>
      <c r="XB42" s="10">
        <f t="shared" si="49"/>
        <v>0</v>
      </c>
      <c r="XC42" s="10">
        <f t="shared" si="50"/>
        <v>0</v>
      </c>
      <c r="XD42" s="10">
        <f t="shared" si="51"/>
        <v>370000</v>
      </c>
      <c r="XE42" s="10">
        <f t="shared" si="52"/>
        <v>370000</v>
      </c>
      <c r="XF42" s="10"/>
      <c r="XG42" s="10">
        <f t="shared" si="53"/>
        <v>370000</v>
      </c>
      <c r="XH42" s="10">
        <f t="shared" si="54"/>
        <v>0</v>
      </c>
      <c r="XI42" s="10"/>
      <c r="XJ42" s="10"/>
      <c r="XK42" s="10"/>
    </row>
    <row r="43" spans="1:635" s="34" customFormat="1" ht="28.5" customHeight="1">
      <c r="A43" s="7">
        <v>1</v>
      </c>
      <c r="B43" s="9" t="s">
        <v>1341</v>
      </c>
      <c r="C43" s="7">
        <v>43462162</v>
      </c>
      <c r="D43" s="7" t="s">
        <v>1342</v>
      </c>
      <c r="E43" s="7" t="s">
        <v>1315</v>
      </c>
      <c r="F43" s="7">
        <v>7857005</v>
      </c>
      <c r="G43" s="7" t="s">
        <v>1196</v>
      </c>
      <c r="H43" s="7" t="s">
        <v>1187</v>
      </c>
      <c r="I43" s="7" t="s">
        <v>1347</v>
      </c>
      <c r="J43" s="35">
        <v>34090</v>
      </c>
      <c r="K43" s="7"/>
      <c r="L43" s="7" t="s">
        <v>1188</v>
      </c>
      <c r="M43" s="7" t="s">
        <v>1348</v>
      </c>
      <c r="N43" s="7">
        <v>23</v>
      </c>
      <c r="O43" s="7"/>
      <c r="P43" s="7">
        <v>28</v>
      </c>
      <c r="Q43" s="7">
        <v>27</v>
      </c>
      <c r="R43" s="7">
        <v>28</v>
      </c>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t="s">
        <v>1308</v>
      </c>
      <c r="BM43" s="7" t="s">
        <v>1191</v>
      </c>
      <c r="BN43" s="7" t="s">
        <v>1309</v>
      </c>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v>0</v>
      </c>
      <c r="DB43" s="7">
        <v>0</v>
      </c>
      <c r="DC43" s="7">
        <v>0</v>
      </c>
      <c r="DD43" s="7">
        <v>0</v>
      </c>
      <c r="DE43" s="7">
        <v>0</v>
      </c>
      <c r="DF43" s="7">
        <v>2</v>
      </c>
      <c r="DG43" s="7">
        <v>3</v>
      </c>
      <c r="DH43" s="7">
        <v>11</v>
      </c>
      <c r="DI43" s="7">
        <v>5</v>
      </c>
      <c r="DJ43" s="7">
        <v>0</v>
      </c>
      <c r="DK43" s="7">
        <v>2</v>
      </c>
      <c r="DL43" s="7">
        <v>3</v>
      </c>
      <c r="DM43" s="7">
        <v>11</v>
      </c>
      <c r="DN43" s="7">
        <v>5</v>
      </c>
      <c r="DO43" s="7">
        <v>0</v>
      </c>
      <c r="DP43" s="7">
        <v>0</v>
      </c>
      <c r="DQ43" s="7">
        <v>21</v>
      </c>
      <c r="DR43" s="7">
        <v>21</v>
      </c>
      <c r="DS43" s="7">
        <v>0</v>
      </c>
      <c r="DT43" s="7">
        <v>0</v>
      </c>
      <c r="DU43" s="7">
        <v>0</v>
      </c>
      <c r="DV43" s="7">
        <v>0</v>
      </c>
      <c r="DW43" s="7">
        <v>0</v>
      </c>
      <c r="DX43" s="7">
        <v>1</v>
      </c>
      <c r="DY43" s="7">
        <v>4</v>
      </c>
      <c r="DZ43" s="7">
        <v>12</v>
      </c>
      <c r="EA43" s="7">
        <v>6</v>
      </c>
      <c r="EB43" s="7">
        <v>0</v>
      </c>
      <c r="EC43" s="7">
        <v>1</v>
      </c>
      <c r="ED43" s="7">
        <v>4</v>
      </c>
      <c r="EE43" s="7">
        <v>12</v>
      </c>
      <c r="EF43" s="7">
        <v>6</v>
      </c>
      <c r="EG43" s="7">
        <v>0</v>
      </c>
      <c r="EH43" s="7">
        <v>0</v>
      </c>
      <c r="EI43" s="7">
        <v>23</v>
      </c>
      <c r="EJ43" s="7">
        <v>23</v>
      </c>
      <c r="EK43" s="7">
        <v>1</v>
      </c>
      <c r="EL43" s="7">
        <v>0.1</v>
      </c>
      <c r="EM43" s="7">
        <v>0.1</v>
      </c>
      <c r="EN43" s="7">
        <v>52000</v>
      </c>
      <c r="EO43" s="7">
        <v>27000</v>
      </c>
      <c r="EP43" s="7">
        <v>14</v>
      </c>
      <c r="EQ43" s="7">
        <v>7.15</v>
      </c>
      <c r="ER43" s="7">
        <v>6.35</v>
      </c>
      <c r="ES43" s="7">
        <v>1628000</v>
      </c>
      <c r="ET43" s="7">
        <v>728000</v>
      </c>
      <c r="EU43" s="7">
        <v>7</v>
      </c>
      <c r="EV43" s="7">
        <v>4</v>
      </c>
      <c r="EW43" s="7">
        <v>3.2</v>
      </c>
      <c r="EX43" s="7">
        <v>1815000</v>
      </c>
      <c r="EY43" s="7">
        <v>0</v>
      </c>
      <c r="EZ43" s="7"/>
      <c r="FA43" s="7"/>
      <c r="FB43" s="7"/>
      <c r="FC43" s="7"/>
      <c r="FD43" s="7"/>
      <c r="FE43" s="7"/>
      <c r="FF43" s="7"/>
      <c r="FG43" s="7"/>
      <c r="FH43" s="7"/>
      <c r="FI43" s="7"/>
      <c r="FJ43" s="7"/>
      <c r="FK43" s="7"/>
      <c r="FL43" s="7"/>
      <c r="FM43" s="7"/>
      <c r="FN43" s="7"/>
      <c r="FO43" s="7">
        <v>10</v>
      </c>
      <c r="FP43" s="7">
        <v>4.5199999999999996</v>
      </c>
      <c r="FQ43" s="7">
        <v>4.42</v>
      </c>
      <c r="FR43" s="7">
        <v>1530000</v>
      </c>
      <c r="FS43" s="7">
        <v>675000</v>
      </c>
      <c r="FT43" s="7"/>
      <c r="FU43" s="7"/>
      <c r="FV43" s="7"/>
      <c r="FW43" s="7"/>
      <c r="FX43" s="7"/>
      <c r="FY43" s="7"/>
      <c r="FZ43" s="7">
        <v>1</v>
      </c>
      <c r="GA43" s="7">
        <v>0.5</v>
      </c>
      <c r="GB43" s="7">
        <v>3</v>
      </c>
      <c r="GC43" s="7">
        <v>0.125</v>
      </c>
      <c r="GD43" s="7">
        <v>15000</v>
      </c>
      <c r="GE43" s="7">
        <v>0</v>
      </c>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v>3</v>
      </c>
      <c r="IO43" s="7">
        <v>900</v>
      </c>
      <c r="IP43" s="7">
        <v>0.44800000000000001</v>
      </c>
      <c r="IQ43" s="7">
        <v>84000</v>
      </c>
      <c r="IR43" s="7">
        <v>0</v>
      </c>
      <c r="IS43" s="7">
        <v>1</v>
      </c>
      <c r="IT43" s="7">
        <v>300</v>
      </c>
      <c r="IU43" s="7">
        <v>0.14899999999999999</v>
      </c>
      <c r="IV43" s="7">
        <v>21000</v>
      </c>
      <c r="IW43" s="7">
        <v>0</v>
      </c>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v>10</v>
      </c>
      <c r="KH43" s="7">
        <v>200</v>
      </c>
      <c r="KI43" s="7">
        <v>11.25</v>
      </c>
      <c r="KJ43" s="7">
        <v>0.125</v>
      </c>
      <c r="KK43" s="7">
        <v>0.44800000000000001</v>
      </c>
      <c r="KL43" s="7">
        <v>0</v>
      </c>
      <c r="KM43" s="7">
        <v>11.823</v>
      </c>
      <c r="KN43" s="7">
        <v>5025000</v>
      </c>
      <c r="KO43" s="7">
        <v>1430000</v>
      </c>
      <c r="KP43" s="7">
        <v>1430000</v>
      </c>
      <c r="KQ43" s="7"/>
      <c r="KR43" s="7"/>
      <c r="KS43" s="7"/>
      <c r="KT43" s="7">
        <v>15000</v>
      </c>
      <c r="KU43" s="7">
        <v>0</v>
      </c>
      <c r="KV43" s="7">
        <v>0</v>
      </c>
      <c r="KW43" s="7"/>
      <c r="KX43" s="7"/>
      <c r="KY43" s="7"/>
      <c r="KZ43" s="7">
        <v>105000</v>
      </c>
      <c r="LA43" s="7">
        <v>0</v>
      </c>
      <c r="LB43" s="7">
        <v>0</v>
      </c>
      <c r="LC43" s="7"/>
      <c r="LD43" s="7"/>
      <c r="LE43" s="7"/>
      <c r="LF43" s="7">
        <v>70000</v>
      </c>
      <c r="LG43" s="7">
        <v>0</v>
      </c>
      <c r="LH43" s="7">
        <v>0</v>
      </c>
      <c r="LI43" s="7"/>
      <c r="LJ43" s="7"/>
      <c r="LK43" s="7"/>
      <c r="LL43" s="7">
        <v>5000</v>
      </c>
      <c r="LM43" s="7">
        <v>0</v>
      </c>
      <c r="LN43" s="7">
        <v>0</v>
      </c>
      <c r="LO43" s="7"/>
      <c r="LP43" s="7"/>
      <c r="LQ43" s="7"/>
      <c r="LR43" s="7">
        <v>150000</v>
      </c>
      <c r="LS43" s="7">
        <v>0</v>
      </c>
      <c r="LT43" s="7">
        <v>0</v>
      </c>
      <c r="LU43" s="7"/>
      <c r="LV43" s="7"/>
      <c r="LW43" s="7"/>
      <c r="LX43" s="7">
        <v>475000</v>
      </c>
      <c r="LY43" s="7">
        <v>0</v>
      </c>
      <c r="LZ43" s="7">
        <v>0</v>
      </c>
      <c r="MA43" s="7"/>
      <c r="MB43" s="7"/>
      <c r="MC43" s="7"/>
      <c r="MD43" s="7">
        <v>22000</v>
      </c>
      <c r="ME43" s="7">
        <v>0</v>
      </c>
      <c r="MF43" s="7">
        <v>0</v>
      </c>
      <c r="MG43" s="7"/>
      <c r="MH43" s="7"/>
      <c r="MI43" s="7"/>
      <c r="MJ43" s="7">
        <v>35000</v>
      </c>
      <c r="MK43" s="7">
        <v>0</v>
      </c>
      <c r="ML43" s="7">
        <v>0</v>
      </c>
      <c r="MM43" s="7"/>
      <c r="MN43" s="7"/>
      <c r="MO43" s="7"/>
      <c r="MP43" s="7">
        <v>178000</v>
      </c>
      <c r="MQ43" s="7">
        <v>0</v>
      </c>
      <c r="MR43" s="7">
        <v>0</v>
      </c>
      <c r="MS43" s="7"/>
      <c r="MT43" s="7"/>
      <c r="MU43" s="7"/>
      <c r="MV43" s="7">
        <v>292000</v>
      </c>
      <c r="MW43" s="7">
        <v>0</v>
      </c>
      <c r="MX43" s="7">
        <v>0</v>
      </c>
      <c r="MY43" s="7"/>
      <c r="MZ43" s="7"/>
      <c r="NA43" s="7"/>
      <c r="NB43" s="7">
        <v>19000</v>
      </c>
      <c r="NC43" s="7">
        <v>0</v>
      </c>
      <c r="ND43" s="7">
        <v>0</v>
      </c>
      <c r="NE43" s="7"/>
      <c r="NF43" s="7"/>
      <c r="NG43" s="7"/>
      <c r="NH43" s="7">
        <v>0</v>
      </c>
      <c r="NI43" s="7">
        <v>0</v>
      </c>
      <c r="NJ43" s="7">
        <v>0</v>
      </c>
      <c r="NK43" s="7"/>
      <c r="NL43" s="7"/>
      <c r="NM43" s="7"/>
      <c r="NN43" s="7">
        <v>145000</v>
      </c>
      <c r="NO43" s="7">
        <v>0</v>
      </c>
      <c r="NP43" s="7">
        <v>0</v>
      </c>
      <c r="NQ43" s="7"/>
      <c r="NR43" s="7"/>
      <c r="NS43" s="7"/>
      <c r="NT43" s="7">
        <v>15000</v>
      </c>
      <c r="NU43" s="7">
        <v>0</v>
      </c>
      <c r="NV43" s="7">
        <v>0</v>
      </c>
      <c r="NW43" s="7"/>
      <c r="NX43" s="7"/>
      <c r="NY43" s="7"/>
      <c r="NZ43" s="7">
        <v>150000</v>
      </c>
      <c r="OA43" s="7">
        <v>0</v>
      </c>
      <c r="OB43" s="7">
        <v>0</v>
      </c>
      <c r="OC43" s="7"/>
      <c r="OD43" s="7"/>
      <c r="OE43" s="7"/>
      <c r="OF43" s="7">
        <v>10000</v>
      </c>
      <c r="OG43" s="7">
        <v>0</v>
      </c>
      <c r="OH43" s="7">
        <v>0</v>
      </c>
      <c r="OI43" s="7"/>
      <c r="OJ43" s="7"/>
      <c r="OK43" s="7"/>
      <c r="OL43" s="7">
        <v>0</v>
      </c>
      <c r="OM43" s="7">
        <v>0</v>
      </c>
      <c r="ON43" s="7">
        <v>0</v>
      </c>
      <c r="OO43" s="7"/>
      <c r="OP43" s="7"/>
      <c r="OQ43" s="7"/>
      <c r="OR43" s="7">
        <v>0</v>
      </c>
      <c r="OS43" s="7">
        <v>0</v>
      </c>
      <c r="OT43" s="7">
        <v>0</v>
      </c>
      <c r="OU43" s="7"/>
      <c r="OV43" s="7"/>
      <c r="OW43" s="7"/>
      <c r="OX43" s="7">
        <v>260000</v>
      </c>
      <c r="OY43" s="7">
        <v>0</v>
      </c>
      <c r="OZ43" s="7">
        <v>0</v>
      </c>
      <c r="PA43" s="7"/>
      <c r="PB43" s="7"/>
      <c r="PC43" s="7"/>
      <c r="PD43" s="7">
        <v>511000</v>
      </c>
      <c r="PE43" s="7">
        <v>0</v>
      </c>
      <c r="PF43" s="7">
        <v>0</v>
      </c>
      <c r="PG43" s="7"/>
      <c r="PH43" s="7"/>
      <c r="PI43" s="7"/>
      <c r="PJ43" s="7">
        <v>64000</v>
      </c>
      <c r="PK43" s="7">
        <v>0</v>
      </c>
      <c r="PL43" s="7">
        <v>0</v>
      </c>
      <c r="PM43" s="7"/>
      <c r="PN43" s="7"/>
      <c r="PO43" s="7"/>
      <c r="PP43" s="7">
        <v>7546000</v>
      </c>
      <c r="PQ43" s="7">
        <v>1430000</v>
      </c>
      <c r="PR43" s="8">
        <v>1430000</v>
      </c>
      <c r="PS43" s="7">
        <v>100</v>
      </c>
      <c r="PT43" s="7">
        <v>100</v>
      </c>
      <c r="PU43" s="7"/>
      <c r="PV43" s="7">
        <v>7797537</v>
      </c>
      <c r="PW43" s="7"/>
      <c r="PX43" s="7">
        <v>1089000</v>
      </c>
      <c r="PY43" s="7">
        <v>1300000</v>
      </c>
      <c r="PZ43" s="7">
        <v>1430000</v>
      </c>
      <c r="QA43" s="7">
        <v>0</v>
      </c>
      <c r="QB43" s="7">
        <v>0</v>
      </c>
      <c r="QC43" s="7">
        <v>0</v>
      </c>
      <c r="QD43" s="7">
        <v>0</v>
      </c>
      <c r="QE43" s="7">
        <v>0</v>
      </c>
      <c r="QF43" s="7">
        <v>0</v>
      </c>
      <c r="QG43" s="7">
        <v>0</v>
      </c>
      <c r="QH43" s="7">
        <v>0</v>
      </c>
      <c r="QI43" s="7">
        <v>0</v>
      </c>
      <c r="QJ43" s="7">
        <v>4741071</v>
      </c>
      <c r="QK43" s="7">
        <v>4720000</v>
      </c>
      <c r="QL43" s="7">
        <v>4750000</v>
      </c>
      <c r="QM43" s="7"/>
      <c r="QN43" s="7">
        <v>564611</v>
      </c>
      <c r="QO43" s="7">
        <v>650000</v>
      </c>
      <c r="QP43" s="7">
        <v>600000</v>
      </c>
      <c r="QQ43" s="7"/>
      <c r="QR43" s="7"/>
      <c r="QS43" s="7"/>
      <c r="QT43" s="7"/>
      <c r="QU43" s="7">
        <v>185000</v>
      </c>
      <c r="QV43" s="7">
        <v>207000</v>
      </c>
      <c r="QW43" s="7">
        <v>200000</v>
      </c>
      <c r="QX43" s="7">
        <v>50000</v>
      </c>
      <c r="QY43" s="7">
        <v>57000</v>
      </c>
      <c r="QZ43" s="7">
        <v>120000</v>
      </c>
      <c r="RA43" s="7"/>
      <c r="RB43" s="7"/>
      <c r="RC43" s="7"/>
      <c r="RD43" s="7">
        <v>63470</v>
      </c>
      <c r="RE43" s="7">
        <v>471000</v>
      </c>
      <c r="RF43" s="7">
        <v>446000</v>
      </c>
      <c r="RG43" s="7"/>
      <c r="RH43" s="7"/>
      <c r="RI43" s="7">
        <v>0</v>
      </c>
      <c r="RJ43" s="7"/>
      <c r="RK43" s="7"/>
      <c r="RL43" s="7"/>
      <c r="RM43" s="7" t="s">
        <v>1188</v>
      </c>
      <c r="RN43" s="7"/>
      <c r="RO43" s="7"/>
      <c r="RP43" s="7"/>
      <c r="RQ43" s="7"/>
      <c r="RR43" s="7"/>
      <c r="RS43" s="7"/>
      <c r="RT43" s="7"/>
      <c r="RU43" s="7"/>
      <c r="RV43" s="7"/>
      <c r="RW43" s="7"/>
      <c r="RX43" s="7"/>
      <c r="RY43" s="7"/>
      <c r="RZ43" s="7"/>
      <c r="SA43" s="7"/>
      <c r="SB43" s="7"/>
      <c r="SC43" s="7"/>
      <c r="SD43" s="7"/>
      <c r="SE43" s="7"/>
      <c r="SF43" s="7"/>
      <c r="SG43" s="36">
        <f t="shared" si="55"/>
        <v>7546000</v>
      </c>
      <c r="SH43" s="36">
        <f t="shared" si="56"/>
        <v>7546000</v>
      </c>
      <c r="SI43" s="36">
        <f t="shared" si="57"/>
        <v>5215000</v>
      </c>
      <c r="SJ43" s="20">
        <f t="shared" si="58"/>
        <v>5025000</v>
      </c>
      <c r="SK43" s="20">
        <f t="shared" si="59"/>
        <v>15000</v>
      </c>
      <c r="SL43" s="20">
        <f t="shared" si="60"/>
        <v>105000</v>
      </c>
      <c r="SM43" s="20">
        <f t="shared" si="61"/>
        <v>70000</v>
      </c>
      <c r="SN43" s="36">
        <f t="shared" si="62"/>
        <v>2331000</v>
      </c>
      <c r="SO43" s="36">
        <f t="shared" si="63"/>
        <v>155000</v>
      </c>
      <c r="SP43" s="20">
        <f t="shared" si="64"/>
        <v>5000</v>
      </c>
      <c r="SQ43" s="20">
        <f t="shared" si="65"/>
        <v>150000</v>
      </c>
      <c r="SR43" s="20">
        <f t="shared" si="66"/>
        <v>475000</v>
      </c>
      <c r="SS43" s="20">
        <f t="shared" si="67"/>
        <v>22000</v>
      </c>
      <c r="ST43" s="20">
        <f t="shared" si="68"/>
        <v>35000</v>
      </c>
      <c r="SU43" s="20">
        <f t="shared" si="69"/>
        <v>178000</v>
      </c>
      <c r="SV43" s="36">
        <f t="shared" si="70"/>
        <v>891000</v>
      </c>
      <c r="SW43" s="20">
        <f t="shared" si="71"/>
        <v>292000</v>
      </c>
      <c r="SX43" s="20">
        <f t="shared" si="72"/>
        <v>19000</v>
      </c>
      <c r="SY43" s="20">
        <f t="shared" si="73"/>
        <v>0</v>
      </c>
      <c r="SZ43" s="20">
        <f t="shared" si="74"/>
        <v>145000</v>
      </c>
      <c r="TA43" s="20">
        <f t="shared" si="75"/>
        <v>15000</v>
      </c>
      <c r="TB43" s="20">
        <f t="shared" si="76"/>
        <v>150000</v>
      </c>
      <c r="TC43" s="20">
        <f t="shared" si="77"/>
        <v>10000</v>
      </c>
      <c r="TD43" s="20">
        <f t="shared" si="78"/>
        <v>0</v>
      </c>
      <c r="TE43" s="20">
        <f t="shared" si="79"/>
        <v>0</v>
      </c>
      <c r="TF43" s="20">
        <f t="shared" si="80"/>
        <v>260000</v>
      </c>
      <c r="TG43" s="20">
        <f t="shared" si="81"/>
        <v>511000</v>
      </c>
      <c r="TH43" s="20">
        <f t="shared" si="82"/>
        <v>64000</v>
      </c>
      <c r="TI43" s="6"/>
      <c r="TJ43" s="36">
        <f t="shared" si="83"/>
        <v>1430000</v>
      </c>
      <c r="TK43" s="36">
        <f t="shared" si="84"/>
        <v>1430000</v>
      </c>
      <c r="TL43" s="36">
        <f t="shared" si="85"/>
        <v>1430000</v>
      </c>
      <c r="TM43" s="20">
        <f t="shared" si="86"/>
        <v>1430000</v>
      </c>
      <c r="TN43" s="20">
        <f t="shared" si="87"/>
        <v>0</v>
      </c>
      <c r="TO43" s="20">
        <f t="shared" si="88"/>
        <v>0</v>
      </c>
      <c r="TP43" s="20">
        <f t="shared" si="89"/>
        <v>0</v>
      </c>
      <c r="TQ43" s="36">
        <f t="shared" si="90"/>
        <v>0</v>
      </c>
      <c r="TR43" s="36">
        <f t="shared" si="91"/>
        <v>0</v>
      </c>
      <c r="TS43" s="20">
        <f t="shared" si="92"/>
        <v>0</v>
      </c>
      <c r="TT43" s="20">
        <f t="shared" si="93"/>
        <v>0</v>
      </c>
      <c r="TU43" s="20">
        <f t="shared" si="94"/>
        <v>0</v>
      </c>
      <c r="TV43" s="20">
        <f t="shared" si="95"/>
        <v>0</v>
      </c>
      <c r="TW43" s="20">
        <f t="shared" si="96"/>
        <v>0</v>
      </c>
      <c r="TX43" s="20">
        <f t="shared" si="97"/>
        <v>0</v>
      </c>
      <c r="TY43" s="36">
        <f t="shared" si="98"/>
        <v>0</v>
      </c>
      <c r="TZ43" s="20">
        <f t="shared" si="99"/>
        <v>0</v>
      </c>
      <c r="UA43" s="20">
        <f t="shared" si="100"/>
        <v>0</v>
      </c>
      <c r="UB43" s="20">
        <f t="shared" si="101"/>
        <v>0</v>
      </c>
      <c r="UC43" s="20">
        <f t="shared" si="102"/>
        <v>0</v>
      </c>
      <c r="UD43" s="20">
        <f t="shared" si="103"/>
        <v>0</v>
      </c>
      <c r="UE43" s="20">
        <f t="shared" si="104"/>
        <v>0</v>
      </c>
      <c r="UF43" s="20">
        <f t="shared" si="105"/>
        <v>0</v>
      </c>
      <c r="UG43" s="20">
        <f t="shared" si="106"/>
        <v>0</v>
      </c>
      <c r="UH43" s="20">
        <f t="shared" si="107"/>
        <v>0</v>
      </c>
      <c r="UI43" s="20">
        <f t="shared" si="108"/>
        <v>0</v>
      </c>
      <c r="UJ43" s="20">
        <f t="shared" si="109"/>
        <v>0</v>
      </c>
      <c r="UK43" s="20">
        <f t="shared" si="110"/>
        <v>0</v>
      </c>
      <c r="UL43" s="6"/>
      <c r="UM43" s="36">
        <f t="shared" si="111"/>
        <v>1430000</v>
      </c>
      <c r="UN43" s="36">
        <f t="shared" si="112"/>
        <v>1430000</v>
      </c>
      <c r="UO43" s="36">
        <f t="shared" si="113"/>
        <v>1430000</v>
      </c>
      <c r="UP43" s="20">
        <f t="shared" si="114"/>
        <v>1430000</v>
      </c>
      <c r="UQ43" s="20">
        <f t="shared" si="115"/>
        <v>0</v>
      </c>
      <c r="UR43" s="20">
        <f t="shared" si="116"/>
        <v>0</v>
      </c>
      <c r="US43" s="20">
        <f t="shared" si="117"/>
        <v>0</v>
      </c>
      <c r="UT43" s="36">
        <f t="shared" si="118"/>
        <v>0</v>
      </c>
      <c r="UU43" s="36">
        <f t="shared" si="119"/>
        <v>0</v>
      </c>
      <c r="UV43" s="20">
        <f t="shared" si="120"/>
        <v>0</v>
      </c>
      <c r="UW43" s="20">
        <f t="shared" si="121"/>
        <v>0</v>
      </c>
      <c r="UX43" s="20">
        <f t="shared" si="122"/>
        <v>0</v>
      </c>
      <c r="UY43" s="20">
        <f t="shared" si="123"/>
        <v>0</v>
      </c>
      <c r="UZ43" s="20">
        <f t="shared" si="124"/>
        <v>0</v>
      </c>
      <c r="VA43" s="20">
        <f t="shared" si="125"/>
        <v>0</v>
      </c>
      <c r="VB43" s="36">
        <f t="shared" si="126"/>
        <v>0</v>
      </c>
      <c r="VC43" s="20">
        <f t="shared" si="127"/>
        <v>0</v>
      </c>
      <c r="VD43" s="20">
        <f t="shared" si="128"/>
        <v>0</v>
      </c>
      <c r="VE43" s="20">
        <f t="shared" si="129"/>
        <v>0</v>
      </c>
      <c r="VF43" s="20">
        <f t="shared" si="130"/>
        <v>0</v>
      </c>
      <c r="VG43" s="20">
        <f t="shared" si="131"/>
        <v>0</v>
      </c>
      <c r="VH43" s="20">
        <f t="shared" si="132"/>
        <v>0</v>
      </c>
      <c r="VI43" s="20">
        <f t="shared" si="133"/>
        <v>0</v>
      </c>
      <c r="VJ43" s="20">
        <f t="shared" si="134"/>
        <v>0</v>
      </c>
      <c r="VK43" s="20">
        <f t="shared" si="135"/>
        <v>0</v>
      </c>
      <c r="VL43" s="20">
        <f t="shared" si="136"/>
        <v>0</v>
      </c>
      <c r="VM43" s="20">
        <f t="shared" si="137"/>
        <v>0</v>
      </c>
      <c r="VN43" s="20">
        <f t="shared" si="138"/>
        <v>0</v>
      </c>
      <c r="VT43" s="34">
        <f t="shared" si="25"/>
        <v>7857005</v>
      </c>
      <c r="VU43" s="34" t="str">
        <f t="shared" si="26"/>
        <v>Diakonie ČCE - středisko ve Dvoře Králové nad Labem</v>
      </c>
      <c r="VV43" s="34" t="str">
        <f t="shared" si="27"/>
        <v>Domov pro seniory</v>
      </c>
      <c r="VW43" s="34" t="str">
        <f t="shared" si="28"/>
        <v>domovy pro seniory</v>
      </c>
      <c r="VX43" s="10">
        <f t="shared" si="29"/>
        <v>687000</v>
      </c>
      <c r="VY43" s="10"/>
      <c r="VZ43" s="10"/>
      <c r="WA43" s="10">
        <f t="shared" si="30"/>
        <v>292000</v>
      </c>
      <c r="WB43" s="10">
        <f t="shared" si="31"/>
        <v>150000</v>
      </c>
      <c r="WC43" s="10">
        <f t="shared" si="32"/>
        <v>0</v>
      </c>
      <c r="WD43" s="10">
        <f t="shared" si="33"/>
        <v>0</v>
      </c>
      <c r="WE43" s="10">
        <f t="shared" si="34"/>
        <v>179000</v>
      </c>
      <c r="WF43" s="10"/>
      <c r="WG43" s="10"/>
      <c r="WH43" s="10">
        <f t="shared" si="35"/>
        <v>511000</v>
      </c>
      <c r="WI43" s="10">
        <f t="shared" si="36"/>
        <v>512000</v>
      </c>
      <c r="WJ43" s="10">
        <f t="shared" si="37"/>
        <v>3594000</v>
      </c>
      <c r="WK43" s="10"/>
      <c r="WL43" s="10">
        <f t="shared" si="38"/>
        <v>1621000</v>
      </c>
      <c r="WM43" s="10">
        <f t="shared" si="39"/>
        <v>7546000</v>
      </c>
      <c r="WN43" s="10">
        <f t="shared" si="40"/>
        <v>7546000</v>
      </c>
      <c r="WO43" s="10">
        <f t="shared" si="41"/>
        <v>0</v>
      </c>
      <c r="WP43" s="10">
        <f t="shared" si="42"/>
        <v>5215000</v>
      </c>
      <c r="WQ43" s="34">
        <v>6115340</v>
      </c>
      <c r="WR43" s="10">
        <f t="shared" si="43"/>
        <v>0</v>
      </c>
      <c r="WS43" s="10"/>
      <c r="WT43" s="10"/>
      <c r="WU43" s="10">
        <f t="shared" si="44"/>
        <v>0</v>
      </c>
      <c r="WV43" s="10">
        <f t="shared" si="45"/>
        <v>0</v>
      </c>
      <c r="WW43" s="10">
        <f t="shared" si="46"/>
        <v>0</v>
      </c>
      <c r="WX43" s="10">
        <f t="shared" si="47"/>
        <v>0</v>
      </c>
      <c r="WY43" s="10">
        <f t="shared" si="48"/>
        <v>0</v>
      </c>
      <c r="WZ43" s="10"/>
      <c r="XA43" s="10"/>
      <c r="XB43" s="10">
        <f t="shared" si="49"/>
        <v>0</v>
      </c>
      <c r="XC43" s="10">
        <f t="shared" si="50"/>
        <v>0</v>
      </c>
      <c r="XD43" s="10">
        <f t="shared" si="51"/>
        <v>1430000</v>
      </c>
      <c r="XE43" s="10">
        <f t="shared" si="52"/>
        <v>1430000</v>
      </c>
      <c r="XF43" s="10"/>
      <c r="XG43" s="10">
        <f t="shared" si="53"/>
        <v>1430000</v>
      </c>
      <c r="XH43" s="10">
        <f t="shared" si="54"/>
        <v>0</v>
      </c>
      <c r="XI43" s="10"/>
      <c r="XJ43" s="10"/>
      <c r="XK43" s="10"/>
    </row>
    <row r="44" spans="1:635" s="34" customFormat="1" ht="28.5" customHeight="1">
      <c r="A44" s="7">
        <v>1</v>
      </c>
      <c r="B44" s="9" t="s">
        <v>1341</v>
      </c>
      <c r="C44" s="7">
        <v>43462162</v>
      </c>
      <c r="D44" s="7" t="s">
        <v>1342</v>
      </c>
      <c r="E44" s="7" t="s">
        <v>1315</v>
      </c>
      <c r="F44" s="7">
        <v>8936486</v>
      </c>
      <c r="G44" s="7" t="s">
        <v>1349</v>
      </c>
      <c r="H44" s="7" t="s">
        <v>1187</v>
      </c>
      <c r="I44" s="7" t="s">
        <v>1350</v>
      </c>
      <c r="J44" s="35">
        <v>37803</v>
      </c>
      <c r="K44" s="7"/>
      <c r="L44" s="7" t="s">
        <v>1188</v>
      </c>
      <c r="M44" s="7" t="s">
        <v>1351</v>
      </c>
      <c r="N44" s="7">
        <v>10</v>
      </c>
      <c r="O44" s="7"/>
      <c r="P44" s="7">
        <v>12</v>
      </c>
      <c r="Q44" s="7">
        <v>12</v>
      </c>
      <c r="R44" s="7">
        <v>12</v>
      </c>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t="s">
        <v>1352</v>
      </c>
      <c r="BM44" s="7" t="s">
        <v>1191</v>
      </c>
      <c r="BN44" s="7" t="s">
        <v>1200</v>
      </c>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v>0</v>
      </c>
      <c r="DB44" s="7">
        <v>0</v>
      </c>
      <c r="DC44" s="7">
        <v>0</v>
      </c>
      <c r="DD44" s="7">
        <v>0</v>
      </c>
      <c r="DE44" s="7">
        <v>0</v>
      </c>
      <c r="DF44" s="7">
        <v>0</v>
      </c>
      <c r="DG44" s="7">
        <v>0</v>
      </c>
      <c r="DH44" s="7">
        <v>1</v>
      </c>
      <c r="DI44" s="7">
        <v>9</v>
      </c>
      <c r="DJ44" s="7">
        <v>0</v>
      </c>
      <c r="DK44" s="7">
        <v>0</v>
      </c>
      <c r="DL44" s="7">
        <v>0</v>
      </c>
      <c r="DM44" s="7">
        <v>1</v>
      </c>
      <c r="DN44" s="7">
        <v>9</v>
      </c>
      <c r="DO44" s="7">
        <v>0</v>
      </c>
      <c r="DP44" s="7">
        <v>0</v>
      </c>
      <c r="DQ44" s="7">
        <v>10</v>
      </c>
      <c r="DR44" s="7">
        <v>10</v>
      </c>
      <c r="DS44" s="7">
        <v>0</v>
      </c>
      <c r="DT44" s="7">
        <v>0</v>
      </c>
      <c r="DU44" s="7">
        <v>0</v>
      </c>
      <c r="DV44" s="7">
        <v>0</v>
      </c>
      <c r="DW44" s="7">
        <v>0</v>
      </c>
      <c r="DX44" s="7">
        <v>0</v>
      </c>
      <c r="DY44" s="7">
        <v>0</v>
      </c>
      <c r="DZ44" s="7">
        <v>2</v>
      </c>
      <c r="EA44" s="7">
        <v>8</v>
      </c>
      <c r="EB44" s="7">
        <v>0</v>
      </c>
      <c r="EC44" s="7">
        <v>0</v>
      </c>
      <c r="ED44" s="7">
        <v>0</v>
      </c>
      <c r="EE44" s="7">
        <v>2</v>
      </c>
      <c r="EF44" s="7">
        <v>8</v>
      </c>
      <c r="EG44" s="7">
        <v>0</v>
      </c>
      <c r="EH44" s="7">
        <v>0</v>
      </c>
      <c r="EI44" s="7">
        <v>10</v>
      </c>
      <c r="EJ44" s="7">
        <v>10</v>
      </c>
      <c r="EK44" s="7">
        <v>1</v>
      </c>
      <c r="EL44" s="7">
        <v>0.1</v>
      </c>
      <c r="EM44" s="7">
        <v>0.1</v>
      </c>
      <c r="EN44" s="7">
        <v>50000</v>
      </c>
      <c r="EO44" s="7">
        <v>40000</v>
      </c>
      <c r="EP44" s="7">
        <v>10</v>
      </c>
      <c r="EQ44" s="7">
        <v>4</v>
      </c>
      <c r="ER44" s="7">
        <v>4.5</v>
      </c>
      <c r="ES44" s="7">
        <v>1347000</v>
      </c>
      <c r="ET44" s="7">
        <v>830000</v>
      </c>
      <c r="EU44" s="7">
        <v>7</v>
      </c>
      <c r="EV44" s="7">
        <v>2.8</v>
      </c>
      <c r="EW44" s="7">
        <v>2.8</v>
      </c>
      <c r="EX44" s="7">
        <v>1389000</v>
      </c>
      <c r="EY44" s="7">
        <v>0</v>
      </c>
      <c r="EZ44" s="7"/>
      <c r="FA44" s="7"/>
      <c r="FB44" s="7"/>
      <c r="FC44" s="7"/>
      <c r="FD44" s="7"/>
      <c r="FE44" s="7"/>
      <c r="FF44" s="7"/>
      <c r="FG44" s="7"/>
      <c r="FH44" s="7"/>
      <c r="FI44" s="7"/>
      <c r="FJ44" s="7"/>
      <c r="FK44" s="7"/>
      <c r="FL44" s="7"/>
      <c r="FM44" s="7"/>
      <c r="FN44" s="7"/>
      <c r="FO44" s="7">
        <v>6</v>
      </c>
      <c r="FP44" s="7">
        <v>2.63</v>
      </c>
      <c r="FQ44" s="7">
        <v>2.57</v>
      </c>
      <c r="FR44" s="7">
        <v>991000</v>
      </c>
      <c r="FS44" s="7">
        <v>520000</v>
      </c>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v>1</v>
      </c>
      <c r="HE44" s="7">
        <v>0.5</v>
      </c>
      <c r="HF44" s="7">
        <v>2</v>
      </c>
      <c r="HG44" s="7">
        <v>8.3000000000000004E-2</v>
      </c>
      <c r="HH44" s="7">
        <v>10000</v>
      </c>
      <c r="HI44" s="7">
        <v>0</v>
      </c>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v>3</v>
      </c>
      <c r="IO44" s="7">
        <v>800</v>
      </c>
      <c r="IP44" s="7">
        <v>0.39800000000000002</v>
      </c>
      <c r="IQ44" s="7">
        <v>72000</v>
      </c>
      <c r="IR44" s="7">
        <v>0</v>
      </c>
      <c r="IS44" s="7">
        <v>1</v>
      </c>
      <c r="IT44" s="7">
        <v>300</v>
      </c>
      <c r="IU44" s="7">
        <v>0.14899999999999999</v>
      </c>
      <c r="IV44" s="7">
        <v>21000</v>
      </c>
      <c r="IW44" s="7">
        <v>0</v>
      </c>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v>1</v>
      </c>
      <c r="KH44" s="7">
        <v>1</v>
      </c>
      <c r="KI44" s="7">
        <v>6.9</v>
      </c>
      <c r="KJ44" s="7">
        <v>8.3000000000000004E-2</v>
      </c>
      <c r="KK44" s="7">
        <v>0.39800000000000002</v>
      </c>
      <c r="KL44" s="7">
        <v>0</v>
      </c>
      <c r="KM44" s="7">
        <v>7.3810000000000002</v>
      </c>
      <c r="KN44" s="7">
        <v>3777000</v>
      </c>
      <c r="KO44" s="7">
        <v>1390000</v>
      </c>
      <c r="KP44" s="7">
        <v>1390000</v>
      </c>
      <c r="KQ44" s="7"/>
      <c r="KR44" s="7"/>
      <c r="KS44" s="7"/>
      <c r="KT44" s="7">
        <v>10000</v>
      </c>
      <c r="KU44" s="7">
        <v>0</v>
      </c>
      <c r="KV44" s="7">
        <v>0</v>
      </c>
      <c r="KW44" s="7"/>
      <c r="KX44" s="7"/>
      <c r="KY44" s="7"/>
      <c r="KZ44" s="7">
        <v>93000</v>
      </c>
      <c r="LA44" s="7">
        <v>0</v>
      </c>
      <c r="LB44" s="7">
        <v>0</v>
      </c>
      <c r="LC44" s="7"/>
      <c r="LD44" s="7"/>
      <c r="LE44" s="7"/>
      <c r="LF44" s="7">
        <v>40000</v>
      </c>
      <c r="LG44" s="7">
        <v>0</v>
      </c>
      <c r="LH44" s="7">
        <v>0</v>
      </c>
      <c r="LI44" s="7"/>
      <c r="LJ44" s="7"/>
      <c r="LK44" s="7"/>
      <c r="LL44" s="7">
        <v>2000</v>
      </c>
      <c r="LM44" s="7">
        <v>0</v>
      </c>
      <c r="LN44" s="7">
        <v>0</v>
      </c>
      <c r="LO44" s="7"/>
      <c r="LP44" s="7"/>
      <c r="LQ44" s="7"/>
      <c r="LR44" s="7">
        <v>30000</v>
      </c>
      <c r="LS44" s="7">
        <v>0</v>
      </c>
      <c r="LT44" s="7">
        <v>0</v>
      </c>
      <c r="LU44" s="7"/>
      <c r="LV44" s="7"/>
      <c r="LW44" s="7"/>
      <c r="LX44" s="7">
        <v>195000</v>
      </c>
      <c r="LY44" s="7">
        <v>0</v>
      </c>
      <c r="LZ44" s="7">
        <v>0</v>
      </c>
      <c r="MA44" s="7"/>
      <c r="MB44" s="7"/>
      <c r="MC44" s="7"/>
      <c r="MD44" s="7">
        <v>5000</v>
      </c>
      <c r="ME44" s="7">
        <v>0</v>
      </c>
      <c r="MF44" s="7">
        <v>0</v>
      </c>
      <c r="MG44" s="7"/>
      <c r="MH44" s="7"/>
      <c r="MI44" s="7"/>
      <c r="MJ44" s="7">
        <v>10000</v>
      </c>
      <c r="MK44" s="7">
        <v>0</v>
      </c>
      <c r="ML44" s="7">
        <v>0</v>
      </c>
      <c r="MM44" s="7"/>
      <c r="MN44" s="7"/>
      <c r="MO44" s="7"/>
      <c r="MP44" s="7">
        <v>45000</v>
      </c>
      <c r="MQ44" s="7">
        <v>0</v>
      </c>
      <c r="MR44" s="7">
        <v>0</v>
      </c>
      <c r="MS44" s="7"/>
      <c r="MT44" s="7"/>
      <c r="MU44" s="7"/>
      <c r="MV44" s="7">
        <v>165000</v>
      </c>
      <c r="MW44" s="7">
        <v>0</v>
      </c>
      <c r="MX44" s="7">
        <v>0</v>
      </c>
      <c r="MY44" s="7"/>
      <c r="MZ44" s="7"/>
      <c r="NA44" s="7"/>
      <c r="NB44" s="7">
        <v>2000</v>
      </c>
      <c r="NC44" s="7">
        <v>0</v>
      </c>
      <c r="ND44" s="7">
        <v>0</v>
      </c>
      <c r="NE44" s="7"/>
      <c r="NF44" s="7"/>
      <c r="NG44" s="7"/>
      <c r="NH44" s="7">
        <v>0</v>
      </c>
      <c r="NI44" s="7">
        <v>0</v>
      </c>
      <c r="NJ44" s="7">
        <v>0</v>
      </c>
      <c r="NK44" s="7"/>
      <c r="NL44" s="7"/>
      <c r="NM44" s="7"/>
      <c r="NN44" s="7">
        <v>110000</v>
      </c>
      <c r="NO44" s="7">
        <v>0</v>
      </c>
      <c r="NP44" s="7">
        <v>0</v>
      </c>
      <c r="NQ44" s="7"/>
      <c r="NR44" s="7"/>
      <c r="NS44" s="7"/>
      <c r="NT44" s="7">
        <v>5000</v>
      </c>
      <c r="NU44" s="7">
        <v>0</v>
      </c>
      <c r="NV44" s="7">
        <v>0</v>
      </c>
      <c r="NW44" s="7"/>
      <c r="NX44" s="7"/>
      <c r="NY44" s="7"/>
      <c r="NZ44" s="7">
        <v>30000</v>
      </c>
      <c r="OA44" s="7">
        <v>0</v>
      </c>
      <c r="OB44" s="7">
        <v>0</v>
      </c>
      <c r="OC44" s="7"/>
      <c r="OD44" s="7"/>
      <c r="OE44" s="7"/>
      <c r="OF44" s="7">
        <v>5000</v>
      </c>
      <c r="OG44" s="7">
        <v>0</v>
      </c>
      <c r="OH44" s="7">
        <v>0</v>
      </c>
      <c r="OI44" s="7"/>
      <c r="OJ44" s="7"/>
      <c r="OK44" s="7"/>
      <c r="OL44" s="7">
        <v>0</v>
      </c>
      <c r="OM44" s="7">
        <v>0</v>
      </c>
      <c r="ON44" s="7">
        <v>0</v>
      </c>
      <c r="OO44" s="7"/>
      <c r="OP44" s="7"/>
      <c r="OQ44" s="7"/>
      <c r="OR44" s="7">
        <v>0</v>
      </c>
      <c r="OS44" s="7">
        <v>0</v>
      </c>
      <c r="OT44" s="7">
        <v>0</v>
      </c>
      <c r="OU44" s="7"/>
      <c r="OV44" s="7"/>
      <c r="OW44" s="7"/>
      <c r="OX44" s="7">
        <v>91000</v>
      </c>
      <c r="OY44" s="7">
        <v>0</v>
      </c>
      <c r="OZ44" s="7">
        <v>0</v>
      </c>
      <c r="PA44" s="7"/>
      <c r="PB44" s="7"/>
      <c r="PC44" s="7"/>
      <c r="PD44" s="7">
        <v>188000</v>
      </c>
      <c r="PE44" s="7">
        <v>0</v>
      </c>
      <c r="PF44" s="7">
        <v>0</v>
      </c>
      <c r="PG44" s="7"/>
      <c r="PH44" s="7"/>
      <c r="PI44" s="7"/>
      <c r="PJ44" s="7">
        <v>43000</v>
      </c>
      <c r="PK44" s="7">
        <v>0</v>
      </c>
      <c r="PL44" s="7">
        <v>0</v>
      </c>
      <c r="PM44" s="7"/>
      <c r="PN44" s="7"/>
      <c r="PO44" s="7"/>
      <c r="PP44" s="7">
        <v>4846000</v>
      </c>
      <c r="PQ44" s="7">
        <v>1390000</v>
      </c>
      <c r="PR44" s="8">
        <v>1390000</v>
      </c>
      <c r="PS44" s="7">
        <v>100</v>
      </c>
      <c r="PT44" s="7">
        <v>100</v>
      </c>
      <c r="PU44" s="7"/>
      <c r="PV44" s="7">
        <v>4003183</v>
      </c>
      <c r="PW44" s="7"/>
      <c r="PX44" s="7">
        <v>1027000</v>
      </c>
      <c r="PY44" s="7">
        <v>1350000</v>
      </c>
      <c r="PZ44" s="7">
        <v>1390000</v>
      </c>
      <c r="QA44" s="7">
        <v>0</v>
      </c>
      <c r="QB44" s="7">
        <v>0</v>
      </c>
      <c r="QC44" s="7">
        <v>0</v>
      </c>
      <c r="QD44" s="7">
        <v>0</v>
      </c>
      <c r="QE44" s="7">
        <v>0</v>
      </c>
      <c r="QF44" s="7">
        <v>0</v>
      </c>
      <c r="QG44" s="7">
        <v>0</v>
      </c>
      <c r="QH44" s="7">
        <v>0</v>
      </c>
      <c r="QI44" s="7">
        <v>0</v>
      </c>
      <c r="QJ44" s="7">
        <v>2522529</v>
      </c>
      <c r="QK44" s="7">
        <v>2600000</v>
      </c>
      <c r="QL44" s="7">
        <v>2650000</v>
      </c>
      <c r="QM44" s="7"/>
      <c r="QN44" s="7">
        <v>242208</v>
      </c>
      <c r="QO44" s="7">
        <v>230000</v>
      </c>
      <c r="QP44" s="7">
        <v>240000</v>
      </c>
      <c r="QQ44" s="7"/>
      <c r="QR44" s="7"/>
      <c r="QS44" s="7"/>
      <c r="QT44" s="7"/>
      <c r="QU44" s="7">
        <v>300000</v>
      </c>
      <c r="QV44" s="7">
        <v>208000</v>
      </c>
      <c r="QW44" s="7">
        <v>200000</v>
      </c>
      <c r="QX44" s="7">
        <v>75000</v>
      </c>
      <c r="QY44" s="7">
        <v>84000</v>
      </c>
      <c r="QZ44" s="7">
        <v>89000</v>
      </c>
      <c r="RA44" s="7"/>
      <c r="RB44" s="7"/>
      <c r="RC44" s="7"/>
      <c r="RD44" s="7">
        <v>218144</v>
      </c>
      <c r="RE44" s="7">
        <v>269000</v>
      </c>
      <c r="RF44" s="7">
        <v>277000</v>
      </c>
      <c r="RG44" s="7"/>
      <c r="RH44" s="7"/>
      <c r="RI44" s="7">
        <v>0</v>
      </c>
      <c r="RJ44" s="7"/>
      <c r="RK44" s="7"/>
      <c r="RL44" s="7"/>
      <c r="RM44" s="7" t="s">
        <v>1188</v>
      </c>
      <c r="RN44" s="7"/>
      <c r="RO44" s="7"/>
      <c r="RP44" s="7"/>
      <c r="RQ44" s="7"/>
      <c r="RR44" s="7"/>
      <c r="RS44" s="7"/>
      <c r="RT44" s="7"/>
      <c r="RU44" s="7"/>
      <c r="RV44" s="7"/>
      <c r="RW44" s="7"/>
      <c r="RX44" s="7"/>
      <c r="RY44" s="7"/>
      <c r="RZ44" s="7"/>
      <c r="SA44" s="7"/>
      <c r="SB44" s="7"/>
      <c r="SC44" s="7"/>
      <c r="SD44" s="7"/>
      <c r="SE44" s="7"/>
      <c r="SF44" s="7"/>
      <c r="SG44" s="36">
        <f t="shared" si="55"/>
        <v>4846000</v>
      </c>
      <c r="SH44" s="36">
        <f t="shared" si="56"/>
        <v>4846000</v>
      </c>
      <c r="SI44" s="36">
        <f t="shared" si="57"/>
        <v>3920000</v>
      </c>
      <c r="SJ44" s="20">
        <f t="shared" si="58"/>
        <v>3777000</v>
      </c>
      <c r="SK44" s="20">
        <f t="shared" si="59"/>
        <v>10000</v>
      </c>
      <c r="SL44" s="20">
        <f t="shared" si="60"/>
        <v>93000</v>
      </c>
      <c r="SM44" s="20">
        <f t="shared" si="61"/>
        <v>40000</v>
      </c>
      <c r="SN44" s="36">
        <f t="shared" si="62"/>
        <v>926000</v>
      </c>
      <c r="SO44" s="36">
        <f t="shared" si="63"/>
        <v>32000</v>
      </c>
      <c r="SP44" s="20">
        <f t="shared" si="64"/>
        <v>2000</v>
      </c>
      <c r="SQ44" s="20">
        <f t="shared" si="65"/>
        <v>30000</v>
      </c>
      <c r="SR44" s="20">
        <f t="shared" si="66"/>
        <v>195000</v>
      </c>
      <c r="SS44" s="20">
        <f t="shared" si="67"/>
        <v>5000</v>
      </c>
      <c r="ST44" s="20">
        <f t="shared" si="68"/>
        <v>10000</v>
      </c>
      <c r="SU44" s="20">
        <f t="shared" si="69"/>
        <v>45000</v>
      </c>
      <c r="SV44" s="36">
        <f t="shared" si="70"/>
        <v>408000</v>
      </c>
      <c r="SW44" s="20">
        <f t="shared" si="71"/>
        <v>165000</v>
      </c>
      <c r="SX44" s="20">
        <f t="shared" si="72"/>
        <v>2000</v>
      </c>
      <c r="SY44" s="20">
        <f t="shared" si="73"/>
        <v>0</v>
      </c>
      <c r="SZ44" s="20">
        <f t="shared" si="74"/>
        <v>110000</v>
      </c>
      <c r="TA44" s="20">
        <f t="shared" si="75"/>
        <v>5000</v>
      </c>
      <c r="TB44" s="20">
        <f t="shared" si="76"/>
        <v>30000</v>
      </c>
      <c r="TC44" s="20">
        <f t="shared" si="77"/>
        <v>5000</v>
      </c>
      <c r="TD44" s="20">
        <f t="shared" si="78"/>
        <v>0</v>
      </c>
      <c r="TE44" s="20">
        <f t="shared" si="79"/>
        <v>0</v>
      </c>
      <c r="TF44" s="20">
        <f t="shared" si="80"/>
        <v>91000</v>
      </c>
      <c r="TG44" s="20">
        <f t="shared" si="81"/>
        <v>188000</v>
      </c>
      <c r="TH44" s="20">
        <f t="shared" si="82"/>
        <v>43000</v>
      </c>
      <c r="TI44" s="6"/>
      <c r="TJ44" s="36">
        <f t="shared" si="83"/>
        <v>1390000</v>
      </c>
      <c r="TK44" s="36">
        <f t="shared" si="84"/>
        <v>1390000</v>
      </c>
      <c r="TL44" s="36">
        <f t="shared" si="85"/>
        <v>1390000</v>
      </c>
      <c r="TM44" s="20">
        <f t="shared" si="86"/>
        <v>1390000</v>
      </c>
      <c r="TN44" s="20">
        <f t="shared" si="87"/>
        <v>0</v>
      </c>
      <c r="TO44" s="20">
        <f t="shared" si="88"/>
        <v>0</v>
      </c>
      <c r="TP44" s="20">
        <f t="shared" si="89"/>
        <v>0</v>
      </c>
      <c r="TQ44" s="36">
        <f t="shared" si="90"/>
        <v>0</v>
      </c>
      <c r="TR44" s="36">
        <f t="shared" si="91"/>
        <v>0</v>
      </c>
      <c r="TS44" s="20">
        <f t="shared" si="92"/>
        <v>0</v>
      </c>
      <c r="TT44" s="20">
        <f t="shared" si="93"/>
        <v>0</v>
      </c>
      <c r="TU44" s="20">
        <f t="shared" si="94"/>
        <v>0</v>
      </c>
      <c r="TV44" s="20">
        <f t="shared" si="95"/>
        <v>0</v>
      </c>
      <c r="TW44" s="20">
        <f t="shared" si="96"/>
        <v>0</v>
      </c>
      <c r="TX44" s="20">
        <f t="shared" si="97"/>
        <v>0</v>
      </c>
      <c r="TY44" s="36">
        <f t="shared" si="98"/>
        <v>0</v>
      </c>
      <c r="TZ44" s="20">
        <f t="shared" si="99"/>
        <v>0</v>
      </c>
      <c r="UA44" s="20">
        <f t="shared" si="100"/>
        <v>0</v>
      </c>
      <c r="UB44" s="20">
        <f t="shared" si="101"/>
        <v>0</v>
      </c>
      <c r="UC44" s="20">
        <f t="shared" si="102"/>
        <v>0</v>
      </c>
      <c r="UD44" s="20">
        <f t="shared" si="103"/>
        <v>0</v>
      </c>
      <c r="UE44" s="20">
        <f t="shared" si="104"/>
        <v>0</v>
      </c>
      <c r="UF44" s="20">
        <f t="shared" si="105"/>
        <v>0</v>
      </c>
      <c r="UG44" s="20">
        <f t="shared" si="106"/>
        <v>0</v>
      </c>
      <c r="UH44" s="20">
        <f t="shared" si="107"/>
        <v>0</v>
      </c>
      <c r="UI44" s="20">
        <f t="shared" si="108"/>
        <v>0</v>
      </c>
      <c r="UJ44" s="20">
        <f t="shared" si="109"/>
        <v>0</v>
      </c>
      <c r="UK44" s="20">
        <f t="shared" si="110"/>
        <v>0</v>
      </c>
      <c r="UL44" s="6"/>
      <c r="UM44" s="36">
        <f t="shared" si="111"/>
        <v>1390000</v>
      </c>
      <c r="UN44" s="36">
        <f t="shared" si="112"/>
        <v>1390000</v>
      </c>
      <c r="UO44" s="36">
        <f t="shared" si="113"/>
        <v>1390000</v>
      </c>
      <c r="UP44" s="20">
        <f t="shared" si="114"/>
        <v>1390000</v>
      </c>
      <c r="UQ44" s="20">
        <f t="shared" si="115"/>
        <v>0</v>
      </c>
      <c r="UR44" s="20">
        <f t="shared" si="116"/>
        <v>0</v>
      </c>
      <c r="US44" s="20">
        <f t="shared" si="117"/>
        <v>0</v>
      </c>
      <c r="UT44" s="36">
        <f t="shared" si="118"/>
        <v>0</v>
      </c>
      <c r="UU44" s="36">
        <f t="shared" si="119"/>
        <v>0</v>
      </c>
      <c r="UV44" s="20">
        <f t="shared" si="120"/>
        <v>0</v>
      </c>
      <c r="UW44" s="20">
        <f t="shared" si="121"/>
        <v>0</v>
      </c>
      <c r="UX44" s="20">
        <f t="shared" si="122"/>
        <v>0</v>
      </c>
      <c r="UY44" s="20">
        <f t="shared" si="123"/>
        <v>0</v>
      </c>
      <c r="UZ44" s="20">
        <f t="shared" si="124"/>
        <v>0</v>
      </c>
      <c r="VA44" s="20">
        <f t="shared" si="125"/>
        <v>0</v>
      </c>
      <c r="VB44" s="36">
        <f t="shared" si="126"/>
        <v>0</v>
      </c>
      <c r="VC44" s="20">
        <f t="shared" si="127"/>
        <v>0</v>
      </c>
      <c r="VD44" s="20">
        <f t="shared" si="128"/>
        <v>0</v>
      </c>
      <c r="VE44" s="20">
        <f t="shared" si="129"/>
        <v>0</v>
      </c>
      <c r="VF44" s="20">
        <f t="shared" si="130"/>
        <v>0</v>
      </c>
      <c r="VG44" s="20">
        <f t="shared" si="131"/>
        <v>0</v>
      </c>
      <c r="VH44" s="20">
        <f t="shared" si="132"/>
        <v>0</v>
      </c>
      <c r="VI44" s="20">
        <f t="shared" si="133"/>
        <v>0</v>
      </c>
      <c r="VJ44" s="20">
        <f t="shared" si="134"/>
        <v>0</v>
      </c>
      <c r="VK44" s="20">
        <f t="shared" si="135"/>
        <v>0</v>
      </c>
      <c r="VL44" s="20">
        <f t="shared" si="136"/>
        <v>0</v>
      </c>
      <c r="VM44" s="20">
        <f t="shared" si="137"/>
        <v>0</v>
      </c>
      <c r="VN44" s="20">
        <f t="shared" si="138"/>
        <v>0</v>
      </c>
      <c r="VT44" s="34">
        <f t="shared" si="25"/>
        <v>8936486</v>
      </c>
      <c r="VU44" s="34" t="str">
        <f t="shared" si="26"/>
        <v>Diakonie ČCE - středisko ve Dvoře Králové nad Labem</v>
      </c>
      <c r="VV44" s="34" t="str">
        <f t="shared" si="27"/>
        <v>Domov Diakonie</v>
      </c>
      <c r="VW44" s="34" t="str">
        <f t="shared" si="28"/>
        <v>domovy se zvláštním režimem</v>
      </c>
      <c r="VX44" s="10">
        <f t="shared" si="29"/>
        <v>242000</v>
      </c>
      <c r="VY44" s="10"/>
      <c r="VZ44" s="10"/>
      <c r="WA44" s="10">
        <f t="shared" si="30"/>
        <v>165000</v>
      </c>
      <c r="WB44" s="10">
        <f t="shared" si="31"/>
        <v>30000</v>
      </c>
      <c r="WC44" s="10">
        <f t="shared" si="32"/>
        <v>0</v>
      </c>
      <c r="WD44" s="10">
        <f t="shared" si="33"/>
        <v>0</v>
      </c>
      <c r="WE44" s="10">
        <f t="shared" si="34"/>
        <v>117000</v>
      </c>
      <c r="WF44" s="10"/>
      <c r="WG44" s="10"/>
      <c r="WH44" s="10">
        <f t="shared" si="35"/>
        <v>188000</v>
      </c>
      <c r="WI44" s="10">
        <f t="shared" si="36"/>
        <v>184000</v>
      </c>
      <c r="WJ44" s="10">
        <f t="shared" si="37"/>
        <v>2868000</v>
      </c>
      <c r="WK44" s="10"/>
      <c r="WL44" s="10">
        <f t="shared" si="38"/>
        <v>1052000</v>
      </c>
      <c r="WM44" s="10">
        <f t="shared" si="39"/>
        <v>4846000</v>
      </c>
      <c r="WN44" s="10">
        <f t="shared" si="40"/>
        <v>4846000</v>
      </c>
      <c r="WO44" s="10">
        <f t="shared" si="41"/>
        <v>0</v>
      </c>
      <c r="WP44" s="10">
        <f t="shared" si="42"/>
        <v>3920000</v>
      </c>
      <c r="WQ44" s="34">
        <v>6115340</v>
      </c>
      <c r="WR44" s="10">
        <f t="shared" si="43"/>
        <v>0</v>
      </c>
      <c r="WS44" s="10"/>
      <c r="WT44" s="10"/>
      <c r="WU44" s="10">
        <f t="shared" si="44"/>
        <v>0</v>
      </c>
      <c r="WV44" s="10">
        <f t="shared" si="45"/>
        <v>0</v>
      </c>
      <c r="WW44" s="10">
        <f t="shared" si="46"/>
        <v>0</v>
      </c>
      <c r="WX44" s="10">
        <f t="shared" si="47"/>
        <v>0</v>
      </c>
      <c r="WY44" s="10">
        <f t="shared" si="48"/>
        <v>0</v>
      </c>
      <c r="WZ44" s="10"/>
      <c r="XA44" s="10"/>
      <c r="XB44" s="10">
        <f t="shared" si="49"/>
        <v>0</v>
      </c>
      <c r="XC44" s="10">
        <f t="shared" si="50"/>
        <v>0</v>
      </c>
      <c r="XD44" s="10">
        <f t="shared" si="51"/>
        <v>1390000</v>
      </c>
      <c r="XE44" s="10">
        <f t="shared" si="52"/>
        <v>1390000</v>
      </c>
      <c r="XF44" s="10"/>
      <c r="XG44" s="10">
        <f t="shared" si="53"/>
        <v>1390000</v>
      </c>
      <c r="XH44" s="10">
        <f t="shared" si="54"/>
        <v>0</v>
      </c>
      <c r="XI44" s="10"/>
      <c r="XJ44" s="10"/>
      <c r="XK44" s="10"/>
    </row>
    <row r="45" spans="1:635" s="34" customFormat="1" ht="28.5" customHeight="1">
      <c r="A45" s="7">
        <v>1</v>
      </c>
      <c r="B45" s="9" t="s">
        <v>1353</v>
      </c>
      <c r="C45" s="7">
        <v>42197449</v>
      </c>
      <c r="D45" s="7" t="s">
        <v>1354</v>
      </c>
      <c r="E45" s="7" t="s">
        <v>1315</v>
      </c>
      <c r="F45" s="7">
        <v>5646573</v>
      </c>
      <c r="G45" s="7" t="s">
        <v>1262</v>
      </c>
      <c r="H45" s="7" t="s">
        <v>1263</v>
      </c>
      <c r="I45" s="7" t="s">
        <v>1355</v>
      </c>
      <c r="J45" s="35">
        <v>39083</v>
      </c>
      <c r="K45" s="7"/>
      <c r="L45" s="7" t="s">
        <v>1188</v>
      </c>
      <c r="M45" s="7"/>
      <c r="N45" s="7"/>
      <c r="O45" s="7"/>
      <c r="P45" s="7"/>
      <c r="Q45" s="7"/>
      <c r="R45" s="7"/>
      <c r="S45" s="7"/>
      <c r="T45" s="7"/>
      <c r="U45" s="7"/>
      <c r="V45" s="7"/>
      <c r="W45" s="7"/>
      <c r="X45" s="7" t="s">
        <v>1356</v>
      </c>
      <c r="Y45" s="7"/>
      <c r="Z45" s="7"/>
      <c r="AA45" s="7"/>
      <c r="AB45" s="7"/>
      <c r="AC45" s="7"/>
      <c r="AD45" s="7"/>
      <c r="AE45" s="7"/>
      <c r="AF45" s="7"/>
      <c r="AG45" s="7"/>
      <c r="AH45" s="7"/>
      <c r="AI45" s="7">
        <v>12</v>
      </c>
      <c r="AJ45" s="7">
        <v>12</v>
      </c>
      <c r="AK45" s="7">
        <v>554</v>
      </c>
      <c r="AL45" s="7">
        <v>450</v>
      </c>
      <c r="AM45" s="7">
        <v>450</v>
      </c>
      <c r="AN45" s="7"/>
      <c r="AO45" s="7"/>
      <c r="AP45" s="7" t="s">
        <v>1356</v>
      </c>
      <c r="AQ45" s="7"/>
      <c r="AR45" s="7"/>
      <c r="AS45" s="7"/>
      <c r="AT45" s="7"/>
      <c r="AU45" s="7"/>
      <c r="AV45" s="7"/>
      <c r="AW45" s="7"/>
      <c r="AX45" s="7"/>
      <c r="AY45" s="7"/>
      <c r="AZ45" s="7"/>
      <c r="BA45" s="7"/>
      <c r="BB45" s="7"/>
      <c r="BC45" s="7"/>
      <c r="BD45" s="7"/>
      <c r="BE45" s="7">
        <v>12</v>
      </c>
      <c r="BF45" s="7">
        <v>12</v>
      </c>
      <c r="BG45" s="7">
        <v>550</v>
      </c>
      <c r="BH45" s="7">
        <v>380</v>
      </c>
      <c r="BI45" s="7">
        <v>380</v>
      </c>
      <c r="BJ45" s="7"/>
      <c r="BK45" s="7"/>
      <c r="BL45" s="7" t="s">
        <v>1357</v>
      </c>
      <c r="BM45" s="7" t="s">
        <v>1358</v>
      </c>
      <c r="BN45" s="7" t="s">
        <v>1192</v>
      </c>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v>3</v>
      </c>
      <c r="EL45" s="7">
        <v>2.1</v>
      </c>
      <c r="EM45" s="7">
        <v>2.1</v>
      </c>
      <c r="EN45" s="7">
        <v>772000</v>
      </c>
      <c r="EO45" s="7">
        <v>656400</v>
      </c>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v>1</v>
      </c>
      <c r="FP45" s="7">
        <v>0.25</v>
      </c>
      <c r="FQ45" s="7">
        <v>0.25</v>
      </c>
      <c r="FR45" s="7">
        <v>84000</v>
      </c>
      <c r="FS45" s="7">
        <v>80500</v>
      </c>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v>1</v>
      </c>
      <c r="IO45" s="7">
        <v>53</v>
      </c>
      <c r="IP45" s="7">
        <v>2.5999999999999999E-2</v>
      </c>
      <c r="IQ45" s="7">
        <v>5300</v>
      </c>
      <c r="IR45" s="7">
        <v>3000</v>
      </c>
      <c r="IS45" s="7">
        <v>2</v>
      </c>
      <c r="IT45" s="7">
        <v>115</v>
      </c>
      <c r="IU45" s="7">
        <v>5.7000000000000002E-2</v>
      </c>
      <c r="IV45" s="7">
        <v>42000</v>
      </c>
      <c r="IW45" s="7">
        <v>28000</v>
      </c>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v>1</v>
      </c>
      <c r="KC45" s="7">
        <v>0.01</v>
      </c>
      <c r="KD45" s="7">
        <v>0</v>
      </c>
      <c r="KE45" s="7">
        <v>5000</v>
      </c>
      <c r="KF45" s="7">
        <v>5000</v>
      </c>
      <c r="KG45" s="7">
        <v>0</v>
      </c>
      <c r="KH45" s="7"/>
      <c r="KI45" s="7">
        <v>2.1</v>
      </c>
      <c r="KJ45" s="7">
        <v>0</v>
      </c>
      <c r="KK45" s="7">
        <v>2.5999999999999999E-2</v>
      </c>
      <c r="KL45" s="7">
        <v>0</v>
      </c>
      <c r="KM45" s="7">
        <v>2.1259999999999999</v>
      </c>
      <c r="KN45" s="7">
        <v>856000</v>
      </c>
      <c r="KO45" s="7">
        <v>736900</v>
      </c>
      <c r="KP45" s="7">
        <v>736900</v>
      </c>
      <c r="KQ45" s="7"/>
      <c r="KR45" s="7"/>
      <c r="KS45" s="7"/>
      <c r="KT45" s="7">
        <v>0</v>
      </c>
      <c r="KU45" s="7">
        <v>0</v>
      </c>
      <c r="KV45" s="7">
        <v>0</v>
      </c>
      <c r="KW45" s="7"/>
      <c r="KX45" s="7"/>
      <c r="KY45" s="7"/>
      <c r="KZ45" s="7">
        <v>47300</v>
      </c>
      <c r="LA45" s="7">
        <v>31000</v>
      </c>
      <c r="LB45" s="7">
        <v>31000</v>
      </c>
      <c r="LC45" s="7"/>
      <c r="LD45" s="7"/>
      <c r="LE45" s="7"/>
      <c r="LF45" s="7">
        <v>6000</v>
      </c>
      <c r="LG45" s="7">
        <v>0</v>
      </c>
      <c r="LH45" s="7">
        <v>0</v>
      </c>
      <c r="LI45" s="7"/>
      <c r="LJ45" s="7"/>
      <c r="LK45" s="7"/>
      <c r="LL45" s="7">
        <v>5000</v>
      </c>
      <c r="LM45" s="7">
        <v>3000</v>
      </c>
      <c r="LN45" s="7">
        <v>3000</v>
      </c>
      <c r="LO45" s="7"/>
      <c r="LP45" s="7"/>
      <c r="LQ45" s="7"/>
      <c r="LR45" s="7">
        <v>10000</v>
      </c>
      <c r="LS45" s="7">
        <v>10000</v>
      </c>
      <c r="LT45" s="7">
        <v>10000</v>
      </c>
      <c r="LU45" s="7"/>
      <c r="LV45" s="7"/>
      <c r="LW45" s="7"/>
      <c r="LX45" s="7">
        <v>0</v>
      </c>
      <c r="LY45" s="7">
        <v>0</v>
      </c>
      <c r="LZ45" s="7">
        <v>0</v>
      </c>
      <c r="MA45" s="7"/>
      <c r="MB45" s="7"/>
      <c r="MC45" s="7"/>
      <c r="MD45" s="7">
        <v>7000</v>
      </c>
      <c r="ME45" s="7">
        <v>7000</v>
      </c>
      <c r="MF45" s="7">
        <v>7000</v>
      </c>
      <c r="MG45" s="7"/>
      <c r="MH45" s="7"/>
      <c r="MI45" s="7"/>
      <c r="MJ45" s="7">
        <v>15000</v>
      </c>
      <c r="MK45" s="7">
        <v>15000</v>
      </c>
      <c r="ML45" s="7">
        <v>15000</v>
      </c>
      <c r="MM45" s="7"/>
      <c r="MN45" s="7"/>
      <c r="MO45" s="7"/>
      <c r="MP45" s="7">
        <v>5000</v>
      </c>
      <c r="MQ45" s="7">
        <v>5000</v>
      </c>
      <c r="MR45" s="7">
        <v>5000</v>
      </c>
      <c r="MS45" s="7"/>
      <c r="MT45" s="7"/>
      <c r="MU45" s="7"/>
      <c r="MV45" s="7">
        <v>1200</v>
      </c>
      <c r="MW45" s="7">
        <v>0</v>
      </c>
      <c r="MX45" s="7">
        <v>0</v>
      </c>
      <c r="MY45" s="7"/>
      <c r="MZ45" s="7"/>
      <c r="NA45" s="7"/>
      <c r="NB45" s="7">
        <v>16000</v>
      </c>
      <c r="NC45" s="7">
        <v>16000</v>
      </c>
      <c r="ND45" s="7">
        <v>16000</v>
      </c>
      <c r="NE45" s="7"/>
      <c r="NF45" s="7"/>
      <c r="NG45" s="7"/>
      <c r="NH45" s="7">
        <v>51000</v>
      </c>
      <c r="NI45" s="7">
        <v>44100</v>
      </c>
      <c r="NJ45" s="7">
        <v>44100</v>
      </c>
      <c r="NK45" s="7"/>
      <c r="NL45" s="7"/>
      <c r="NM45" s="7"/>
      <c r="NN45" s="7">
        <v>0</v>
      </c>
      <c r="NO45" s="7">
        <v>0</v>
      </c>
      <c r="NP45" s="7">
        <v>0</v>
      </c>
      <c r="NQ45" s="7"/>
      <c r="NR45" s="7"/>
      <c r="NS45" s="7"/>
      <c r="NT45" s="7">
        <v>5000</v>
      </c>
      <c r="NU45" s="7">
        <v>5000</v>
      </c>
      <c r="NV45" s="7">
        <v>5000</v>
      </c>
      <c r="NW45" s="7"/>
      <c r="NX45" s="7"/>
      <c r="NY45" s="7"/>
      <c r="NZ45" s="7">
        <v>2000</v>
      </c>
      <c r="OA45" s="7">
        <v>0</v>
      </c>
      <c r="OB45" s="7">
        <v>0</v>
      </c>
      <c r="OC45" s="7"/>
      <c r="OD45" s="7"/>
      <c r="OE45" s="7"/>
      <c r="OF45" s="7">
        <v>5500</v>
      </c>
      <c r="OG45" s="7">
        <v>2000</v>
      </c>
      <c r="OH45" s="7">
        <v>2000</v>
      </c>
      <c r="OI45" s="7"/>
      <c r="OJ45" s="7"/>
      <c r="OK45" s="7"/>
      <c r="OL45" s="7">
        <v>0</v>
      </c>
      <c r="OM45" s="7">
        <v>0</v>
      </c>
      <c r="ON45" s="7">
        <v>0</v>
      </c>
      <c r="OO45" s="7"/>
      <c r="OP45" s="7"/>
      <c r="OQ45" s="7"/>
      <c r="OR45" s="7">
        <v>5000</v>
      </c>
      <c r="OS45" s="7">
        <v>5000</v>
      </c>
      <c r="OT45" s="7">
        <v>5000</v>
      </c>
      <c r="OU45" s="7"/>
      <c r="OV45" s="7"/>
      <c r="OW45" s="7"/>
      <c r="OX45" s="7">
        <v>5000</v>
      </c>
      <c r="OY45" s="7">
        <v>0</v>
      </c>
      <c r="OZ45" s="7">
        <v>0</v>
      </c>
      <c r="PA45" s="7"/>
      <c r="PB45" s="7"/>
      <c r="PC45" s="7"/>
      <c r="PD45" s="7">
        <v>10000</v>
      </c>
      <c r="PE45" s="7">
        <v>0</v>
      </c>
      <c r="PF45" s="7">
        <v>0</v>
      </c>
      <c r="PG45" s="7"/>
      <c r="PH45" s="7"/>
      <c r="PI45" s="7"/>
      <c r="PJ45" s="7">
        <v>8000</v>
      </c>
      <c r="PK45" s="7">
        <v>0</v>
      </c>
      <c r="PL45" s="7">
        <v>0</v>
      </c>
      <c r="PM45" s="7"/>
      <c r="PN45" s="7"/>
      <c r="PO45" s="7"/>
      <c r="PP45" s="7">
        <v>1060000</v>
      </c>
      <c r="PQ45" s="7">
        <v>880000</v>
      </c>
      <c r="PR45" s="8">
        <v>880000</v>
      </c>
      <c r="PS45" s="7">
        <v>100</v>
      </c>
      <c r="PT45" s="7">
        <v>100</v>
      </c>
      <c r="PU45" s="7"/>
      <c r="PV45" s="7"/>
      <c r="PW45" s="7"/>
      <c r="PX45" s="7">
        <v>0</v>
      </c>
      <c r="PY45" s="7">
        <v>0</v>
      </c>
      <c r="PZ45" s="7">
        <v>880000</v>
      </c>
      <c r="QA45" s="7">
        <v>0</v>
      </c>
      <c r="QB45" s="7">
        <v>0</v>
      </c>
      <c r="QC45" s="7">
        <v>0</v>
      </c>
      <c r="QD45" s="7">
        <v>0</v>
      </c>
      <c r="QE45" s="7">
        <v>0</v>
      </c>
      <c r="QF45" s="7">
        <v>0</v>
      </c>
      <c r="QG45" s="7">
        <v>0</v>
      </c>
      <c r="QH45" s="7">
        <v>0</v>
      </c>
      <c r="QI45" s="7">
        <v>0</v>
      </c>
      <c r="QJ45" s="7">
        <v>0</v>
      </c>
      <c r="QK45" s="7">
        <v>0</v>
      </c>
      <c r="QL45" s="7">
        <v>0</v>
      </c>
      <c r="QM45" s="7"/>
      <c r="QN45" s="7">
        <v>0</v>
      </c>
      <c r="QO45" s="7">
        <v>0</v>
      </c>
      <c r="QP45" s="7">
        <v>0</v>
      </c>
      <c r="QQ45" s="7"/>
      <c r="QR45" s="7">
        <v>0</v>
      </c>
      <c r="QS45" s="7">
        <v>226722</v>
      </c>
      <c r="QT45" s="7">
        <v>180000</v>
      </c>
      <c r="QU45" s="7">
        <v>646000</v>
      </c>
      <c r="QV45" s="7">
        <v>646000</v>
      </c>
      <c r="QW45" s="7">
        <v>0</v>
      </c>
      <c r="QX45" s="7"/>
      <c r="QY45" s="7"/>
      <c r="QZ45" s="7"/>
      <c r="RA45" s="7">
        <v>283116</v>
      </c>
      <c r="RB45" s="7">
        <v>0</v>
      </c>
      <c r="RC45" s="7">
        <v>0</v>
      </c>
      <c r="RD45" s="7">
        <v>141003</v>
      </c>
      <c r="RE45" s="7">
        <v>195438</v>
      </c>
      <c r="RF45" s="7">
        <v>0</v>
      </c>
      <c r="RG45" s="7"/>
      <c r="RH45" s="7"/>
      <c r="RI45" s="7">
        <v>0</v>
      </c>
      <c r="RJ45" s="7"/>
      <c r="RK45" s="7"/>
      <c r="RL45" s="7"/>
      <c r="RM45" s="7" t="s">
        <v>1188</v>
      </c>
      <c r="RN45" s="7"/>
      <c r="RO45" s="7"/>
      <c r="RP45" s="7"/>
      <c r="RQ45" s="7"/>
      <c r="RR45" s="7"/>
      <c r="RS45" s="7"/>
      <c r="RT45" s="7"/>
      <c r="RU45" s="7"/>
      <c r="RV45" s="7"/>
      <c r="RW45" s="7"/>
      <c r="RX45" s="7"/>
      <c r="RY45" s="7"/>
      <c r="RZ45" s="7"/>
      <c r="SA45" s="7"/>
      <c r="SB45" s="7"/>
      <c r="SC45" s="7"/>
      <c r="SD45" s="7"/>
      <c r="SE45" s="7"/>
      <c r="SF45" s="7"/>
      <c r="SG45" s="36">
        <f t="shared" si="55"/>
        <v>1060000</v>
      </c>
      <c r="SH45" s="36">
        <f t="shared" si="56"/>
        <v>1060000</v>
      </c>
      <c r="SI45" s="36">
        <f t="shared" si="57"/>
        <v>909300</v>
      </c>
      <c r="SJ45" s="20">
        <f t="shared" si="58"/>
        <v>856000</v>
      </c>
      <c r="SK45" s="20">
        <f t="shared" si="59"/>
        <v>0</v>
      </c>
      <c r="SL45" s="20">
        <f t="shared" si="60"/>
        <v>47300</v>
      </c>
      <c r="SM45" s="20">
        <f t="shared" si="61"/>
        <v>6000</v>
      </c>
      <c r="SN45" s="36">
        <f t="shared" si="62"/>
        <v>150700</v>
      </c>
      <c r="SO45" s="36">
        <f t="shared" si="63"/>
        <v>15000</v>
      </c>
      <c r="SP45" s="20">
        <f t="shared" si="64"/>
        <v>5000</v>
      </c>
      <c r="SQ45" s="20">
        <f t="shared" si="65"/>
        <v>10000</v>
      </c>
      <c r="SR45" s="20">
        <f t="shared" si="66"/>
        <v>0</v>
      </c>
      <c r="SS45" s="20">
        <f t="shared" si="67"/>
        <v>7000</v>
      </c>
      <c r="ST45" s="20">
        <f t="shared" si="68"/>
        <v>15000</v>
      </c>
      <c r="SU45" s="20">
        <f t="shared" si="69"/>
        <v>5000</v>
      </c>
      <c r="SV45" s="36">
        <f t="shared" si="70"/>
        <v>90700</v>
      </c>
      <c r="SW45" s="20">
        <f t="shared" si="71"/>
        <v>1200</v>
      </c>
      <c r="SX45" s="20">
        <f t="shared" si="72"/>
        <v>16000</v>
      </c>
      <c r="SY45" s="20">
        <f t="shared" si="73"/>
        <v>51000</v>
      </c>
      <c r="SZ45" s="20">
        <f t="shared" si="74"/>
        <v>0</v>
      </c>
      <c r="TA45" s="20">
        <f t="shared" si="75"/>
        <v>5000</v>
      </c>
      <c r="TB45" s="20">
        <f t="shared" si="76"/>
        <v>2000</v>
      </c>
      <c r="TC45" s="20">
        <f t="shared" si="77"/>
        <v>5500</v>
      </c>
      <c r="TD45" s="20">
        <f t="shared" si="78"/>
        <v>0</v>
      </c>
      <c r="TE45" s="20">
        <f t="shared" si="79"/>
        <v>5000</v>
      </c>
      <c r="TF45" s="20">
        <f t="shared" si="80"/>
        <v>5000</v>
      </c>
      <c r="TG45" s="20">
        <f t="shared" si="81"/>
        <v>10000</v>
      </c>
      <c r="TH45" s="20">
        <f t="shared" si="82"/>
        <v>8000</v>
      </c>
      <c r="TI45" s="6"/>
      <c r="TJ45" s="36">
        <f t="shared" si="83"/>
        <v>880000</v>
      </c>
      <c r="TK45" s="36">
        <f t="shared" si="84"/>
        <v>880000</v>
      </c>
      <c r="TL45" s="36">
        <f t="shared" si="85"/>
        <v>767900</v>
      </c>
      <c r="TM45" s="20">
        <f t="shared" si="86"/>
        <v>736900</v>
      </c>
      <c r="TN45" s="20">
        <f t="shared" si="87"/>
        <v>0</v>
      </c>
      <c r="TO45" s="20">
        <f t="shared" si="88"/>
        <v>31000</v>
      </c>
      <c r="TP45" s="20">
        <f t="shared" si="89"/>
        <v>0</v>
      </c>
      <c r="TQ45" s="36">
        <f t="shared" si="90"/>
        <v>112100</v>
      </c>
      <c r="TR45" s="36">
        <f t="shared" si="91"/>
        <v>13000</v>
      </c>
      <c r="TS45" s="20">
        <f t="shared" si="92"/>
        <v>3000</v>
      </c>
      <c r="TT45" s="20">
        <f t="shared" si="93"/>
        <v>10000</v>
      </c>
      <c r="TU45" s="20">
        <f t="shared" si="94"/>
        <v>0</v>
      </c>
      <c r="TV45" s="20">
        <f t="shared" si="95"/>
        <v>7000</v>
      </c>
      <c r="TW45" s="20">
        <f t="shared" si="96"/>
        <v>15000</v>
      </c>
      <c r="TX45" s="20">
        <f t="shared" si="97"/>
        <v>5000</v>
      </c>
      <c r="TY45" s="36">
        <f t="shared" si="98"/>
        <v>72100</v>
      </c>
      <c r="TZ45" s="20">
        <f t="shared" si="99"/>
        <v>0</v>
      </c>
      <c r="UA45" s="20">
        <f t="shared" si="100"/>
        <v>16000</v>
      </c>
      <c r="UB45" s="20">
        <f t="shared" si="101"/>
        <v>44100</v>
      </c>
      <c r="UC45" s="20">
        <f t="shared" si="102"/>
        <v>0</v>
      </c>
      <c r="UD45" s="20">
        <f t="shared" si="103"/>
        <v>5000</v>
      </c>
      <c r="UE45" s="20">
        <f t="shared" si="104"/>
        <v>0</v>
      </c>
      <c r="UF45" s="20">
        <f t="shared" si="105"/>
        <v>2000</v>
      </c>
      <c r="UG45" s="20">
        <f t="shared" si="106"/>
        <v>0</v>
      </c>
      <c r="UH45" s="20">
        <f t="shared" si="107"/>
        <v>5000</v>
      </c>
      <c r="UI45" s="20">
        <f t="shared" si="108"/>
        <v>0</v>
      </c>
      <c r="UJ45" s="20">
        <f t="shared" si="109"/>
        <v>0</v>
      </c>
      <c r="UK45" s="20">
        <f t="shared" si="110"/>
        <v>0</v>
      </c>
      <c r="UL45" s="6"/>
      <c r="UM45" s="36">
        <f t="shared" si="111"/>
        <v>880000</v>
      </c>
      <c r="UN45" s="36">
        <f t="shared" si="112"/>
        <v>880000</v>
      </c>
      <c r="UO45" s="36">
        <f t="shared" si="113"/>
        <v>767900</v>
      </c>
      <c r="UP45" s="20">
        <f t="shared" si="114"/>
        <v>736900</v>
      </c>
      <c r="UQ45" s="20">
        <f t="shared" si="115"/>
        <v>0</v>
      </c>
      <c r="UR45" s="20">
        <f t="shared" si="116"/>
        <v>31000</v>
      </c>
      <c r="US45" s="20">
        <f t="shared" si="117"/>
        <v>0</v>
      </c>
      <c r="UT45" s="36">
        <f t="shared" si="118"/>
        <v>112100</v>
      </c>
      <c r="UU45" s="36">
        <f t="shared" si="119"/>
        <v>13000</v>
      </c>
      <c r="UV45" s="20">
        <f t="shared" si="120"/>
        <v>3000</v>
      </c>
      <c r="UW45" s="20">
        <f t="shared" si="121"/>
        <v>10000</v>
      </c>
      <c r="UX45" s="20">
        <f t="shared" si="122"/>
        <v>0</v>
      </c>
      <c r="UY45" s="20">
        <f t="shared" si="123"/>
        <v>7000</v>
      </c>
      <c r="UZ45" s="20">
        <f t="shared" si="124"/>
        <v>15000</v>
      </c>
      <c r="VA45" s="20">
        <f t="shared" si="125"/>
        <v>5000</v>
      </c>
      <c r="VB45" s="36">
        <f t="shared" si="126"/>
        <v>72100</v>
      </c>
      <c r="VC45" s="20">
        <f t="shared" si="127"/>
        <v>0</v>
      </c>
      <c r="VD45" s="20">
        <f t="shared" si="128"/>
        <v>16000</v>
      </c>
      <c r="VE45" s="20">
        <f t="shared" si="129"/>
        <v>44100</v>
      </c>
      <c r="VF45" s="20">
        <f t="shared" si="130"/>
        <v>0</v>
      </c>
      <c r="VG45" s="20">
        <f t="shared" si="131"/>
        <v>5000</v>
      </c>
      <c r="VH45" s="20">
        <f t="shared" si="132"/>
        <v>0</v>
      </c>
      <c r="VI45" s="20">
        <f t="shared" si="133"/>
        <v>2000</v>
      </c>
      <c r="VJ45" s="20">
        <f t="shared" si="134"/>
        <v>0</v>
      </c>
      <c r="VK45" s="20">
        <f t="shared" si="135"/>
        <v>5000</v>
      </c>
      <c r="VL45" s="20">
        <f t="shared" si="136"/>
        <v>0</v>
      </c>
      <c r="VM45" s="20">
        <f t="shared" si="137"/>
        <v>0</v>
      </c>
      <c r="VN45" s="20">
        <f t="shared" si="138"/>
        <v>0</v>
      </c>
      <c r="VT45" s="34">
        <f t="shared" si="25"/>
        <v>5646573</v>
      </c>
      <c r="VU45" s="34" t="str">
        <f t="shared" si="26"/>
        <v>Diecézní katolická charita Hradec Králové</v>
      </c>
      <c r="VV45" s="34" t="str">
        <f t="shared" si="27"/>
        <v>Poradna pro cizince a uprchlíky</v>
      </c>
      <c r="VW45" s="34" t="str">
        <f t="shared" si="28"/>
        <v>odborné sociální poradenství</v>
      </c>
      <c r="VX45" s="10">
        <f t="shared" si="29"/>
        <v>37000</v>
      </c>
      <c r="VY45" s="10"/>
      <c r="VZ45" s="10"/>
      <c r="WA45" s="10">
        <f t="shared" si="30"/>
        <v>1200</v>
      </c>
      <c r="WB45" s="10">
        <f t="shared" si="31"/>
        <v>2000</v>
      </c>
      <c r="WC45" s="10">
        <f t="shared" si="32"/>
        <v>51000</v>
      </c>
      <c r="WD45" s="10">
        <f t="shared" si="33"/>
        <v>5000</v>
      </c>
      <c r="WE45" s="10">
        <f t="shared" si="34"/>
        <v>21000</v>
      </c>
      <c r="WF45" s="10"/>
      <c r="WG45" s="10"/>
      <c r="WH45" s="10">
        <f t="shared" si="35"/>
        <v>10000</v>
      </c>
      <c r="WI45" s="10">
        <f t="shared" si="36"/>
        <v>23500</v>
      </c>
      <c r="WJ45" s="10">
        <f t="shared" si="37"/>
        <v>777300</v>
      </c>
      <c r="WK45" s="10"/>
      <c r="WL45" s="10">
        <f t="shared" si="38"/>
        <v>132000</v>
      </c>
      <c r="WM45" s="10">
        <f t="shared" si="39"/>
        <v>1060000</v>
      </c>
      <c r="WN45" s="10">
        <f t="shared" si="40"/>
        <v>1060000</v>
      </c>
      <c r="WO45" s="10">
        <f t="shared" si="41"/>
        <v>0</v>
      </c>
      <c r="WP45" s="10">
        <f t="shared" si="42"/>
        <v>909300</v>
      </c>
      <c r="WQ45" s="34">
        <v>6115340</v>
      </c>
      <c r="WR45" s="10">
        <f t="shared" si="43"/>
        <v>35000</v>
      </c>
      <c r="WS45" s="10"/>
      <c r="WT45" s="10"/>
      <c r="WU45" s="10">
        <f t="shared" si="44"/>
        <v>0</v>
      </c>
      <c r="WV45" s="10">
        <f t="shared" si="45"/>
        <v>0</v>
      </c>
      <c r="WW45" s="10">
        <f t="shared" si="46"/>
        <v>44100</v>
      </c>
      <c r="WX45" s="10">
        <f t="shared" si="47"/>
        <v>5000</v>
      </c>
      <c r="WY45" s="10">
        <f t="shared" si="48"/>
        <v>21000</v>
      </c>
      <c r="WZ45" s="10"/>
      <c r="XA45" s="10"/>
      <c r="XB45" s="10">
        <f t="shared" si="49"/>
        <v>0</v>
      </c>
      <c r="XC45" s="10">
        <f t="shared" si="50"/>
        <v>7000</v>
      </c>
      <c r="XD45" s="10">
        <f t="shared" si="51"/>
        <v>767900</v>
      </c>
      <c r="XE45" s="10">
        <f t="shared" si="52"/>
        <v>880000</v>
      </c>
      <c r="XF45" s="10"/>
      <c r="XG45" s="10">
        <f t="shared" si="53"/>
        <v>880000</v>
      </c>
      <c r="XH45" s="10">
        <f t="shared" si="54"/>
        <v>0</v>
      </c>
      <c r="XI45" s="10"/>
      <c r="XJ45" s="10"/>
      <c r="XK45" s="10"/>
    </row>
    <row r="46" spans="1:635" s="34" customFormat="1" ht="28.5" customHeight="1">
      <c r="A46" s="7">
        <v>1</v>
      </c>
      <c r="B46" s="9" t="s">
        <v>1359</v>
      </c>
      <c r="C46" s="7">
        <v>26561433</v>
      </c>
      <c r="D46" s="7" t="s">
        <v>1360</v>
      </c>
      <c r="E46" s="7" t="s">
        <v>1207</v>
      </c>
      <c r="F46" s="7">
        <v>2583952</v>
      </c>
      <c r="G46" s="7" t="s">
        <v>1262</v>
      </c>
      <c r="H46" s="7" t="s">
        <v>1263</v>
      </c>
      <c r="I46" s="7" t="s">
        <v>1361</v>
      </c>
      <c r="J46" s="35">
        <v>40909</v>
      </c>
      <c r="K46" s="7"/>
      <c r="L46" s="7" t="s">
        <v>1188</v>
      </c>
      <c r="M46" s="7"/>
      <c r="N46" s="7"/>
      <c r="O46" s="7"/>
      <c r="P46" s="7"/>
      <c r="Q46" s="7"/>
      <c r="R46" s="7"/>
      <c r="S46" s="7"/>
      <c r="T46" s="7"/>
      <c r="U46" s="7"/>
      <c r="V46" s="7"/>
      <c r="W46" s="7"/>
      <c r="X46" s="7" t="s">
        <v>1362</v>
      </c>
      <c r="Y46" s="7"/>
      <c r="Z46" s="7"/>
      <c r="AA46" s="7"/>
      <c r="AB46" s="7"/>
      <c r="AC46" s="7"/>
      <c r="AD46" s="7"/>
      <c r="AE46" s="7"/>
      <c r="AF46" s="7"/>
      <c r="AG46" s="7"/>
      <c r="AH46" s="7"/>
      <c r="AI46" s="7">
        <v>1</v>
      </c>
      <c r="AJ46" s="7">
        <v>6</v>
      </c>
      <c r="AK46" s="7">
        <v>484</v>
      </c>
      <c r="AL46" s="7">
        <v>396</v>
      </c>
      <c r="AM46" s="7">
        <v>420</v>
      </c>
      <c r="AN46" s="7"/>
      <c r="AO46" s="7"/>
      <c r="AP46" s="7" t="s">
        <v>1363</v>
      </c>
      <c r="AQ46" s="7"/>
      <c r="AR46" s="7"/>
      <c r="AS46" s="7"/>
      <c r="AT46" s="7"/>
      <c r="AU46" s="7"/>
      <c r="AV46" s="7"/>
      <c r="AW46" s="7"/>
      <c r="AX46" s="7"/>
      <c r="AY46" s="7"/>
      <c r="AZ46" s="7"/>
      <c r="BA46" s="7"/>
      <c r="BB46" s="7"/>
      <c r="BC46" s="7"/>
      <c r="BD46" s="7"/>
      <c r="BE46" s="7">
        <v>1</v>
      </c>
      <c r="BF46" s="7">
        <v>3</v>
      </c>
      <c r="BG46" s="7">
        <v>276</v>
      </c>
      <c r="BH46" s="7">
        <v>236</v>
      </c>
      <c r="BI46" s="7">
        <v>250</v>
      </c>
      <c r="BJ46" s="7"/>
      <c r="BK46" s="7"/>
      <c r="BL46" s="7" t="s">
        <v>1364</v>
      </c>
      <c r="BM46" s="7" t="s">
        <v>1277</v>
      </c>
      <c r="BN46" s="7" t="s">
        <v>1192</v>
      </c>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v>1</v>
      </c>
      <c r="EL46" s="7">
        <v>1</v>
      </c>
      <c r="EM46" s="7">
        <v>1</v>
      </c>
      <c r="EN46" s="7">
        <v>370000</v>
      </c>
      <c r="EO46" s="7">
        <v>370000</v>
      </c>
      <c r="EP46" s="7"/>
      <c r="EQ46" s="7"/>
      <c r="ER46" s="7"/>
      <c r="ES46" s="7"/>
      <c r="ET46" s="7"/>
      <c r="EU46" s="7">
        <v>1</v>
      </c>
      <c r="EV46" s="7">
        <v>0.1</v>
      </c>
      <c r="EW46" s="7">
        <v>0.1</v>
      </c>
      <c r="EX46" s="7">
        <v>40000</v>
      </c>
      <c r="EY46" s="7">
        <v>0</v>
      </c>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v>1</v>
      </c>
      <c r="IO46" s="7">
        <v>200</v>
      </c>
      <c r="IP46" s="7">
        <v>0.1</v>
      </c>
      <c r="IQ46" s="7">
        <v>30000</v>
      </c>
      <c r="IR46" s="7">
        <v>20000</v>
      </c>
      <c r="IS46" s="7">
        <v>1</v>
      </c>
      <c r="IT46" s="7">
        <v>25</v>
      </c>
      <c r="IU46" s="7">
        <v>1.2E-2</v>
      </c>
      <c r="IV46" s="7">
        <v>12500</v>
      </c>
      <c r="IW46" s="7">
        <v>5000</v>
      </c>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v>0</v>
      </c>
      <c r="KH46" s="7"/>
      <c r="KI46" s="7">
        <v>1.1000000000000001</v>
      </c>
      <c r="KJ46" s="7">
        <v>0</v>
      </c>
      <c r="KK46" s="7">
        <v>0.1</v>
      </c>
      <c r="KL46" s="7">
        <v>0</v>
      </c>
      <c r="KM46" s="7">
        <v>1.2</v>
      </c>
      <c r="KN46" s="7">
        <v>410000</v>
      </c>
      <c r="KO46" s="7">
        <v>370000</v>
      </c>
      <c r="KP46" s="7">
        <v>370000</v>
      </c>
      <c r="KQ46" s="7"/>
      <c r="KR46" s="7"/>
      <c r="KS46" s="7"/>
      <c r="KT46" s="7">
        <v>0</v>
      </c>
      <c r="KU46" s="7">
        <v>0</v>
      </c>
      <c r="KV46" s="7">
        <v>0</v>
      </c>
      <c r="KW46" s="7"/>
      <c r="KX46" s="7"/>
      <c r="KY46" s="7"/>
      <c r="KZ46" s="7">
        <v>42500</v>
      </c>
      <c r="LA46" s="7">
        <v>25000</v>
      </c>
      <c r="LB46" s="7">
        <v>25000</v>
      </c>
      <c r="LC46" s="7"/>
      <c r="LD46" s="7"/>
      <c r="LE46" s="7"/>
      <c r="LF46" s="7">
        <v>0</v>
      </c>
      <c r="LG46" s="7">
        <v>0</v>
      </c>
      <c r="LH46" s="7">
        <v>0</v>
      </c>
      <c r="LI46" s="7"/>
      <c r="LJ46" s="7"/>
      <c r="LK46" s="7"/>
      <c r="LL46" s="7">
        <v>0</v>
      </c>
      <c r="LM46" s="7">
        <v>0</v>
      </c>
      <c r="LN46" s="7">
        <v>0</v>
      </c>
      <c r="LO46" s="7"/>
      <c r="LP46" s="7"/>
      <c r="LQ46" s="7"/>
      <c r="LR46" s="7">
        <v>10000</v>
      </c>
      <c r="LS46" s="7">
        <v>10000</v>
      </c>
      <c r="LT46" s="7">
        <v>10000</v>
      </c>
      <c r="LU46" s="7"/>
      <c r="LV46" s="7"/>
      <c r="LW46" s="7"/>
      <c r="LX46" s="7">
        <v>0</v>
      </c>
      <c r="LY46" s="7">
        <v>0</v>
      </c>
      <c r="LZ46" s="7">
        <v>0</v>
      </c>
      <c r="MA46" s="7"/>
      <c r="MB46" s="7"/>
      <c r="MC46" s="7"/>
      <c r="MD46" s="7">
        <v>3000</v>
      </c>
      <c r="ME46" s="7">
        <v>3000</v>
      </c>
      <c r="MF46" s="7">
        <v>3000</v>
      </c>
      <c r="MG46" s="7"/>
      <c r="MH46" s="7"/>
      <c r="MI46" s="7"/>
      <c r="MJ46" s="7">
        <v>5000</v>
      </c>
      <c r="MK46" s="7">
        <v>4000</v>
      </c>
      <c r="ML46" s="7">
        <v>4000</v>
      </c>
      <c r="MM46" s="7"/>
      <c r="MN46" s="7"/>
      <c r="MO46" s="7"/>
      <c r="MP46" s="7">
        <v>3000</v>
      </c>
      <c r="MQ46" s="7">
        <v>3000</v>
      </c>
      <c r="MR46" s="7">
        <v>3000</v>
      </c>
      <c r="MS46" s="7"/>
      <c r="MT46" s="7"/>
      <c r="MU46" s="7"/>
      <c r="MV46" s="7">
        <v>29412</v>
      </c>
      <c r="MW46" s="7">
        <v>29412</v>
      </c>
      <c r="MX46" s="7">
        <v>29412</v>
      </c>
      <c r="MY46" s="7"/>
      <c r="MZ46" s="7"/>
      <c r="NA46" s="7"/>
      <c r="NB46" s="7">
        <v>2500</v>
      </c>
      <c r="NC46" s="7">
        <v>2500</v>
      </c>
      <c r="ND46" s="7">
        <v>2500</v>
      </c>
      <c r="NE46" s="7"/>
      <c r="NF46" s="7"/>
      <c r="NG46" s="7"/>
      <c r="NH46" s="7">
        <v>3204</v>
      </c>
      <c r="NI46" s="7">
        <v>3204</v>
      </c>
      <c r="NJ46" s="7">
        <v>3204</v>
      </c>
      <c r="NK46" s="7"/>
      <c r="NL46" s="7"/>
      <c r="NM46" s="7"/>
      <c r="NN46" s="7">
        <v>28000</v>
      </c>
      <c r="NO46" s="7">
        <v>28000</v>
      </c>
      <c r="NP46" s="7">
        <v>28000</v>
      </c>
      <c r="NQ46" s="7"/>
      <c r="NR46" s="7"/>
      <c r="NS46" s="7"/>
      <c r="NT46" s="7">
        <v>6000</v>
      </c>
      <c r="NU46" s="7">
        <v>6000</v>
      </c>
      <c r="NV46" s="7">
        <v>6000</v>
      </c>
      <c r="NW46" s="7"/>
      <c r="NX46" s="7"/>
      <c r="NY46" s="7"/>
      <c r="NZ46" s="7">
        <v>0</v>
      </c>
      <c r="OA46" s="7">
        <v>0</v>
      </c>
      <c r="OB46" s="7">
        <v>0</v>
      </c>
      <c r="OC46" s="7"/>
      <c r="OD46" s="7"/>
      <c r="OE46" s="7"/>
      <c r="OF46" s="7">
        <v>1500</v>
      </c>
      <c r="OG46" s="7">
        <v>1500</v>
      </c>
      <c r="OH46" s="7">
        <v>1500</v>
      </c>
      <c r="OI46" s="7"/>
      <c r="OJ46" s="7"/>
      <c r="OK46" s="7"/>
      <c r="OL46" s="7">
        <v>0</v>
      </c>
      <c r="OM46" s="7">
        <v>0</v>
      </c>
      <c r="ON46" s="7">
        <v>0</v>
      </c>
      <c r="OO46" s="7"/>
      <c r="OP46" s="7"/>
      <c r="OQ46" s="7"/>
      <c r="OR46" s="7">
        <v>0</v>
      </c>
      <c r="OS46" s="7">
        <v>0</v>
      </c>
      <c r="OT46" s="7">
        <v>0</v>
      </c>
      <c r="OU46" s="7"/>
      <c r="OV46" s="7"/>
      <c r="OW46" s="7"/>
      <c r="OX46" s="7">
        <v>288</v>
      </c>
      <c r="OY46" s="7">
        <v>288</v>
      </c>
      <c r="OZ46" s="7">
        <v>288</v>
      </c>
      <c r="PA46" s="7"/>
      <c r="PB46" s="7"/>
      <c r="PC46" s="7"/>
      <c r="PD46" s="7">
        <v>0</v>
      </c>
      <c r="PE46" s="7">
        <v>0</v>
      </c>
      <c r="PF46" s="7">
        <v>0</v>
      </c>
      <c r="PG46" s="7"/>
      <c r="PH46" s="7"/>
      <c r="PI46" s="7"/>
      <c r="PJ46" s="7">
        <v>4000</v>
      </c>
      <c r="PK46" s="7">
        <v>0</v>
      </c>
      <c r="PL46" s="7">
        <v>0</v>
      </c>
      <c r="PM46" s="7"/>
      <c r="PN46" s="7"/>
      <c r="PO46" s="7"/>
      <c r="PP46" s="7">
        <v>548404</v>
      </c>
      <c r="PQ46" s="7">
        <v>485904</v>
      </c>
      <c r="PR46" s="8">
        <v>485904</v>
      </c>
      <c r="PS46" s="7">
        <v>100</v>
      </c>
      <c r="PT46" s="7">
        <v>100</v>
      </c>
      <c r="PU46" s="7"/>
      <c r="PV46" s="7"/>
      <c r="PW46" s="7"/>
      <c r="PX46" s="7">
        <v>449088</v>
      </c>
      <c r="PY46" s="7">
        <v>478000</v>
      </c>
      <c r="PZ46" s="7">
        <v>485904</v>
      </c>
      <c r="QA46" s="7">
        <v>0</v>
      </c>
      <c r="QB46" s="7">
        <v>0</v>
      </c>
      <c r="QC46" s="7">
        <v>0</v>
      </c>
      <c r="QD46" s="7">
        <v>0</v>
      </c>
      <c r="QE46" s="7">
        <v>0</v>
      </c>
      <c r="QF46" s="7">
        <v>0</v>
      </c>
      <c r="QG46" s="7">
        <v>0</v>
      </c>
      <c r="QH46" s="7">
        <v>0</v>
      </c>
      <c r="QI46" s="7">
        <v>0</v>
      </c>
      <c r="QJ46" s="7">
        <v>0</v>
      </c>
      <c r="QK46" s="7">
        <v>0</v>
      </c>
      <c r="QL46" s="7">
        <v>0</v>
      </c>
      <c r="QM46" s="7"/>
      <c r="QN46" s="7">
        <v>0</v>
      </c>
      <c r="QO46" s="7">
        <v>0</v>
      </c>
      <c r="QP46" s="7">
        <v>0</v>
      </c>
      <c r="QQ46" s="7"/>
      <c r="QR46" s="7"/>
      <c r="QS46" s="7"/>
      <c r="QT46" s="7"/>
      <c r="QU46" s="7"/>
      <c r="QV46" s="7"/>
      <c r="QW46" s="7"/>
      <c r="QX46" s="7">
        <v>30000</v>
      </c>
      <c r="QY46" s="7">
        <v>30000</v>
      </c>
      <c r="QZ46" s="7">
        <v>30000</v>
      </c>
      <c r="RA46" s="7"/>
      <c r="RB46" s="7"/>
      <c r="RC46" s="7"/>
      <c r="RD46" s="7">
        <v>70387</v>
      </c>
      <c r="RE46" s="7">
        <v>44616</v>
      </c>
      <c r="RF46" s="7">
        <v>32500</v>
      </c>
      <c r="RG46" s="7"/>
      <c r="RH46" s="7"/>
      <c r="RI46" s="7">
        <v>0</v>
      </c>
      <c r="RJ46" s="7"/>
      <c r="RK46" s="7"/>
      <c r="RL46" s="7"/>
      <c r="RM46" s="7" t="s">
        <v>1188</v>
      </c>
      <c r="RN46" s="7"/>
      <c r="RO46" s="7"/>
      <c r="RP46" s="7"/>
      <c r="RQ46" s="7"/>
      <c r="RR46" s="7"/>
      <c r="RS46" s="7"/>
      <c r="RT46" s="7"/>
      <c r="RU46" s="7"/>
      <c r="RV46" s="7"/>
      <c r="RW46" s="7"/>
      <c r="RX46" s="7"/>
      <c r="RY46" s="7"/>
      <c r="RZ46" s="7"/>
      <c r="SA46" s="7"/>
      <c r="SB46" s="7"/>
      <c r="SC46" s="7"/>
      <c r="SD46" s="7"/>
      <c r="SE46" s="7"/>
      <c r="SF46" s="7"/>
      <c r="SG46" s="36">
        <f t="shared" si="55"/>
        <v>548404</v>
      </c>
      <c r="SH46" s="36">
        <f t="shared" si="56"/>
        <v>548404</v>
      </c>
      <c r="SI46" s="36">
        <f t="shared" si="57"/>
        <v>452500</v>
      </c>
      <c r="SJ46" s="20">
        <f t="shared" si="58"/>
        <v>410000</v>
      </c>
      <c r="SK46" s="20">
        <f t="shared" si="59"/>
        <v>0</v>
      </c>
      <c r="SL46" s="20">
        <f t="shared" si="60"/>
        <v>42500</v>
      </c>
      <c r="SM46" s="20">
        <f t="shared" si="61"/>
        <v>0</v>
      </c>
      <c r="SN46" s="36">
        <f t="shared" si="62"/>
        <v>95904</v>
      </c>
      <c r="SO46" s="36">
        <f t="shared" si="63"/>
        <v>10000</v>
      </c>
      <c r="SP46" s="20">
        <f t="shared" si="64"/>
        <v>0</v>
      </c>
      <c r="SQ46" s="20">
        <f t="shared" si="65"/>
        <v>10000</v>
      </c>
      <c r="SR46" s="20">
        <f t="shared" si="66"/>
        <v>0</v>
      </c>
      <c r="SS46" s="20">
        <f t="shared" si="67"/>
        <v>3000</v>
      </c>
      <c r="ST46" s="20">
        <f t="shared" si="68"/>
        <v>5000</v>
      </c>
      <c r="SU46" s="20">
        <f t="shared" si="69"/>
        <v>3000</v>
      </c>
      <c r="SV46" s="36">
        <f t="shared" si="70"/>
        <v>70904</v>
      </c>
      <c r="SW46" s="20">
        <f t="shared" si="71"/>
        <v>29412</v>
      </c>
      <c r="SX46" s="20">
        <f t="shared" si="72"/>
        <v>2500</v>
      </c>
      <c r="SY46" s="20">
        <f t="shared" si="73"/>
        <v>3204</v>
      </c>
      <c r="SZ46" s="20">
        <f t="shared" si="74"/>
        <v>28000</v>
      </c>
      <c r="TA46" s="20">
        <f t="shared" si="75"/>
        <v>6000</v>
      </c>
      <c r="TB46" s="20">
        <f t="shared" si="76"/>
        <v>0</v>
      </c>
      <c r="TC46" s="20">
        <f t="shared" si="77"/>
        <v>1500</v>
      </c>
      <c r="TD46" s="20">
        <f t="shared" si="78"/>
        <v>0</v>
      </c>
      <c r="TE46" s="20">
        <f t="shared" si="79"/>
        <v>0</v>
      </c>
      <c r="TF46" s="20">
        <f t="shared" si="80"/>
        <v>288</v>
      </c>
      <c r="TG46" s="20">
        <f t="shared" si="81"/>
        <v>0</v>
      </c>
      <c r="TH46" s="20">
        <f t="shared" si="82"/>
        <v>4000</v>
      </c>
      <c r="TI46" s="6"/>
      <c r="TJ46" s="36">
        <f t="shared" si="83"/>
        <v>485904</v>
      </c>
      <c r="TK46" s="36">
        <f t="shared" si="84"/>
        <v>485904</v>
      </c>
      <c r="TL46" s="36">
        <f t="shared" si="85"/>
        <v>395000</v>
      </c>
      <c r="TM46" s="20">
        <f t="shared" si="86"/>
        <v>370000</v>
      </c>
      <c r="TN46" s="20">
        <f t="shared" si="87"/>
        <v>0</v>
      </c>
      <c r="TO46" s="20">
        <f t="shared" si="88"/>
        <v>25000</v>
      </c>
      <c r="TP46" s="20">
        <f t="shared" si="89"/>
        <v>0</v>
      </c>
      <c r="TQ46" s="36">
        <f t="shared" si="90"/>
        <v>90904</v>
      </c>
      <c r="TR46" s="36">
        <f t="shared" si="91"/>
        <v>10000</v>
      </c>
      <c r="TS46" s="20">
        <f t="shared" si="92"/>
        <v>0</v>
      </c>
      <c r="TT46" s="20">
        <f t="shared" si="93"/>
        <v>10000</v>
      </c>
      <c r="TU46" s="20">
        <f t="shared" si="94"/>
        <v>0</v>
      </c>
      <c r="TV46" s="20">
        <f t="shared" si="95"/>
        <v>3000</v>
      </c>
      <c r="TW46" s="20">
        <f t="shared" si="96"/>
        <v>4000</v>
      </c>
      <c r="TX46" s="20">
        <f t="shared" si="97"/>
        <v>3000</v>
      </c>
      <c r="TY46" s="36">
        <f t="shared" si="98"/>
        <v>70904</v>
      </c>
      <c r="TZ46" s="20">
        <f t="shared" si="99"/>
        <v>29412</v>
      </c>
      <c r="UA46" s="20">
        <f t="shared" si="100"/>
        <v>2500</v>
      </c>
      <c r="UB46" s="20">
        <f t="shared" si="101"/>
        <v>3204</v>
      </c>
      <c r="UC46" s="20">
        <f t="shared" si="102"/>
        <v>28000</v>
      </c>
      <c r="UD46" s="20">
        <f t="shared" si="103"/>
        <v>6000</v>
      </c>
      <c r="UE46" s="20">
        <f t="shared" si="104"/>
        <v>0</v>
      </c>
      <c r="UF46" s="20">
        <f t="shared" si="105"/>
        <v>1500</v>
      </c>
      <c r="UG46" s="20">
        <f t="shared" si="106"/>
        <v>0</v>
      </c>
      <c r="UH46" s="20">
        <f t="shared" si="107"/>
        <v>0</v>
      </c>
      <c r="UI46" s="20">
        <f t="shared" si="108"/>
        <v>288</v>
      </c>
      <c r="UJ46" s="20">
        <f t="shared" si="109"/>
        <v>0</v>
      </c>
      <c r="UK46" s="20">
        <f t="shared" si="110"/>
        <v>0</v>
      </c>
      <c r="UL46" s="6"/>
      <c r="UM46" s="36">
        <f t="shared" si="111"/>
        <v>485904</v>
      </c>
      <c r="UN46" s="36">
        <f t="shared" si="112"/>
        <v>485904</v>
      </c>
      <c r="UO46" s="36">
        <f t="shared" si="113"/>
        <v>395000</v>
      </c>
      <c r="UP46" s="20">
        <f t="shared" si="114"/>
        <v>370000</v>
      </c>
      <c r="UQ46" s="20">
        <f t="shared" si="115"/>
        <v>0</v>
      </c>
      <c r="UR46" s="20">
        <f t="shared" si="116"/>
        <v>25000</v>
      </c>
      <c r="US46" s="20">
        <f t="shared" si="117"/>
        <v>0</v>
      </c>
      <c r="UT46" s="36">
        <f t="shared" si="118"/>
        <v>90904</v>
      </c>
      <c r="UU46" s="36">
        <f t="shared" si="119"/>
        <v>10000</v>
      </c>
      <c r="UV46" s="20">
        <f t="shared" si="120"/>
        <v>0</v>
      </c>
      <c r="UW46" s="20">
        <f t="shared" si="121"/>
        <v>10000</v>
      </c>
      <c r="UX46" s="20">
        <f t="shared" si="122"/>
        <v>0</v>
      </c>
      <c r="UY46" s="20">
        <f t="shared" si="123"/>
        <v>3000</v>
      </c>
      <c r="UZ46" s="20">
        <f t="shared" si="124"/>
        <v>4000</v>
      </c>
      <c r="VA46" s="20">
        <f t="shared" si="125"/>
        <v>3000</v>
      </c>
      <c r="VB46" s="36">
        <f t="shared" si="126"/>
        <v>70904</v>
      </c>
      <c r="VC46" s="20">
        <f t="shared" si="127"/>
        <v>29412</v>
      </c>
      <c r="VD46" s="20">
        <f t="shared" si="128"/>
        <v>2500</v>
      </c>
      <c r="VE46" s="20">
        <f t="shared" si="129"/>
        <v>3204</v>
      </c>
      <c r="VF46" s="20">
        <f t="shared" si="130"/>
        <v>28000</v>
      </c>
      <c r="VG46" s="20">
        <f t="shared" si="131"/>
        <v>6000</v>
      </c>
      <c r="VH46" s="20">
        <f t="shared" si="132"/>
        <v>0</v>
      </c>
      <c r="VI46" s="20">
        <f t="shared" si="133"/>
        <v>1500</v>
      </c>
      <c r="VJ46" s="20">
        <f t="shared" si="134"/>
        <v>0</v>
      </c>
      <c r="VK46" s="20">
        <f t="shared" si="135"/>
        <v>0</v>
      </c>
      <c r="VL46" s="20">
        <f t="shared" si="136"/>
        <v>288</v>
      </c>
      <c r="VM46" s="20">
        <f t="shared" si="137"/>
        <v>0</v>
      </c>
      <c r="VN46" s="20">
        <f t="shared" si="138"/>
        <v>0</v>
      </c>
      <c r="VT46" s="34">
        <f t="shared" si="25"/>
        <v>2583952</v>
      </c>
      <c r="VU46" s="34" t="str">
        <f t="shared" si="26"/>
        <v>Domácí hospic Duha, o. p. s.</v>
      </c>
      <c r="VV46" s="34" t="str">
        <f t="shared" si="27"/>
        <v>Sociální poradna Centra domácí hospicové péče</v>
      </c>
      <c r="VW46" s="34" t="str">
        <f t="shared" si="28"/>
        <v>odborné sociální poradenství</v>
      </c>
      <c r="VX46" s="10">
        <f t="shared" si="29"/>
        <v>18000</v>
      </c>
      <c r="VY46" s="10"/>
      <c r="VZ46" s="10"/>
      <c r="WA46" s="10">
        <f t="shared" si="30"/>
        <v>29412</v>
      </c>
      <c r="WB46" s="10">
        <f t="shared" si="31"/>
        <v>0</v>
      </c>
      <c r="WC46" s="10">
        <f t="shared" si="32"/>
        <v>3204</v>
      </c>
      <c r="WD46" s="10">
        <f t="shared" si="33"/>
        <v>0</v>
      </c>
      <c r="WE46" s="10">
        <f t="shared" si="34"/>
        <v>36500</v>
      </c>
      <c r="WF46" s="10"/>
      <c r="WG46" s="10"/>
      <c r="WH46" s="10">
        <f t="shared" si="35"/>
        <v>0</v>
      </c>
      <c r="WI46" s="10">
        <f t="shared" si="36"/>
        <v>8788</v>
      </c>
      <c r="WJ46" s="10">
        <f t="shared" si="37"/>
        <v>440000</v>
      </c>
      <c r="WK46" s="10"/>
      <c r="WL46" s="10">
        <f t="shared" si="38"/>
        <v>12500</v>
      </c>
      <c r="WM46" s="10">
        <f t="shared" si="39"/>
        <v>548404</v>
      </c>
      <c r="WN46" s="10">
        <f t="shared" si="40"/>
        <v>548404</v>
      </c>
      <c r="WO46" s="10">
        <f t="shared" si="41"/>
        <v>0</v>
      </c>
      <c r="WP46" s="10">
        <f t="shared" si="42"/>
        <v>452500</v>
      </c>
      <c r="WQ46" s="34">
        <v>6115340</v>
      </c>
      <c r="WR46" s="10">
        <f t="shared" si="43"/>
        <v>17000</v>
      </c>
      <c r="WS46" s="10"/>
      <c r="WT46" s="10"/>
      <c r="WU46" s="10">
        <f t="shared" si="44"/>
        <v>29412</v>
      </c>
      <c r="WV46" s="10">
        <f t="shared" si="45"/>
        <v>0</v>
      </c>
      <c r="WW46" s="10">
        <f t="shared" si="46"/>
        <v>3204</v>
      </c>
      <c r="WX46" s="10">
        <f t="shared" si="47"/>
        <v>0</v>
      </c>
      <c r="WY46" s="10">
        <f t="shared" si="48"/>
        <v>36500</v>
      </c>
      <c r="WZ46" s="10"/>
      <c r="XA46" s="10"/>
      <c r="XB46" s="10">
        <f t="shared" si="49"/>
        <v>0</v>
      </c>
      <c r="XC46" s="10">
        <f t="shared" si="50"/>
        <v>4788</v>
      </c>
      <c r="XD46" s="10">
        <f t="shared" si="51"/>
        <v>395000</v>
      </c>
      <c r="XE46" s="10">
        <f t="shared" si="52"/>
        <v>485904</v>
      </c>
      <c r="XF46" s="10"/>
      <c r="XG46" s="10">
        <f t="shared" si="53"/>
        <v>485904</v>
      </c>
      <c r="XH46" s="10">
        <f t="shared" si="54"/>
        <v>0</v>
      </c>
      <c r="XI46" s="10"/>
      <c r="XJ46" s="10"/>
      <c r="XK46" s="10"/>
    </row>
    <row r="47" spans="1:635" s="34" customFormat="1" ht="28.5" customHeight="1">
      <c r="A47" s="7">
        <v>1</v>
      </c>
      <c r="B47" s="9" t="s">
        <v>1365</v>
      </c>
      <c r="C47" s="7">
        <v>2305291</v>
      </c>
      <c r="D47" s="7" t="s">
        <v>1366</v>
      </c>
      <c r="E47" s="7" t="s">
        <v>1207</v>
      </c>
      <c r="F47" s="7">
        <v>1494293</v>
      </c>
      <c r="G47" s="7" t="s">
        <v>1262</v>
      </c>
      <c r="H47" s="7" t="s">
        <v>1263</v>
      </c>
      <c r="I47" s="7" t="s">
        <v>1367</v>
      </c>
      <c r="J47" s="35">
        <v>42139</v>
      </c>
      <c r="K47" s="7"/>
      <c r="L47" s="7" t="s">
        <v>1188</v>
      </c>
      <c r="M47" s="7"/>
      <c r="N47" s="7"/>
      <c r="O47" s="7"/>
      <c r="P47" s="7"/>
      <c r="Q47" s="7"/>
      <c r="R47" s="7"/>
      <c r="S47" s="7"/>
      <c r="T47" s="7"/>
      <c r="U47" s="7"/>
      <c r="V47" s="7"/>
      <c r="W47" s="7"/>
      <c r="X47" s="7" t="s">
        <v>1368</v>
      </c>
      <c r="Y47" s="7"/>
      <c r="Z47" s="7"/>
      <c r="AA47" s="7"/>
      <c r="AB47" s="7"/>
      <c r="AC47" s="7"/>
      <c r="AD47" s="7"/>
      <c r="AE47" s="7"/>
      <c r="AF47" s="7"/>
      <c r="AG47" s="7"/>
      <c r="AH47" s="7"/>
      <c r="AI47" s="7">
        <v>4</v>
      </c>
      <c r="AJ47" s="7">
        <v>4</v>
      </c>
      <c r="AK47" s="7">
        <v>150</v>
      </c>
      <c r="AL47" s="7">
        <v>480</v>
      </c>
      <c r="AM47" s="7">
        <v>560</v>
      </c>
      <c r="AN47" s="7"/>
      <c r="AO47" s="7" t="s">
        <v>1369</v>
      </c>
      <c r="AP47" s="7" t="s">
        <v>1363</v>
      </c>
      <c r="AQ47" s="7"/>
      <c r="AR47" s="7"/>
      <c r="AS47" s="7"/>
      <c r="AT47" s="7"/>
      <c r="AU47" s="7"/>
      <c r="AV47" s="7"/>
      <c r="AW47" s="7"/>
      <c r="AX47" s="7"/>
      <c r="AY47" s="7"/>
      <c r="AZ47" s="7"/>
      <c r="BA47" s="7"/>
      <c r="BB47" s="7"/>
      <c r="BC47" s="7"/>
      <c r="BD47" s="7"/>
      <c r="BE47" s="7">
        <v>3</v>
      </c>
      <c r="BF47" s="7">
        <v>3</v>
      </c>
      <c r="BG47" s="7">
        <v>231</v>
      </c>
      <c r="BH47" s="7">
        <v>380</v>
      </c>
      <c r="BI47" s="7">
        <v>440</v>
      </c>
      <c r="BJ47" s="7"/>
      <c r="BK47" s="7" t="s">
        <v>1369</v>
      </c>
      <c r="BL47" s="7" t="s">
        <v>1364</v>
      </c>
      <c r="BM47" s="7" t="s">
        <v>1277</v>
      </c>
      <c r="BN47" s="7" t="s">
        <v>1305</v>
      </c>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v>1</v>
      </c>
      <c r="EL47" s="7">
        <v>1</v>
      </c>
      <c r="EM47" s="7">
        <v>0</v>
      </c>
      <c r="EN47" s="7">
        <v>291000</v>
      </c>
      <c r="EO47" s="7">
        <v>291000</v>
      </c>
      <c r="EP47" s="7"/>
      <c r="EQ47" s="7"/>
      <c r="ER47" s="7"/>
      <c r="ES47" s="7"/>
      <c r="ET47" s="7"/>
      <c r="EU47" s="7">
        <v>2</v>
      </c>
      <c r="EV47" s="7">
        <v>0.1</v>
      </c>
      <c r="EW47" s="7">
        <v>0.1</v>
      </c>
      <c r="EX47" s="7">
        <v>29000</v>
      </c>
      <c r="EY47" s="7">
        <v>0</v>
      </c>
      <c r="EZ47" s="7"/>
      <c r="FA47" s="7"/>
      <c r="FB47" s="7"/>
      <c r="FC47" s="7"/>
      <c r="FD47" s="7"/>
      <c r="FE47" s="7"/>
      <c r="FF47" s="7"/>
      <c r="FG47" s="7"/>
      <c r="FH47" s="7"/>
      <c r="FI47" s="7"/>
      <c r="FJ47" s="7"/>
      <c r="FK47" s="7"/>
      <c r="FL47" s="7"/>
      <c r="FM47" s="7"/>
      <c r="FN47" s="7"/>
      <c r="FO47" s="7">
        <v>1</v>
      </c>
      <c r="FP47" s="7">
        <v>0.25</v>
      </c>
      <c r="FQ47" s="7">
        <v>0.25</v>
      </c>
      <c r="FR47" s="7">
        <v>97000</v>
      </c>
      <c r="FS47" s="7">
        <v>97000</v>
      </c>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v>1</v>
      </c>
      <c r="IO47" s="7">
        <v>264</v>
      </c>
      <c r="IP47" s="7">
        <v>0.13100000000000001</v>
      </c>
      <c r="IQ47" s="7">
        <v>39600</v>
      </c>
      <c r="IR47" s="7">
        <v>39600</v>
      </c>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v>0</v>
      </c>
      <c r="KH47" s="7"/>
      <c r="KI47" s="7">
        <v>1.1000000000000001</v>
      </c>
      <c r="KJ47" s="7">
        <v>0</v>
      </c>
      <c r="KK47" s="7">
        <v>0.13100000000000001</v>
      </c>
      <c r="KL47" s="7">
        <v>0</v>
      </c>
      <c r="KM47" s="7">
        <v>1.2310000000000001</v>
      </c>
      <c r="KN47" s="7">
        <v>417000</v>
      </c>
      <c r="KO47" s="7">
        <v>388000</v>
      </c>
      <c r="KP47" s="7">
        <v>388000</v>
      </c>
      <c r="KQ47" s="7"/>
      <c r="KR47" s="7"/>
      <c r="KS47" s="7"/>
      <c r="KT47" s="7">
        <v>0</v>
      </c>
      <c r="KU47" s="7">
        <v>0</v>
      </c>
      <c r="KV47" s="7">
        <v>0</v>
      </c>
      <c r="KW47" s="7"/>
      <c r="KX47" s="7"/>
      <c r="KY47" s="7"/>
      <c r="KZ47" s="7">
        <v>39600</v>
      </c>
      <c r="LA47" s="7">
        <v>39600</v>
      </c>
      <c r="LB47" s="7">
        <v>39600</v>
      </c>
      <c r="LC47" s="7"/>
      <c r="LD47" s="7"/>
      <c r="LE47" s="7"/>
      <c r="LF47" s="7">
        <v>0</v>
      </c>
      <c r="LG47" s="7">
        <v>0</v>
      </c>
      <c r="LH47" s="7">
        <v>0</v>
      </c>
      <c r="LI47" s="7"/>
      <c r="LJ47" s="7"/>
      <c r="LK47" s="7"/>
      <c r="LL47" s="7">
        <v>0</v>
      </c>
      <c r="LM47" s="7">
        <v>0</v>
      </c>
      <c r="LN47" s="7">
        <v>0</v>
      </c>
      <c r="LO47" s="7"/>
      <c r="LP47" s="7"/>
      <c r="LQ47" s="7"/>
      <c r="LR47" s="7">
        <v>15000</v>
      </c>
      <c r="LS47" s="7">
        <v>15000</v>
      </c>
      <c r="LT47" s="7">
        <v>15000</v>
      </c>
      <c r="LU47" s="7"/>
      <c r="LV47" s="7"/>
      <c r="LW47" s="7"/>
      <c r="LX47" s="7">
        <v>0</v>
      </c>
      <c r="LY47" s="7">
        <v>0</v>
      </c>
      <c r="LZ47" s="7">
        <v>0</v>
      </c>
      <c r="MA47" s="7"/>
      <c r="MB47" s="7"/>
      <c r="MC47" s="7"/>
      <c r="MD47" s="7">
        <v>8000</v>
      </c>
      <c r="ME47" s="7">
        <v>8000</v>
      </c>
      <c r="MF47" s="7">
        <v>8000</v>
      </c>
      <c r="MG47" s="7"/>
      <c r="MH47" s="7"/>
      <c r="MI47" s="7"/>
      <c r="MJ47" s="7">
        <v>12000</v>
      </c>
      <c r="MK47" s="7">
        <v>12000</v>
      </c>
      <c r="ML47" s="7">
        <v>12000</v>
      </c>
      <c r="MM47" s="7"/>
      <c r="MN47" s="7"/>
      <c r="MO47" s="7"/>
      <c r="MP47" s="7">
        <v>0</v>
      </c>
      <c r="MQ47" s="7">
        <v>0</v>
      </c>
      <c r="MR47" s="7">
        <v>0</v>
      </c>
      <c r="MS47" s="7"/>
      <c r="MT47" s="7"/>
      <c r="MU47" s="7"/>
      <c r="MV47" s="7">
        <v>45000</v>
      </c>
      <c r="MW47" s="7">
        <v>0</v>
      </c>
      <c r="MX47" s="7">
        <v>0</v>
      </c>
      <c r="MY47" s="7"/>
      <c r="MZ47" s="7"/>
      <c r="NA47" s="7"/>
      <c r="NB47" s="7">
        <v>20000</v>
      </c>
      <c r="NC47" s="7">
        <v>20000</v>
      </c>
      <c r="ND47" s="7">
        <v>20000</v>
      </c>
      <c r="NE47" s="7"/>
      <c r="NF47" s="7"/>
      <c r="NG47" s="7"/>
      <c r="NH47" s="7">
        <v>15000</v>
      </c>
      <c r="NI47" s="7">
        <v>0</v>
      </c>
      <c r="NJ47" s="7">
        <v>0</v>
      </c>
      <c r="NK47" s="7"/>
      <c r="NL47" s="7"/>
      <c r="NM47" s="7"/>
      <c r="NN47" s="7">
        <v>28000</v>
      </c>
      <c r="NO47" s="7">
        <v>28000</v>
      </c>
      <c r="NP47" s="7">
        <v>28000</v>
      </c>
      <c r="NQ47" s="7"/>
      <c r="NR47" s="7"/>
      <c r="NS47" s="7"/>
      <c r="NT47" s="7">
        <v>10000</v>
      </c>
      <c r="NU47" s="7">
        <v>10000</v>
      </c>
      <c r="NV47" s="7">
        <v>10000</v>
      </c>
      <c r="NW47" s="7"/>
      <c r="NX47" s="7"/>
      <c r="NY47" s="7"/>
      <c r="NZ47" s="7">
        <v>6000</v>
      </c>
      <c r="OA47" s="7">
        <v>6000</v>
      </c>
      <c r="OB47" s="7">
        <v>6000</v>
      </c>
      <c r="OC47" s="7"/>
      <c r="OD47" s="7"/>
      <c r="OE47" s="7"/>
      <c r="OF47" s="7">
        <v>2000</v>
      </c>
      <c r="OG47" s="7">
        <v>2000</v>
      </c>
      <c r="OH47" s="7">
        <v>2000</v>
      </c>
      <c r="OI47" s="7"/>
      <c r="OJ47" s="7"/>
      <c r="OK47" s="7"/>
      <c r="OL47" s="7">
        <v>0</v>
      </c>
      <c r="OM47" s="7">
        <v>0</v>
      </c>
      <c r="ON47" s="7">
        <v>0</v>
      </c>
      <c r="OO47" s="7"/>
      <c r="OP47" s="7"/>
      <c r="OQ47" s="7"/>
      <c r="OR47" s="7">
        <v>0</v>
      </c>
      <c r="OS47" s="7">
        <v>0</v>
      </c>
      <c r="OT47" s="7">
        <v>0</v>
      </c>
      <c r="OU47" s="7"/>
      <c r="OV47" s="7"/>
      <c r="OW47" s="7"/>
      <c r="OX47" s="7">
        <v>10000</v>
      </c>
      <c r="OY47" s="7">
        <v>10000</v>
      </c>
      <c r="OZ47" s="7">
        <v>10000</v>
      </c>
      <c r="PA47" s="7"/>
      <c r="PB47" s="7"/>
      <c r="PC47" s="7"/>
      <c r="PD47" s="7">
        <v>25000</v>
      </c>
      <c r="PE47" s="7">
        <v>0</v>
      </c>
      <c r="PF47" s="7">
        <v>0</v>
      </c>
      <c r="PG47" s="7"/>
      <c r="PH47" s="7"/>
      <c r="PI47" s="7"/>
      <c r="PJ47" s="7">
        <v>8000</v>
      </c>
      <c r="PK47" s="7">
        <v>8000</v>
      </c>
      <c r="PL47" s="7">
        <v>8000</v>
      </c>
      <c r="PM47" s="7"/>
      <c r="PN47" s="7"/>
      <c r="PO47" s="7"/>
      <c r="PP47" s="7">
        <v>660600</v>
      </c>
      <c r="PQ47" s="7">
        <v>546600</v>
      </c>
      <c r="PR47" s="8">
        <v>546600</v>
      </c>
      <c r="PS47" s="7">
        <v>100</v>
      </c>
      <c r="PT47" s="7">
        <v>100</v>
      </c>
      <c r="PU47" s="7"/>
      <c r="PV47" s="7"/>
      <c r="PW47" s="7"/>
      <c r="PX47" s="7">
        <v>0</v>
      </c>
      <c r="PY47" s="7">
        <v>496000</v>
      </c>
      <c r="PZ47" s="7">
        <v>546600</v>
      </c>
      <c r="QA47" s="7">
        <v>0</v>
      </c>
      <c r="QB47" s="7">
        <v>0</v>
      </c>
      <c r="QC47" s="7">
        <v>0</v>
      </c>
      <c r="QD47" s="7">
        <v>0</v>
      </c>
      <c r="QE47" s="7">
        <v>0</v>
      </c>
      <c r="QF47" s="7">
        <v>0</v>
      </c>
      <c r="QG47" s="7">
        <v>0</v>
      </c>
      <c r="QH47" s="7">
        <v>0</v>
      </c>
      <c r="QI47" s="7">
        <v>0</v>
      </c>
      <c r="QJ47" s="7">
        <v>0</v>
      </c>
      <c r="QK47" s="7">
        <v>0</v>
      </c>
      <c r="QL47" s="7">
        <v>0</v>
      </c>
      <c r="QM47" s="7"/>
      <c r="QN47" s="7">
        <v>0</v>
      </c>
      <c r="QO47" s="7">
        <v>0</v>
      </c>
      <c r="QP47" s="7">
        <v>0</v>
      </c>
      <c r="QQ47" s="7"/>
      <c r="QR47" s="7"/>
      <c r="QS47" s="7"/>
      <c r="QT47" s="7"/>
      <c r="QU47" s="7"/>
      <c r="QV47" s="7"/>
      <c r="QW47" s="7"/>
      <c r="QX47" s="7">
        <v>10600</v>
      </c>
      <c r="QY47" s="7">
        <v>72000</v>
      </c>
      <c r="QZ47" s="7">
        <v>72000</v>
      </c>
      <c r="RA47" s="7"/>
      <c r="RB47" s="7"/>
      <c r="RC47" s="7"/>
      <c r="RD47" s="7">
        <v>77699</v>
      </c>
      <c r="RE47" s="7">
        <v>8000</v>
      </c>
      <c r="RF47" s="7">
        <v>42000</v>
      </c>
      <c r="RG47" s="7"/>
      <c r="RH47" s="7"/>
      <c r="RI47" s="7">
        <v>0</v>
      </c>
      <c r="RJ47" s="7"/>
      <c r="RK47" s="7"/>
      <c r="RL47" s="7"/>
      <c r="RM47" s="7" t="s">
        <v>1188</v>
      </c>
      <c r="RN47" s="7"/>
      <c r="RO47" s="7"/>
      <c r="RP47" s="7"/>
      <c r="RQ47" s="7"/>
      <c r="RR47" s="7"/>
      <c r="RS47" s="7"/>
      <c r="RT47" s="7"/>
      <c r="RU47" s="7"/>
      <c r="RV47" s="7"/>
      <c r="RW47" s="7"/>
      <c r="RX47" s="7"/>
      <c r="RY47" s="7"/>
      <c r="RZ47" s="7"/>
      <c r="SA47" s="7"/>
      <c r="SB47" s="7"/>
      <c r="SC47" s="7"/>
      <c r="SD47" s="7"/>
      <c r="SE47" s="7"/>
      <c r="SF47" s="7"/>
      <c r="SG47" s="36">
        <f t="shared" si="55"/>
        <v>660600</v>
      </c>
      <c r="SH47" s="36">
        <f t="shared" si="56"/>
        <v>660600</v>
      </c>
      <c r="SI47" s="36">
        <f t="shared" si="57"/>
        <v>456600</v>
      </c>
      <c r="SJ47" s="20">
        <f t="shared" si="58"/>
        <v>417000</v>
      </c>
      <c r="SK47" s="20">
        <f t="shared" si="59"/>
        <v>0</v>
      </c>
      <c r="SL47" s="20">
        <f t="shared" si="60"/>
        <v>39600</v>
      </c>
      <c r="SM47" s="20">
        <f t="shared" si="61"/>
        <v>0</v>
      </c>
      <c r="SN47" s="36">
        <f t="shared" si="62"/>
        <v>204000</v>
      </c>
      <c r="SO47" s="36">
        <f t="shared" si="63"/>
        <v>15000</v>
      </c>
      <c r="SP47" s="20">
        <f t="shared" si="64"/>
        <v>0</v>
      </c>
      <c r="SQ47" s="20">
        <f t="shared" si="65"/>
        <v>15000</v>
      </c>
      <c r="SR47" s="20">
        <f t="shared" si="66"/>
        <v>0</v>
      </c>
      <c r="SS47" s="20">
        <f t="shared" si="67"/>
        <v>8000</v>
      </c>
      <c r="ST47" s="20">
        <f t="shared" si="68"/>
        <v>12000</v>
      </c>
      <c r="SU47" s="20">
        <f t="shared" si="69"/>
        <v>0</v>
      </c>
      <c r="SV47" s="36">
        <f t="shared" si="70"/>
        <v>136000</v>
      </c>
      <c r="SW47" s="20">
        <f t="shared" si="71"/>
        <v>45000</v>
      </c>
      <c r="SX47" s="20">
        <f t="shared" si="72"/>
        <v>20000</v>
      </c>
      <c r="SY47" s="20">
        <f t="shared" si="73"/>
        <v>15000</v>
      </c>
      <c r="SZ47" s="20">
        <f t="shared" si="74"/>
        <v>28000</v>
      </c>
      <c r="TA47" s="20">
        <f t="shared" si="75"/>
        <v>10000</v>
      </c>
      <c r="TB47" s="20">
        <f t="shared" si="76"/>
        <v>6000</v>
      </c>
      <c r="TC47" s="20">
        <f t="shared" si="77"/>
        <v>2000</v>
      </c>
      <c r="TD47" s="20">
        <f t="shared" si="78"/>
        <v>0</v>
      </c>
      <c r="TE47" s="20">
        <f t="shared" si="79"/>
        <v>0</v>
      </c>
      <c r="TF47" s="20">
        <f t="shared" si="80"/>
        <v>10000</v>
      </c>
      <c r="TG47" s="20">
        <f t="shared" si="81"/>
        <v>25000</v>
      </c>
      <c r="TH47" s="20">
        <f t="shared" si="82"/>
        <v>8000</v>
      </c>
      <c r="TI47" s="6"/>
      <c r="TJ47" s="36">
        <f t="shared" si="83"/>
        <v>546600</v>
      </c>
      <c r="TK47" s="36">
        <f t="shared" si="84"/>
        <v>546600</v>
      </c>
      <c r="TL47" s="36">
        <f t="shared" si="85"/>
        <v>427600</v>
      </c>
      <c r="TM47" s="20">
        <f t="shared" si="86"/>
        <v>388000</v>
      </c>
      <c r="TN47" s="20">
        <f t="shared" si="87"/>
        <v>0</v>
      </c>
      <c r="TO47" s="20">
        <f t="shared" si="88"/>
        <v>39600</v>
      </c>
      <c r="TP47" s="20">
        <f t="shared" si="89"/>
        <v>0</v>
      </c>
      <c r="TQ47" s="36">
        <f t="shared" si="90"/>
        <v>119000</v>
      </c>
      <c r="TR47" s="36">
        <f t="shared" si="91"/>
        <v>15000</v>
      </c>
      <c r="TS47" s="20">
        <f t="shared" si="92"/>
        <v>0</v>
      </c>
      <c r="TT47" s="20">
        <f t="shared" si="93"/>
        <v>15000</v>
      </c>
      <c r="TU47" s="20">
        <f t="shared" si="94"/>
        <v>0</v>
      </c>
      <c r="TV47" s="20">
        <f t="shared" si="95"/>
        <v>8000</v>
      </c>
      <c r="TW47" s="20">
        <f t="shared" si="96"/>
        <v>12000</v>
      </c>
      <c r="TX47" s="20">
        <f t="shared" si="97"/>
        <v>0</v>
      </c>
      <c r="TY47" s="36">
        <f t="shared" si="98"/>
        <v>76000</v>
      </c>
      <c r="TZ47" s="20">
        <f t="shared" si="99"/>
        <v>0</v>
      </c>
      <c r="UA47" s="20">
        <f t="shared" si="100"/>
        <v>20000</v>
      </c>
      <c r="UB47" s="20">
        <f t="shared" si="101"/>
        <v>0</v>
      </c>
      <c r="UC47" s="20">
        <f t="shared" si="102"/>
        <v>28000</v>
      </c>
      <c r="UD47" s="20">
        <f t="shared" si="103"/>
        <v>10000</v>
      </c>
      <c r="UE47" s="20">
        <f t="shared" si="104"/>
        <v>6000</v>
      </c>
      <c r="UF47" s="20">
        <f t="shared" si="105"/>
        <v>2000</v>
      </c>
      <c r="UG47" s="20">
        <f t="shared" si="106"/>
        <v>0</v>
      </c>
      <c r="UH47" s="20">
        <f t="shared" si="107"/>
        <v>0</v>
      </c>
      <c r="UI47" s="20">
        <f t="shared" si="108"/>
        <v>10000</v>
      </c>
      <c r="UJ47" s="20">
        <f t="shared" si="109"/>
        <v>0</v>
      </c>
      <c r="UK47" s="20">
        <f t="shared" si="110"/>
        <v>8000</v>
      </c>
      <c r="UL47" s="6"/>
      <c r="UM47" s="36">
        <f t="shared" si="111"/>
        <v>546600</v>
      </c>
      <c r="UN47" s="36">
        <f t="shared" si="112"/>
        <v>546600</v>
      </c>
      <c r="UO47" s="36">
        <f t="shared" si="113"/>
        <v>427600</v>
      </c>
      <c r="UP47" s="20">
        <f t="shared" si="114"/>
        <v>388000</v>
      </c>
      <c r="UQ47" s="20">
        <f t="shared" si="115"/>
        <v>0</v>
      </c>
      <c r="UR47" s="20">
        <f t="shared" si="116"/>
        <v>39600</v>
      </c>
      <c r="US47" s="20">
        <f t="shared" si="117"/>
        <v>0</v>
      </c>
      <c r="UT47" s="36">
        <f t="shared" si="118"/>
        <v>119000</v>
      </c>
      <c r="UU47" s="36">
        <f t="shared" si="119"/>
        <v>15000</v>
      </c>
      <c r="UV47" s="20">
        <f t="shared" si="120"/>
        <v>0</v>
      </c>
      <c r="UW47" s="20">
        <f t="shared" si="121"/>
        <v>15000</v>
      </c>
      <c r="UX47" s="20">
        <f t="shared" si="122"/>
        <v>0</v>
      </c>
      <c r="UY47" s="20">
        <f t="shared" si="123"/>
        <v>8000</v>
      </c>
      <c r="UZ47" s="20">
        <f t="shared" si="124"/>
        <v>12000</v>
      </c>
      <c r="VA47" s="20">
        <f t="shared" si="125"/>
        <v>0</v>
      </c>
      <c r="VB47" s="36">
        <f t="shared" si="126"/>
        <v>76000</v>
      </c>
      <c r="VC47" s="20">
        <f t="shared" si="127"/>
        <v>0</v>
      </c>
      <c r="VD47" s="20">
        <f t="shared" si="128"/>
        <v>20000</v>
      </c>
      <c r="VE47" s="20">
        <f t="shared" si="129"/>
        <v>0</v>
      </c>
      <c r="VF47" s="20">
        <f t="shared" si="130"/>
        <v>28000</v>
      </c>
      <c r="VG47" s="20">
        <f t="shared" si="131"/>
        <v>10000</v>
      </c>
      <c r="VH47" s="20">
        <f t="shared" si="132"/>
        <v>6000</v>
      </c>
      <c r="VI47" s="20">
        <f t="shared" si="133"/>
        <v>2000</v>
      </c>
      <c r="VJ47" s="20">
        <f t="shared" si="134"/>
        <v>0</v>
      </c>
      <c r="VK47" s="20">
        <f t="shared" si="135"/>
        <v>0</v>
      </c>
      <c r="VL47" s="20">
        <f t="shared" si="136"/>
        <v>10000</v>
      </c>
      <c r="VM47" s="20">
        <f t="shared" si="137"/>
        <v>0</v>
      </c>
      <c r="VN47" s="20">
        <f t="shared" si="138"/>
        <v>8000</v>
      </c>
      <c r="VT47" s="34">
        <f t="shared" si="25"/>
        <v>1494293</v>
      </c>
      <c r="VU47" s="34" t="str">
        <f t="shared" si="26"/>
        <v>Domácí hospic Setkání, o.p.s.</v>
      </c>
      <c r="VV47" s="34" t="str">
        <f t="shared" si="27"/>
        <v>Sociální poradna Domácího hospice Setkání</v>
      </c>
      <c r="VW47" s="34" t="str">
        <f t="shared" si="28"/>
        <v>odborné sociální poradenství</v>
      </c>
      <c r="VX47" s="10">
        <f t="shared" si="29"/>
        <v>35000</v>
      </c>
      <c r="VY47" s="10"/>
      <c r="VZ47" s="10"/>
      <c r="WA47" s="10">
        <f t="shared" si="30"/>
        <v>45000</v>
      </c>
      <c r="WB47" s="10">
        <f t="shared" si="31"/>
        <v>6000</v>
      </c>
      <c r="WC47" s="10">
        <f t="shared" si="32"/>
        <v>15000</v>
      </c>
      <c r="WD47" s="10">
        <f t="shared" si="33"/>
        <v>0</v>
      </c>
      <c r="WE47" s="10">
        <f t="shared" si="34"/>
        <v>58000</v>
      </c>
      <c r="WF47" s="10"/>
      <c r="WG47" s="10"/>
      <c r="WH47" s="10">
        <f t="shared" si="35"/>
        <v>25000</v>
      </c>
      <c r="WI47" s="10">
        <f t="shared" si="36"/>
        <v>20000</v>
      </c>
      <c r="WJ47" s="10">
        <f t="shared" si="37"/>
        <v>359600</v>
      </c>
      <c r="WK47" s="10"/>
      <c r="WL47" s="10">
        <f t="shared" si="38"/>
        <v>97000</v>
      </c>
      <c r="WM47" s="10">
        <f t="shared" si="39"/>
        <v>660600</v>
      </c>
      <c r="WN47" s="10">
        <f t="shared" si="40"/>
        <v>660600</v>
      </c>
      <c r="WO47" s="10">
        <f t="shared" si="41"/>
        <v>0</v>
      </c>
      <c r="WP47" s="10">
        <f t="shared" si="42"/>
        <v>456600</v>
      </c>
      <c r="WQ47" s="34">
        <v>6115340</v>
      </c>
      <c r="WR47" s="10">
        <f t="shared" si="43"/>
        <v>35000</v>
      </c>
      <c r="WS47" s="10"/>
      <c r="WT47" s="10"/>
      <c r="WU47" s="10">
        <f t="shared" si="44"/>
        <v>0</v>
      </c>
      <c r="WV47" s="10">
        <f t="shared" si="45"/>
        <v>6000</v>
      </c>
      <c r="WW47" s="10">
        <f t="shared" si="46"/>
        <v>0</v>
      </c>
      <c r="WX47" s="10">
        <f t="shared" si="47"/>
        <v>0</v>
      </c>
      <c r="WY47" s="10">
        <f t="shared" si="48"/>
        <v>58000</v>
      </c>
      <c r="WZ47" s="10"/>
      <c r="XA47" s="10"/>
      <c r="XB47" s="10">
        <f t="shared" si="49"/>
        <v>0</v>
      </c>
      <c r="XC47" s="10">
        <f t="shared" si="50"/>
        <v>20000</v>
      </c>
      <c r="XD47" s="10">
        <f t="shared" si="51"/>
        <v>427600</v>
      </c>
      <c r="XE47" s="10">
        <f t="shared" si="52"/>
        <v>546600</v>
      </c>
      <c r="XF47" s="10"/>
      <c r="XG47" s="10">
        <f t="shared" si="53"/>
        <v>546600</v>
      </c>
      <c r="XH47" s="10">
        <f t="shared" si="54"/>
        <v>0</v>
      </c>
      <c r="XI47" s="10"/>
      <c r="XJ47" s="10"/>
      <c r="XK47" s="10"/>
    </row>
    <row r="48" spans="1:635" s="34" customFormat="1" ht="28.5" customHeight="1">
      <c r="A48" s="7">
        <v>1</v>
      </c>
      <c r="B48" s="9" t="s">
        <v>1370</v>
      </c>
      <c r="C48" s="7">
        <v>42886163</v>
      </c>
      <c r="D48" s="7" t="s">
        <v>1371</v>
      </c>
      <c r="E48" s="7" t="s">
        <v>1219</v>
      </c>
      <c r="F48" s="7">
        <v>3446957</v>
      </c>
      <c r="G48" s="7" t="s">
        <v>1208</v>
      </c>
      <c r="H48" s="7" t="s">
        <v>1187</v>
      </c>
      <c r="I48" s="7" t="s">
        <v>1372</v>
      </c>
      <c r="J48" s="35">
        <v>39083</v>
      </c>
      <c r="K48" s="7"/>
      <c r="L48" s="7" t="s">
        <v>1188</v>
      </c>
      <c r="M48" s="7"/>
      <c r="N48" s="7"/>
      <c r="O48" s="7"/>
      <c r="P48" s="7"/>
      <c r="Q48" s="7"/>
      <c r="R48" s="7"/>
      <c r="S48" s="7"/>
      <c r="T48" s="7"/>
      <c r="U48" s="7"/>
      <c r="V48" s="7"/>
      <c r="W48" s="7"/>
      <c r="X48" s="7" t="s">
        <v>1287</v>
      </c>
      <c r="Y48" s="7"/>
      <c r="Z48" s="7">
        <v>5</v>
      </c>
      <c r="AA48" s="7">
        <v>5</v>
      </c>
      <c r="AB48" s="7">
        <v>5</v>
      </c>
      <c r="AC48" s="7">
        <v>5</v>
      </c>
      <c r="AD48" s="7">
        <v>5</v>
      </c>
      <c r="AE48" s="7"/>
      <c r="AF48" s="7"/>
      <c r="AG48" s="7"/>
      <c r="AH48" s="7"/>
      <c r="AI48" s="7"/>
      <c r="AJ48" s="7"/>
      <c r="AK48" s="7"/>
      <c r="AL48" s="7"/>
      <c r="AM48" s="7"/>
      <c r="AN48" s="7">
        <v>1701</v>
      </c>
      <c r="AO48" s="7" t="s">
        <v>1373</v>
      </c>
      <c r="AP48" s="7"/>
      <c r="AQ48" s="7"/>
      <c r="AR48" s="7"/>
      <c r="AS48" s="7"/>
      <c r="AT48" s="7"/>
      <c r="AU48" s="7"/>
      <c r="AV48" s="7"/>
      <c r="AW48" s="7"/>
      <c r="AX48" s="7"/>
      <c r="AY48" s="7"/>
      <c r="AZ48" s="7"/>
      <c r="BA48" s="7"/>
      <c r="BB48" s="7"/>
      <c r="BC48" s="7"/>
      <c r="BD48" s="7"/>
      <c r="BE48" s="7"/>
      <c r="BF48" s="7"/>
      <c r="BG48" s="7"/>
      <c r="BH48" s="7"/>
      <c r="BI48" s="7"/>
      <c r="BJ48" s="7"/>
      <c r="BK48" s="7"/>
      <c r="BL48" s="7" t="s">
        <v>1224</v>
      </c>
      <c r="BM48" s="7" t="s">
        <v>1212</v>
      </c>
      <c r="BN48" s="7" t="s">
        <v>1319</v>
      </c>
      <c r="BO48" s="7">
        <v>0</v>
      </c>
      <c r="BP48" s="7">
        <v>0</v>
      </c>
      <c r="BQ48" s="7">
        <v>0</v>
      </c>
      <c r="BR48" s="7">
        <v>0</v>
      </c>
      <c r="BS48" s="7">
        <v>0</v>
      </c>
      <c r="BT48" s="7">
        <v>0</v>
      </c>
      <c r="BU48" s="7">
        <v>0</v>
      </c>
      <c r="BV48" s="7">
        <v>0</v>
      </c>
      <c r="BW48" s="7">
        <v>0</v>
      </c>
      <c r="BX48" s="7">
        <v>5</v>
      </c>
      <c r="BY48" s="7">
        <v>0</v>
      </c>
      <c r="BZ48" s="7">
        <v>0</v>
      </c>
      <c r="CA48" s="7">
        <v>0</v>
      </c>
      <c r="CB48" s="7">
        <v>0</v>
      </c>
      <c r="CC48" s="7">
        <v>5</v>
      </c>
      <c r="CD48" s="7">
        <v>0</v>
      </c>
      <c r="CE48" s="7">
        <v>5</v>
      </c>
      <c r="CF48" s="7">
        <v>5</v>
      </c>
      <c r="CG48" s="7"/>
      <c r="CH48" s="7">
        <v>0</v>
      </c>
      <c r="CI48" s="7">
        <v>0</v>
      </c>
      <c r="CJ48" s="7">
        <v>0</v>
      </c>
      <c r="CK48" s="7">
        <v>0</v>
      </c>
      <c r="CL48" s="7">
        <v>0</v>
      </c>
      <c r="CM48" s="7">
        <v>0</v>
      </c>
      <c r="CN48" s="7">
        <v>0</v>
      </c>
      <c r="CO48" s="7">
        <v>0</v>
      </c>
      <c r="CP48" s="7">
        <v>0</v>
      </c>
      <c r="CQ48" s="7">
        <v>5</v>
      </c>
      <c r="CR48" s="7">
        <v>0</v>
      </c>
      <c r="CS48" s="7">
        <v>0</v>
      </c>
      <c r="CT48" s="7">
        <v>0</v>
      </c>
      <c r="CU48" s="7">
        <v>0</v>
      </c>
      <c r="CV48" s="7">
        <v>5</v>
      </c>
      <c r="CW48" s="7">
        <v>0</v>
      </c>
      <c r="CX48" s="7">
        <v>5</v>
      </c>
      <c r="CY48" s="7">
        <v>5</v>
      </c>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v>2</v>
      </c>
      <c r="EL48" s="7">
        <v>0.3</v>
      </c>
      <c r="EM48" s="7">
        <v>0.3</v>
      </c>
      <c r="EN48" s="7">
        <v>162067</v>
      </c>
      <c r="EO48" s="7">
        <v>100000</v>
      </c>
      <c r="EP48" s="7">
        <v>1</v>
      </c>
      <c r="EQ48" s="7">
        <v>1</v>
      </c>
      <c r="ER48" s="7">
        <v>1</v>
      </c>
      <c r="ES48" s="7">
        <v>311038</v>
      </c>
      <c r="ET48" s="7">
        <v>280000</v>
      </c>
      <c r="EU48" s="7"/>
      <c r="EV48" s="7"/>
      <c r="EW48" s="7"/>
      <c r="EX48" s="7"/>
      <c r="EY48" s="7"/>
      <c r="EZ48" s="7"/>
      <c r="FA48" s="7"/>
      <c r="FB48" s="7"/>
      <c r="FC48" s="7"/>
      <c r="FD48" s="7"/>
      <c r="FE48" s="7"/>
      <c r="FF48" s="7"/>
      <c r="FG48" s="7"/>
      <c r="FH48" s="7"/>
      <c r="FI48" s="7"/>
      <c r="FJ48" s="7"/>
      <c r="FK48" s="7"/>
      <c r="FL48" s="7"/>
      <c r="FM48" s="7"/>
      <c r="FN48" s="7"/>
      <c r="FO48" s="7">
        <v>5</v>
      </c>
      <c r="FP48" s="7">
        <v>0.5</v>
      </c>
      <c r="FQ48" s="7">
        <v>1.1000000000000001</v>
      </c>
      <c r="FR48" s="7">
        <v>286972</v>
      </c>
      <c r="FS48" s="7">
        <v>60000</v>
      </c>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v>1</v>
      </c>
      <c r="JN48" s="7">
        <v>0.1</v>
      </c>
      <c r="JO48" s="7">
        <v>0</v>
      </c>
      <c r="JP48" s="7">
        <v>24000</v>
      </c>
      <c r="JQ48" s="7">
        <v>0</v>
      </c>
      <c r="JR48" s="7"/>
      <c r="JS48" s="7"/>
      <c r="JT48" s="7"/>
      <c r="JU48" s="7"/>
      <c r="JV48" s="7"/>
      <c r="JW48" s="7"/>
      <c r="JX48" s="7"/>
      <c r="JY48" s="7"/>
      <c r="JZ48" s="7"/>
      <c r="KA48" s="7"/>
      <c r="KB48" s="7"/>
      <c r="KC48" s="7"/>
      <c r="KD48" s="7"/>
      <c r="KE48" s="7"/>
      <c r="KF48" s="7"/>
      <c r="KG48" s="7">
        <v>0</v>
      </c>
      <c r="KH48" s="7"/>
      <c r="KI48" s="7">
        <v>1.3</v>
      </c>
      <c r="KJ48" s="7">
        <v>0</v>
      </c>
      <c r="KK48" s="7">
        <v>0</v>
      </c>
      <c r="KL48" s="7">
        <v>0.1</v>
      </c>
      <c r="KM48" s="7">
        <v>1.4</v>
      </c>
      <c r="KN48" s="7">
        <v>760077</v>
      </c>
      <c r="KO48" s="7">
        <v>440000</v>
      </c>
      <c r="KP48" s="7">
        <v>440000</v>
      </c>
      <c r="KQ48" s="7"/>
      <c r="KR48" s="7"/>
      <c r="KS48" s="7"/>
      <c r="KT48" s="7">
        <v>0</v>
      </c>
      <c r="KU48" s="7">
        <v>0</v>
      </c>
      <c r="KV48" s="7">
        <v>0</v>
      </c>
      <c r="KW48" s="7"/>
      <c r="KX48" s="7"/>
      <c r="KY48" s="7"/>
      <c r="KZ48" s="7">
        <v>0</v>
      </c>
      <c r="LA48" s="7">
        <v>0</v>
      </c>
      <c r="LB48" s="7">
        <v>0</v>
      </c>
      <c r="LC48" s="7"/>
      <c r="LD48" s="7"/>
      <c r="LE48" s="7"/>
      <c r="LF48" s="7">
        <v>0</v>
      </c>
      <c r="LG48" s="7">
        <v>0</v>
      </c>
      <c r="LH48" s="7">
        <v>0</v>
      </c>
      <c r="LI48" s="7"/>
      <c r="LJ48" s="7"/>
      <c r="LK48" s="7"/>
      <c r="LL48" s="7">
        <v>0</v>
      </c>
      <c r="LM48" s="7">
        <v>0</v>
      </c>
      <c r="LN48" s="7">
        <v>0</v>
      </c>
      <c r="LO48" s="7"/>
      <c r="LP48" s="7"/>
      <c r="LQ48" s="7"/>
      <c r="LR48" s="7">
        <v>0</v>
      </c>
      <c r="LS48" s="7">
        <v>0</v>
      </c>
      <c r="LT48" s="7">
        <v>0</v>
      </c>
      <c r="LU48" s="7"/>
      <c r="LV48" s="7"/>
      <c r="LW48" s="7"/>
      <c r="LX48" s="7">
        <v>31000</v>
      </c>
      <c r="LY48" s="7">
        <v>0</v>
      </c>
      <c r="LZ48" s="7">
        <v>0</v>
      </c>
      <c r="MA48" s="7"/>
      <c r="MB48" s="7"/>
      <c r="MC48" s="7"/>
      <c r="MD48" s="7">
        <v>7000</v>
      </c>
      <c r="ME48" s="7">
        <v>0</v>
      </c>
      <c r="MF48" s="7">
        <v>0</v>
      </c>
      <c r="MG48" s="7"/>
      <c r="MH48" s="7"/>
      <c r="MI48" s="7"/>
      <c r="MJ48" s="7">
        <v>4000</v>
      </c>
      <c r="MK48" s="7">
        <v>0</v>
      </c>
      <c r="ML48" s="7">
        <v>0</v>
      </c>
      <c r="MM48" s="7"/>
      <c r="MN48" s="7"/>
      <c r="MO48" s="7"/>
      <c r="MP48" s="7">
        <v>4000</v>
      </c>
      <c r="MQ48" s="7">
        <v>0</v>
      </c>
      <c r="MR48" s="7">
        <v>0</v>
      </c>
      <c r="MS48" s="7"/>
      <c r="MT48" s="7"/>
      <c r="MU48" s="7"/>
      <c r="MV48" s="7">
        <v>50000</v>
      </c>
      <c r="MW48" s="7">
        <v>0</v>
      </c>
      <c r="MX48" s="7">
        <v>0</v>
      </c>
      <c r="MY48" s="7"/>
      <c r="MZ48" s="7"/>
      <c r="NA48" s="7"/>
      <c r="NB48" s="7">
        <v>5000</v>
      </c>
      <c r="NC48" s="7">
        <v>0</v>
      </c>
      <c r="ND48" s="7">
        <v>0</v>
      </c>
      <c r="NE48" s="7"/>
      <c r="NF48" s="7"/>
      <c r="NG48" s="7"/>
      <c r="NH48" s="7">
        <v>0</v>
      </c>
      <c r="NI48" s="7">
        <v>0</v>
      </c>
      <c r="NJ48" s="7">
        <v>0</v>
      </c>
      <c r="NK48" s="7"/>
      <c r="NL48" s="7"/>
      <c r="NM48" s="7"/>
      <c r="NN48" s="7">
        <v>3000</v>
      </c>
      <c r="NO48" s="7">
        <v>0</v>
      </c>
      <c r="NP48" s="7">
        <v>0</v>
      </c>
      <c r="NQ48" s="7"/>
      <c r="NR48" s="7"/>
      <c r="NS48" s="7"/>
      <c r="NT48" s="7">
        <v>2857</v>
      </c>
      <c r="NU48" s="7">
        <v>0</v>
      </c>
      <c r="NV48" s="7">
        <v>0</v>
      </c>
      <c r="NW48" s="7"/>
      <c r="NX48" s="7"/>
      <c r="NY48" s="7"/>
      <c r="NZ48" s="7">
        <v>4000</v>
      </c>
      <c r="OA48" s="7">
        <v>0</v>
      </c>
      <c r="OB48" s="7">
        <v>0</v>
      </c>
      <c r="OC48" s="7"/>
      <c r="OD48" s="7"/>
      <c r="OE48" s="7"/>
      <c r="OF48" s="7">
        <v>1000</v>
      </c>
      <c r="OG48" s="7">
        <v>0</v>
      </c>
      <c r="OH48" s="7">
        <v>0</v>
      </c>
      <c r="OI48" s="7"/>
      <c r="OJ48" s="7"/>
      <c r="OK48" s="7"/>
      <c r="OL48" s="7">
        <v>24000</v>
      </c>
      <c r="OM48" s="7">
        <v>0</v>
      </c>
      <c r="ON48" s="7">
        <v>0</v>
      </c>
      <c r="OO48" s="7"/>
      <c r="OP48" s="7"/>
      <c r="OQ48" s="7"/>
      <c r="OR48" s="7">
        <v>0</v>
      </c>
      <c r="OS48" s="7">
        <v>0</v>
      </c>
      <c r="OT48" s="7">
        <v>0</v>
      </c>
      <c r="OU48" s="7"/>
      <c r="OV48" s="7"/>
      <c r="OW48" s="7"/>
      <c r="OX48" s="7">
        <v>98000</v>
      </c>
      <c r="OY48" s="7">
        <v>0</v>
      </c>
      <c r="OZ48" s="7">
        <v>0</v>
      </c>
      <c r="PA48" s="7"/>
      <c r="PB48" s="7"/>
      <c r="PC48" s="7"/>
      <c r="PD48" s="7">
        <v>0</v>
      </c>
      <c r="PE48" s="7">
        <v>0</v>
      </c>
      <c r="PF48" s="7">
        <v>0</v>
      </c>
      <c r="PG48" s="7"/>
      <c r="PH48" s="7"/>
      <c r="PI48" s="7"/>
      <c r="PJ48" s="7">
        <v>0</v>
      </c>
      <c r="PK48" s="7">
        <v>0</v>
      </c>
      <c r="PL48" s="7">
        <v>0</v>
      </c>
      <c r="PM48" s="7"/>
      <c r="PN48" s="7"/>
      <c r="PO48" s="7"/>
      <c r="PP48" s="7">
        <v>993934</v>
      </c>
      <c r="PQ48" s="7">
        <v>440000</v>
      </c>
      <c r="PR48" s="8">
        <v>440000</v>
      </c>
      <c r="PS48" s="7">
        <v>100</v>
      </c>
      <c r="PT48" s="7">
        <v>100</v>
      </c>
      <c r="PU48" s="7"/>
      <c r="PV48" s="7">
        <v>694228</v>
      </c>
      <c r="PW48" s="7"/>
      <c r="PX48" s="7">
        <v>388000</v>
      </c>
      <c r="PY48" s="7">
        <v>380000</v>
      </c>
      <c r="PZ48" s="7">
        <v>440000</v>
      </c>
      <c r="QA48" s="7">
        <v>0</v>
      </c>
      <c r="QB48" s="7">
        <v>0</v>
      </c>
      <c r="QC48" s="7">
        <v>0</v>
      </c>
      <c r="QD48" s="7">
        <v>0</v>
      </c>
      <c r="QE48" s="7">
        <v>0</v>
      </c>
      <c r="QF48" s="7">
        <v>0</v>
      </c>
      <c r="QG48" s="7">
        <v>0</v>
      </c>
      <c r="QH48" s="7">
        <v>509290</v>
      </c>
      <c r="QI48" s="7">
        <v>382434</v>
      </c>
      <c r="QJ48" s="7">
        <v>168277</v>
      </c>
      <c r="QK48" s="7">
        <v>170000</v>
      </c>
      <c r="QL48" s="7">
        <v>170000</v>
      </c>
      <c r="QM48" s="7"/>
      <c r="QN48" s="7">
        <v>0</v>
      </c>
      <c r="QO48" s="7">
        <v>0</v>
      </c>
      <c r="QP48" s="7">
        <v>0</v>
      </c>
      <c r="QQ48" s="7"/>
      <c r="QR48" s="7"/>
      <c r="QS48" s="7"/>
      <c r="QT48" s="7"/>
      <c r="QU48" s="7">
        <v>229000</v>
      </c>
      <c r="QV48" s="7">
        <v>0</v>
      </c>
      <c r="QW48" s="7">
        <v>0</v>
      </c>
      <c r="QX48" s="7"/>
      <c r="QY48" s="7"/>
      <c r="QZ48" s="7"/>
      <c r="RA48" s="7"/>
      <c r="RB48" s="7"/>
      <c r="RC48" s="7"/>
      <c r="RD48" s="7">
        <v>636</v>
      </c>
      <c r="RE48" s="7">
        <v>1500</v>
      </c>
      <c r="RF48" s="7">
        <v>1500</v>
      </c>
      <c r="RG48" s="7"/>
      <c r="RH48" s="7"/>
      <c r="RI48" s="7">
        <v>0</v>
      </c>
      <c r="RJ48" s="7"/>
      <c r="RK48" s="7"/>
      <c r="RL48" s="7"/>
      <c r="RM48" s="7" t="s">
        <v>1188</v>
      </c>
      <c r="RN48" s="7"/>
      <c r="RO48" s="7"/>
      <c r="RP48" s="7"/>
      <c r="RQ48" s="7"/>
      <c r="RR48" s="7"/>
      <c r="RS48" s="7"/>
      <c r="RT48" s="7"/>
      <c r="RU48" s="7"/>
      <c r="RV48" s="7"/>
      <c r="RW48" s="7"/>
      <c r="RX48" s="7"/>
      <c r="RY48" s="7"/>
      <c r="RZ48" s="7"/>
      <c r="SA48" s="7"/>
      <c r="SB48" s="7"/>
      <c r="SC48" s="7"/>
      <c r="SD48" s="7"/>
      <c r="SE48" s="7"/>
      <c r="SF48" s="7"/>
      <c r="SG48" s="36">
        <f t="shared" si="55"/>
        <v>993934</v>
      </c>
      <c r="SH48" s="36">
        <f t="shared" si="56"/>
        <v>993934</v>
      </c>
      <c r="SI48" s="36">
        <f t="shared" si="57"/>
        <v>760077</v>
      </c>
      <c r="SJ48" s="20">
        <f t="shared" si="58"/>
        <v>760077</v>
      </c>
      <c r="SK48" s="20">
        <f t="shared" si="59"/>
        <v>0</v>
      </c>
      <c r="SL48" s="20">
        <f t="shared" si="60"/>
        <v>0</v>
      </c>
      <c r="SM48" s="20">
        <f t="shared" si="61"/>
        <v>0</v>
      </c>
      <c r="SN48" s="36">
        <f t="shared" si="62"/>
        <v>233857</v>
      </c>
      <c r="SO48" s="36">
        <f t="shared" si="63"/>
        <v>0</v>
      </c>
      <c r="SP48" s="20">
        <f t="shared" si="64"/>
        <v>0</v>
      </c>
      <c r="SQ48" s="20">
        <f t="shared" si="65"/>
        <v>0</v>
      </c>
      <c r="SR48" s="20">
        <f t="shared" si="66"/>
        <v>31000</v>
      </c>
      <c r="SS48" s="20">
        <f t="shared" si="67"/>
        <v>7000</v>
      </c>
      <c r="ST48" s="20">
        <f t="shared" si="68"/>
        <v>4000</v>
      </c>
      <c r="SU48" s="20">
        <f t="shared" si="69"/>
        <v>4000</v>
      </c>
      <c r="SV48" s="36">
        <f t="shared" si="70"/>
        <v>187857</v>
      </c>
      <c r="SW48" s="20">
        <f t="shared" si="71"/>
        <v>50000</v>
      </c>
      <c r="SX48" s="20">
        <f t="shared" si="72"/>
        <v>5000</v>
      </c>
      <c r="SY48" s="20">
        <f t="shared" si="73"/>
        <v>0</v>
      </c>
      <c r="SZ48" s="20">
        <f t="shared" si="74"/>
        <v>3000</v>
      </c>
      <c r="TA48" s="20">
        <f t="shared" si="75"/>
        <v>2857</v>
      </c>
      <c r="TB48" s="20">
        <f t="shared" si="76"/>
        <v>4000</v>
      </c>
      <c r="TC48" s="20">
        <f t="shared" si="77"/>
        <v>1000</v>
      </c>
      <c r="TD48" s="20">
        <f t="shared" si="78"/>
        <v>24000</v>
      </c>
      <c r="TE48" s="20">
        <f t="shared" si="79"/>
        <v>0</v>
      </c>
      <c r="TF48" s="20">
        <f t="shared" si="80"/>
        <v>98000</v>
      </c>
      <c r="TG48" s="20">
        <f t="shared" si="81"/>
        <v>0</v>
      </c>
      <c r="TH48" s="20">
        <f t="shared" si="82"/>
        <v>0</v>
      </c>
      <c r="TI48" s="6"/>
      <c r="TJ48" s="36">
        <f t="shared" si="83"/>
        <v>440000</v>
      </c>
      <c r="TK48" s="36">
        <f t="shared" si="84"/>
        <v>440000</v>
      </c>
      <c r="TL48" s="36">
        <f t="shared" si="85"/>
        <v>440000</v>
      </c>
      <c r="TM48" s="20">
        <f t="shared" si="86"/>
        <v>440000</v>
      </c>
      <c r="TN48" s="20">
        <f t="shared" si="87"/>
        <v>0</v>
      </c>
      <c r="TO48" s="20">
        <f t="shared" si="88"/>
        <v>0</v>
      </c>
      <c r="TP48" s="20">
        <f t="shared" si="89"/>
        <v>0</v>
      </c>
      <c r="TQ48" s="36">
        <f t="shared" si="90"/>
        <v>0</v>
      </c>
      <c r="TR48" s="36">
        <f t="shared" si="91"/>
        <v>0</v>
      </c>
      <c r="TS48" s="20">
        <f t="shared" si="92"/>
        <v>0</v>
      </c>
      <c r="TT48" s="20">
        <f t="shared" si="93"/>
        <v>0</v>
      </c>
      <c r="TU48" s="20">
        <f t="shared" si="94"/>
        <v>0</v>
      </c>
      <c r="TV48" s="20">
        <f t="shared" si="95"/>
        <v>0</v>
      </c>
      <c r="TW48" s="20">
        <f t="shared" si="96"/>
        <v>0</v>
      </c>
      <c r="TX48" s="20">
        <f t="shared" si="97"/>
        <v>0</v>
      </c>
      <c r="TY48" s="36">
        <f t="shared" si="98"/>
        <v>0</v>
      </c>
      <c r="TZ48" s="20">
        <f t="shared" si="99"/>
        <v>0</v>
      </c>
      <c r="UA48" s="20">
        <f t="shared" si="100"/>
        <v>0</v>
      </c>
      <c r="UB48" s="20">
        <f t="shared" si="101"/>
        <v>0</v>
      </c>
      <c r="UC48" s="20">
        <f t="shared" si="102"/>
        <v>0</v>
      </c>
      <c r="UD48" s="20">
        <f t="shared" si="103"/>
        <v>0</v>
      </c>
      <c r="UE48" s="20">
        <f t="shared" si="104"/>
        <v>0</v>
      </c>
      <c r="UF48" s="20">
        <f t="shared" si="105"/>
        <v>0</v>
      </c>
      <c r="UG48" s="20">
        <f t="shared" si="106"/>
        <v>0</v>
      </c>
      <c r="UH48" s="20">
        <f t="shared" si="107"/>
        <v>0</v>
      </c>
      <c r="UI48" s="20">
        <f t="shared" si="108"/>
        <v>0</v>
      </c>
      <c r="UJ48" s="20">
        <f t="shared" si="109"/>
        <v>0</v>
      </c>
      <c r="UK48" s="20">
        <f t="shared" si="110"/>
        <v>0</v>
      </c>
      <c r="UL48" s="6"/>
      <c r="UM48" s="36">
        <f t="shared" si="111"/>
        <v>440000</v>
      </c>
      <c r="UN48" s="36">
        <f t="shared" si="112"/>
        <v>440000</v>
      </c>
      <c r="UO48" s="36">
        <f t="shared" si="113"/>
        <v>440000</v>
      </c>
      <c r="UP48" s="20">
        <f t="shared" si="114"/>
        <v>440000</v>
      </c>
      <c r="UQ48" s="20">
        <f t="shared" si="115"/>
        <v>0</v>
      </c>
      <c r="UR48" s="20">
        <f t="shared" si="116"/>
        <v>0</v>
      </c>
      <c r="US48" s="20">
        <f t="shared" si="117"/>
        <v>0</v>
      </c>
      <c r="UT48" s="36">
        <f t="shared" si="118"/>
        <v>0</v>
      </c>
      <c r="UU48" s="36">
        <f t="shared" si="119"/>
        <v>0</v>
      </c>
      <c r="UV48" s="20">
        <f t="shared" si="120"/>
        <v>0</v>
      </c>
      <c r="UW48" s="20">
        <f t="shared" si="121"/>
        <v>0</v>
      </c>
      <c r="UX48" s="20">
        <f t="shared" si="122"/>
        <v>0</v>
      </c>
      <c r="UY48" s="20">
        <f t="shared" si="123"/>
        <v>0</v>
      </c>
      <c r="UZ48" s="20">
        <f t="shared" si="124"/>
        <v>0</v>
      </c>
      <c r="VA48" s="20">
        <f t="shared" si="125"/>
        <v>0</v>
      </c>
      <c r="VB48" s="36">
        <f t="shared" si="126"/>
        <v>0</v>
      </c>
      <c r="VC48" s="20">
        <f t="shared" si="127"/>
        <v>0</v>
      </c>
      <c r="VD48" s="20">
        <f t="shared" si="128"/>
        <v>0</v>
      </c>
      <c r="VE48" s="20">
        <f t="shared" si="129"/>
        <v>0</v>
      </c>
      <c r="VF48" s="20">
        <f t="shared" si="130"/>
        <v>0</v>
      </c>
      <c r="VG48" s="20">
        <f t="shared" si="131"/>
        <v>0</v>
      </c>
      <c r="VH48" s="20">
        <f t="shared" si="132"/>
        <v>0</v>
      </c>
      <c r="VI48" s="20">
        <f t="shared" si="133"/>
        <v>0</v>
      </c>
      <c r="VJ48" s="20">
        <f t="shared" si="134"/>
        <v>0</v>
      </c>
      <c r="VK48" s="20">
        <f t="shared" si="135"/>
        <v>0</v>
      </c>
      <c r="VL48" s="20">
        <f t="shared" si="136"/>
        <v>0</v>
      </c>
      <c r="VM48" s="20">
        <f t="shared" si="137"/>
        <v>0</v>
      </c>
      <c r="VN48" s="20">
        <f t="shared" si="138"/>
        <v>0</v>
      </c>
      <c r="VT48" s="34">
        <f t="shared" si="25"/>
        <v>3446957</v>
      </c>
      <c r="VU48" s="34" t="str">
        <f t="shared" si="26"/>
        <v>Domov Dědina</v>
      </c>
      <c r="VV48" s="34" t="str">
        <f t="shared" si="27"/>
        <v>Domov Dědina - denní stacionář</v>
      </c>
      <c r="VW48" s="34" t="str">
        <f t="shared" si="28"/>
        <v>denní stacionáře</v>
      </c>
      <c r="VX48" s="10">
        <f t="shared" si="29"/>
        <v>42000</v>
      </c>
      <c r="VY48" s="10"/>
      <c r="VZ48" s="10"/>
      <c r="WA48" s="10">
        <f t="shared" si="30"/>
        <v>50000</v>
      </c>
      <c r="WB48" s="10">
        <f t="shared" si="31"/>
        <v>4000</v>
      </c>
      <c r="WC48" s="10">
        <f t="shared" si="32"/>
        <v>0</v>
      </c>
      <c r="WD48" s="10">
        <f t="shared" si="33"/>
        <v>24000</v>
      </c>
      <c r="WE48" s="10">
        <f t="shared" si="34"/>
        <v>10857</v>
      </c>
      <c r="WF48" s="10"/>
      <c r="WG48" s="10"/>
      <c r="WH48" s="10">
        <f t="shared" si="35"/>
        <v>0</v>
      </c>
      <c r="WI48" s="10">
        <f t="shared" si="36"/>
        <v>103000</v>
      </c>
      <c r="WJ48" s="10">
        <f t="shared" si="37"/>
        <v>473105</v>
      </c>
      <c r="WK48" s="10"/>
      <c r="WL48" s="10">
        <f t="shared" si="38"/>
        <v>286972</v>
      </c>
      <c r="WM48" s="10">
        <f t="shared" si="39"/>
        <v>993934</v>
      </c>
      <c r="WN48" s="10">
        <f t="shared" si="40"/>
        <v>993934</v>
      </c>
      <c r="WO48" s="10">
        <f t="shared" si="41"/>
        <v>0</v>
      </c>
      <c r="WP48" s="10">
        <f t="shared" si="42"/>
        <v>760077</v>
      </c>
      <c r="WQ48" s="34">
        <v>6115340</v>
      </c>
      <c r="WR48" s="10">
        <f t="shared" si="43"/>
        <v>0</v>
      </c>
      <c r="WS48" s="10"/>
      <c r="WT48" s="10"/>
      <c r="WU48" s="10">
        <f t="shared" si="44"/>
        <v>0</v>
      </c>
      <c r="WV48" s="10">
        <f t="shared" si="45"/>
        <v>0</v>
      </c>
      <c r="WW48" s="10">
        <f t="shared" si="46"/>
        <v>0</v>
      </c>
      <c r="WX48" s="10">
        <f t="shared" si="47"/>
        <v>0</v>
      </c>
      <c r="WY48" s="10">
        <f t="shared" si="48"/>
        <v>0</v>
      </c>
      <c r="WZ48" s="10"/>
      <c r="XA48" s="10"/>
      <c r="XB48" s="10">
        <f t="shared" si="49"/>
        <v>0</v>
      </c>
      <c r="XC48" s="10">
        <f t="shared" si="50"/>
        <v>0</v>
      </c>
      <c r="XD48" s="10">
        <f t="shared" si="51"/>
        <v>440000</v>
      </c>
      <c r="XE48" s="10">
        <f t="shared" si="52"/>
        <v>440000</v>
      </c>
      <c r="XF48" s="10"/>
      <c r="XG48" s="10">
        <f t="shared" si="53"/>
        <v>440000</v>
      </c>
      <c r="XH48" s="10">
        <f t="shared" si="54"/>
        <v>0</v>
      </c>
      <c r="XI48" s="10"/>
      <c r="XJ48" s="10"/>
      <c r="XK48" s="10"/>
    </row>
    <row r="49" spans="1:635" s="34" customFormat="1" ht="28.5" customHeight="1">
      <c r="A49" s="7">
        <v>1</v>
      </c>
      <c r="B49" s="9" t="s">
        <v>1370</v>
      </c>
      <c r="C49" s="7">
        <v>42886163</v>
      </c>
      <c r="D49" s="7" t="s">
        <v>1371</v>
      </c>
      <c r="E49" s="7" t="s">
        <v>1219</v>
      </c>
      <c r="F49" s="7">
        <v>3473171</v>
      </c>
      <c r="G49" s="7" t="s">
        <v>1227</v>
      </c>
      <c r="H49" s="7" t="s">
        <v>1187</v>
      </c>
      <c r="I49" s="7" t="s">
        <v>1374</v>
      </c>
      <c r="J49" s="35">
        <v>39083</v>
      </c>
      <c r="K49" s="7"/>
      <c r="L49" s="7" t="s">
        <v>1188</v>
      </c>
      <c r="M49" s="7" t="s">
        <v>1375</v>
      </c>
      <c r="N49" s="7">
        <v>107</v>
      </c>
      <c r="O49" s="7"/>
      <c r="P49" s="7">
        <v>103</v>
      </c>
      <c r="Q49" s="7">
        <v>107</v>
      </c>
      <c r="R49" s="7">
        <v>107</v>
      </c>
      <c r="S49" s="7"/>
      <c r="T49" s="7"/>
      <c r="U49" s="7"/>
      <c r="V49" s="7"/>
      <c r="W49" s="7" t="s">
        <v>1376</v>
      </c>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t="s">
        <v>1224</v>
      </c>
      <c r="BM49" s="7" t="s">
        <v>1212</v>
      </c>
      <c r="BN49" s="7" t="s">
        <v>1319</v>
      </c>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v>0</v>
      </c>
      <c r="DB49" s="7">
        <v>0</v>
      </c>
      <c r="DC49" s="7">
        <v>0</v>
      </c>
      <c r="DD49" s="7">
        <v>0</v>
      </c>
      <c r="DE49" s="7">
        <v>0</v>
      </c>
      <c r="DF49" s="7">
        <v>14</v>
      </c>
      <c r="DG49" s="7">
        <v>43</v>
      </c>
      <c r="DH49" s="7">
        <v>31</v>
      </c>
      <c r="DI49" s="7">
        <v>17</v>
      </c>
      <c r="DJ49" s="7">
        <v>1</v>
      </c>
      <c r="DK49" s="7">
        <v>14</v>
      </c>
      <c r="DL49" s="7">
        <v>43</v>
      </c>
      <c r="DM49" s="7">
        <v>31</v>
      </c>
      <c r="DN49" s="7">
        <v>17</v>
      </c>
      <c r="DO49" s="7">
        <v>1</v>
      </c>
      <c r="DP49" s="7">
        <v>0</v>
      </c>
      <c r="DQ49" s="7">
        <v>106</v>
      </c>
      <c r="DR49" s="7">
        <v>106</v>
      </c>
      <c r="DS49" s="7">
        <v>0</v>
      </c>
      <c r="DT49" s="7">
        <v>0</v>
      </c>
      <c r="DU49" s="7">
        <v>0</v>
      </c>
      <c r="DV49" s="7">
        <v>0</v>
      </c>
      <c r="DW49" s="7">
        <v>0</v>
      </c>
      <c r="DX49" s="7">
        <v>14</v>
      </c>
      <c r="DY49" s="7">
        <v>44</v>
      </c>
      <c r="DZ49" s="7">
        <v>31</v>
      </c>
      <c r="EA49" s="7">
        <v>17</v>
      </c>
      <c r="EB49" s="7">
        <v>1</v>
      </c>
      <c r="EC49" s="7">
        <v>14</v>
      </c>
      <c r="ED49" s="7">
        <v>44</v>
      </c>
      <c r="EE49" s="7">
        <v>31</v>
      </c>
      <c r="EF49" s="7">
        <v>17</v>
      </c>
      <c r="EG49" s="7">
        <v>1</v>
      </c>
      <c r="EH49" s="7">
        <v>0</v>
      </c>
      <c r="EI49" s="7">
        <v>107</v>
      </c>
      <c r="EJ49" s="7">
        <v>107</v>
      </c>
      <c r="EK49" s="7">
        <v>3</v>
      </c>
      <c r="EL49" s="7">
        <v>2.8</v>
      </c>
      <c r="EM49" s="7">
        <v>2.8</v>
      </c>
      <c r="EN49" s="7">
        <v>1479884</v>
      </c>
      <c r="EO49" s="7">
        <v>0</v>
      </c>
      <c r="EP49" s="7">
        <v>53</v>
      </c>
      <c r="EQ49" s="7">
        <v>49.5</v>
      </c>
      <c r="ER49" s="7">
        <v>49.5</v>
      </c>
      <c r="ES49" s="7">
        <v>19506991</v>
      </c>
      <c r="ET49" s="7">
        <v>17500000</v>
      </c>
      <c r="EU49" s="7">
        <v>8</v>
      </c>
      <c r="EV49" s="7">
        <v>5</v>
      </c>
      <c r="EW49" s="7">
        <v>5</v>
      </c>
      <c r="EX49" s="7">
        <v>2373708</v>
      </c>
      <c r="EY49" s="7">
        <v>0</v>
      </c>
      <c r="EZ49" s="7"/>
      <c r="FA49" s="7"/>
      <c r="FB49" s="7"/>
      <c r="FC49" s="7"/>
      <c r="FD49" s="7"/>
      <c r="FE49" s="7"/>
      <c r="FF49" s="7"/>
      <c r="FG49" s="7"/>
      <c r="FH49" s="7"/>
      <c r="FI49" s="7"/>
      <c r="FJ49" s="7"/>
      <c r="FK49" s="7"/>
      <c r="FL49" s="7"/>
      <c r="FM49" s="7"/>
      <c r="FN49" s="7"/>
      <c r="FO49" s="7">
        <v>15</v>
      </c>
      <c r="FP49" s="7">
        <v>11.125</v>
      </c>
      <c r="FQ49" s="7">
        <v>9.125</v>
      </c>
      <c r="FR49" s="7">
        <v>4071139</v>
      </c>
      <c r="FS49" s="7">
        <v>0</v>
      </c>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v>1</v>
      </c>
      <c r="JN49" s="7">
        <v>0.77500000000000002</v>
      </c>
      <c r="JO49" s="7">
        <v>0</v>
      </c>
      <c r="JP49" s="7">
        <v>202000</v>
      </c>
      <c r="JQ49" s="7">
        <v>0</v>
      </c>
      <c r="JR49" s="7"/>
      <c r="JS49" s="7"/>
      <c r="JT49" s="7"/>
      <c r="JU49" s="7"/>
      <c r="JV49" s="7"/>
      <c r="JW49" s="7"/>
      <c r="JX49" s="7"/>
      <c r="JY49" s="7"/>
      <c r="JZ49" s="7"/>
      <c r="KA49" s="7"/>
      <c r="KB49" s="7"/>
      <c r="KC49" s="7"/>
      <c r="KD49" s="7"/>
      <c r="KE49" s="7"/>
      <c r="KF49" s="7"/>
      <c r="KG49" s="7">
        <v>0</v>
      </c>
      <c r="KH49" s="7"/>
      <c r="KI49" s="7">
        <v>57.3</v>
      </c>
      <c r="KJ49" s="7">
        <v>0</v>
      </c>
      <c r="KK49" s="7">
        <v>0</v>
      </c>
      <c r="KL49" s="7">
        <v>0.77500000000000002</v>
      </c>
      <c r="KM49" s="7">
        <v>58.075000000000003</v>
      </c>
      <c r="KN49" s="7">
        <v>27431722</v>
      </c>
      <c r="KO49" s="7">
        <v>17500000</v>
      </c>
      <c r="KP49" s="7">
        <v>17500000</v>
      </c>
      <c r="KQ49" s="7"/>
      <c r="KR49" s="7"/>
      <c r="KS49" s="7"/>
      <c r="KT49" s="7">
        <v>0</v>
      </c>
      <c r="KU49" s="7">
        <v>0</v>
      </c>
      <c r="KV49" s="7">
        <v>0</v>
      </c>
      <c r="KW49" s="7"/>
      <c r="KX49" s="7"/>
      <c r="KY49" s="7"/>
      <c r="KZ49" s="7">
        <v>0</v>
      </c>
      <c r="LA49" s="7">
        <v>0</v>
      </c>
      <c r="LB49" s="7">
        <v>0</v>
      </c>
      <c r="LC49" s="7"/>
      <c r="LD49" s="7"/>
      <c r="LE49" s="7"/>
      <c r="LF49" s="7">
        <v>0</v>
      </c>
      <c r="LG49" s="7">
        <v>0</v>
      </c>
      <c r="LH49" s="7">
        <v>0</v>
      </c>
      <c r="LI49" s="7"/>
      <c r="LJ49" s="7"/>
      <c r="LK49" s="7"/>
      <c r="LL49" s="7">
        <v>0</v>
      </c>
      <c r="LM49" s="7">
        <v>0</v>
      </c>
      <c r="LN49" s="7">
        <v>0</v>
      </c>
      <c r="LO49" s="7"/>
      <c r="LP49" s="7"/>
      <c r="LQ49" s="7"/>
      <c r="LR49" s="7">
        <v>300000</v>
      </c>
      <c r="LS49" s="7">
        <v>0</v>
      </c>
      <c r="LT49" s="7">
        <v>0</v>
      </c>
      <c r="LU49" s="7"/>
      <c r="LV49" s="7"/>
      <c r="LW49" s="7"/>
      <c r="LX49" s="7">
        <v>3032000</v>
      </c>
      <c r="LY49" s="7">
        <v>0</v>
      </c>
      <c r="LZ49" s="7">
        <v>0</v>
      </c>
      <c r="MA49" s="7"/>
      <c r="MB49" s="7"/>
      <c r="MC49" s="7"/>
      <c r="MD49" s="7">
        <v>170000</v>
      </c>
      <c r="ME49" s="7">
        <v>0</v>
      </c>
      <c r="MF49" s="7">
        <v>0</v>
      </c>
      <c r="MG49" s="7"/>
      <c r="MH49" s="7"/>
      <c r="MI49" s="7"/>
      <c r="MJ49" s="7">
        <v>200000</v>
      </c>
      <c r="MK49" s="7">
        <v>0</v>
      </c>
      <c r="ML49" s="7">
        <v>0</v>
      </c>
      <c r="MM49" s="7"/>
      <c r="MN49" s="7"/>
      <c r="MO49" s="7"/>
      <c r="MP49" s="7">
        <v>1006000</v>
      </c>
      <c r="MQ49" s="7">
        <v>0</v>
      </c>
      <c r="MR49" s="7">
        <v>0</v>
      </c>
      <c r="MS49" s="7"/>
      <c r="MT49" s="7"/>
      <c r="MU49" s="7"/>
      <c r="MV49" s="7">
        <v>2270000</v>
      </c>
      <c r="MW49" s="7">
        <v>0</v>
      </c>
      <c r="MX49" s="7">
        <v>0</v>
      </c>
      <c r="MY49" s="7"/>
      <c r="MZ49" s="7"/>
      <c r="NA49" s="7"/>
      <c r="NB49" s="7">
        <v>92000</v>
      </c>
      <c r="NC49" s="7">
        <v>0</v>
      </c>
      <c r="ND49" s="7">
        <v>0</v>
      </c>
      <c r="NE49" s="7"/>
      <c r="NF49" s="7"/>
      <c r="NG49" s="7"/>
      <c r="NH49" s="7">
        <v>0</v>
      </c>
      <c r="NI49" s="7">
        <v>0</v>
      </c>
      <c r="NJ49" s="7">
        <v>0</v>
      </c>
      <c r="NK49" s="7"/>
      <c r="NL49" s="7"/>
      <c r="NM49" s="7"/>
      <c r="NN49" s="7">
        <v>65000</v>
      </c>
      <c r="NO49" s="7">
        <v>0</v>
      </c>
      <c r="NP49" s="7">
        <v>0</v>
      </c>
      <c r="NQ49" s="7"/>
      <c r="NR49" s="7"/>
      <c r="NS49" s="7"/>
      <c r="NT49" s="7">
        <v>154542</v>
      </c>
      <c r="NU49" s="7">
        <v>0</v>
      </c>
      <c r="NV49" s="7">
        <v>0</v>
      </c>
      <c r="NW49" s="7"/>
      <c r="NX49" s="7"/>
      <c r="NY49" s="7"/>
      <c r="NZ49" s="7">
        <v>634000</v>
      </c>
      <c r="OA49" s="7">
        <v>0</v>
      </c>
      <c r="OB49" s="7">
        <v>0</v>
      </c>
      <c r="OC49" s="7"/>
      <c r="OD49" s="7"/>
      <c r="OE49" s="7"/>
      <c r="OF49" s="7">
        <v>22000</v>
      </c>
      <c r="OG49" s="7">
        <v>0</v>
      </c>
      <c r="OH49" s="7">
        <v>0</v>
      </c>
      <c r="OI49" s="7"/>
      <c r="OJ49" s="7"/>
      <c r="OK49" s="7"/>
      <c r="OL49" s="7">
        <v>202000</v>
      </c>
      <c r="OM49" s="7">
        <v>0</v>
      </c>
      <c r="ON49" s="7">
        <v>0</v>
      </c>
      <c r="OO49" s="7"/>
      <c r="OP49" s="7"/>
      <c r="OQ49" s="7"/>
      <c r="OR49" s="7">
        <v>0</v>
      </c>
      <c r="OS49" s="7">
        <v>0</v>
      </c>
      <c r="OT49" s="7">
        <v>0</v>
      </c>
      <c r="OU49" s="7"/>
      <c r="OV49" s="7"/>
      <c r="OW49" s="7"/>
      <c r="OX49" s="7">
        <v>2371000</v>
      </c>
      <c r="OY49" s="7">
        <v>0</v>
      </c>
      <c r="OZ49" s="7">
        <v>0</v>
      </c>
      <c r="PA49" s="7"/>
      <c r="PB49" s="7"/>
      <c r="PC49" s="7"/>
      <c r="PD49" s="7">
        <v>2800000</v>
      </c>
      <c r="PE49" s="7">
        <v>0</v>
      </c>
      <c r="PF49" s="7">
        <v>0</v>
      </c>
      <c r="PG49" s="7"/>
      <c r="PH49" s="7"/>
      <c r="PI49" s="7"/>
      <c r="PJ49" s="7">
        <v>243000</v>
      </c>
      <c r="PK49" s="7">
        <v>0</v>
      </c>
      <c r="PL49" s="7">
        <v>0</v>
      </c>
      <c r="PM49" s="7"/>
      <c r="PN49" s="7"/>
      <c r="PO49" s="7"/>
      <c r="PP49" s="7">
        <v>40993264</v>
      </c>
      <c r="PQ49" s="7">
        <v>17500000</v>
      </c>
      <c r="PR49" s="8">
        <v>17500000</v>
      </c>
      <c r="PS49" s="7">
        <v>100</v>
      </c>
      <c r="PT49" s="7">
        <v>100</v>
      </c>
      <c r="PU49" s="7"/>
      <c r="PV49" s="7">
        <v>35720381</v>
      </c>
      <c r="PW49" s="7"/>
      <c r="PX49" s="7">
        <v>15442000</v>
      </c>
      <c r="PY49" s="7">
        <v>14158000</v>
      </c>
      <c r="PZ49" s="7">
        <v>17500000</v>
      </c>
      <c r="QA49" s="7">
        <v>0</v>
      </c>
      <c r="QB49" s="7">
        <v>0</v>
      </c>
      <c r="QC49" s="7">
        <v>0</v>
      </c>
      <c r="QD49" s="7">
        <v>0</v>
      </c>
      <c r="QE49" s="7">
        <v>0</v>
      </c>
      <c r="QF49" s="7">
        <v>0</v>
      </c>
      <c r="QG49" s="7">
        <v>5759480</v>
      </c>
      <c r="QH49" s="7">
        <v>7292698</v>
      </c>
      <c r="QI49" s="7">
        <v>5208264</v>
      </c>
      <c r="QJ49" s="7">
        <v>16900311</v>
      </c>
      <c r="QK49" s="7">
        <v>17200000</v>
      </c>
      <c r="QL49" s="7">
        <v>17560000</v>
      </c>
      <c r="QM49" s="7"/>
      <c r="QN49" s="7">
        <v>387961</v>
      </c>
      <c r="QO49" s="7">
        <v>380000</v>
      </c>
      <c r="QP49" s="7">
        <v>420000</v>
      </c>
      <c r="QQ49" s="7"/>
      <c r="QR49" s="7"/>
      <c r="QS49" s="7"/>
      <c r="QT49" s="7"/>
      <c r="QU49" s="7"/>
      <c r="QV49" s="7"/>
      <c r="QW49" s="7"/>
      <c r="QX49" s="7"/>
      <c r="QY49" s="7"/>
      <c r="QZ49" s="7"/>
      <c r="RA49" s="7"/>
      <c r="RB49" s="7"/>
      <c r="RC49" s="7"/>
      <c r="RD49" s="7">
        <v>318517</v>
      </c>
      <c r="RE49" s="7">
        <v>301000</v>
      </c>
      <c r="RF49" s="7">
        <v>305000</v>
      </c>
      <c r="RG49" s="7"/>
      <c r="RH49" s="7"/>
      <c r="RI49" s="7">
        <v>0</v>
      </c>
      <c r="RJ49" s="7"/>
      <c r="RK49" s="7"/>
      <c r="RL49" s="7"/>
      <c r="RM49" s="7" t="s">
        <v>1188</v>
      </c>
      <c r="RN49" s="7"/>
      <c r="RO49" s="7"/>
      <c r="RP49" s="7"/>
      <c r="RQ49" s="7"/>
      <c r="RR49" s="7"/>
      <c r="RS49" s="7"/>
      <c r="RT49" s="7"/>
      <c r="RU49" s="7"/>
      <c r="RV49" s="7"/>
      <c r="RW49" s="7"/>
      <c r="RX49" s="7"/>
      <c r="RY49" s="7"/>
      <c r="RZ49" s="7"/>
      <c r="SA49" s="7"/>
      <c r="SB49" s="7"/>
      <c r="SC49" s="7"/>
      <c r="SD49" s="7"/>
      <c r="SE49" s="7"/>
      <c r="SF49" s="7"/>
      <c r="SG49" s="36">
        <f t="shared" si="55"/>
        <v>40993264</v>
      </c>
      <c r="SH49" s="36">
        <f t="shared" si="56"/>
        <v>40993264</v>
      </c>
      <c r="SI49" s="36">
        <f t="shared" si="57"/>
        <v>27431722</v>
      </c>
      <c r="SJ49" s="20">
        <f t="shared" si="58"/>
        <v>27431722</v>
      </c>
      <c r="SK49" s="20">
        <f t="shared" si="59"/>
        <v>0</v>
      </c>
      <c r="SL49" s="20">
        <f t="shared" si="60"/>
        <v>0</v>
      </c>
      <c r="SM49" s="20">
        <f t="shared" si="61"/>
        <v>0</v>
      </c>
      <c r="SN49" s="36">
        <f t="shared" si="62"/>
        <v>13561542</v>
      </c>
      <c r="SO49" s="36">
        <f t="shared" si="63"/>
        <v>300000</v>
      </c>
      <c r="SP49" s="20">
        <f t="shared" si="64"/>
        <v>0</v>
      </c>
      <c r="SQ49" s="20">
        <f t="shared" si="65"/>
        <v>300000</v>
      </c>
      <c r="SR49" s="20">
        <f t="shared" si="66"/>
        <v>3032000</v>
      </c>
      <c r="SS49" s="20">
        <f t="shared" si="67"/>
        <v>170000</v>
      </c>
      <c r="ST49" s="20">
        <f t="shared" si="68"/>
        <v>200000</v>
      </c>
      <c r="SU49" s="20">
        <f t="shared" si="69"/>
        <v>1006000</v>
      </c>
      <c r="SV49" s="36">
        <f t="shared" si="70"/>
        <v>5810542</v>
      </c>
      <c r="SW49" s="20">
        <f t="shared" si="71"/>
        <v>2270000</v>
      </c>
      <c r="SX49" s="20">
        <f t="shared" si="72"/>
        <v>92000</v>
      </c>
      <c r="SY49" s="20">
        <f t="shared" si="73"/>
        <v>0</v>
      </c>
      <c r="SZ49" s="20">
        <f t="shared" si="74"/>
        <v>65000</v>
      </c>
      <c r="TA49" s="20">
        <f t="shared" si="75"/>
        <v>154542</v>
      </c>
      <c r="TB49" s="20">
        <f t="shared" si="76"/>
        <v>634000</v>
      </c>
      <c r="TC49" s="20">
        <f t="shared" si="77"/>
        <v>22000</v>
      </c>
      <c r="TD49" s="20">
        <f t="shared" si="78"/>
        <v>202000</v>
      </c>
      <c r="TE49" s="20">
        <f t="shared" si="79"/>
        <v>0</v>
      </c>
      <c r="TF49" s="20">
        <f t="shared" si="80"/>
        <v>2371000</v>
      </c>
      <c r="TG49" s="20">
        <f t="shared" si="81"/>
        <v>2800000</v>
      </c>
      <c r="TH49" s="20">
        <f t="shared" si="82"/>
        <v>243000</v>
      </c>
      <c r="TI49" s="6"/>
      <c r="TJ49" s="36">
        <f t="shared" si="83"/>
        <v>17500000</v>
      </c>
      <c r="TK49" s="36">
        <f t="shared" si="84"/>
        <v>17500000</v>
      </c>
      <c r="TL49" s="36">
        <f t="shared" si="85"/>
        <v>17500000</v>
      </c>
      <c r="TM49" s="20">
        <f t="shared" si="86"/>
        <v>17500000</v>
      </c>
      <c r="TN49" s="20">
        <f t="shared" si="87"/>
        <v>0</v>
      </c>
      <c r="TO49" s="20">
        <f t="shared" si="88"/>
        <v>0</v>
      </c>
      <c r="TP49" s="20">
        <f t="shared" si="89"/>
        <v>0</v>
      </c>
      <c r="TQ49" s="36">
        <f t="shared" si="90"/>
        <v>0</v>
      </c>
      <c r="TR49" s="36">
        <f t="shared" si="91"/>
        <v>0</v>
      </c>
      <c r="TS49" s="20">
        <f t="shared" si="92"/>
        <v>0</v>
      </c>
      <c r="TT49" s="20">
        <f t="shared" si="93"/>
        <v>0</v>
      </c>
      <c r="TU49" s="20">
        <f t="shared" si="94"/>
        <v>0</v>
      </c>
      <c r="TV49" s="20">
        <f t="shared" si="95"/>
        <v>0</v>
      </c>
      <c r="TW49" s="20">
        <f t="shared" si="96"/>
        <v>0</v>
      </c>
      <c r="TX49" s="20">
        <f t="shared" si="97"/>
        <v>0</v>
      </c>
      <c r="TY49" s="36">
        <f t="shared" si="98"/>
        <v>0</v>
      </c>
      <c r="TZ49" s="20">
        <f t="shared" si="99"/>
        <v>0</v>
      </c>
      <c r="UA49" s="20">
        <f t="shared" si="100"/>
        <v>0</v>
      </c>
      <c r="UB49" s="20">
        <f t="shared" si="101"/>
        <v>0</v>
      </c>
      <c r="UC49" s="20">
        <f t="shared" si="102"/>
        <v>0</v>
      </c>
      <c r="UD49" s="20">
        <f t="shared" si="103"/>
        <v>0</v>
      </c>
      <c r="UE49" s="20">
        <f t="shared" si="104"/>
        <v>0</v>
      </c>
      <c r="UF49" s="20">
        <f t="shared" si="105"/>
        <v>0</v>
      </c>
      <c r="UG49" s="20">
        <f t="shared" si="106"/>
        <v>0</v>
      </c>
      <c r="UH49" s="20">
        <f t="shared" si="107"/>
        <v>0</v>
      </c>
      <c r="UI49" s="20">
        <f t="shared" si="108"/>
        <v>0</v>
      </c>
      <c r="UJ49" s="20">
        <f t="shared" si="109"/>
        <v>0</v>
      </c>
      <c r="UK49" s="20">
        <f t="shared" si="110"/>
        <v>0</v>
      </c>
      <c r="UL49" s="6"/>
      <c r="UM49" s="36">
        <f t="shared" si="111"/>
        <v>17500000</v>
      </c>
      <c r="UN49" s="36">
        <f t="shared" si="112"/>
        <v>17500000</v>
      </c>
      <c r="UO49" s="36">
        <f t="shared" si="113"/>
        <v>17500000</v>
      </c>
      <c r="UP49" s="20">
        <f t="shared" si="114"/>
        <v>17500000</v>
      </c>
      <c r="UQ49" s="20">
        <f t="shared" si="115"/>
        <v>0</v>
      </c>
      <c r="UR49" s="20">
        <f t="shared" si="116"/>
        <v>0</v>
      </c>
      <c r="US49" s="20">
        <f t="shared" si="117"/>
        <v>0</v>
      </c>
      <c r="UT49" s="36">
        <f t="shared" si="118"/>
        <v>0</v>
      </c>
      <c r="UU49" s="36">
        <f t="shared" si="119"/>
        <v>0</v>
      </c>
      <c r="UV49" s="20">
        <f t="shared" si="120"/>
        <v>0</v>
      </c>
      <c r="UW49" s="20">
        <f t="shared" si="121"/>
        <v>0</v>
      </c>
      <c r="UX49" s="20">
        <f t="shared" si="122"/>
        <v>0</v>
      </c>
      <c r="UY49" s="20">
        <f t="shared" si="123"/>
        <v>0</v>
      </c>
      <c r="UZ49" s="20">
        <f t="shared" si="124"/>
        <v>0</v>
      </c>
      <c r="VA49" s="20">
        <f t="shared" si="125"/>
        <v>0</v>
      </c>
      <c r="VB49" s="36">
        <f t="shared" si="126"/>
        <v>0</v>
      </c>
      <c r="VC49" s="20">
        <f t="shared" si="127"/>
        <v>0</v>
      </c>
      <c r="VD49" s="20">
        <f t="shared" si="128"/>
        <v>0</v>
      </c>
      <c r="VE49" s="20">
        <f t="shared" si="129"/>
        <v>0</v>
      </c>
      <c r="VF49" s="20">
        <f t="shared" si="130"/>
        <v>0</v>
      </c>
      <c r="VG49" s="20">
        <f t="shared" si="131"/>
        <v>0</v>
      </c>
      <c r="VH49" s="20">
        <f t="shared" si="132"/>
        <v>0</v>
      </c>
      <c r="VI49" s="20">
        <f t="shared" si="133"/>
        <v>0</v>
      </c>
      <c r="VJ49" s="20">
        <f t="shared" si="134"/>
        <v>0</v>
      </c>
      <c r="VK49" s="20">
        <f t="shared" si="135"/>
        <v>0</v>
      </c>
      <c r="VL49" s="20">
        <f t="shared" si="136"/>
        <v>0</v>
      </c>
      <c r="VM49" s="20">
        <f t="shared" si="137"/>
        <v>0</v>
      </c>
      <c r="VN49" s="20">
        <f t="shared" si="138"/>
        <v>0</v>
      </c>
      <c r="VT49" s="34">
        <f t="shared" si="25"/>
        <v>3473171</v>
      </c>
      <c r="VU49" s="34" t="str">
        <f t="shared" si="26"/>
        <v>Domov Dědina</v>
      </c>
      <c r="VV49" s="34" t="str">
        <f t="shared" si="27"/>
        <v>Domov Dědina - pobytová služba</v>
      </c>
      <c r="VW49" s="34" t="str">
        <f t="shared" si="28"/>
        <v>domovy pro osoby se zdravotním postižením</v>
      </c>
      <c r="VX49" s="10">
        <f t="shared" si="29"/>
        <v>3702000</v>
      </c>
      <c r="VY49" s="10"/>
      <c r="VZ49" s="10"/>
      <c r="WA49" s="10">
        <f t="shared" si="30"/>
        <v>2270000</v>
      </c>
      <c r="WB49" s="10">
        <f t="shared" si="31"/>
        <v>634000</v>
      </c>
      <c r="WC49" s="10">
        <f t="shared" si="32"/>
        <v>0</v>
      </c>
      <c r="WD49" s="10">
        <f t="shared" si="33"/>
        <v>202000</v>
      </c>
      <c r="WE49" s="10">
        <f t="shared" si="34"/>
        <v>311542</v>
      </c>
      <c r="WF49" s="10"/>
      <c r="WG49" s="10"/>
      <c r="WH49" s="10">
        <f t="shared" si="35"/>
        <v>2800000</v>
      </c>
      <c r="WI49" s="10">
        <f t="shared" si="36"/>
        <v>3642000</v>
      </c>
      <c r="WJ49" s="10">
        <f t="shared" si="37"/>
        <v>23360583</v>
      </c>
      <c r="WK49" s="10"/>
      <c r="WL49" s="10">
        <f t="shared" si="38"/>
        <v>4071139</v>
      </c>
      <c r="WM49" s="10">
        <f t="shared" si="39"/>
        <v>40993264</v>
      </c>
      <c r="WN49" s="10">
        <f t="shared" si="40"/>
        <v>40993264</v>
      </c>
      <c r="WO49" s="10">
        <f t="shared" si="41"/>
        <v>0</v>
      </c>
      <c r="WP49" s="10">
        <f t="shared" si="42"/>
        <v>27431722</v>
      </c>
      <c r="WQ49" s="34">
        <v>6115340</v>
      </c>
      <c r="WR49" s="10">
        <f t="shared" si="43"/>
        <v>0</v>
      </c>
      <c r="WS49" s="10"/>
      <c r="WT49" s="10"/>
      <c r="WU49" s="10">
        <f t="shared" si="44"/>
        <v>0</v>
      </c>
      <c r="WV49" s="10">
        <f t="shared" si="45"/>
        <v>0</v>
      </c>
      <c r="WW49" s="10">
        <f t="shared" si="46"/>
        <v>0</v>
      </c>
      <c r="WX49" s="10">
        <f t="shared" si="47"/>
        <v>0</v>
      </c>
      <c r="WY49" s="10">
        <f t="shared" si="48"/>
        <v>0</v>
      </c>
      <c r="WZ49" s="10"/>
      <c r="XA49" s="10"/>
      <c r="XB49" s="10">
        <f t="shared" si="49"/>
        <v>0</v>
      </c>
      <c r="XC49" s="10">
        <f t="shared" si="50"/>
        <v>0</v>
      </c>
      <c r="XD49" s="10">
        <f t="shared" si="51"/>
        <v>17500000</v>
      </c>
      <c r="XE49" s="10">
        <f t="shared" si="52"/>
        <v>17500000</v>
      </c>
      <c r="XF49" s="10"/>
      <c r="XG49" s="10">
        <f t="shared" si="53"/>
        <v>17500000</v>
      </c>
      <c r="XH49" s="10">
        <f t="shared" si="54"/>
        <v>0</v>
      </c>
      <c r="XI49" s="10"/>
      <c r="XJ49" s="10"/>
      <c r="XK49" s="10"/>
    </row>
    <row r="50" spans="1:635" s="34" customFormat="1" ht="28.5" customHeight="1">
      <c r="A50" s="7">
        <v>1</v>
      </c>
      <c r="B50" s="9" t="s">
        <v>1370</v>
      </c>
      <c r="C50" s="7">
        <v>42886163</v>
      </c>
      <c r="D50" s="7" t="s">
        <v>1371</v>
      </c>
      <c r="E50" s="7" t="s">
        <v>1219</v>
      </c>
      <c r="F50" s="7">
        <v>6514817</v>
      </c>
      <c r="G50" s="7" t="s">
        <v>1235</v>
      </c>
      <c r="H50" s="7" t="s">
        <v>1187</v>
      </c>
      <c r="I50" s="7" t="s">
        <v>1377</v>
      </c>
      <c r="J50" s="35">
        <v>41671</v>
      </c>
      <c r="K50" s="7"/>
      <c r="L50" s="7" t="s">
        <v>1188</v>
      </c>
      <c r="M50" s="7" t="s">
        <v>1378</v>
      </c>
      <c r="N50" s="7">
        <v>16</v>
      </c>
      <c r="O50" s="7"/>
      <c r="P50" s="7">
        <v>9</v>
      </c>
      <c r="Q50" s="7">
        <v>13</v>
      </c>
      <c r="R50" s="7">
        <v>16</v>
      </c>
      <c r="S50" s="7"/>
      <c r="T50" s="7"/>
      <c r="U50" s="7"/>
      <c r="V50" s="7"/>
      <c r="W50" s="7" t="s">
        <v>1379</v>
      </c>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t="s">
        <v>1380</v>
      </c>
      <c r="BM50" s="7" t="s">
        <v>1225</v>
      </c>
      <c r="BN50" s="7" t="s">
        <v>1234</v>
      </c>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v>0</v>
      </c>
      <c r="DB50" s="7">
        <v>0</v>
      </c>
      <c r="DC50" s="7">
        <v>0</v>
      </c>
      <c r="DD50" s="7">
        <v>0</v>
      </c>
      <c r="DE50" s="7">
        <v>0</v>
      </c>
      <c r="DF50" s="7">
        <v>0</v>
      </c>
      <c r="DG50" s="7">
        <v>0</v>
      </c>
      <c r="DH50" s="7">
        <v>0</v>
      </c>
      <c r="DI50" s="7">
        <v>0</v>
      </c>
      <c r="DJ50" s="7">
        <v>13</v>
      </c>
      <c r="DK50" s="7">
        <v>0</v>
      </c>
      <c r="DL50" s="7">
        <v>0</v>
      </c>
      <c r="DM50" s="7">
        <v>0</v>
      </c>
      <c r="DN50" s="7">
        <v>0</v>
      </c>
      <c r="DO50" s="7">
        <v>13</v>
      </c>
      <c r="DP50" s="7">
        <v>0</v>
      </c>
      <c r="DQ50" s="7">
        <v>13</v>
      </c>
      <c r="DR50" s="7">
        <v>13</v>
      </c>
      <c r="DS50" s="7">
        <v>0</v>
      </c>
      <c r="DT50" s="7">
        <v>0</v>
      </c>
      <c r="DU50" s="7">
        <v>0</v>
      </c>
      <c r="DV50" s="7">
        <v>0</v>
      </c>
      <c r="DW50" s="7">
        <v>0</v>
      </c>
      <c r="DX50" s="7">
        <v>0</v>
      </c>
      <c r="DY50" s="7">
        <v>0</v>
      </c>
      <c r="DZ50" s="7">
        <v>0</v>
      </c>
      <c r="EA50" s="7">
        <v>0</v>
      </c>
      <c r="EB50" s="7">
        <v>16</v>
      </c>
      <c r="EC50" s="7">
        <v>0</v>
      </c>
      <c r="ED50" s="7">
        <v>0</v>
      </c>
      <c r="EE50" s="7">
        <v>0</v>
      </c>
      <c r="EF50" s="7">
        <v>0</v>
      </c>
      <c r="EG50" s="7">
        <v>16</v>
      </c>
      <c r="EH50" s="7">
        <v>0</v>
      </c>
      <c r="EI50" s="7">
        <v>16</v>
      </c>
      <c r="EJ50" s="7">
        <v>16</v>
      </c>
      <c r="EK50" s="7">
        <v>2</v>
      </c>
      <c r="EL50" s="7">
        <v>0.9</v>
      </c>
      <c r="EM50" s="7">
        <v>0.9</v>
      </c>
      <c r="EN50" s="7">
        <v>437090</v>
      </c>
      <c r="EO50" s="7">
        <v>200000</v>
      </c>
      <c r="EP50" s="7">
        <v>12</v>
      </c>
      <c r="EQ50" s="7">
        <v>9</v>
      </c>
      <c r="ER50" s="7">
        <v>9</v>
      </c>
      <c r="ES50" s="7">
        <v>3246139</v>
      </c>
      <c r="ET50" s="7">
        <v>2740000</v>
      </c>
      <c r="EU50" s="7"/>
      <c r="EV50" s="7"/>
      <c r="EW50" s="7"/>
      <c r="EX50" s="7"/>
      <c r="EY50" s="7"/>
      <c r="EZ50" s="7"/>
      <c r="FA50" s="7"/>
      <c r="FB50" s="7"/>
      <c r="FC50" s="7"/>
      <c r="FD50" s="7"/>
      <c r="FE50" s="7"/>
      <c r="FF50" s="7"/>
      <c r="FG50" s="7"/>
      <c r="FH50" s="7"/>
      <c r="FI50" s="7"/>
      <c r="FJ50" s="7"/>
      <c r="FK50" s="7"/>
      <c r="FL50" s="7"/>
      <c r="FM50" s="7"/>
      <c r="FN50" s="7"/>
      <c r="FO50" s="7">
        <v>5</v>
      </c>
      <c r="FP50" s="7">
        <v>0.5</v>
      </c>
      <c r="FQ50" s="7">
        <v>0.5</v>
      </c>
      <c r="FR50" s="7">
        <v>286972</v>
      </c>
      <c r="FS50" s="7">
        <v>60000</v>
      </c>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v>2</v>
      </c>
      <c r="IO50" s="7">
        <v>326</v>
      </c>
      <c r="IP50" s="7">
        <v>0.16200000000000001</v>
      </c>
      <c r="IQ50" s="7">
        <v>25400</v>
      </c>
      <c r="IR50" s="7">
        <v>0</v>
      </c>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v>0</v>
      </c>
      <c r="KH50" s="7"/>
      <c r="KI50" s="7">
        <v>9.9</v>
      </c>
      <c r="KJ50" s="7">
        <v>0</v>
      </c>
      <c r="KK50" s="7">
        <v>0.16200000000000001</v>
      </c>
      <c r="KL50" s="7">
        <v>0</v>
      </c>
      <c r="KM50" s="7">
        <v>10.061999999999999</v>
      </c>
      <c r="KN50" s="7">
        <v>3970201</v>
      </c>
      <c r="KO50" s="7">
        <v>3000000</v>
      </c>
      <c r="KP50" s="7">
        <v>3000000</v>
      </c>
      <c r="KQ50" s="7"/>
      <c r="KR50" s="7"/>
      <c r="KS50" s="7"/>
      <c r="KT50" s="7">
        <v>0</v>
      </c>
      <c r="KU50" s="7">
        <v>0</v>
      </c>
      <c r="KV50" s="7">
        <v>0</v>
      </c>
      <c r="KW50" s="7"/>
      <c r="KX50" s="7"/>
      <c r="KY50" s="7"/>
      <c r="KZ50" s="7">
        <v>25400</v>
      </c>
      <c r="LA50" s="7">
        <v>0</v>
      </c>
      <c r="LB50" s="7">
        <v>0</v>
      </c>
      <c r="LC50" s="7"/>
      <c r="LD50" s="7"/>
      <c r="LE50" s="7"/>
      <c r="LF50" s="7">
        <v>0</v>
      </c>
      <c r="LG50" s="7">
        <v>0</v>
      </c>
      <c r="LH50" s="7">
        <v>0</v>
      </c>
      <c r="LI50" s="7"/>
      <c r="LJ50" s="7"/>
      <c r="LK50" s="7"/>
      <c r="LL50" s="7">
        <v>0</v>
      </c>
      <c r="LM50" s="7">
        <v>0</v>
      </c>
      <c r="LN50" s="7">
        <v>0</v>
      </c>
      <c r="LO50" s="7"/>
      <c r="LP50" s="7"/>
      <c r="LQ50" s="7"/>
      <c r="LR50" s="7">
        <v>300000</v>
      </c>
      <c r="LS50" s="7">
        <v>0</v>
      </c>
      <c r="LT50" s="7">
        <v>0</v>
      </c>
      <c r="LU50" s="7"/>
      <c r="LV50" s="7"/>
      <c r="LW50" s="7"/>
      <c r="LX50" s="7">
        <v>510000</v>
      </c>
      <c r="LY50" s="7">
        <v>0</v>
      </c>
      <c r="LZ50" s="7">
        <v>0</v>
      </c>
      <c r="MA50" s="7"/>
      <c r="MB50" s="7"/>
      <c r="MC50" s="7"/>
      <c r="MD50" s="7">
        <v>25000</v>
      </c>
      <c r="ME50" s="7">
        <v>0</v>
      </c>
      <c r="MF50" s="7">
        <v>0</v>
      </c>
      <c r="MG50" s="7"/>
      <c r="MH50" s="7"/>
      <c r="MI50" s="7"/>
      <c r="MJ50" s="7">
        <v>20000</v>
      </c>
      <c r="MK50" s="7">
        <v>0</v>
      </c>
      <c r="ML50" s="7">
        <v>0</v>
      </c>
      <c r="MM50" s="7"/>
      <c r="MN50" s="7"/>
      <c r="MO50" s="7"/>
      <c r="MP50" s="7">
        <v>245000</v>
      </c>
      <c r="MQ50" s="7">
        <v>0</v>
      </c>
      <c r="MR50" s="7">
        <v>0</v>
      </c>
      <c r="MS50" s="7"/>
      <c r="MT50" s="7"/>
      <c r="MU50" s="7"/>
      <c r="MV50" s="7">
        <v>620000</v>
      </c>
      <c r="MW50" s="7">
        <v>0</v>
      </c>
      <c r="MX50" s="7">
        <v>0</v>
      </c>
      <c r="MY50" s="7"/>
      <c r="MZ50" s="7"/>
      <c r="NA50" s="7"/>
      <c r="NB50" s="7">
        <v>38000</v>
      </c>
      <c r="NC50" s="7">
        <v>0</v>
      </c>
      <c r="ND50" s="7">
        <v>0</v>
      </c>
      <c r="NE50" s="7"/>
      <c r="NF50" s="7"/>
      <c r="NG50" s="7"/>
      <c r="NH50" s="7">
        <v>320000</v>
      </c>
      <c r="NI50" s="7">
        <v>0</v>
      </c>
      <c r="NJ50" s="7">
        <v>0</v>
      </c>
      <c r="NK50" s="7"/>
      <c r="NL50" s="7"/>
      <c r="NM50" s="7"/>
      <c r="NN50" s="7">
        <v>10000</v>
      </c>
      <c r="NO50" s="7">
        <v>0</v>
      </c>
      <c r="NP50" s="7">
        <v>0</v>
      </c>
      <c r="NQ50" s="7"/>
      <c r="NR50" s="7"/>
      <c r="NS50" s="7"/>
      <c r="NT50" s="7">
        <v>17065</v>
      </c>
      <c r="NU50" s="7">
        <v>0</v>
      </c>
      <c r="NV50" s="7">
        <v>0</v>
      </c>
      <c r="NW50" s="7"/>
      <c r="NX50" s="7"/>
      <c r="NY50" s="7"/>
      <c r="NZ50" s="7">
        <v>60000</v>
      </c>
      <c r="OA50" s="7">
        <v>0</v>
      </c>
      <c r="OB50" s="7">
        <v>0</v>
      </c>
      <c r="OC50" s="7"/>
      <c r="OD50" s="7"/>
      <c r="OE50" s="7"/>
      <c r="OF50" s="7">
        <v>22000</v>
      </c>
      <c r="OG50" s="7">
        <v>0</v>
      </c>
      <c r="OH50" s="7">
        <v>0</v>
      </c>
      <c r="OI50" s="7"/>
      <c r="OJ50" s="7"/>
      <c r="OK50" s="7"/>
      <c r="OL50" s="7">
        <v>0</v>
      </c>
      <c r="OM50" s="7">
        <v>0</v>
      </c>
      <c r="ON50" s="7">
        <v>0</v>
      </c>
      <c r="OO50" s="7"/>
      <c r="OP50" s="7"/>
      <c r="OQ50" s="7"/>
      <c r="OR50" s="7">
        <v>0</v>
      </c>
      <c r="OS50" s="7">
        <v>0</v>
      </c>
      <c r="OT50" s="7">
        <v>0</v>
      </c>
      <c r="OU50" s="7"/>
      <c r="OV50" s="7"/>
      <c r="OW50" s="7"/>
      <c r="OX50" s="7">
        <v>92000</v>
      </c>
      <c r="OY50" s="7">
        <v>0</v>
      </c>
      <c r="OZ50" s="7">
        <v>0</v>
      </c>
      <c r="PA50" s="7"/>
      <c r="PB50" s="7"/>
      <c r="PC50" s="7"/>
      <c r="PD50" s="7">
        <v>70000</v>
      </c>
      <c r="PE50" s="7">
        <v>0</v>
      </c>
      <c r="PF50" s="7">
        <v>0</v>
      </c>
      <c r="PG50" s="7"/>
      <c r="PH50" s="7"/>
      <c r="PI50" s="7"/>
      <c r="PJ50" s="7">
        <v>0</v>
      </c>
      <c r="PK50" s="7">
        <v>0</v>
      </c>
      <c r="PL50" s="7">
        <v>0</v>
      </c>
      <c r="PM50" s="7"/>
      <c r="PN50" s="7"/>
      <c r="PO50" s="7"/>
      <c r="PP50" s="7">
        <v>6344666</v>
      </c>
      <c r="PQ50" s="7">
        <v>3000000</v>
      </c>
      <c r="PR50" s="8">
        <v>3000000</v>
      </c>
      <c r="PS50" s="7">
        <v>100</v>
      </c>
      <c r="PT50" s="7">
        <v>100</v>
      </c>
      <c r="PU50" s="7"/>
      <c r="PV50" s="7"/>
      <c r="PW50" s="7"/>
      <c r="PX50" s="7">
        <v>1065000</v>
      </c>
      <c r="PY50" s="7">
        <v>2860000</v>
      </c>
      <c r="PZ50" s="7">
        <v>3000000</v>
      </c>
      <c r="QA50" s="7">
        <v>0</v>
      </c>
      <c r="QB50" s="7">
        <v>0</v>
      </c>
      <c r="QC50" s="7">
        <v>0</v>
      </c>
      <c r="QD50" s="7">
        <v>0</v>
      </c>
      <c r="QE50" s="7">
        <v>0</v>
      </c>
      <c r="QF50" s="7">
        <v>0</v>
      </c>
      <c r="QG50" s="7">
        <v>1241120</v>
      </c>
      <c r="QH50" s="7">
        <v>1745312</v>
      </c>
      <c r="QI50" s="7">
        <v>1780666</v>
      </c>
      <c r="QJ50" s="7">
        <v>742893</v>
      </c>
      <c r="QK50" s="7">
        <v>1376000</v>
      </c>
      <c r="QL50" s="7">
        <v>1450000</v>
      </c>
      <c r="QM50" s="7"/>
      <c r="QN50" s="7">
        <v>0</v>
      </c>
      <c r="QO50" s="7">
        <v>0</v>
      </c>
      <c r="QP50" s="7">
        <v>0</v>
      </c>
      <c r="QQ50" s="7"/>
      <c r="QR50" s="7"/>
      <c r="QS50" s="7"/>
      <c r="QT50" s="7"/>
      <c r="QU50" s="7"/>
      <c r="QV50" s="7"/>
      <c r="QW50" s="7"/>
      <c r="QX50" s="7"/>
      <c r="QY50" s="7"/>
      <c r="QZ50" s="7"/>
      <c r="RA50" s="7"/>
      <c r="RB50" s="7"/>
      <c r="RC50" s="7"/>
      <c r="RD50" s="7">
        <v>29943</v>
      </c>
      <c r="RE50" s="7">
        <v>113900</v>
      </c>
      <c r="RF50" s="7">
        <v>114000</v>
      </c>
      <c r="RG50" s="7"/>
      <c r="RH50" s="7"/>
      <c r="RI50" s="7">
        <v>0</v>
      </c>
      <c r="RJ50" s="7"/>
      <c r="RK50" s="7"/>
      <c r="RL50" s="7"/>
      <c r="RM50" s="7" t="s">
        <v>1188</v>
      </c>
      <c r="RN50" s="7"/>
      <c r="RO50" s="7"/>
      <c r="RP50" s="7"/>
      <c r="RQ50" s="7"/>
      <c r="RR50" s="7"/>
      <c r="RS50" s="7"/>
      <c r="RT50" s="7"/>
      <c r="RU50" s="7"/>
      <c r="RV50" s="7"/>
      <c r="RW50" s="7"/>
      <c r="RX50" s="7"/>
      <c r="RY50" s="7"/>
      <c r="RZ50" s="7"/>
      <c r="SA50" s="7"/>
      <c r="SB50" s="7"/>
      <c r="SC50" s="7"/>
      <c r="SD50" s="7"/>
      <c r="SE50" s="7"/>
      <c r="SF50" s="7"/>
      <c r="SG50" s="36">
        <f t="shared" si="55"/>
        <v>6344666</v>
      </c>
      <c r="SH50" s="36">
        <f t="shared" si="56"/>
        <v>6344666</v>
      </c>
      <c r="SI50" s="36">
        <f t="shared" si="57"/>
        <v>3995601</v>
      </c>
      <c r="SJ50" s="20">
        <f t="shared" si="58"/>
        <v>3970201</v>
      </c>
      <c r="SK50" s="20">
        <f t="shared" si="59"/>
        <v>0</v>
      </c>
      <c r="SL50" s="20">
        <f t="shared" si="60"/>
        <v>25400</v>
      </c>
      <c r="SM50" s="20">
        <f t="shared" si="61"/>
        <v>0</v>
      </c>
      <c r="SN50" s="36">
        <f t="shared" si="62"/>
        <v>2349065</v>
      </c>
      <c r="SO50" s="36">
        <f t="shared" si="63"/>
        <v>300000</v>
      </c>
      <c r="SP50" s="20">
        <f t="shared" si="64"/>
        <v>0</v>
      </c>
      <c r="SQ50" s="20">
        <f t="shared" si="65"/>
        <v>300000</v>
      </c>
      <c r="SR50" s="20">
        <f t="shared" si="66"/>
        <v>510000</v>
      </c>
      <c r="SS50" s="20">
        <f t="shared" si="67"/>
        <v>25000</v>
      </c>
      <c r="ST50" s="20">
        <f t="shared" si="68"/>
        <v>20000</v>
      </c>
      <c r="SU50" s="20">
        <f t="shared" si="69"/>
        <v>245000</v>
      </c>
      <c r="SV50" s="36">
        <f t="shared" si="70"/>
        <v>1179065</v>
      </c>
      <c r="SW50" s="20">
        <f t="shared" si="71"/>
        <v>620000</v>
      </c>
      <c r="SX50" s="20">
        <f t="shared" si="72"/>
        <v>38000</v>
      </c>
      <c r="SY50" s="20">
        <f t="shared" si="73"/>
        <v>320000</v>
      </c>
      <c r="SZ50" s="20">
        <f t="shared" si="74"/>
        <v>10000</v>
      </c>
      <c r="TA50" s="20">
        <f t="shared" si="75"/>
        <v>17065</v>
      </c>
      <c r="TB50" s="20">
        <f t="shared" si="76"/>
        <v>60000</v>
      </c>
      <c r="TC50" s="20">
        <f t="shared" si="77"/>
        <v>22000</v>
      </c>
      <c r="TD50" s="20">
        <f t="shared" si="78"/>
        <v>0</v>
      </c>
      <c r="TE50" s="20">
        <f t="shared" si="79"/>
        <v>0</v>
      </c>
      <c r="TF50" s="20">
        <f t="shared" si="80"/>
        <v>92000</v>
      </c>
      <c r="TG50" s="20">
        <f t="shared" si="81"/>
        <v>70000</v>
      </c>
      <c r="TH50" s="20">
        <f t="shared" si="82"/>
        <v>0</v>
      </c>
      <c r="TI50" s="6"/>
      <c r="TJ50" s="36">
        <f t="shared" si="83"/>
        <v>3000000</v>
      </c>
      <c r="TK50" s="36">
        <f t="shared" si="84"/>
        <v>3000000</v>
      </c>
      <c r="TL50" s="36">
        <f t="shared" si="85"/>
        <v>3000000</v>
      </c>
      <c r="TM50" s="20">
        <f t="shared" si="86"/>
        <v>3000000</v>
      </c>
      <c r="TN50" s="20">
        <f t="shared" si="87"/>
        <v>0</v>
      </c>
      <c r="TO50" s="20">
        <f t="shared" si="88"/>
        <v>0</v>
      </c>
      <c r="TP50" s="20">
        <f t="shared" si="89"/>
        <v>0</v>
      </c>
      <c r="TQ50" s="36">
        <f t="shared" si="90"/>
        <v>0</v>
      </c>
      <c r="TR50" s="36">
        <f t="shared" si="91"/>
        <v>0</v>
      </c>
      <c r="TS50" s="20">
        <f t="shared" si="92"/>
        <v>0</v>
      </c>
      <c r="TT50" s="20">
        <f t="shared" si="93"/>
        <v>0</v>
      </c>
      <c r="TU50" s="20">
        <f t="shared" si="94"/>
        <v>0</v>
      </c>
      <c r="TV50" s="20">
        <f t="shared" si="95"/>
        <v>0</v>
      </c>
      <c r="TW50" s="20">
        <f t="shared" si="96"/>
        <v>0</v>
      </c>
      <c r="TX50" s="20">
        <f t="shared" si="97"/>
        <v>0</v>
      </c>
      <c r="TY50" s="36">
        <f t="shared" si="98"/>
        <v>0</v>
      </c>
      <c r="TZ50" s="20">
        <f t="shared" si="99"/>
        <v>0</v>
      </c>
      <c r="UA50" s="20">
        <f t="shared" si="100"/>
        <v>0</v>
      </c>
      <c r="UB50" s="20">
        <f t="shared" si="101"/>
        <v>0</v>
      </c>
      <c r="UC50" s="20">
        <f t="shared" si="102"/>
        <v>0</v>
      </c>
      <c r="UD50" s="20">
        <f t="shared" si="103"/>
        <v>0</v>
      </c>
      <c r="UE50" s="20">
        <f t="shared" si="104"/>
        <v>0</v>
      </c>
      <c r="UF50" s="20">
        <f t="shared" si="105"/>
        <v>0</v>
      </c>
      <c r="UG50" s="20">
        <f t="shared" si="106"/>
        <v>0</v>
      </c>
      <c r="UH50" s="20">
        <f t="shared" si="107"/>
        <v>0</v>
      </c>
      <c r="UI50" s="20">
        <f t="shared" si="108"/>
        <v>0</v>
      </c>
      <c r="UJ50" s="20">
        <f t="shared" si="109"/>
        <v>0</v>
      </c>
      <c r="UK50" s="20">
        <f t="shared" si="110"/>
        <v>0</v>
      </c>
      <c r="UL50" s="6"/>
      <c r="UM50" s="36">
        <f t="shared" si="111"/>
        <v>3000000</v>
      </c>
      <c r="UN50" s="36">
        <f t="shared" si="112"/>
        <v>3000000</v>
      </c>
      <c r="UO50" s="36">
        <f t="shared" si="113"/>
        <v>3000000</v>
      </c>
      <c r="UP50" s="20">
        <f t="shared" si="114"/>
        <v>3000000</v>
      </c>
      <c r="UQ50" s="20">
        <f t="shared" si="115"/>
        <v>0</v>
      </c>
      <c r="UR50" s="20">
        <f t="shared" si="116"/>
        <v>0</v>
      </c>
      <c r="US50" s="20">
        <f t="shared" si="117"/>
        <v>0</v>
      </c>
      <c r="UT50" s="36">
        <f t="shared" si="118"/>
        <v>0</v>
      </c>
      <c r="UU50" s="36">
        <f t="shared" si="119"/>
        <v>0</v>
      </c>
      <c r="UV50" s="20">
        <f t="shared" si="120"/>
        <v>0</v>
      </c>
      <c r="UW50" s="20">
        <f t="shared" si="121"/>
        <v>0</v>
      </c>
      <c r="UX50" s="20">
        <f t="shared" si="122"/>
        <v>0</v>
      </c>
      <c r="UY50" s="20">
        <f t="shared" si="123"/>
        <v>0</v>
      </c>
      <c r="UZ50" s="20">
        <f t="shared" si="124"/>
        <v>0</v>
      </c>
      <c r="VA50" s="20">
        <f t="shared" si="125"/>
        <v>0</v>
      </c>
      <c r="VB50" s="36">
        <f t="shared" si="126"/>
        <v>0</v>
      </c>
      <c r="VC50" s="20">
        <f t="shared" si="127"/>
        <v>0</v>
      </c>
      <c r="VD50" s="20">
        <f t="shared" si="128"/>
        <v>0</v>
      </c>
      <c r="VE50" s="20">
        <f t="shared" si="129"/>
        <v>0</v>
      </c>
      <c r="VF50" s="20">
        <f t="shared" si="130"/>
        <v>0</v>
      </c>
      <c r="VG50" s="20">
        <f t="shared" si="131"/>
        <v>0</v>
      </c>
      <c r="VH50" s="20">
        <f t="shared" si="132"/>
        <v>0</v>
      </c>
      <c r="VI50" s="20">
        <f t="shared" si="133"/>
        <v>0</v>
      </c>
      <c r="VJ50" s="20">
        <f t="shared" si="134"/>
        <v>0</v>
      </c>
      <c r="VK50" s="20">
        <f t="shared" si="135"/>
        <v>0</v>
      </c>
      <c r="VL50" s="20">
        <f t="shared" si="136"/>
        <v>0</v>
      </c>
      <c r="VM50" s="20">
        <f t="shared" si="137"/>
        <v>0</v>
      </c>
      <c r="VN50" s="20">
        <f t="shared" si="138"/>
        <v>0</v>
      </c>
      <c r="VT50" s="34">
        <f t="shared" si="25"/>
        <v>6514817</v>
      </c>
      <c r="VU50" s="34" t="str">
        <f t="shared" si="26"/>
        <v>Domov Dědina</v>
      </c>
      <c r="VV50" s="34" t="str">
        <f t="shared" si="27"/>
        <v>Domov Dědina - chráněné bydlení</v>
      </c>
      <c r="VW50" s="34" t="str">
        <f t="shared" si="28"/>
        <v>chráněné bydlení</v>
      </c>
      <c r="VX50" s="10">
        <f t="shared" si="29"/>
        <v>855000</v>
      </c>
      <c r="VY50" s="10"/>
      <c r="VZ50" s="10"/>
      <c r="WA50" s="10">
        <f t="shared" si="30"/>
        <v>620000</v>
      </c>
      <c r="WB50" s="10">
        <f t="shared" si="31"/>
        <v>60000</v>
      </c>
      <c r="WC50" s="10">
        <f t="shared" si="32"/>
        <v>320000</v>
      </c>
      <c r="WD50" s="10">
        <f t="shared" si="33"/>
        <v>0</v>
      </c>
      <c r="WE50" s="10">
        <f t="shared" si="34"/>
        <v>65065</v>
      </c>
      <c r="WF50" s="10"/>
      <c r="WG50" s="10"/>
      <c r="WH50" s="10">
        <f t="shared" si="35"/>
        <v>70000</v>
      </c>
      <c r="WI50" s="10">
        <f t="shared" si="36"/>
        <v>359000</v>
      </c>
      <c r="WJ50" s="10">
        <f t="shared" si="37"/>
        <v>3708629</v>
      </c>
      <c r="WK50" s="10"/>
      <c r="WL50" s="10">
        <f t="shared" si="38"/>
        <v>286972</v>
      </c>
      <c r="WM50" s="10">
        <f t="shared" si="39"/>
        <v>6344666</v>
      </c>
      <c r="WN50" s="10">
        <f t="shared" si="40"/>
        <v>6344666</v>
      </c>
      <c r="WO50" s="10">
        <f t="shared" si="41"/>
        <v>0</v>
      </c>
      <c r="WP50" s="10">
        <f t="shared" si="42"/>
        <v>3995601</v>
      </c>
      <c r="WQ50" s="34">
        <v>6115340</v>
      </c>
      <c r="WR50" s="10">
        <f t="shared" si="43"/>
        <v>0</v>
      </c>
      <c r="WS50" s="10"/>
      <c r="WT50" s="10"/>
      <c r="WU50" s="10">
        <f t="shared" si="44"/>
        <v>0</v>
      </c>
      <c r="WV50" s="10">
        <f t="shared" si="45"/>
        <v>0</v>
      </c>
      <c r="WW50" s="10">
        <f t="shared" si="46"/>
        <v>0</v>
      </c>
      <c r="WX50" s="10">
        <f t="shared" si="47"/>
        <v>0</v>
      </c>
      <c r="WY50" s="10">
        <f t="shared" si="48"/>
        <v>0</v>
      </c>
      <c r="WZ50" s="10"/>
      <c r="XA50" s="10"/>
      <c r="XB50" s="10">
        <f t="shared" si="49"/>
        <v>0</v>
      </c>
      <c r="XC50" s="10">
        <f t="shared" si="50"/>
        <v>0</v>
      </c>
      <c r="XD50" s="10">
        <f t="shared" si="51"/>
        <v>3000000</v>
      </c>
      <c r="XE50" s="10">
        <f t="shared" si="52"/>
        <v>3000000</v>
      </c>
      <c r="XF50" s="10"/>
      <c r="XG50" s="10">
        <f t="shared" si="53"/>
        <v>3000000</v>
      </c>
      <c r="XH50" s="10">
        <f t="shared" si="54"/>
        <v>0</v>
      </c>
      <c r="XI50" s="10"/>
      <c r="XJ50" s="10"/>
      <c r="XK50" s="10"/>
    </row>
    <row r="51" spans="1:635" s="34" customFormat="1" ht="28.5" customHeight="1">
      <c r="A51" s="7">
        <v>1</v>
      </c>
      <c r="B51" s="9" t="s">
        <v>1381</v>
      </c>
      <c r="C51" s="7">
        <v>71194011</v>
      </c>
      <c r="D51" s="7" t="s">
        <v>1382</v>
      </c>
      <c r="E51" s="7" t="s">
        <v>1219</v>
      </c>
      <c r="F51" s="7">
        <v>5651221</v>
      </c>
      <c r="G51" s="7" t="s">
        <v>1349</v>
      </c>
      <c r="H51" s="7" t="s">
        <v>1187</v>
      </c>
      <c r="I51" s="7" t="s">
        <v>1381</v>
      </c>
      <c r="J51" s="35">
        <v>39083</v>
      </c>
      <c r="K51" s="7"/>
      <c r="L51" s="7" t="s">
        <v>1188</v>
      </c>
      <c r="M51" s="7" t="s">
        <v>1383</v>
      </c>
      <c r="N51" s="7">
        <v>49</v>
      </c>
      <c r="O51" s="7"/>
      <c r="P51" s="7">
        <v>49</v>
      </c>
      <c r="Q51" s="7">
        <v>49</v>
      </c>
      <c r="R51" s="7">
        <v>49</v>
      </c>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t="s">
        <v>1384</v>
      </c>
      <c r="BM51" s="7" t="s">
        <v>1385</v>
      </c>
      <c r="BN51" s="7" t="s">
        <v>1200</v>
      </c>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v>0</v>
      </c>
      <c r="DB51" s="7">
        <v>0</v>
      </c>
      <c r="DC51" s="7">
        <v>0</v>
      </c>
      <c r="DD51" s="7">
        <v>0</v>
      </c>
      <c r="DE51" s="7">
        <v>0</v>
      </c>
      <c r="DF51" s="7">
        <v>7</v>
      </c>
      <c r="DG51" s="7">
        <v>17</v>
      </c>
      <c r="DH51" s="7">
        <v>12</v>
      </c>
      <c r="DI51" s="7">
        <v>8</v>
      </c>
      <c r="DJ51" s="7">
        <v>5</v>
      </c>
      <c r="DK51" s="7">
        <v>7</v>
      </c>
      <c r="DL51" s="7">
        <v>17</v>
      </c>
      <c r="DM51" s="7">
        <v>12</v>
      </c>
      <c r="DN51" s="7">
        <v>8</v>
      </c>
      <c r="DO51" s="7">
        <v>5</v>
      </c>
      <c r="DP51" s="7">
        <v>0</v>
      </c>
      <c r="DQ51" s="7">
        <v>49</v>
      </c>
      <c r="DR51" s="7">
        <v>49</v>
      </c>
      <c r="DS51" s="7">
        <v>0</v>
      </c>
      <c r="DT51" s="7">
        <v>0</v>
      </c>
      <c r="DU51" s="7">
        <v>0</v>
      </c>
      <c r="DV51" s="7">
        <v>0</v>
      </c>
      <c r="DW51" s="7">
        <v>0</v>
      </c>
      <c r="DX51" s="7">
        <v>7</v>
      </c>
      <c r="DY51" s="7">
        <v>17</v>
      </c>
      <c r="DZ51" s="7">
        <v>15</v>
      </c>
      <c r="EA51" s="7">
        <v>10</v>
      </c>
      <c r="EB51" s="7">
        <v>0</v>
      </c>
      <c r="EC51" s="7">
        <v>7</v>
      </c>
      <c r="ED51" s="7">
        <v>17</v>
      </c>
      <c r="EE51" s="7">
        <v>15</v>
      </c>
      <c r="EF51" s="7">
        <v>10</v>
      </c>
      <c r="EG51" s="7">
        <v>0</v>
      </c>
      <c r="EH51" s="7">
        <v>0</v>
      </c>
      <c r="EI51" s="7">
        <v>49</v>
      </c>
      <c r="EJ51" s="7">
        <v>49</v>
      </c>
      <c r="EK51" s="7">
        <v>2</v>
      </c>
      <c r="EL51" s="7">
        <v>2</v>
      </c>
      <c r="EM51" s="7">
        <v>2</v>
      </c>
      <c r="EN51" s="7">
        <v>905000</v>
      </c>
      <c r="EO51" s="7">
        <v>730000</v>
      </c>
      <c r="EP51" s="7">
        <v>23</v>
      </c>
      <c r="EQ51" s="7">
        <v>23</v>
      </c>
      <c r="ER51" s="7">
        <v>23</v>
      </c>
      <c r="ES51" s="7">
        <v>8525000</v>
      </c>
      <c r="ET51" s="7">
        <v>7176000</v>
      </c>
      <c r="EU51" s="7">
        <v>8</v>
      </c>
      <c r="EV51" s="7">
        <v>8</v>
      </c>
      <c r="EW51" s="7">
        <v>8</v>
      </c>
      <c r="EX51" s="7">
        <v>4468000</v>
      </c>
      <c r="EY51" s="7">
        <v>0</v>
      </c>
      <c r="EZ51" s="7"/>
      <c r="FA51" s="7"/>
      <c r="FB51" s="7"/>
      <c r="FC51" s="7"/>
      <c r="FD51" s="7"/>
      <c r="FE51" s="7"/>
      <c r="FF51" s="7"/>
      <c r="FG51" s="7"/>
      <c r="FH51" s="7"/>
      <c r="FI51" s="7"/>
      <c r="FJ51" s="7"/>
      <c r="FK51" s="7"/>
      <c r="FL51" s="7"/>
      <c r="FM51" s="7"/>
      <c r="FN51" s="7"/>
      <c r="FO51" s="7">
        <v>22</v>
      </c>
      <c r="FP51" s="7">
        <v>22</v>
      </c>
      <c r="FQ51" s="7">
        <v>22</v>
      </c>
      <c r="FR51" s="7">
        <v>6937000</v>
      </c>
      <c r="FS51" s="7">
        <v>4900000</v>
      </c>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v>1</v>
      </c>
      <c r="IT51" s="7">
        <v>300</v>
      </c>
      <c r="IU51" s="7">
        <v>0.14899999999999999</v>
      </c>
      <c r="IV51" s="7">
        <v>21000</v>
      </c>
      <c r="IW51" s="7">
        <v>0</v>
      </c>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v>0</v>
      </c>
      <c r="KH51" s="7"/>
      <c r="KI51" s="7">
        <v>33</v>
      </c>
      <c r="KJ51" s="7">
        <v>0</v>
      </c>
      <c r="KK51" s="7">
        <v>0</v>
      </c>
      <c r="KL51" s="7">
        <v>0</v>
      </c>
      <c r="KM51" s="7">
        <v>33</v>
      </c>
      <c r="KN51" s="7">
        <v>20835000</v>
      </c>
      <c r="KO51" s="7">
        <v>12806000</v>
      </c>
      <c r="KP51" s="7">
        <v>12806000</v>
      </c>
      <c r="KQ51" s="7"/>
      <c r="KR51" s="7"/>
      <c r="KS51" s="7"/>
      <c r="KT51" s="7">
        <v>0</v>
      </c>
      <c r="KU51" s="7">
        <v>0</v>
      </c>
      <c r="KV51" s="7">
        <v>0</v>
      </c>
      <c r="KW51" s="7"/>
      <c r="KX51" s="7"/>
      <c r="KY51" s="7"/>
      <c r="KZ51" s="7">
        <v>21000</v>
      </c>
      <c r="LA51" s="7">
        <v>0</v>
      </c>
      <c r="LB51" s="7">
        <v>0</v>
      </c>
      <c r="LC51" s="7"/>
      <c r="LD51" s="7"/>
      <c r="LE51" s="7"/>
      <c r="LF51" s="7">
        <v>0</v>
      </c>
      <c r="LG51" s="7">
        <v>0</v>
      </c>
      <c r="LH51" s="7">
        <v>0</v>
      </c>
      <c r="LI51" s="7"/>
      <c r="LJ51" s="7"/>
      <c r="LK51" s="7"/>
      <c r="LL51" s="7">
        <v>0</v>
      </c>
      <c r="LM51" s="7">
        <v>0</v>
      </c>
      <c r="LN51" s="7">
        <v>0</v>
      </c>
      <c r="LO51" s="7"/>
      <c r="LP51" s="7"/>
      <c r="LQ51" s="7"/>
      <c r="LR51" s="7">
        <v>275000</v>
      </c>
      <c r="LS51" s="7">
        <v>0</v>
      </c>
      <c r="LT51" s="7">
        <v>0</v>
      </c>
      <c r="LU51" s="7"/>
      <c r="LV51" s="7"/>
      <c r="LW51" s="7"/>
      <c r="LX51" s="7">
        <v>1615000</v>
      </c>
      <c r="LY51" s="7">
        <v>0</v>
      </c>
      <c r="LZ51" s="7">
        <v>0</v>
      </c>
      <c r="MA51" s="7"/>
      <c r="MB51" s="7"/>
      <c r="MC51" s="7"/>
      <c r="MD51" s="7">
        <v>80000</v>
      </c>
      <c r="ME51" s="7">
        <v>0</v>
      </c>
      <c r="MF51" s="7">
        <v>0</v>
      </c>
      <c r="MG51" s="7"/>
      <c r="MH51" s="7"/>
      <c r="MI51" s="7"/>
      <c r="MJ51" s="7">
        <v>40000</v>
      </c>
      <c r="MK51" s="7">
        <v>0</v>
      </c>
      <c r="ML51" s="7">
        <v>0</v>
      </c>
      <c r="MM51" s="7"/>
      <c r="MN51" s="7"/>
      <c r="MO51" s="7"/>
      <c r="MP51" s="7">
        <v>640000</v>
      </c>
      <c r="MQ51" s="7">
        <v>0</v>
      </c>
      <c r="MR51" s="7">
        <v>0</v>
      </c>
      <c r="MS51" s="7"/>
      <c r="MT51" s="7"/>
      <c r="MU51" s="7"/>
      <c r="MV51" s="7">
        <v>2660000</v>
      </c>
      <c r="MW51" s="7">
        <v>0</v>
      </c>
      <c r="MX51" s="7">
        <v>0</v>
      </c>
      <c r="MY51" s="7"/>
      <c r="MZ51" s="7"/>
      <c r="NA51" s="7"/>
      <c r="NB51" s="7">
        <v>365000</v>
      </c>
      <c r="NC51" s="7">
        <v>0</v>
      </c>
      <c r="ND51" s="7">
        <v>0</v>
      </c>
      <c r="NE51" s="7"/>
      <c r="NF51" s="7"/>
      <c r="NG51" s="7"/>
      <c r="NH51" s="7">
        <v>5000</v>
      </c>
      <c r="NI51" s="7">
        <v>0</v>
      </c>
      <c r="NJ51" s="7">
        <v>0</v>
      </c>
      <c r="NK51" s="7"/>
      <c r="NL51" s="7"/>
      <c r="NM51" s="7"/>
      <c r="NN51" s="7">
        <v>30000</v>
      </c>
      <c r="NO51" s="7">
        <v>0</v>
      </c>
      <c r="NP51" s="7">
        <v>0</v>
      </c>
      <c r="NQ51" s="7"/>
      <c r="NR51" s="7"/>
      <c r="NS51" s="7"/>
      <c r="NT51" s="7">
        <v>65000</v>
      </c>
      <c r="NU51" s="7">
        <v>0</v>
      </c>
      <c r="NV51" s="7">
        <v>0</v>
      </c>
      <c r="NW51" s="7"/>
      <c r="NX51" s="7"/>
      <c r="NY51" s="7"/>
      <c r="NZ51" s="7">
        <v>300000</v>
      </c>
      <c r="OA51" s="7">
        <v>0</v>
      </c>
      <c r="OB51" s="7">
        <v>0</v>
      </c>
      <c r="OC51" s="7"/>
      <c r="OD51" s="7"/>
      <c r="OE51" s="7"/>
      <c r="OF51" s="7">
        <v>35000</v>
      </c>
      <c r="OG51" s="7">
        <v>0</v>
      </c>
      <c r="OH51" s="7">
        <v>0</v>
      </c>
      <c r="OI51" s="7"/>
      <c r="OJ51" s="7"/>
      <c r="OK51" s="7"/>
      <c r="OL51" s="7">
        <v>0</v>
      </c>
      <c r="OM51" s="7">
        <v>0</v>
      </c>
      <c r="ON51" s="7">
        <v>0</v>
      </c>
      <c r="OO51" s="7"/>
      <c r="OP51" s="7"/>
      <c r="OQ51" s="7"/>
      <c r="OR51" s="7">
        <v>0</v>
      </c>
      <c r="OS51" s="7">
        <v>0</v>
      </c>
      <c r="OT51" s="7">
        <v>0</v>
      </c>
      <c r="OU51" s="7"/>
      <c r="OV51" s="7"/>
      <c r="OW51" s="7"/>
      <c r="OX51" s="7">
        <v>630000</v>
      </c>
      <c r="OY51" s="7">
        <v>0</v>
      </c>
      <c r="OZ51" s="7">
        <v>0</v>
      </c>
      <c r="PA51" s="7"/>
      <c r="PB51" s="7"/>
      <c r="PC51" s="7"/>
      <c r="PD51" s="7">
        <v>1600000</v>
      </c>
      <c r="PE51" s="7">
        <v>0</v>
      </c>
      <c r="PF51" s="7">
        <v>0</v>
      </c>
      <c r="PG51" s="7"/>
      <c r="PH51" s="7"/>
      <c r="PI51" s="7"/>
      <c r="PJ51" s="7">
        <v>381000</v>
      </c>
      <c r="PK51" s="7">
        <v>0</v>
      </c>
      <c r="PL51" s="7">
        <v>0</v>
      </c>
      <c r="PM51" s="7"/>
      <c r="PN51" s="7"/>
      <c r="PO51" s="7"/>
      <c r="PP51" s="7">
        <v>29577000</v>
      </c>
      <c r="PQ51" s="7">
        <v>12806000</v>
      </c>
      <c r="PR51" s="8">
        <v>12806000</v>
      </c>
      <c r="PS51" s="7">
        <v>100</v>
      </c>
      <c r="PT51" s="7">
        <v>100</v>
      </c>
      <c r="PU51" s="7"/>
      <c r="PV51" s="7">
        <v>15538941</v>
      </c>
      <c r="PW51" s="7"/>
      <c r="PX51" s="7">
        <v>11277000</v>
      </c>
      <c r="PY51" s="7">
        <v>10695000</v>
      </c>
      <c r="PZ51" s="7">
        <v>12806000</v>
      </c>
      <c r="QA51" s="7">
        <v>0</v>
      </c>
      <c r="QB51" s="7">
        <v>0</v>
      </c>
      <c r="QC51" s="7">
        <v>0</v>
      </c>
      <c r="QD51" s="7">
        <v>0</v>
      </c>
      <c r="QE51" s="7">
        <v>0</v>
      </c>
      <c r="QF51" s="7">
        <v>0</v>
      </c>
      <c r="QG51" s="7">
        <v>6030000</v>
      </c>
      <c r="QH51" s="7">
        <v>6653000</v>
      </c>
      <c r="QI51" s="7">
        <v>6607000</v>
      </c>
      <c r="QJ51" s="7">
        <v>6974153</v>
      </c>
      <c r="QK51" s="7">
        <v>7200000</v>
      </c>
      <c r="QL51" s="7">
        <v>7500000</v>
      </c>
      <c r="QM51" s="7"/>
      <c r="QN51" s="7">
        <v>1969660</v>
      </c>
      <c r="QO51" s="7">
        <v>2100000</v>
      </c>
      <c r="QP51" s="7">
        <v>2000000</v>
      </c>
      <c r="QQ51" s="7"/>
      <c r="QR51" s="7"/>
      <c r="QS51" s="7"/>
      <c r="QT51" s="7"/>
      <c r="QU51" s="7"/>
      <c r="QV51" s="7"/>
      <c r="QW51" s="7"/>
      <c r="QX51" s="7"/>
      <c r="QY51" s="7"/>
      <c r="QZ51" s="7"/>
      <c r="RA51" s="7"/>
      <c r="RB51" s="7"/>
      <c r="RC51" s="7"/>
      <c r="RD51" s="7">
        <v>847178</v>
      </c>
      <c r="RE51" s="7">
        <v>858000</v>
      </c>
      <c r="RF51" s="7">
        <v>664000</v>
      </c>
      <c r="RG51" s="7"/>
      <c r="RH51" s="7"/>
      <c r="RI51" s="7">
        <v>0</v>
      </c>
      <c r="RJ51" s="7"/>
      <c r="RK51" s="7"/>
      <c r="RL51" s="7"/>
      <c r="RM51" s="7" t="s">
        <v>1188</v>
      </c>
      <c r="RN51" s="7"/>
      <c r="RO51" s="7"/>
      <c r="RP51" s="7"/>
      <c r="RQ51" s="7"/>
      <c r="RR51" s="7"/>
      <c r="RS51" s="7"/>
      <c r="RT51" s="7"/>
      <c r="RU51" s="7"/>
      <c r="RV51" s="7"/>
      <c r="RW51" s="7"/>
      <c r="RX51" s="7"/>
      <c r="RY51" s="7"/>
      <c r="RZ51" s="7"/>
      <c r="SA51" s="7"/>
      <c r="SB51" s="7"/>
      <c r="SC51" s="7"/>
      <c r="SD51" s="7"/>
      <c r="SE51" s="7"/>
      <c r="SF51" s="7"/>
      <c r="SG51" s="36">
        <f t="shared" si="55"/>
        <v>29577000</v>
      </c>
      <c r="SH51" s="36">
        <f t="shared" si="56"/>
        <v>29577000</v>
      </c>
      <c r="SI51" s="36">
        <f t="shared" si="57"/>
        <v>20856000</v>
      </c>
      <c r="SJ51" s="20">
        <f t="shared" si="58"/>
        <v>20835000</v>
      </c>
      <c r="SK51" s="20">
        <f t="shared" si="59"/>
        <v>0</v>
      </c>
      <c r="SL51" s="20">
        <f t="shared" si="60"/>
        <v>21000</v>
      </c>
      <c r="SM51" s="20">
        <f t="shared" si="61"/>
        <v>0</v>
      </c>
      <c r="SN51" s="36">
        <f t="shared" si="62"/>
        <v>8721000</v>
      </c>
      <c r="SO51" s="36">
        <f t="shared" si="63"/>
        <v>275000</v>
      </c>
      <c r="SP51" s="20">
        <f t="shared" si="64"/>
        <v>0</v>
      </c>
      <c r="SQ51" s="20">
        <f t="shared" si="65"/>
        <v>275000</v>
      </c>
      <c r="SR51" s="20">
        <f t="shared" si="66"/>
        <v>1615000</v>
      </c>
      <c r="SS51" s="20">
        <f t="shared" si="67"/>
        <v>80000</v>
      </c>
      <c r="ST51" s="20">
        <f t="shared" si="68"/>
        <v>40000</v>
      </c>
      <c r="SU51" s="20">
        <f t="shared" si="69"/>
        <v>640000</v>
      </c>
      <c r="SV51" s="36">
        <f t="shared" si="70"/>
        <v>4090000</v>
      </c>
      <c r="SW51" s="20">
        <f t="shared" si="71"/>
        <v>2660000</v>
      </c>
      <c r="SX51" s="20">
        <f t="shared" si="72"/>
        <v>365000</v>
      </c>
      <c r="SY51" s="20">
        <f t="shared" si="73"/>
        <v>5000</v>
      </c>
      <c r="SZ51" s="20">
        <f t="shared" si="74"/>
        <v>30000</v>
      </c>
      <c r="TA51" s="20">
        <f t="shared" si="75"/>
        <v>65000</v>
      </c>
      <c r="TB51" s="20">
        <f t="shared" si="76"/>
        <v>300000</v>
      </c>
      <c r="TC51" s="20">
        <f t="shared" si="77"/>
        <v>35000</v>
      </c>
      <c r="TD51" s="20">
        <f t="shared" si="78"/>
        <v>0</v>
      </c>
      <c r="TE51" s="20">
        <f t="shared" si="79"/>
        <v>0</v>
      </c>
      <c r="TF51" s="20">
        <f t="shared" si="80"/>
        <v>630000</v>
      </c>
      <c r="TG51" s="20">
        <f t="shared" si="81"/>
        <v>1600000</v>
      </c>
      <c r="TH51" s="20">
        <f t="shared" si="82"/>
        <v>381000</v>
      </c>
      <c r="TI51" s="6"/>
      <c r="TJ51" s="36">
        <f t="shared" si="83"/>
        <v>12806000</v>
      </c>
      <c r="TK51" s="36">
        <f t="shared" si="84"/>
        <v>12806000</v>
      </c>
      <c r="TL51" s="36">
        <f t="shared" si="85"/>
        <v>12806000</v>
      </c>
      <c r="TM51" s="20">
        <f t="shared" si="86"/>
        <v>12806000</v>
      </c>
      <c r="TN51" s="20">
        <f t="shared" si="87"/>
        <v>0</v>
      </c>
      <c r="TO51" s="20">
        <f t="shared" si="88"/>
        <v>0</v>
      </c>
      <c r="TP51" s="20">
        <f t="shared" si="89"/>
        <v>0</v>
      </c>
      <c r="TQ51" s="36">
        <f t="shared" si="90"/>
        <v>0</v>
      </c>
      <c r="TR51" s="36">
        <f t="shared" si="91"/>
        <v>0</v>
      </c>
      <c r="TS51" s="20">
        <f t="shared" si="92"/>
        <v>0</v>
      </c>
      <c r="TT51" s="20">
        <f t="shared" si="93"/>
        <v>0</v>
      </c>
      <c r="TU51" s="20">
        <f t="shared" si="94"/>
        <v>0</v>
      </c>
      <c r="TV51" s="20">
        <f t="shared" si="95"/>
        <v>0</v>
      </c>
      <c r="TW51" s="20">
        <f t="shared" si="96"/>
        <v>0</v>
      </c>
      <c r="TX51" s="20">
        <f t="shared" si="97"/>
        <v>0</v>
      </c>
      <c r="TY51" s="36">
        <f t="shared" si="98"/>
        <v>0</v>
      </c>
      <c r="TZ51" s="20">
        <f t="shared" si="99"/>
        <v>0</v>
      </c>
      <c r="UA51" s="20">
        <f t="shared" si="100"/>
        <v>0</v>
      </c>
      <c r="UB51" s="20">
        <f t="shared" si="101"/>
        <v>0</v>
      </c>
      <c r="UC51" s="20">
        <f t="shared" si="102"/>
        <v>0</v>
      </c>
      <c r="UD51" s="20">
        <f t="shared" si="103"/>
        <v>0</v>
      </c>
      <c r="UE51" s="20">
        <f t="shared" si="104"/>
        <v>0</v>
      </c>
      <c r="UF51" s="20">
        <f t="shared" si="105"/>
        <v>0</v>
      </c>
      <c r="UG51" s="20">
        <f t="shared" si="106"/>
        <v>0</v>
      </c>
      <c r="UH51" s="20">
        <f t="shared" si="107"/>
        <v>0</v>
      </c>
      <c r="UI51" s="20">
        <f t="shared" si="108"/>
        <v>0</v>
      </c>
      <c r="UJ51" s="20">
        <f t="shared" si="109"/>
        <v>0</v>
      </c>
      <c r="UK51" s="20">
        <f t="shared" si="110"/>
        <v>0</v>
      </c>
      <c r="UL51" s="6"/>
      <c r="UM51" s="36">
        <f t="shared" si="111"/>
        <v>12806000</v>
      </c>
      <c r="UN51" s="36">
        <f t="shared" si="112"/>
        <v>12806000</v>
      </c>
      <c r="UO51" s="36">
        <f t="shared" si="113"/>
        <v>12806000</v>
      </c>
      <c r="UP51" s="20">
        <f t="shared" si="114"/>
        <v>12806000</v>
      </c>
      <c r="UQ51" s="20">
        <f t="shared" si="115"/>
        <v>0</v>
      </c>
      <c r="UR51" s="20">
        <f t="shared" si="116"/>
        <v>0</v>
      </c>
      <c r="US51" s="20">
        <f t="shared" si="117"/>
        <v>0</v>
      </c>
      <c r="UT51" s="36">
        <f t="shared" si="118"/>
        <v>0</v>
      </c>
      <c r="UU51" s="36">
        <f t="shared" si="119"/>
        <v>0</v>
      </c>
      <c r="UV51" s="20">
        <f t="shared" si="120"/>
        <v>0</v>
      </c>
      <c r="UW51" s="20">
        <f t="shared" si="121"/>
        <v>0</v>
      </c>
      <c r="UX51" s="20">
        <f t="shared" si="122"/>
        <v>0</v>
      </c>
      <c r="UY51" s="20">
        <f t="shared" si="123"/>
        <v>0</v>
      </c>
      <c r="UZ51" s="20">
        <f t="shared" si="124"/>
        <v>0</v>
      </c>
      <c r="VA51" s="20">
        <f t="shared" si="125"/>
        <v>0</v>
      </c>
      <c r="VB51" s="36">
        <f t="shared" si="126"/>
        <v>0</v>
      </c>
      <c r="VC51" s="20">
        <f t="shared" si="127"/>
        <v>0</v>
      </c>
      <c r="VD51" s="20">
        <f t="shared" si="128"/>
        <v>0</v>
      </c>
      <c r="VE51" s="20">
        <f t="shared" si="129"/>
        <v>0</v>
      </c>
      <c r="VF51" s="20">
        <f t="shared" si="130"/>
        <v>0</v>
      </c>
      <c r="VG51" s="20">
        <f t="shared" si="131"/>
        <v>0</v>
      </c>
      <c r="VH51" s="20">
        <f t="shared" si="132"/>
        <v>0</v>
      </c>
      <c r="VI51" s="20">
        <f t="shared" si="133"/>
        <v>0</v>
      </c>
      <c r="VJ51" s="20">
        <f t="shared" si="134"/>
        <v>0</v>
      </c>
      <c r="VK51" s="20">
        <f t="shared" si="135"/>
        <v>0</v>
      </c>
      <c r="VL51" s="20">
        <f t="shared" si="136"/>
        <v>0</v>
      </c>
      <c r="VM51" s="20">
        <f t="shared" si="137"/>
        <v>0</v>
      </c>
      <c r="VN51" s="20">
        <f t="shared" si="138"/>
        <v>0</v>
      </c>
      <c r="VT51" s="34">
        <f t="shared" si="25"/>
        <v>5651221</v>
      </c>
      <c r="VU51" s="34" t="str">
        <f t="shared" si="26"/>
        <v>Domov Dolní zámek</v>
      </c>
      <c r="VV51" s="34" t="str">
        <f t="shared" si="27"/>
        <v>Domov Dolní zámek</v>
      </c>
      <c r="VW51" s="34" t="str">
        <f t="shared" si="28"/>
        <v>domovy se zvláštním režimem</v>
      </c>
      <c r="VX51" s="10">
        <f t="shared" si="29"/>
        <v>2010000</v>
      </c>
      <c r="VY51" s="10"/>
      <c r="VZ51" s="10"/>
      <c r="WA51" s="10">
        <f t="shared" si="30"/>
        <v>2660000</v>
      </c>
      <c r="WB51" s="10">
        <f t="shared" si="31"/>
        <v>300000</v>
      </c>
      <c r="WC51" s="10">
        <f t="shared" si="32"/>
        <v>5000</v>
      </c>
      <c r="WD51" s="10">
        <f t="shared" si="33"/>
        <v>0</v>
      </c>
      <c r="WE51" s="10">
        <f t="shared" si="34"/>
        <v>460000</v>
      </c>
      <c r="WF51" s="10"/>
      <c r="WG51" s="10"/>
      <c r="WH51" s="10">
        <f t="shared" si="35"/>
        <v>1600000</v>
      </c>
      <c r="WI51" s="10">
        <f t="shared" si="36"/>
        <v>1686000</v>
      </c>
      <c r="WJ51" s="10">
        <f t="shared" si="37"/>
        <v>13898000</v>
      </c>
      <c r="WK51" s="10"/>
      <c r="WL51" s="10">
        <f t="shared" si="38"/>
        <v>6958000</v>
      </c>
      <c r="WM51" s="10">
        <f t="shared" si="39"/>
        <v>29577000</v>
      </c>
      <c r="WN51" s="10">
        <f t="shared" si="40"/>
        <v>29577000</v>
      </c>
      <c r="WO51" s="10">
        <f t="shared" si="41"/>
        <v>0</v>
      </c>
      <c r="WP51" s="10">
        <f t="shared" si="42"/>
        <v>20856000</v>
      </c>
      <c r="WQ51" s="34">
        <v>6115340</v>
      </c>
      <c r="WR51" s="10">
        <f t="shared" si="43"/>
        <v>0</v>
      </c>
      <c r="WS51" s="10"/>
      <c r="WT51" s="10"/>
      <c r="WU51" s="10">
        <f t="shared" si="44"/>
        <v>0</v>
      </c>
      <c r="WV51" s="10">
        <f t="shared" si="45"/>
        <v>0</v>
      </c>
      <c r="WW51" s="10">
        <f t="shared" si="46"/>
        <v>0</v>
      </c>
      <c r="WX51" s="10">
        <f t="shared" si="47"/>
        <v>0</v>
      </c>
      <c r="WY51" s="10">
        <f t="shared" si="48"/>
        <v>0</v>
      </c>
      <c r="WZ51" s="10"/>
      <c r="XA51" s="10"/>
      <c r="XB51" s="10">
        <f t="shared" si="49"/>
        <v>0</v>
      </c>
      <c r="XC51" s="10">
        <f t="shared" si="50"/>
        <v>0</v>
      </c>
      <c r="XD51" s="10">
        <f t="shared" si="51"/>
        <v>12806000</v>
      </c>
      <c r="XE51" s="10">
        <f t="shared" si="52"/>
        <v>12806000</v>
      </c>
      <c r="XF51" s="10"/>
      <c r="XG51" s="10">
        <f t="shared" si="53"/>
        <v>12806000</v>
      </c>
      <c r="XH51" s="10">
        <f t="shared" si="54"/>
        <v>0</v>
      </c>
      <c r="XI51" s="10"/>
      <c r="XJ51" s="10"/>
      <c r="XK51" s="10"/>
    </row>
    <row r="52" spans="1:635" s="34" customFormat="1" ht="28.5" customHeight="1">
      <c r="A52" s="7">
        <v>1</v>
      </c>
      <c r="B52" s="9" t="s">
        <v>1386</v>
      </c>
      <c r="C52" s="7">
        <v>42886171</v>
      </c>
      <c r="D52" s="7" t="s">
        <v>1387</v>
      </c>
      <c r="E52" s="7" t="s">
        <v>1219</v>
      </c>
      <c r="F52" s="7">
        <v>1450637</v>
      </c>
      <c r="G52" s="7" t="s">
        <v>1349</v>
      </c>
      <c r="H52" s="7" t="s">
        <v>1187</v>
      </c>
      <c r="I52" s="7" t="s">
        <v>1386</v>
      </c>
      <c r="J52" s="35">
        <v>39083</v>
      </c>
      <c r="K52" s="7"/>
      <c r="L52" s="7" t="s">
        <v>1188</v>
      </c>
      <c r="M52" s="7" t="s">
        <v>1388</v>
      </c>
      <c r="N52" s="7">
        <v>81</v>
      </c>
      <c r="O52" s="7"/>
      <c r="P52" s="7">
        <v>81</v>
      </c>
      <c r="Q52" s="7">
        <v>81</v>
      </c>
      <c r="R52" s="7">
        <v>81</v>
      </c>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t="s">
        <v>1389</v>
      </c>
      <c r="BM52" s="7" t="s">
        <v>1271</v>
      </c>
      <c r="BN52" s="7" t="s">
        <v>1200</v>
      </c>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v>0</v>
      </c>
      <c r="DB52" s="7">
        <v>0</v>
      </c>
      <c r="DC52" s="7">
        <v>0</v>
      </c>
      <c r="DD52" s="7">
        <v>0</v>
      </c>
      <c r="DE52" s="7">
        <v>0</v>
      </c>
      <c r="DF52" s="7">
        <v>1</v>
      </c>
      <c r="DG52" s="7">
        <v>8</v>
      </c>
      <c r="DH52" s="7">
        <v>26</v>
      </c>
      <c r="DI52" s="7">
        <v>46</v>
      </c>
      <c r="DJ52" s="7">
        <v>0</v>
      </c>
      <c r="DK52" s="7">
        <v>1</v>
      </c>
      <c r="DL52" s="7">
        <v>8</v>
      </c>
      <c r="DM52" s="7">
        <v>26</v>
      </c>
      <c r="DN52" s="7">
        <v>46</v>
      </c>
      <c r="DO52" s="7">
        <v>0</v>
      </c>
      <c r="DP52" s="7">
        <v>0</v>
      </c>
      <c r="DQ52" s="7">
        <v>81</v>
      </c>
      <c r="DR52" s="7">
        <v>81</v>
      </c>
      <c r="DS52" s="7">
        <v>0</v>
      </c>
      <c r="DT52" s="7">
        <v>0</v>
      </c>
      <c r="DU52" s="7">
        <v>0</v>
      </c>
      <c r="DV52" s="7">
        <v>0</v>
      </c>
      <c r="DW52" s="7">
        <v>0</v>
      </c>
      <c r="DX52" s="7">
        <v>0</v>
      </c>
      <c r="DY52" s="7">
        <v>8</v>
      </c>
      <c r="DZ52" s="7">
        <v>25</v>
      </c>
      <c r="EA52" s="7">
        <v>48</v>
      </c>
      <c r="EB52" s="7">
        <v>0</v>
      </c>
      <c r="EC52" s="7">
        <v>0</v>
      </c>
      <c r="ED52" s="7">
        <v>8</v>
      </c>
      <c r="EE52" s="7">
        <v>25</v>
      </c>
      <c r="EF52" s="7">
        <v>48</v>
      </c>
      <c r="EG52" s="7">
        <v>0</v>
      </c>
      <c r="EH52" s="7">
        <v>0</v>
      </c>
      <c r="EI52" s="7">
        <v>81</v>
      </c>
      <c r="EJ52" s="7">
        <v>81</v>
      </c>
      <c r="EK52" s="7">
        <v>2</v>
      </c>
      <c r="EL52" s="7">
        <v>2</v>
      </c>
      <c r="EM52" s="7">
        <v>2</v>
      </c>
      <c r="EN52" s="7">
        <v>1099083</v>
      </c>
      <c r="EO52" s="7">
        <v>800000</v>
      </c>
      <c r="EP52" s="7">
        <v>34</v>
      </c>
      <c r="EQ52" s="7">
        <v>34</v>
      </c>
      <c r="ER52" s="7">
        <v>34</v>
      </c>
      <c r="ES52" s="7">
        <v>12530284</v>
      </c>
      <c r="ET52" s="7">
        <v>6986667</v>
      </c>
      <c r="EU52" s="7">
        <v>12</v>
      </c>
      <c r="EV52" s="7">
        <v>12</v>
      </c>
      <c r="EW52" s="7">
        <v>12</v>
      </c>
      <c r="EX52" s="7">
        <v>6243522</v>
      </c>
      <c r="EY52" s="7">
        <v>0</v>
      </c>
      <c r="EZ52" s="7"/>
      <c r="FA52" s="7"/>
      <c r="FB52" s="7"/>
      <c r="FC52" s="7"/>
      <c r="FD52" s="7"/>
      <c r="FE52" s="7"/>
      <c r="FF52" s="7"/>
      <c r="FG52" s="7"/>
      <c r="FH52" s="7"/>
      <c r="FI52" s="7"/>
      <c r="FJ52" s="7"/>
      <c r="FK52" s="7"/>
      <c r="FL52" s="7"/>
      <c r="FM52" s="7"/>
      <c r="FN52" s="7"/>
      <c r="FO52" s="7">
        <v>20</v>
      </c>
      <c r="FP52" s="7">
        <v>19.5</v>
      </c>
      <c r="FQ52" s="7">
        <v>20</v>
      </c>
      <c r="FR52" s="7">
        <v>6155378</v>
      </c>
      <c r="FS52" s="7">
        <v>0</v>
      </c>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v>6</v>
      </c>
      <c r="IT52" s="7">
        <v>1800</v>
      </c>
      <c r="IU52" s="7">
        <v>0.89600000000000002</v>
      </c>
      <c r="IV52" s="7">
        <v>144000</v>
      </c>
      <c r="IW52" s="7">
        <v>0</v>
      </c>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v>0</v>
      </c>
      <c r="KH52" s="7"/>
      <c r="KI52" s="7">
        <v>48</v>
      </c>
      <c r="KJ52" s="7">
        <v>0</v>
      </c>
      <c r="KK52" s="7">
        <v>0</v>
      </c>
      <c r="KL52" s="7">
        <v>0</v>
      </c>
      <c r="KM52" s="7">
        <v>48</v>
      </c>
      <c r="KN52" s="7">
        <v>26028267</v>
      </c>
      <c r="KO52" s="7">
        <v>7786667</v>
      </c>
      <c r="KP52" s="7">
        <v>7786667</v>
      </c>
      <c r="KQ52" s="7"/>
      <c r="KR52" s="7"/>
      <c r="KS52" s="7"/>
      <c r="KT52" s="7">
        <v>0</v>
      </c>
      <c r="KU52" s="7">
        <v>0</v>
      </c>
      <c r="KV52" s="7">
        <v>0</v>
      </c>
      <c r="KW52" s="7"/>
      <c r="KX52" s="7"/>
      <c r="KY52" s="7"/>
      <c r="KZ52" s="7">
        <v>144000</v>
      </c>
      <c r="LA52" s="7">
        <v>0</v>
      </c>
      <c r="LB52" s="7">
        <v>0</v>
      </c>
      <c r="LC52" s="7"/>
      <c r="LD52" s="7"/>
      <c r="LE52" s="7"/>
      <c r="LF52" s="7">
        <v>101700</v>
      </c>
      <c r="LG52" s="7">
        <v>0</v>
      </c>
      <c r="LH52" s="7">
        <v>0</v>
      </c>
      <c r="LI52" s="7"/>
      <c r="LJ52" s="7"/>
      <c r="LK52" s="7"/>
      <c r="LL52" s="7">
        <v>55000</v>
      </c>
      <c r="LM52" s="7">
        <v>0</v>
      </c>
      <c r="LN52" s="7">
        <v>0</v>
      </c>
      <c r="LO52" s="7"/>
      <c r="LP52" s="7"/>
      <c r="LQ52" s="7"/>
      <c r="LR52" s="7">
        <v>990000</v>
      </c>
      <c r="LS52" s="7">
        <v>0</v>
      </c>
      <c r="LT52" s="7">
        <v>0</v>
      </c>
      <c r="LU52" s="7"/>
      <c r="LV52" s="7"/>
      <c r="LW52" s="7"/>
      <c r="LX52" s="7">
        <v>3800000</v>
      </c>
      <c r="LY52" s="7">
        <v>0</v>
      </c>
      <c r="LZ52" s="7">
        <v>0</v>
      </c>
      <c r="MA52" s="7"/>
      <c r="MB52" s="7"/>
      <c r="MC52" s="7"/>
      <c r="MD52" s="7">
        <v>90000</v>
      </c>
      <c r="ME52" s="7">
        <v>0</v>
      </c>
      <c r="MF52" s="7">
        <v>0</v>
      </c>
      <c r="MG52" s="7"/>
      <c r="MH52" s="7"/>
      <c r="MI52" s="7"/>
      <c r="MJ52" s="7">
        <v>80000</v>
      </c>
      <c r="MK52" s="7">
        <v>0</v>
      </c>
      <c r="ML52" s="7">
        <v>0</v>
      </c>
      <c r="MM52" s="7"/>
      <c r="MN52" s="7"/>
      <c r="MO52" s="7"/>
      <c r="MP52" s="7">
        <v>2101000</v>
      </c>
      <c r="MQ52" s="7">
        <v>0</v>
      </c>
      <c r="MR52" s="7">
        <v>0</v>
      </c>
      <c r="MS52" s="7"/>
      <c r="MT52" s="7"/>
      <c r="MU52" s="7"/>
      <c r="MV52" s="7">
        <v>1380000</v>
      </c>
      <c r="MW52" s="7">
        <v>0</v>
      </c>
      <c r="MX52" s="7">
        <v>0</v>
      </c>
      <c r="MY52" s="7"/>
      <c r="MZ52" s="7"/>
      <c r="NA52" s="7"/>
      <c r="NB52" s="7">
        <v>82000</v>
      </c>
      <c r="NC52" s="7">
        <v>0</v>
      </c>
      <c r="ND52" s="7">
        <v>0</v>
      </c>
      <c r="NE52" s="7"/>
      <c r="NF52" s="7"/>
      <c r="NG52" s="7"/>
      <c r="NH52" s="7">
        <v>0</v>
      </c>
      <c r="NI52" s="7">
        <v>0</v>
      </c>
      <c r="NJ52" s="7">
        <v>0</v>
      </c>
      <c r="NK52" s="7"/>
      <c r="NL52" s="7"/>
      <c r="NM52" s="7"/>
      <c r="NN52" s="7">
        <v>185000</v>
      </c>
      <c r="NO52" s="7">
        <v>0</v>
      </c>
      <c r="NP52" s="7">
        <v>0</v>
      </c>
      <c r="NQ52" s="7"/>
      <c r="NR52" s="7"/>
      <c r="NS52" s="7"/>
      <c r="NT52" s="7">
        <v>265000</v>
      </c>
      <c r="NU52" s="7">
        <v>0</v>
      </c>
      <c r="NV52" s="7">
        <v>0</v>
      </c>
      <c r="NW52" s="7"/>
      <c r="NX52" s="7"/>
      <c r="NY52" s="7"/>
      <c r="NZ52" s="7">
        <v>1301000</v>
      </c>
      <c r="OA52" s="7">
        <v>0</v>
      </c>
      <c r="OB52" s="7">
        <v>0</v>
      </c>
      <c r="OC52" s="7"/>
      <c r="OD52" s="7"/>
      <c r="OE52" s="7"/>
      <c r="OF52" s="7">
        <v>30000</v>
      </c>
      <c r="OG52" s="7">
        <v>0</v>
      </c>
      <c r="OH52" s="7">
        <v>0</v>
      </c>
      <c r="OI52" s="7"/>
      <c r="OJ52" s="7"/>
      <c r="OK52" s="7"/>
      <c r="OL52" s="7">
        <v>0</v>
      </c>
      <c r="OM52" s="7">
        <v>0</v>
      </c>
      <c r="ON52" s="7">
        <v>0</v>
      </c>
      <c r="OO52" s="7"/>
      <c r="OP52" s="7"/>
      <c r="OQ52" s="7"/>
      <c r="OR52" s="7">
        <v>0</v>
      </c>
      <c r="OS52" s="7">
        <v>0</v>
      </c>
      <c r="OT52" s="7">
        <v>0</v>
      </c>
      <c r="OU52" s="7"/>
      <c r="OV52" s="7"/>
      <c r="OW52" s="7"/>
      <c r="OX52" s="7">
        <v>482000</v>
      </c>
      <c r="OY52" s="7">
        <v>0</v>
      </c>
      <c r="OZ52" s="7">
        <v>0</v>
      </c>
      <c r="PA52" s="7"/>
      <c r="PB52" s="7"/>
      <c r="PC52" s="7"/>
      <c r="PD52" s="7">
        <v>1450000</v>
      </c>
      <c r="PE52" s="7">
        <v>0</v>
      </c>
      <c r="PF52" s="7">
        <v>0</v>
      </c>
      <c r="PG52" s="7"/>
      <c r="PH52" s="7"/>
      <c r="PI52" s="7"/>
      <c r="PJ52" s="7">
        <v>856000</v>
      </c>
      <c r="PK52" s="7">
        <v>0</v>
      </c>
      <c r="PL52" s="7">
        <v>0</v>
      </c>
      <c r="PM52" s="7"/>
      <c r="PN52" s="7"/>
      <c r="PO52" s="7"/>
      <c r="PP52" s="7">
        <v>39420967</v>
      </c>
      <c r="PQ52" s="7">
        <v>7786667</v>
      </c>
      <c r="PR52" s="8">
        <v>7786667</v>
      </c>
      <c r="PS52" s="7">
        <v>100</v>
      </c>
      <c r="PT52" s="7">
        <v>100</v>
      </c>
      <c r="PU52" s="7"/>
      <c r="PV52" s="7">
        <v>25004178</v>
      </c>
      <c r="PW52" s="7"/>
      <c r="PX52" s="7">
        <v>5552000</v>
      </c>
      <c r="PY52" s="7">
        <v>7881000</v>
      </c>
      <c r="PZ52" s="7">
        <v>7786667</v>
      </c>
      <c r="QA52" s="7">
        <v>0</v>
      </c>
      <c r="QB52" s="7">
        <v>0</v>
      </c>
      <c r="QC52" s="7">
        <v>0</v>
      </c>
      <c r="QD52" s="7">
        <v>0</v>
      </c>
      <c r="QE52" s="7">
        <v>0</v>
      </c>
      <c r="QF52" s="7">
        <v>0</v>
      </c>
      <c r="QG52" s="7">
        <v>7517000</v>
      </c>
      <c r="QH52" s="7">
        <v>5343300</v>
      </c>
      <c r="QI52" s="7">
        <v>5343300</v>
      </c>
      <c r="QJ52" s="7">
        <v>17391947</v>
      </c>
      <c r="QK52" s="7">
        <v>17739000</v>
      </c>
      <c r="QL52" s="7">
        <v>18740000</v>
      </c>
      <c r="QM52" s="7"/>
      <c r="QN52" s="7">
        <v>4630776</v>
      </c>
      <c r="QO52" s="7">
        <v>4630000</v>
      </c>
      <c r="QP52" s="7">
        <v>4630000</v>
      </c>
      <c r="QQ52" s="7"/>
      <c r="QR52" s="7"/>
      <c r="QS52" s="7"/>
      <c r="QT52" s="7"/>
      <c r="QU52" s="7"/>
      <c r="QV52" s="7"/>
      <c r="QW52" s="7"/>
      <c r="QX52" s="7">
        <v>59930</v>
      </c>
      <c r="QY52" s="7">
        <v>60000</v>
      </c>
      <c r="QZ52" s="7">
        <v>60000</v>
      </c>
      <c r="RA52" s="7">
        <v>403990</v>
      </c>
      <c r="RB52" s="7">
        <v>0</v>
      </c>
      <c r="RC52" s="7">
        <v>0</v>
      </c>
      <c r="RD52" s="7">
        <v>2873010</v>
      </c>
      <c r="RE52" s="7">
        <v>2861000</v>
      </c>
      <c r="RF52" s="7">
        <v>2861000</v>
      </c>
      <c r="RG52" s="7"/>
      <c r="RH52" s="7"/>
      <c r="RI52" s="7">
        <v>0</v>
      </c>
      <c r="RJ52" s="7"/>
      <c r="RK52" s="7"/>
      <c r="RL52" s="7"/>
      <c r="RM52" s="7" t="s">
        <v>1188</v>
      </c>
      <c r="RN52" s="7"/>
      <c r="RO52" s="7"/>
      <c r="RP52" s="7"/>
      <c r="RQ52" s="7"/>
      <c r="RR52" s="7"/>
      <c r="RS52" s="7"/>
      <c r="RT52" s="7"/>
      <c r="RU52" s="7"/>
      <c r="RV52" s="7"/>
      <c r="RW52" s="7"/>
      <c r="RX52" s="7"/>
      <c r="RY52" s="7"/>
      <c r="RZ52" s="7"/>
      <c r="SA52" s="7"/>
      <c r="SB52" s="7"/>
      <c r="SC52" s="7"/>
      <c r="SD52" s="7"/>
      <c r="SE52" s="7"/>
      <c r="SF52" s="7"/>
      <c r="SG52" s="36">
        <f t="shared" si="55"/>
        <v>39420967</v>
      </c>
      <c r="SH52" s="36">
        <f t="shared" si="56"/>
        <v>39420967</v>
      </c>
      <c r="SI52" s="36">
        <f t="shared" si="57"/>
        <v>26273967</v>
      </c>
      <c r="SJ52" s="20">
        <f t="shared" si="58"/>
        <v>26028267</v>
      </c>
      <c r="SK52" s="20">
        <f t="shared" si="59"/>
        <v>0</v>
      </c>
      <c r="SL52" s="20">
        <f t="shared" si="60"/>
        <v>144000</v>
      </c>
      <c r="SM52" s="20">
        <f t="shared" si="61"/>
        <v>101700</v>
      </c>
      <c r="SN52" s="36">
        <f t="shared" si="62"/>
        <v>13147000</v>
      </c>
      <c r="SO52" s="36">
        <f t="shared" si="63"/>
        <v>1045000</v>
      </c>
      <c r="SP52" s="20">
        <f t="shared" si="64"/>
        <v>55000</v>
      </c>
      <c r="SQ52" s="20">
        <f t="shared" si="65"/>
        <v>990000</v>
      </c>
      <c r="SR52" s="20">
        <f t="shared" si="66"/>
        <v>3800000</v>
      </c>
      <c r="SS52" s="20">
        <f t="shared" si="67"/>
        <v>90000</v>
      </c>
      <c r="ST52" s="20">
        <f t="shared" si="68"/>
        <v>80000</v>
      </c>
      <c r="SU52" s="20">
        <f t="shared" si="69"/>
        <v>2101000</v>
      </c>
      <c r="SV52" s="36">
        <f t="shared" si="70"/>
        <v>3725000</v>
      </c>
      <c r="SW52" s="20">
        <f t="shared" si="71"/>
        <v>1380000</v>
      </c>
      <c r="SX52" s="20">
        <f t="shared" si="72"/>
        <v>82000</v>
      </c>
      <c r="SY52" s="20">
        <f t="shared" si="73"/>
        <v>0</v>
      </c>
      <c r="SZ52" s="20">
        <f t="shared" si="74"/>
        <v>185000</v>
      </c>
      <c r="TA52" s="20">
        <f t="shared" si="75"/>
        <v>265000</v>
      </c>
      <c r="TB52" s="20">
        <f t="shared" si="76"/>
        <v>1301000</v>
      </c>
      <c r="TC52" s="20">
        <f t="shared" si="77"/>
        <v>30000</v>
      </c>
      <c r="TD52" s="20">
        <f t="shared" si="78"/>
        <v>0</v>
      </c>
      <c r="TE52" s="20">
        <f t="shared" si="79"/>
        <v>0</v>
      </c>
      <c r="TF52" s="20">
        <f t="shared" si="80"/>
        <v>482000</v>
      </c>
      <c r="TG52" s="20">
        <f t="shared" si="81"/>
        <v>1450000</v>
      </c>
      <c r="TH52" s="20">
        <f t="shared" si="82"/>
        <v>856000</v>
      </c>
      <c r="TI52" s="6"/>
      <c r="TJ52" s="36">
        <f t="shared" si="83"/>
        <v>7786667</v>
      </c>
      <c r="TK52" s="36">
        <f t="shared" si="84"/>
        <v>7786667</v>
      </c>
      <c r="TL52" s="36">
        <f t="shared" si="85"/>
        <v>7786667</v>
      </c>
      <c r="TM52" s="20">
        <f t="shared" si="86"/>
        <v>7786667</v>
      </c>
      <c r="TN52" s="20">
        <f t="shared" si="87"/>
        <v>0</v>
      </c>
      <c r="TO52" s="20">
        <f t="shared" si="88"/>
        <v>0</v>
      </c>
      <c r="TP52" s="20">
        <f t="shared" si="89"/>
        <v>0</v>
      </c>
      <c r="TQ52" s="36">
        <f t="shared" si="90"/>
        <v>0</v>
      </c>
      <c r="TR52" s="36">
        <f t="shared" si="91"/>
        <v>0</v>
      </c>
      <c r="TS52" s="20">
        <f t="shared" si="92"/>
        <v>0</v>
      </c>
      <c r="TT52" s="20">
        <f t="shared" si="93"/>
        <v>0</v>
      </c>
      <c r="TU52" s="20">
        <f t="shared" si="94"/>
        <v>0</v>
      </c>
      <c r="TV52" s="20">
        <f t="shared" si="95"/>
        <v>0</v>
      </c>
      <c r="TW52" s="20">
        <f t="shared" si="96"/>
        <v>0</v>
      </c>
      <c r="TX52" s="20">
        <f t="shared" si="97"/>
        <v>0</v>
      </c>
      <c r="TY52" s="36">
        <f t="shared" si="98"/>
        <v>0</v>
      </c>
      <c r="TZ52" s="20">
        <f t="shared" si="99"/>
        <v>0</v>
      </c>
      <c r="UA52" s="20">
        <f t="shared" si="100"/>
        <v>0</v>
      </c>
      <c r="UB52" s="20">
        <f t="shared" si="101"/>
        <v>0</v>
      </c>
      <c r="UC52" s="20">
        <f t="shared" si="102"/>
        <v>0</v>
      </c>
      <c r="UD52" s="20">
        <f t="shared" si="103"/>
        <v>0</v>
      </c>
      <c r="UE52" s="20">
        <f t="shared" si="104"/>
        <v>0</v>
      </c>
      <c r="UF52" s="20">
        <f t="shared" si="105"/>
        <v>0</v>
      </c>
      <c r="UG52" s="20">
        <f t="shared" si="106"/>
        <v>0</v>
      </c>
      <c r="UH52" s="20">
        <f t="shared" si="107"/>
        <v>0</v>
      </c>
      <c r="UI52" s="20">
        <f t="shared" si="108"/>
        <v>0</v>
      </c>
      <c r="UJ52" s="20">
        <f t="shared" si="109"/>
        <v>0</v>
      </c>
      <c r="UK52" s="20">
        <f t="shared" si="110"/>
        <v>0</v>
      </c>
      <c r="UL52" s="6"/>
      <c r="UM52" s="36">
        <f t="shared" si="111"/>
        <v>7786667</v>
      </c>
      <c r="UN52" s="36">
        <f t="shared" si="112"/>
        <v>7786667</v>
      </c>
      <c r="UO52" s="36">
        <f t="shared" si="113"/>
        <v>7786667</v>
      </c>
      <c r="UP52" s="20">
        <f t="shared" si="114"/>
        <v>7786667</v>
      </c>
      <c r="UQ52" s="20">
        <f t="shared" si="115"/>
        <v>0</v>
      </c>
      <c r="UR52" s="20">
        <f t="shared" si="116"/>
        <v>0</v>
      </c>
      <c r="US52" s="20">
        <f t="shared" si="117"/>
        <v>0</v>
      </c>
      <c r="UT52" s="36">
        <f t="shared" si="118"/>
        <v>0</v>
      </c>
      <c r="UU52" s="36">
        <f t="shared" si="119"/>
        <v>0</v>
      </c>
      <c r="UV52" s="20">
        <f t="shared" si="120"/>
        <v>0</v>
      </c>
      <c r="UW52" s="20">
        <f t="shared" si="121"/>
        <v>0</v>
      </c>
      <c r="UX52" s="20">
        <f t="shared" si="122"/>
        <v>0</v>
      </c>
      <c r="UY52" s="20">
        <f t="shared" si="123"/>
        <v>0</v>
      </c>
      <c r="UZ52" s="20">
        <f t="shared" si="124"/>
        <v>0</v>
      </c>
      <c r="VA52" s="20">
        <f t="shared" si="125"/>
        <v>0</v>
      </c>
      <c r="VB52" s="36">
        <f t="shared" si="126"/>
        <v>0</v>
      </c>
      <c r="VC52" s="20">
        <f t="shared" si="127"/>
        <v>0</v>
      </c>
      <c r="VD52" s="20">
        <f t="shared" si="128"/>
        <v>0</v>
      </c>
      <c r="VE52" s="20">
        <f t="shared" si="129"/>
        <v>0</v>
      </c>
      <c r="VF52" s="20">
        <f t="shared" si="130"/>
        <v>0</v>
      </c>
      <c r="VG52" s="20">
        <f t="shared" si="131"/>
        <v>0</v>
      </c>
      <c r="VH52" s="20">
        <f t="shared" si="132"/>
        <v>0</v>
      </c>
      <c r="VI52" s="20">
        <f t="shared" si="133"/>
        <v>0</v>
      </c>
      <c r="VJ52" s="20">
        <f t="shared" si="134"/>
        <v>0</v>
      </c>
      <c r="VK52" s="20">
        <f t="shared" si="135"/>
        <v>0</v>
      </c>
      <c r="VL52" s="20">
        <f t="shared" si="136"/>
        <v>0</v>
      </c>
      <c r="VM52" s="20">
        <f t="shared" si="137"/>
        <v>0</v>
      </c>
      <c r="VN52" s="20">
        <f t="shared" si="138"/>
        <v>0</v>
      </c>
      <c r="VT52" s="34">
        <f t="shared" si="25"/>
        <v>1450637</v>
      </c>
      <c r="VU52" s="34" t="str">
        <f t="shared" si="26"/>
        <v>Domov důchodců Albrechtice nad Orlicí</v>
      </c>
      <c r="VV52" s="34" t="str">
        <f t="shared" si="27"/>
        <v>Domov důchodců Albrechtice nad Orlicí</v>
      </c>
      <c r="VW52" s="34" t="str">
        <f t="shared" si="28"/>
        <v>domovy se zvláštním režimem</v>
      </c>
      <c r="VX52" s="10">
        <f t="shared" si="29"/>
        <v>5015000</v>
      </c>
      <c r="VY52" s="10"/>
      <c r="VZ52" s="10"/>
      <c r="WA52" s="10">
        <f t="shared" si="30"/>
        <v>1380000</v>
      </c>
      <c r="WB52" s="10">
        <f t="shared" si="31"/>
        <v>1301000</v>
      </c>
      <c r="WC52" s="10">
        <f t="shared" si="32"/>
        <v>0</v>
      </c>
      <c r="WD52" s="10">
        <f t="shared" si="33"/>
        <v>0</v>
      </c>
      <c r="WE52" s="10">
        <f t="shared" si="34"/>
        <v>532000</v>
      </c>
      <c r="WF52" s="10"/>
      <c r="WG52" s="10"/>
      <c r="WH52" s="10">
        <f t="shared" si="35"/>
        <v>1450000</v>
      </c>
      <c r="WI52" s="10">
        <f t="shared" si="36"/>
        <v>3469000</v>
      </c>
      <c r="WJ52" s="10">
        <f t="shared" si="37"/>
        <v>19872889</v>
      </c>
      <c r="WK52" s="10"/>
      <c r="WL52" s="10">
        <f t="shared" si="38"/>
        <v>6401078</v>
      </c>
      <c r="WM52" s="10">
        <f t="shared" si="39"/>
        <v>39420967</v>
      </c>
      <c r="WN52" s="10">
        <f t="shared" si="40"/>
        <v>39420967</v>
      </c>
      <c r="WO52" s="10">
        <f t="shared" si="41"/>
        <v>0</v>
      </c>
      <c r="WP52" s="10">
        <f t="shared" si="42"/>
        <v>26273967</v>
      </c>
      <c r="WQ52" s="34">
        <v>6115340</v>
      </c>
      <c r="WR52" s="10">
        <f t="shared" si="43"/>
        <v>0</v>
      </c>
      <c r="WS52" s="10"/>
      <c r="WT52" s="10"/>
      <c r="WU52" s="10">
        <f t="shared" si="44"/>
        <v>0</v>
      </c>
      <c r="WV52" s="10">
        <f t="shared" si="45"/>
        <v>0</v>
      </c>
      <c r="WW52" s="10">
        <f t="shared" si="46"/>
        <v>0</v>
      </c>
      <c r="WX52" s="10">
        <f t="shared" si="47"/>
        <v>0</v>
      </c>
      <c r="WY52" s="10">
        <f t="shared" si="48"/>
        <v>0</v>
      </c>
      <c r="WZ52" s="10"/>
      <c r="XA52" s="10"/>
      <c r="XB52" s="10">
        <f t="shared" si="49"/>
        <v>0</v>
      </c>
      <c r="XC52" s="10">
        <f t="shared" si="50"/>
        <v>0</v>
      </c>
      <c r="XD52" s="10">
        <f t="shared" si="51"/>
        <v>7786667</v>
      </c>
      <c r="XE52" s="10">
        <f t="shared" si="52"/>
        <v>7786667</v>
      </c>
      <c r="XF52" s="10"/>
      <c r="XG52" s="10">
        <f t="shared" si="53"/>
        <v>7786667</v>
      </c>
      <c r="XH52" s="10">
        <f t="shared" si="54"/>
        <v>0</v>
      </c>
      <c r="XI52" s="10"/>
      <c r="XJ52" s="10"/>
      <c r="XK52" s="10"/>
    </row>
    <row r="53" spans="1:635" s="34" customFormat="1" ht="28.5" customHeight="1">
      <c r="A53" s="7">
        <v>1</v>
      </c>
      <c r="B53" s="9" t="s">
        <v>1390</v>
      </c>
      <c r="C53" s="7">
        <v>42886180</v>
      </c>
      <c r="D53" s="7" t="s">
        <v>1391</v>
      </c>
      <c r="E53" s="7" t="s">
        <v>1219</v>
      </c>
      <c r="F53" s="7">
        <v>6581899</v>
      </c>
      <c r="G53" s="7" t="s">
        <v>1196</v>
      </c>
      <c r="H53" s="7" t="s">
        <v>1187</v>
      </c>
      <c r="I53" s="7" t="s">
        <v>1390</v>
      </c>
      <c r="J53" s="35">
        <v>39814</v>
      </c>
      <c r="K53" s="7"/>
      <c r="L53" s="7" t="s">
        <v>1188</v>
      </c>
      <c r="M53" s="7" t="s">
        <v>1392</v>
      </c>
      <c r="N53" s="7">
        <v>121</v>
      </c>
      <c r="O53" s="7"/>
      <c r="P53" s="7">
        <v>121</v>
      </c>
      <c r="Q53" s="7">
        <v>121</v>
      </c>
      <c r="R53" s="7">
        <v>121</v>
      </c>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t="s">
        <v>1308</v>
      </c>
      <c r="BM53" s="7" t="s">
        <v>1191</v>
      </c>
      <c r="BN53" s="7" t="s">
        <v>1200</v>
      </c>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v>0</v>
      </c>
      <c r="DB53" s="7">
        <v>0</v>
      </c>
      <c r="DC53" s="7">
        <v>0</v>
      </c>
      <c r="DD53" s="7">
        <v>0</v>
      </c>
      <c r="DE53" s="7">
        <v>0</v>
      </c>
      <c r="DF53" s="7">
        <v>9</v>
      </c>
      <c r="DG53" s="7">
        <v>31</v>
      </c>
      <c r="DH53" s="7">
        <v>44</v>
      </c>
      <c r="DI53" s="7">
        <v>35</v>
      </c>
      <c r="DJ53" s="7">
        <v>2</v>
      </c>
      <c r="DK53" s="7">
        <v>9</v>
      </c>
      <c r="DL53" s="7">
        <v>31</v>
      </c>
      <c r="DM53" s="7">
        <v>44</v>
      </c>
      <c r="DN53" s="7">
        <v>35</v>
      </c>
      <c r="DO53" s="7">
        <v>2</v>
      </c>
      <c r="DP53" s="7">
        <v>0</v>
      </c>
      <c r="DQ53" s="7">
        <v>121</v>
      </c>
      <c r="DR53" s="7">
        <v>121</v>
      </c>
      <c r="DS53" s="7">
        <v>0</v>
      </c>
      <c r="DT53" s="7">
        <v>0</v>
      </c>
      <c r="DU53" s="7">
        <v>0</v>
      </c>
      <c r="DV53" s="7">
        <v>0</v>
      </c>
      <c r="DW53" s="7">
        <v>0</v>
      </c>
      <c r="DX53" s="7">
        <v>9</v>
      </c>
      <c r="DY53" s="7">
        <v>31</v>
      </c>
      <c r="DZ53" s="7">
        <v>44</v>
      </c>
      <c r="EA53" s="7">
        <v>35</v>
      </c>
      <c r="EB53" s="7">
        <v>2</v>
      </c>
      <c r="EC53" s="7">
        <v>9</v>
      </c>
      <c r="ED53" s="7">
        <v>31</v>
      </c>
      <c r="EE53" s="7">
        <v>44</v>
      </c>
      <c r="EF53" s="7">
        <v>35</v>
      </c>
      <c r="EG53" s="7">
        <v>2</v>
      </c>
      <c r="EH53" s="7">
        <v>0</v>
      </c>
      <c r="EI53" s="7">
        <v>121</v>
      </c>
      <c r="EJ53" s="7">
        <v>121</v>
      </c>
      <c r="EK53" s="7">
        <v>1</v>
      </c>
      <c r="EL53" s="7">
        <v>1</v>
      </c>
      <c r="EM53" s="7">
        <v>1</v>
      </c>
      <c r="EN53" s="7">
        <v>400000</v>
      </c>
      <c r="EO53" s="7">
        <v>290000</v>
      </c>
      <c r="EP53" s="7">
        <v>21</v>
      </c>
      <c r="EQ53" s="7">
        <v>21</v>
      </c>
      <c r="ER53" s="7">
        <v>21</v>
      </c>
      <c r="ES53" s="7">
        <v>8400000</v>
      </c>
      <c r="ET53" s="7">
        <v>5750000</v>
      </c>
      <c r="EU53" s="7">
        <v>20</v>
      </c>
      <c r="EV53" s="7">
        <v>20</v>
      </c>
      <c r="EW53" s="7">
        <v>20</v>
      </c>
      <c r="EX53" s="7">
        <v>11700000</v>
      </c>
      <c r="EY53" s="7">
        <v>0</v>
      </c>
      <c r="EZ53" s="7"/>
      <c r="FA53" s="7"/>
      <c r="FB53" s="7"/>
      <c r="FC53" s="7"/>
      <c r="FD53" s="7"/>
      <c r="FE53" s="7"/>
      <c r="FF53" s="7"/>
      <c r="FG53" s="7"/>
      <c r="FH53" s="7"/>
      <c r="FI53" s="7"/>
      <c r="FJ53" s="7"/>
      <c r="FK53" s="7"/>
      <c r="FL53" s="7"/>
      <c r="FM53" s="7"/>
      <c r="FN53" s="7"/>
      <c r="FO53" s="7">
        <v>23</v>
      </c>
      <c r="FP53" s="7">
        <v>23</v>
      </c>
      <c r="FQ53" s="7">
        <v>23</v>
      </c>
      <c r="FR53" s="7">
        <v>7300000</v>
      </c>
      <c r="FS53" s="7">
        <v>4955000</v>
      </c>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v>4</v>
      </c>
      <c r="IT53" s="7">
        <v>1200</v>
      </c>
      <c r="IU53" s="7">
        <v>0.59799999999999998</v>
      </c>
      <c r="IV53" s="7">
        <v>144000</v>
      </c>
      <c r="IW53" s="7">
        <v>0</v>
      </c>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v>0</v>
      </c>
      <c r="KH53" s="7"/>
      <c r="KI53" s="7">
        <v>42</v>
      </c>
      <c r="KJ53" s="7">
        <v>0</v>
      </c>
      <c r="KK53" s="7">
        <v>0</v>
      </c>
      <c r="KL53" s="7">
        <v>0</v>
      </c>
      <c r="KM53" s="7">
        <v>42</v>
      </c>
      <c r="KN53" s="7">
        <v>27800000</v>
      </c>
      <c r="KO53" s="7">
        <v>10995000</v>
      </c>
      <c r="KP53" s="7">
        <v>10995000</v>
      </c>
      <c r="KQ53" s="7"/>
      <c r="KR53" s="7"/>
      <c r="KS53" s="7"/>
      <c r="KT53" s="7">
        <v>0</v>
      </c>
      <c r="KU53" s="7">
        <v>0</v>
      </c>
      <c r="KV53" s="7">
        <v>0</v>
      </c>
      <c r="KW53" s="7"/>
      <c r="KX53" s="7"/>
      <c r="KY53" s="7"/>
      <c r="KZ53" s="7">
        <v>144000</v>
      </c>
      <c r="LA53" s="7">
        <v>0</v>
      </c>
      <c r="LB53" s="7">
        <v>0</v>
      </c>
      <c r="LC53" s="7"/>
      <c r="LD53" s="7"/>
      <c r="LE53" s="7"/>
      <c r="LF53" s="7">
        <v>650000</v>
      </c>
      <c r="LG53" s="7">
        <v>0</v>
      </c>
      <c r="LH53" s="7">
        <v>0</v>
      </c>
      <c r="LI53" s="7"/>
      <c r="LJ53" s="7"/>
      <c r="LK53" s="7"/>
      <c r="LL53" s="7">
        <v>60000</v>
      </c>
      <c r="LM53" s="7">
        <v>0</v>
      </c>
      <c r="LN53" s="7">
        <v>0</v>
      </c>
      <c r="LO53" s="7"/>
      <c r="LP53" s="7"/>
      <c r="LQ53" s="7"/>
      <c r="LR53" s="7">
        <v>400000</v>
      </c>
      <c r="LS53" s="7">
        <v>0</v>
      </c>
      <c r="LT53" s="7">
        <v>0</v>
      </c>
      <c r="LU53" s="7"/>
      <c r="LV53" s="7"/>
      <c r="LW53" s="7"/>
      <c r="LX53" s="7">
        <v>4700000</v>
      </c>
      <c r="LY53" s="7">
        <v>0</v>
      </c>
      <c r="LZ53" s="7">
        <v>0</v>
      </c>
      <c r="MA53" s="7"/>
      <c r="MB53" s="7"/>
      <c r="MC53" s="7"/>
      <c r="MD53" s="7">
        <v>120000</v>
      </c>
      <c r="ME53" s="7">
        <v>0</v>
      </c>
      <c r="MF53" s="7">
        <v>0</v>
      </c>
      <c r="MG53" s="7"/>
      <c r="MH53" s="7"/>
      <c r="MI53" s="7"/>
      <c r="MJ53" s="7">
        <v>80000</v>
      </c>
      <c r="MK53" s="7">
        <v>0</v>
      </c>
      <c r="ML53" s="7">
        <v>0</v>
      </c>
      <c r="MM53" s="7"/>
      <c r="MN53" s="7"/>
      <c r="MO53" s="7"/>
      <c r="MP53" s="7">
        <v>850000</v>
      </c>
      <c r="MQ53" s="7">
        <v>0</v>
      </c>
      <c r="MR53" s="7">
        <v>0</v>
      </c>
      <c r="MS53" s="7"/>
      <c r="MT53" s="7"/>
      <c r="MU53" s="7"/>
      <c r="MV53" s="7">
        <v>1760000</v>
      </c>
      <c r="MW53" s="7">
        <v>0</v>
      </c>
      <c r="MX53" s="7">
        <v>0</v>
      </c>
      <c r="MY53" s="7"/>
      <c r="MZ53" s="7"/>
      <c r="NA53" s="7"/>
      <c r="NB53" s="7">
        <v>100000</v>
      </c>
      <c r="NC53" s="7">
        <v>0</v>
      </c>
      <c r="ND53" s="7">
        <v>0</v>
      </c>
      <c r="NE53" s="7"/>
      <c r="NF53" s="7"/>
      <c r="NG53" s="7"/>
      <c r="NH53" s="7">
        <v>50000</v>
      </c>
      <c r="NI53" s="7">
        <v>0</v>
      </c>
      <c r="NJ53" s="7">
        <v>0</v>
      </c>
      <c r="NK53" s="7"/>
      <c r="NL53" s="7"/>
      <c r="NM53" s="7"/>
      <c r="NN53" s="7">
        <v>1150000</v>
      </c>
      <c r="NO53" s="7">
        <v>0</v>
      </c>
      <c r="NP53" s="7">
        <v>0</v>
      </c>
      <c r="NQ53" s="7"/>
      <c r="NR53" s="7"/>
      <c r="NS53" s="7"/>
      <c r="NT53" s="7">
        <v>85000</v>
      </c>
      <c r="NU53" s="7">
        <v>0</v>
      </c>
      <c r="NV53" s="7">
        <v>0</v>
      </c>
      <c r="NW53" s="7"/>
      <c r="NX53" s="7"/>
      <c r="NY53" s="7"/>
      <c r="NZ53" s="7">
        <v>516000</v>
      </c>
      <c r="OA53" s="7">
        <v>0</v>
      </c>
      <c r="OB53" s="7">
        <v>0</v>
      </c>
      <c r="OC53" s="7"/>
      <c r="OD53" s="7"/>
      <c r="OE53" s="7"/>
      <c r="OF53" s="7">
        <v>50000</v>
      </c>
      <c r="OG53" s="7">
        <v>0</v>
      </c>
      <c r="OH53" s="7">
        <v>0</v>
      </c>
      <c r="OI53" s="7"/>
      <c r="OJ53" s="7"/>
      <c r="OK53" s="7"/>
      <c r="OL53" s="7">
        <v>0</v>
      </c>
      <c r="OM53" s="7">
        <v>0</v>
      </c>
      <c r="ON53" s="7">
        <v>0</v>
      </c>
      <c r="OO53" s="7"/>
      <c r="OP53" s="7"/>
      <c r="OQ53" s="7"/>
      <c r="OR53" s="7">
        <v>0</v>
      </c>
      <c r="OS53" s="7">
        <v>0</v>
      </c>
      <c r="OT53" s="7">
        <v>0</v>
      </c>
      <c r="OU53" s="7"/>
      <c r="OV53" s="7"/>
      <c r="OW53" s="7"/>
      <c r="OX53" s="7">
        <v>300000</v>
      </c>
      <c r="OY53" s="7">
        <v>0</v>
      </c>
      <c r="OZ53" s="7">
        <v>0</v>
      </c>
      <c r="PA53" s="7"/>
      <c r="PB53" s="7"/>
      <c r="PC53" s="7"/>
      <c r="PD53" s="7">
        <v>700000</v>
      </c>
      <c r="PE53" s="7">
        <v>0</v>
      </c>
      <c r="PF53" s="7">
        <v>0</v>
      </c>
      <c r="PG53" s="7"/>
      <c r="PH53" s="7"/>
      <c r="PI53" s="7"/>
      <c r="PJ53" s="7">
        <v>200000</v>
      </c>
      <c r="PK53" s="7">
        <v>0</v>
      </c>
      <c r="PL53" s="7">
        <v>0</v>
      </c>
      <c r="PM53" s="7"/>
      <c r="PN53" s="7"/>
      <c r="PO53" s="7"/>
      <c r="PP53" s="7">
        <v>39715000</v>
      </c>
      <c r="PQ53" s="7">
        <v>10995000</v>
      </c>
      <c r="PR53" s="8">
        <v>10995000</v>
      </c>
      <c r="PS53" s="7">
        <v>100</v>
      </c>
      <c r="PT53" s="7">
        <v>100</v>
      </c>
      <c r="PU53" s="7"/>
      <c r="PV53" s="7">
        <v>30549643</v>
      </c>
      <c r="PW53" s="7"/>
      <c r="PX53" s="7">
        <v>6287000</v>
      </c>
      <c r="PY53" s="7">
        <v>6211000</v>
      </c>
      <c r="PZ53" s="7">
        <v>10995000</v>
      </c>
      <c r="QA53" s="7">
        <v>0</v>
      </c>
      <c r="QB53" s="7">
        <v>0</v>
      </c>
      <c r="QC53" s="7">
        <v>0</v>
      </c>
      <c r="QD53" s="7">
        <v>0</v>
      </c>
      <c r="QE53" s="7">
        <v>0</v>
      </c>
      <c r="QF53" s="7">
        <v>0</v>
      </c>
      <c r="QG53" s="7">
        <v>2473000</v>
      </c>
      <c r="QH53" s="7">
        <v>3270000</v>
      </c>
      <c r="QI53" s="7">
        <v>2900000</v>
      </c>
      <c r="QJ53" s="7">
        <v>22939339</v>
      </c>
      <c r="QK53" s="7">
        <v>23720000</v>
      </c>
      <c r="QL53" s="7">
        <v>23800000</v>
      </c>
      <c r="QM53" s="7"/>
      <c r="QN53" s="7">
        <v>973930</v>
      </c>
      <c r="QO53" s="7">
        <v>1644000</v>
      </c>
      <c r="QP53" s="7">
        <v>1600000</v>
      </c>
      <c r="QQ53" s="7"/>
      <c r="QR53" s="7"/>
      <c r="QS53" s="7"/>
      <c r="QT53" s="7"/>
      <c r="QU53" s="7"/>
      <c r="QV53" s="7"/>
      <c r="QW53" s="7"/>
      <c r="QX53" s="7"/>
      <c r="QY53" s="7"/>
      <c r="QZ53" s="7"/>
      <c r="RA53" s="7"/>
      <c r="RB53" s="7"/>
      <c r="RC53" s="7"/>
      <c r="RD53" s="7">
        <v>412558</v>
      </c>
      <c r="RE53" s="7">
        <v>400000</v>
      </c>
      <c r="RF53" s="7">
        <v>420000</v>
      </c>
      <c r="RG53" s="7"/>
      <c r="RH53" s="7"/>
      <c r="RI53" s="7">
        <v>0</v>
      </c>
      <c r="RJ53" s="7"/>
      <c r="RK53" s="7"/>
      <c r="RL53" s="7"/>
      <c r="RM53" s="7" t="s">
        <v>1188</v>
      </c>
      <c r="RN53" s="7"/>
      <c r="RO53" s="7"/>
      <c r="RP53" s="7"/>
      <c r="RQ53" s="7"/>
      <c r="RR53" s="7"/>
      <c r="RS53" s="7"/>
      <c r="RT53" s="7"/>
      <c r="RU53" s="7"/>
      <c r="RV53" s="7"/>
      <c r="RW53" s="7"/>
      <c r="RX53" s="7"/>
      <c r="RY53" s="7"/>
      <c r="RZ53" s="7"/>
      <c r="SA53" s="7"/>
      <c r="SB53" s="7"/>
      <c r="SC53" s="7"/>
      <c r="SD53" s="7"/>
      <c r="SE53" s="7"/>
      <c r="SF53" s="7"/>
      <c r="SG53" s="36">
        <f t="shared" si="55"/>
        <v>39715000</v>
      </c>
      <c r="SH53" s="36">
        <f t="shared" si="56"/>
        <v>39715000</v>
      </c>
      <c r="SI53" s="36">
        <f t="shared" si="57"/>
        <v>28594000</v>
      </c>
      <c r="SJ53" s="20">
        <f t="shared" si="58"/>
        <v>27800000</v>
      </c>
      <c r="SK53" s="20">
        <f t="shared" si="59"/>
        <v>0</v>
      </c>
      <c r="SL53" s="20">
        <f t="shared" si="60"/>
        <v>144000</v>
      </c>
      <c r="SM53" s="20">
        <f t="shared" si="61"/>
        <v>650000</v>
      </c>
      <c r="SN53" s="36">
        <f t="shared" si="62"/>
        <v>11121000</v>
      </c>
      <c r="SO53" s="36">
        <f t="shared" si="63"/>
        <v>460000</v>
      </c>
      <c r="SP53" s="20">
        <f t="shared" si="64"/>
        <v>60000</v>
      </c>
      <c r="SQ53" s="20">
        <f t="shared" si="65"/>
        <v>400000</v>
      </c>
      <c r="SR53" s="20">
        <f t="shared" si="66"/>
        <v>4700000</v>
      </c>
      <c r="SS53" s="20">
        <f t="shared" si="67"/>
        <v>120000</v>
      </c>
      <c r="ST53" s="20">
        <f t="shared" si="68"/>
        <v>80000</v>
      </c>
      <c r="SU53" s="20">
        <f t="shared" si="69"/>
        <v>850000</v>
      </c>
      <c r="SV53" s="36">
        <f t="shared" si="70"/>
        <v>4011000</v>
      </c>
      <c r="SW53" s="20">
        <f t="shared" si="71"/>
        <v>1760000</v>
      </c>
      <c r="SX53" s="20">
        <f t="shared" si="72"/>
        <v>100000</v>
      </c>
      <c r="SY53" s="20">
        <f t="shared" si="73"/>
        <v>50000</v>
      </c>
      <c r="SZ53" s="20">
        <f t="shared" si="74"/>
        <v>1150000</v>
      </c>
      <c r="TA53" s="20">
        <f t="shared" si="75"/>
        <v>85000</v>
      </c>
      <c r="TB53" s="20">
        <f t="shared" si="76"/>
        <v>516000</v>
      </c>
      <c r="TC53" s="20">
        <f t="shared" si="77"/>
        <v>50000</v>
      </c>
      <c r="TD53" s="20">
        <f t="shared" si="78"/>
        <v>0</v>
      </c>
      <c r="TE53" s="20">
        <f t="shared" si="79"/>
        <v>0</v>
      </c>
      <c r="TF53" s="20">
        <f t="shared" si="80"/>
        <v>300000</v>
      </c>
      <c r="TG53" s="20">
        <f t="shared" si="81"/>
        <v>700000</v>
      </c>
      <c r="TH53" s="20">
        <f t="shared" si="82"/>
        <v>200000</v>
      </c>
      <c r="TI53" s="6"/>
      <c r="TJ53" s="36">
        <f t="shared" si="83"/>
        <v>10995000</v>
      </c>
      <c r="TK53" s="36">
        <f t="shared" si="84"/>
        <v>10995000</v>
      </c>
      <c r="TL53" s="36">
        <f t="shared" si="85"/>
        <v>10995000</v>
      </c>
      <c r="TM53" s="20">
        <f t="shared" si="86"/>
        <v>10995000</v>
      </c>
      <c r="TN53" s="20">
        <f t="shared" si="87"/>
        <v>0</v>
      </c>
      <c r="TO53" s="20">
        <f t="shared" si="88"/>
        <v>0</v>
      </c>
      <c r="TP53" s="20">
        <f t="shared" si="89"/>
        <v>0</v>
      </c>
      <c r="TQ53" s="36">
        <f t="shared" si="90"/>
        <v>0</v>
      </c>
      <c r="TR53" s="36">
        <f t="shared" si="91"/>
        <v>0</v>
      </c>
      <c r="TS53" s="20">
        <f t="shared" si="92"/>
        <v>0</v>
      </c>
      <c r="TT53" s="20">
        <f t="shared" si="93"/>
        <v>0</v>
      </c>
      <c r="TU53" s="20">
        <f t="shared" si="94"/>
        <v>0</v>
      </c>
      <c r="TV53" s="20">
        <f t="shared" si="95"/>
        <v>0</v>
      </c>
      <c r="TW53" s="20">
        <f t="shared" si="96"/>
        <v>0</v>
      </c>
      <c r="TX53" s="20">
        <f t="shared" si="97"/>
        <v>0</v>
      </c>
      <c r="TY53" s="36">
        <f t="shared" si="98"/>
        <v>0</v>
      </c>
      <c r="TZ53" s="20">
        <f t="shared" si="99"/>
        <v>0</v>
      </c>
      <c r="UA53" s="20">
        <f t="shared" si="100"/>
        <v>0</v>
      </c>
      <c r="UB53" s="20">
        <f t="shared" si="101"/>
        <v>0</v>
      </c>
      <c r="UC53" s="20">
        <f t="shared" si="102"/>
        <v>0</v>
      </c>
      <c r="UD53" s="20">
        <f t="shared" si="103"/>
        <v>0</v>
      </c>
      <c r="UE53" s="20">
        <f t="shared" si="104"/>
        <v>0</v>
      </c>
      <c r="UF53" s="20">
        <f t="shared" si="105"/>
        <v>0</v>
      </c>
      <c r="UG53" s="20">
        <f t="shared" si="106"/>
        <v>0</v>
      </c>
      <c r="UH53" s="20">
        <f t="shared" si="107"/>
        <v>0</v>
      </c>
      <c r="UI53" s="20">
        <f t="shared" si="108"/>
        <v>0</v>
      </c>
      <c r="UJ53" s="20">
        <f t="shared" si="109"/>
        <v>0</v>
      </c>
      <c r="UK53" s="20">
        <f t="shared" si="110"/>
        <v>0</v>
      </c>
      <c r="UL53" s="6"/>
      <c r="UM53" s="36">
        <f t="shared" si="111"/>
        <v>10995000</v>
      </c>
      <c r="UN53" s="36">
        <f t="shared" si="112"/>
        <v>10995000</v>
      </c>
      <c r="UO53" s="36">
        <f t="shared" si="113"/>
        <v>10995000</v>
      </c>
      <c r="UP53" s="20">
        <f t="shared" si="114"/>
        <v>10995000</v>
      </c>
      <c r="UQ53" s="20">
        <f t="shared" si="115"/>
        <v>0</v>
      </c>
      <c r="UR53" s="20">
        <f t="shared" si="116"/>
        <v>0</v>
      </c>
      <c r="US53" s="20">
        <f t="shared" si="117"/>
        <v>0</v>
      </c>
      <c r="UT53" s="36">
        <f t="shared" si="118"/>
        <v>0</v>
      </c>
      <c r="UU53" s="36">
        <f t="shared" si="119"/>
        <v>0</v>
      </c>
      <c r="UV53" s="20">
        <f t="shared" si="120"/>
        <v>0</v>
      </c>
      <c r="UW53" s="20">
        <f t="shared" si="121"/>
        <v>0</v>
      </c>
      <c r="UX53" s="20">
        <f t="shared" si="122"/>
        <v>0</v>
      </c>
      <c r="UY53" s="20">
        <f t="shared" si="123"/>
        <v>0</v>
      </c>
      <c r="UZ53" s="20">
        <f t="shared" si="124"/>
        <v>0</v>
      </c>
      <c r="VA53" s="20">
        <f t="shared" si="125"/>
        <v>0</v>
      </c>
      <c r="VB53" s="36">
        <f t="shared" si="126"/>
        <v>0</v>
      </c>
      <c r="VC53" s="20">
        <f t="shared" si="127"/>
        <v>0</v>
      </c>
      <c r="VD53" s="20">
        <f t="shared" si="128"/>
        <v>0</v>
      </c>
      <c r="VE53" s="20">
        <f t="shared" si="129"/>
        <v>0</v>
      </c>
      <c r="VF53" s="20">
        <f t="shared" si="130"/>
        <v>0</v>
      </c>
      <c r="VG53" s="20">
        <f t="shared" si="131"/>
        <v>0</v>
      </c>
      <c r="VH53" s="20">
        <f t="shared" si="132"/>
        <v>0</v>
      </c>
      <c r="VI53" s="20">
        <f t="shared" si="133"/>
        <v>0</v>
      </c>
      <c r="VJ53" s="20">
        <f t="shared" si="134"/>
        <v>0</v>
      </c>
      <c r="VK53" s="20">
        <f t="shared" si="135"/>
        <v>0</v>
      </c>
      <c r="VL53" s="20">
        <f t="shared" si="136"/>
        <v>0</v>
      </c>
      <c r="VM53" s="20">
        <f t="shared" si="137"/>
        <v>0</v>
      </c>
      <c r="VN53" s="20">
        <f t="shared" si="138"/>
        <v>0</v>
      </c>
      <c r="VT53" s="34">
        <f t="shared" si="25"/>
        <v>6581899</v>
      </c>
      <c r="VU53" s="34" t="str">
        <f t="shared" si="26"/>
        <v>Domov důchodců Borohrádek</v>
      </c>
      <c r="VV53" s="34" t="str">
        <f t="shared" si="27"/>
        <v>Domov důchodců Borohrádek</v>
      </c>
      <c r="VW53" s="34" t="str">
        <f t="shared" si="28"/>
        <v>domovy pro seniory</v>
      </c>
      <c r="VX53" s="10">
        <f t="shared" si="29"/>
        <v>5360000</v>
      </c>
      <c r="VY53" s="10"/>
      <c r="VZ53" s="10"/>
      <c r="WA53" s="10">
        <f t="shared" si="30"/>
        <v>1760000</v>
      </c>
      <c r="WB53" s="10">
        <f t="shared" si="31"/>
        <v>516000</v>
      </c>
      <c r="WC53" s="10">
        <f t="shared" si="32"/>
        <v>50000</v>
      </c>
      <c r="WD53" s="10">
        <f t="shared" si="33"/>
        <v>0</v>
      </c>
      <c r="WE53" s="10">
        <f t="shared" si="34"/>
        <v>1335000</v>
      </c>
      <c r="WF53" s="10"/>
      <c r="WG53" s="10"/>
      <c r="WH53" s="10">
        <f t="shared" si="35"/>
        <v>700000</v>
      </c>
      <c r="WI53" s="10">
        <f t="shared" si="36"/>
        <v>1400000</v>
      </c>
      <c r="WJ53" s="10">
        <f t="shared" si="37"/>
        <v>20500000</v>
      </c>
      <c r="WK53" s="10"/>
      <c r="WL53" s="10">
        <f t="shared" si="38"/>
        <v>8094000</v>
      </c>
      <c r="WM53" s="10">
        <f t="shared" si="39"/>
        <v>39715000</v>
      </c>
      <c r="WN53" s="10">
        <f t="shared" si="40"/>
        <v>39715000</v>
      </c>
      <c r="WO53" s="10">
        <f t="shared" si="41"/>
        <v>0</v>
      </c>
      <c r="WP53" s="10">
        <f t="shared" si="42"/>
        <v>28594000</v>
      </c>
      <c r="WQ53" s="34">
        <v>6115340</v>
      </c>
      <c r="WR53" s="10">
        <f t="shared" si="43"/>
        <v>0</v>
      </c>
      <c r="WS53" s="10"/>
      <c r="WT53" s="10"/>
      <c r="WU53" s="10">
        <f t="shared" si="44"/>
        <v>0</v>
      </c>
      <c r="WV53" s="10">
        <f t="shared" si="45"/>
        <v>0</v>
      </c>
      <c r="WW53" s="10">
        <f t="shared" si="46"/>
        <v>0</v>
      </c>
      <c r="WX53" s="10">
        <f t="shared" si="47"/>
        <v>0</v>
      </c>
      <c r="WY53" s="10">
        <f t="shared" si="48"/>
        <v>0</v>
      </c>
      <c r="WZ53" s="10"/>
      <c r="XA53" s="10"/>
      <c r="XB53" s="10">
        <f t="shared" si="49"/>
        <v>0</v>
      </c>
      <c r="XC53" s="10">
        <f t="shared" si="50"/>
        <v>0</v>
      </c>
      <c r="XD53" s="10">
        <f t="shared" si="51"/>
        <v>10995000</v>
      </c>
      <c r="XE53" s="10">
        <f t="shared" si="52"/>
        <v>10995000</v>
      </c>
      <c r="XF53" s="10"/>
      <c r="XG53" s="10">
        <f t="shared" si="53"/>
        <v>10995000</v>
      </c>
      <c r="XH53" s="10">
        <f t="shared" si="54"/>
        <v>0</v>
      </c>
      <c r="XI53" s="10"/>
      <c r="XJ53" s="10"/>
      <c r="XK53" s="10"/>
    </row>
    <row r="54" spans="1:635" s="34" customFormat="1" ht="28.5" customHeight="1">
      <c r="A54" s="7">
        <v>1</v>
      </c>
      <c r="B54" s="9" t="s">
        <v>1393</v>
      </c>
      <c r="C54" s="7">
        <v>579017</v>
      </c>
      <c r="D54" s="7" t="s">
        <v>1394</v>
      </c>
      <c r="E54" s="7" t="s">
        <v>1219</v>
      </c>
      <c r="F54" s="7">
        <v>2837121</v>
      </c>
      <c r="G54" s="7" t="s">
        <v>1196</v>
      </c>
      <c r="H54" s="7" t="s">
        <v>1187</v>
      </c>
      <c r="I54" s="7" t="s">
        <v>1393</v>
      </c>
      <c r="J54" s="35">
        <v>39083</v>
      </c>
      <c r="K54" s="7"/>
      <c r="L54" s="7" t="s">
        <v>1188</v>
      </c>
      <c r="M54" s="7" t="s">
        <v>1307</v>
      </c>
      <c r="N54" s="7">
        <v>34</v>
      </c>
      <c r="O54" s="7"/>
      <c r="P54" s="7">
        <v>40</v>
      </c>
      <c r="Q54" s="7">
        <v>40</v>
      </c>
      <c r="R54" s="7">
        <v>34</v>
      </c>
      <c r="S54" s="7"/>
      <c r="T54" s="7"/>
      <c r="U54" s="7"/>
      <c r="V54" s="7"/>
      <c r="W54" s="7" t="s">
        <v>1395</v>
      </c>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t="s">
        <v>1308</v>
      </c>
      <c r="BM54" s="7" t="s">
        <v>1191</v>
      </c>
      <c r="BN54" s="7" t="s">
        <v>1309</v>
      </c>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v>0</v>
      </c>
      <c r="DB54" s="7">
        <v>0</v>
      </c>
      <c r="DC54" s="7">
        <v>0</v>
      </c>
      <c r="DD54" s="7">
        <v>0</v>
      </c>
      <c r="DE54" s="7">
        <v>0</v>
      </c>
      <c r="DF54" s="7">
        <v>1</v>
      </c>
      <c r="DG54" s="7">
        <v>12</v>
      </c>
      <c r="DH54" s="7">
        <v>15</v>
      </c>
      <c r="DI54" s="7">
        <v>11</v>
      </c>
      <c r="DJ54" s="7">
        <v>0</v>
      </c>
      <c r="DK54" s="7">
        <v>1</v>
      </c>
      <c r="DL54" s="7">
        <v>12</v>
      </c>
      <c r="DM54" s="7">
        <v>15</v>
      </c>
      <c r="DN54" s="7">
        <v>11</v>
      </c>
      <c r="DO54" s="7">
        <v>0</v>
      </c>
      <c r="DP54" s="7">
        <v>0</v>
      </c>
      <c r="DQ54" s="7">
        <v>39</v>
      </c>
      <c r="DR54" s="7">
        <v>39</v>
      </c>
      <c r="DS54" s="7">
        <v>0</v>
      </c>
      <c r="DT54" s="7">
        <v>0</v>
      </c>
      <c r="DU54" s="7">
        <v>0</v>
      </c>
      <c r="DV54" s="7">
        <v>0</v>
      </c>
      <c r="DW54" s="7">
        <v>0</v>
      </c>
      <c r="DX54" s="7">
        <v>0</v>
      </c>
      <c r="DY54" s="7">
        <v>10</v>
      </c>
      <c r="DZ54" s="7">
        <v>13</v>
      </c>
      <c r="EA54" s="7">
        <v>11</v>
      </c>
      <c r="EB54" s="7">
        <v>0</v>
      </c>
      <c r="EC54" s="7">
        <v>0</v>
      </c>
      <c r="ED54" s="7">
        <v>10</v>
      </c>
      <c r="EE54" s="7">
        <v>13</v>
      </c>
      <c r="EF54" s="7">
        <v>11</v>
      </c>
      <c r="EG54" s="7">
        <v>0</v>
      </c>
      <c r="EH54" s="7">
        <v>0</v>
      </c>
      <c r="EI54" s="7">
        <v>34</v>
      </c>
      <c r="EJ54" s="7">
        <v>34</v>
      </c>
      <c r="EK54" s="7">
        <v>3</v>
      </c>
      <c r="EL54" s="7">
        <v>1.1399999999999999</v>
      </c>
      <c r="EM54" s="7">
        <v>1.1399999999999999</v>
      </c>
      <c r="EN54" s="7">
        <v>522686</v>
      </c>
      <c r="EO54" s="7">
        <v>360000</v>
      </c>
      <c r="EP54" s="7">
        <v>18</v>
      </c>
      <c r="EQ54" s="7">
        <v>15.89</v>
      </c>
      <c r="ER54" s="7">
        <v>15.13</v>
      </c>
      <c r="ES54" s="7">
        <v>5509798</v>
      </c>
      <c r="ET54" s="7">
        <v>4210000</v>
      </c>
      <c r="EU54" s="7">
        <v>11</v>
      </c>
      <c r="EV54" s="7">
        <v>4.18</v>
      </c>
      <c r="EW54" s="7">
        <v>3.8</v>
      </c>
      <c r="EX54" s="7">
        <v>2359058</v>
      </c>
      <c r="EY54" s="7">
        <v>0</v>
      </c>
      <c r="EZ54" s="7"/>
      <c r="FA54" s="7"/>
      <c r="FB54" s="7"/>
      <c r="FC54" s="7"/>
      <c r="FD54" s="7"/>
      <c r="FE54" s="7"/>
      <c r="FF54" s="7"/>
      <c r="FG54" s="7"/>
      <c r="FH54" s="7"/>
      <c r="FI54" s="7"/>
      <c r="FJ54" s="7"/>
      <c r="FK54" s="7"/>
      <c r="FL54" s="7"/>
      <c r="FM54" s="7"/>
      <c r="FN54" s="7"/>
      <c r="FO54" s="7">
        <v>24</v>
      </c>
      <c r="FP54" s="7">
        <v>9.02</v>
      </c>
      <c r="FQ54" s="7">
        <v>8.64</v>
      </c>
      <c r="FR54" s="7">
        <v>1796712</v>
      </c>
      <c r="FS54" s="7">
        <v>940700</v>
      </c>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v>4</v>
      </c>
      <c r="KH54" s="7">
        <v>450</v>
      </c>
      <c r="KI54" s="7">
        <v>21.21</v>
      </c>
      <c r="KJ54" s="7">
        <v>0</v>
      </c>
      <c r="KK54" s="7">
        <v>0</v>
      </c>
      <c r="KL54" s="7">
        <v>0</v>
      </c>
      <c r="KM54" s="7">
        <v>21.21</v>
      </c>
      <c r="KN54" s="7">
        <v>10188254</v>
      </c>
      <c r="KO54" s="7">
        <v>5510700</v>
      </c>
      <c r="KP54" s="7">
        <v>5510700</v>
      </c>
      <c r="KQ54" s="7"/>
      <c r="KR54" s="7"/>
      <c r="KS54" s="7"/>
      <c r="KT54" s="7">
        <v>0</v>
      </c>
      <c r="KU54" s="7">
        <v>0</v>
      </c>
      <c r="KV54" s="7">
        <v>0</v>
      </c>
      <c r="KW54" s="7"/>
      <c r="KX54" s="7"/>
      <c r="KY54" s="7"/>
      <c r="KZ54" s="7">
        <v>0</v>
      </c>
      <c r="LA54" s="7">
        <v>0</v>
      </c>
      <c r="LB54" s="7">
        <v>0</v>
      </c>
      <c r="LC54" s="7"/>
      <c r="LD54" s="7"/>
      <c r="LE54" s="7"/>
      <c r="LF54" s="7">
        <v>98800</v>
      </c>
      <c r="LG54" s="7">
        <v>0</v>
      </c>
      <c r="LH54" s="7">
        <v>0</v>
      </c>
      <c r="LI54" s="7"/>
      <c r="LJ54" s="7"/>
      <c r="LK54" s="7"/>
      <c r="LL54" s="7">
        <v>15200</v>
      </c>
      <c r="LM54" s="7">
        <v>0</v>
      </c>
      <c r="LN54" s="7">
        <v>0</v>
      </c>
      <c r="LO54" s="7"/>
      <c r="LP54" s="7"/>
      <c r="LQ54" s="7"/>
      <c r="LR54" s="7">
        <v>49400</v>
      </c>
      <c r="LS54" s="7">
        <v>0</v>
      </c>
      <c r="LT54" s="7">
        <v>0</v>
      </c>
      <c r="LU54" s="7"/>
      <c r="LV54" s="7"/>
      <c r="LW54" s="7"/>
      <c r="LX54" s="7">
        <v>323000</v>
      </c>
      <c r="LY54" s="7">
        <v>0</v>
      </c>
      <c r="LZ54" s="7">
        <v>0</v>
      </c>
      <c r="MA54" s="7"/>
      <c r="MB54" s="7"/>
      <c r="MC54" s="7"/>
      <c r="MD54" s="7">
        <v>64600</v>
      </c>
      <c r="ME54" s="7">
        <v>0</v>
      </c>
      <c r="MF54" s="7">
        <v>0</v>
      </c>
      <c r="MG54" s="7"/>
      <c r="MH54" s="7"/>
      <c r="MI54" s="7"/>
      <c r="MJ54" s="7">
        <v>28500</v>
      </c>
      <c r="MK54" s="7">
        <v>0</v>
      </c>
      <c r="ML54" s="7">
        <v>0</v>
      </c>
      <c r="MM54" s="7"/>
      <c r="MN54" s="7"/>
      <c r="MO54" s="7"/>
      <c r="MP54" s="7">
        <v>209000</v>
      </c>
      <c r="MQ54" s="7">
        <v>0</v>
      </c>
      <c r="MR54" s="7">
        <v>0</v>
      </c>
      <c r="MS54" s="7"/>
      <c r="MT54" s="7"/>
      <c r="MU54" s="7"/>
      <c r="MV54" s="7">
        <v>418000</v>
      </c>
      <c r="MW54" s="7">
        <v>0</v>
      </c>
      <c r="MX54" s="7">
        <v>0</v>
      </c>
      <c r="MY54" s="7"/>
      <c r="MZ54" s="7"/>
      <c r="NA54" s="7"/>
      <c r="NB54" s="7">
        <v>19000</v>
      </c>
      <c r="NC54" s="7">
        <v>0</v>
      </c>
      <c r="ND54" s="7">
        <v>0</v>
      </c>
      <c r="NE54" s="7"/>
      <c r="NF54" s="7"/>
      <c r="NG54" s="7"/>
      <c r="NH54" s="7">
        <v>3702700</v>
      </c>
      <c r="NI54" s="7">
        <v>2660000</v>
      </c>
      <c r="NJ54" s="7">
        <v>2660000</v>
      </c>
      <c r="NK54" s="7"/>
      <c r="NL54" s="7"/>
      <c r="NM54" s="7"/>
      <c r="NN54" s="7">
        <v>111000</v>
      </c>
      <c r="NO54" s="7">
        <v>0</v>
      </c>
      <c r="NP54" s="7">
        <v>0</v>
      </c>
      <c r="NQ54" s="7"/>
      <c r="NR54" s="7"/>
      <c r="NS54" s="7"/>
      <c r="NT54" s="7">
        <v>39900</v>
      </c>
      <c r="NU54" s="7">
        <v>0</v>
      </c>
      <c r="NV54" s="7">
        <v>0</v>
      </c>
      <c r="NW54" s="7"/>
      <c r="NX54" s="7"/>
      <c r="NY54" s="7"/>
      <c r="NZ54" s="7">
        <v>76000</v>
      </c>
      <c r="OA54" s="7">
        <v>0</v>
      </c>
      <c r="OB54" s="7">
        <v>0</v>
      </c>
      <c r="OC54" s="7"/>
      <c r="OD54" s="7"/>
      <c r="OE54" s="7"/>
      <c r="OF54" s="7">
        <v>19000</v>
      </c>
      <c r="OG54" s="7">
        <v>0</v>
      </c>
      <c r="OH54" s="7">
        <v>0</v>
      </c>
      <c r="OI54" s="7"/>
      <c r="OJ54" s="7"/>
      <c r="OK54" s="7"/>
      <c r="OL54" s="7">
        <v>0</v>
      </c>
      <c r="OM54" s="7">
        <v>0</v>
      </c>
      <c r="ON54" s="7">
        <v>0</v>
      </c>
      <c r="OO54" s="7"/>
      <c r="OP54" s="7"/>
      <c r="OQ54" s="7"/>
      <c r="OR54" s="7">
        <v>0</v>
      </c>
      <c r="OS54" s="7">
        <v>0</v>
      </c>
      <c r="OT54" s="7">
        <v>0</v>
      </c>
      <c r="OU54" s="7"/>
      <c r="OV54" s="7"/>
      <c r="OW54" s="7"/>
      <c r="OX54" s="7">
        <v>177000</v>
      </c>
      <c r="OY54" s="7">
        <v>0</v>
      </c>
      <c r="OZ54" s="7">
        <v>0</v>
      </c>
      <c r="PA54" s="7"/>
      <c r="PB54" s="7"/>
      <c r="PC54" s="7"/>
      <c r="PD54" s="7">
        <v>616700</v>
      </c>
      <c r="PE54" s="7">
        <v>0</v>
      </c>
      <c r="PF54" s="7">
        <v>0</v>
      </c>
      <c r="PG54" s="7"/>
      <c r="PH54" s="7"/>
      <c r="PI54" s="7"/>
      <c r="PJ54" s="7">
        <v>3376700</v>
      </c>
      <c r="PK54" s="7">
        <v>0</v>
      </c>
      <c r="PL54" s="7">
        <v>0</v>
      </c>
      <c r="PM54" s="7"/>
      <c r="PN54" s="7"/>
      <c r="PO54" s="7"/>
      <c r="PP54" s="7">
        <v>19532754</v>
      </c>
      <c r="PQ54" s="7">
        <v>8170700</v>
      </c>
      <c r="PR54" s="8">
        <v>8170700</v>
      </c>
      <c r="PS54" s="7">
        <v>100</v>
      </c>
      <c r="PT54" s="7">
        <v>100</v>
      </c>
      <c r="PU54" s="7"/>
      <c r="PV54" s="7">
        <v>10351345</v>
      </c>
      <c r="PW54" s="7"/>
      <c r="PX54" s="7">
        <v>2134000</v>
      </c>
      <c r="PY54" s="7">
        <v>2767000</v>
      </c>
      <c r="PZ54" s="7">
        <v>8170700</v>
      </c>
      <c r="QA54" s="7">
        <v>0</v>
      </c>
      <c r="QB54" s="7">
        <v>0</v>
      </c>
      <c r="QC54" s="7">
        <v>0</v>
      </c>
      <c r="QD54" s="7">
        <v>0</v>
      </c>
      <c r="QE54" s="7">
        <v>0</v>
      </c>
      <c r="QF54" s="7">
        <v>0</v>
      </c>
      <c r="QG54" s="7">
        <v>3051041</v>
      </c>
      <c r="QH54" s="7">
        <v>3509300</v>
      </c>
      <c r="QI54" s="7">
        <v>2866354</v>
      </c>
      <c r="QJ54" s="7">
        <v>7920140</v>
      </c>
      <c r="QK54" s="7">
        <v>8623000</v>
      </c>
      <c r="QL54" s="7">
        <v>7790000</v>
      </c>
      <c r="QM54" s="7"/>
      <c r="QN54" s="7">
        <v>658487</v>
      </c>
      <c r="QO54" s="7">
        <v>722000</v>
      </c>
      <c r="QP54" s="7">
        <v>494000</v>
      </c>
      <c r="QQ54" s="7"/>
      <c r="QR54" s="7"/>
      <c r="QS54" s="7"/>
      <c r="QT54" s="7"/>
      <c r="QU54" s="7"/>
      <c r="QV54" s="7"/>
      <c r="QW54" s="7"/>
      <c r="QX54" s="7"/>
      <c r="QY54" s="7"/>
      <c r="QZ54" s="7"/>
      <c r="RA54" s="7"/>
      <c r="RB54" s="7"/>
      <c r="RC54" s="7"/>
      <c r="RD54" s="7">
        <v>230566</v>
      </c>
      <c r="RE54" s="7">
        <v>255000</v>
      </c>
      <c r="RF54" s="7">
        <v>211700</v>
      </c>
      <c r="RG54" s="7"/>
      <c r="RH54" s="7"/>
      <c r="RI54" s="7">
        <v>0</v>
      </c>
      <c r="RJ54" s="7"/>
      <c r="RK54" s="7"/>
      <c r="RL54" s="7"/>
      <c r="RM54" s="7" t="s">
        <v>1188</v>
      </c>
      <c r="RN54" s="7"/>
      <c r="RO54" s="7"/>
      <c r="RP54" s="7"/>
      <c r="RQ54" s="7"/>
      <c r="RR54" s="7"/>
      <c r="RS54" s="7"/>
      <c r="RT54" s="7"/>
      <c r="RU54" s="7"/>
      <c r="RV54" s="7"/>
      <c r="RW54" s="7"/>
      <c r="RX54" s="7"/>
      <c r="RY54" s="7"/>
      <c r="RZ54" s="7"/>
      <c r="SA54" s="7"/>
      <c r="SB54" s="7"/>
      <c r="SC54" s="7"/>
      <c r="SD54" s="7"/>
      <c r="SE54" s="7"/>
      <c r="SF54" s="7"/>
      <c r="SG54" s="36">
        <f t="shared" si="55"/>
        <v>19532754</v>
      </c>
      <c r="SH54" s="36">
        <f t="shared" si="56"/>
        <v>19532754</v>
      </c>
      <c r="SI54" s="36">
        <f t="shared" si="57"/>
        <v>10287054</v>
      </c>
      <c r="SJ54" s="20">
        <f t="shared" si="58"/>
        <v>10188254</v>
      </c>
      <c r="SK54" s="20">
        <f t="shared" si="59"/>
        <v>0</v>
      </c>
      <c r="SL54" s="20">
        <f t="shared" si="60"/>
        <v>0</v>
      </c>
      <c r="SM54" s="20">
        <f t="shared" si="61"/>
        <v>98800</v>
      </c>
      <c r="SN54" s="36">
        <f t="shared" si="62"/>
        <v>9245700</v>
      </c>
      <c r="SO54" s="36">
        <f t="shared" si="63"/>
        <v>64600</v>
      </c>
      <c r="SP54" s="20">
        <f t="shared" si="64"/>
        <v>15200</v>
      </c>
      <c r="SQ54" s="20">
        <f t="shared" si="65"/>
        <v>49400</v>
      </c>
      <c r="SR54" s="20">
        <f t="shared" si="66"/>
        <v>323000</v>
      </c>
      <c r="SS54" s="20">
        <f t="shared" si="67"/>
        <v>64600</v>
      </c>
      <c r="ST54" s="20">
        <f t="shared" si="68"/>
        <v>28500</v>
      </c>
      <c r="SU54" s="20">
        <f t="shared" si="69"/>
        <v>209000</v>
      </c>
      <c r="SV54" s="36">
        <f t="shared" si="70"/>
        <v>4562600</v>
      </c>
      <c r="SW54" s="20">
        <f t="shared" si="71"/>
        <v>418000</v>
      </c>
      <c r="SX54" s="20">
        <f t="shared" si="72"/>
        <v>19000</v>
      </c>
      <c r="SY54" s="20">
        <f t="shared" si="73"/>
        <v>3702700</v>
      </c>
      <c r="SZ54" s="20">
        <f t="shared" si="74"/>
        <v>111000</v>
      </c>
      <c r="TA54" s="20">
        <f t="shared" si="75"/>
        <v>39900</v>
      </c>
      <c r="TB54" s="20">
        <f t="shared" si="76"/>
        <v>76000</v>
      </c>
      <c r="TC54" s="20">
        <f t="shared" si="77"/>
        <v>19000</v>
      </c>
      <c r="TD54" s="20">
        <f t="shared" si="78"/>
        <v>0</v>
      </c>
      <c r="TE54" s="20">
        <f t="shared" si="79"/>
        <v>0</v>
      </c>
      <c r="TF54" s="20">
        <f t="shared" si="80"/>
        <v>177000</v>
      </c>
      <c r="TG54" s="20">
        <f t="shared" si="81"/>
        <v>616700</v>
      </c>
      <c r="TH54" s="20">
        <f t="shared" si="82"/>
        <v>3376700</v>
      </c>
      <c r="TI54" s="6"/>
      <c r="TJ54" s="36">
        <f t="shared" si="83"/>
        <v>8170700</v>
      </c>
      <c r="TK54" s="36">
        <f t="shared" si="84"/>
        <v>8170700</v>
      </c>
      <c r="TL54" s="36">
        <f t="shared" si="85"/>
        <v>5510700</v>
      </c>
      <c r="TM54" s="20">
        <f t="shared" si="86"/>
        <v>5510700</v>
      </c>
      <c r="TN54" s="20">
        <f t="shared" si="87"/>
        <v>0</v>
      </c>
      <c r="TO54" s="20">
        <f t="shared" si="88"/>
        <v>0</v>
      </c>
      <c r="TP54" s="20">
        <f t="shared" si="89"/>
        <v>0</v>
      </c>
      <c r="TQ54" s="36">
        <f t="shared" si="90"/>
        <v>2660000</v>
      </c>
      <c r="TR54" s="36">
        <f t="shared" si="91"/>
        <v>0</v>
      </c>
      <c r="TS54" s="20">
        <f t="shared" si="92"/>
        <v>0</v>
      </c>
      <c r="TT54" s="20">
        <f t="shared" si="93"/>
        <v>0</v>
      </c>
      <c r="TU54" s="20">
        <f t="shared" si="94"/>
        <v>0</v>
      </c>
      <c r="TV54" s="20">
        <f t="shared" si="95"/>
        <v>0</v>
      </c>
      <c r="TW54" s="20">
        <f t="shared" si="96"/>
        <v>0</v>
      </c>
      <c r="TX54" s="20">
        <f t="shared" si="97"/>
        <v>0</v>
      </c>
      <c r="TY54" s="36">
        <f t="shared" si="98"/>
        <v>2660000</v>
      </c>
      <c r="TZ54" s="20">
        <f t="shared" si="99"/>
        <v>0</v>
      </c>
      <c r="UA54" s="20">
        <f t="shared" si="100"/>
        <v>0</v>
      </c>
      <c r="UB54" s="20">
        <f t="shared" si="101"/>
        <v>2660000</v>
      </c>
      <c r="UC54" s="20">
        <f t="shared" si="102"/>
        <v>0</v>
      </c>
      <c r="UD54" s="20">
        <f t="shared" si="103"/>
        <v>0</v>
      </c>
      <c r="UE54" s="20">
        <f t="shared" si="104"/>
        <v>0</v>
      </c>
      <c r="UF54" s="20">
        <f t="shared" si="105"/>
        <v>0</v>
      </c>
      <c r="UG54" s="20">
        <f t="shared" si="106"/>
        <v>0</v>
      </c>
      <c r="UH54" s="20">
        <f t="shared" si="107"/>
        <v>0</v>
      </c>
      <c r="UI54" s="20">
        <f t="shared" si="108"/>
        <v>0</v>
      </c>
      <c r="UJ54" s="20">
        <f t="shared" si="109"/>
        <v>0</v>
      </c>
      <c r="UK54" s="20">
        <f t="shared" si="110"/>
        <v>0</v>
      </c>
      <c r="UL54" s="6"/>
      <c r="UM54" s="36">
        <f t="shared" si="111"/>
        <v>8170700</v>
      </c>
      <c r="UN54" s="36">
        <f t="shared" si="112"/>
        <v>8170700</v>
      </c>
      <c r="UO54" s="36">
        <f t="shared" si="113"/>
        <v>5510700</v>
      </c>
      <c r="UP54" s="20">
        <f t="shared" si="114"/>
        <v>5510700</v>
      </c>
      <c r="UQ54" s="20">
        <f t="shared" si="115"/>
        <v>0</v>
      </c>
      <c r="UR54" s="20">
        <f t="shared" si="116"/>
        <v>0</v>
      </c>
      <c r="US54" s="20">
        <f t="shared" si="117"/>
        <v>0</v>
      </c>
      <c r="UT54" s="36">
        <f t="shared" si="118"/>
        <v>2660000</v>
      </c>
      <c r="UU54" s="36">
        <f t="shared" si="119"/>
        <v>0</v>
      </c>
      <c r="UV54" s="20">
        <f t="shared" si="120"/>
        <v>0</v>
      </c>
      <c r="UW54" s="20">
        <f t="shared" si="121"/>
        <v>0</v>
      </c>
      <c r="UX54" s="20">
        <f t="shared" si="122"/>
        <v>0</v>
      </c>
      <c r="UY54" s="20">
        <f t="shared" si="123"/>
        <v>0</v>
      </c>
      <c r="UZ54" s="20">
        <f t="shared" si="124"/>
        <v>0</v>
      </c>
      <c r="VA54" s="20">
        <f t="shared" si="125"/>
        <v>0</v>
      </c>
      <c r="VB54" s="36">
        <f t="shared" si="126"/>
        <v>2660000</v>
      </c>
      <c r="VC54" s="20">
        <f t="shared" si="127"/>
        <v>0</v>
      </c>
      <c r="VD54" s="20">
        <f t="shared" si="128"/>
        <v>0</v>
      </c>
      <c r="VE54" s="20">
        <f t="shared" si="129"/>
        <v>2660000</v>
      </c>
      <c r="VF54" s="20">
        <f t="shared" si="130"/>
        <v>0</v>
      </c>
      <c r="VG54" s="20">
        <f t="shared" si="131"/>
        <v>0</v>
      </c>
      <c r="VH54" s="20">
        <f t="shared" si="132"/>
        <v>0</v>
      </c>
      <c r="VI54" s="20">
        <f t="shared" si="133"/>
        <v>0</v>
      </c>
      <c r="VJ54" s="20">
        <f t="shared" si="134"/>
        <v>0</v>
      </c>
      <c r="VK54" s="20">
        <f t="shared" si="135"/>
        <v>0</v>
      </c>
      <c r="VL54" s="20">
        <f t="shared" si="136"/>
        <v>0</v>
      </c>
      <c r="VM54" s="20">
        <f t="shared" si="137"/>
        <v>0</v>
      </c>
      <c r="VN54" s="20">
        <f t="shared" si="138"/>
        <v>0</v>
      </c>
      <c r="VT54" s="34">
        <f t="shared" si="25"/>
        <v>2837121</v>
      </c>
      <c r="VU54" s="34" t="str">
        <f t="shared" si="26"/>
        <v>Domov důchodců Černožice</v>
      </c>
      <c r="VV54" s="34" t="str">
        <f t="shared" si="27"/>
        <v>Domov důchodců Černožice</v>
      </c>
      <c r="VW54" s="34" t="str">
        <f t="shared" si="28"/>
        <v>domovy pro seniory</v>
      </c>
      <c r="VX54" s="10">
        <f t="shared" si="29"/>
        <v>480700</v>
      </c>
      <c r="VY54" s="10"/>
      <c r="VZ54" s="10"/>
      <c r="WA54" s="10">
        <f t="shared" si="30"/>
        <v>418000</v>
      </c>
      <c r="WB54" s="10">
        <f t="shared" si="31"/>
        <v>76000</v>
      </c>
      <c r="WC54" s="10">
        <f t="shared" si="32"/>
        <v>3702700</v>
      </c>
      <c r="WD54" s="10">
        <f t="shared" si="33"/>
        <v>0</v>
      </c>
      <c r="WE54" s="10">
        <f t="shared" si="34"/>
        <v>169900</v>
      </c>
      <c r="WF54" s="10"/>
      <c r="WG54" s="10"/>
      <c r="WH54" s="10">
        <f t="shared" si="35"/>
        <v>616700</v>
      </c>
      <c r="WI54" s="10">
        <f t="shared" si="36"/>
        <v>3781700</v>
      </c>
      <c r="WJ54" s="10">
        <f t="shared" si="37"/>
        <v>8391542</v>
      </c>
      <c r="WK54" s="10"/>
      <c r="WL54" s="10">
        <f t="shared" si="38"/>
        <v>1895512</v>
      </c>
      <c r="WM54" s="10">
        <f t="shared" si="39"/>
        <v>19532754</v>
      </c>
      <c r="WN54" s="10">
        <f t="shared" si="40"/>
        <v>19532754</v>
      </c>
      <c r="WO54" s="10">
        <f t="shared" si="41"/>
        <v>0</v>
      </c>
      <c r="WP54" s="10">
        <f t="shared" si="42"/>
        <v>10287054</v>
      </c>
      <c r="WQ54" s="34">
        <v>6115340</v>
      </c>
      <c r="WR54" s="10">
        <f t="shared" si="43"/>
        <v>0</v>
      </c>
      <c r="WS54" s="10"/>
      <c r="WT54" s="10"/>
      <c r="WU54" s="10">
        <f t="shared" si="44"/>
        <v>0</v>
      </c>
      <c r="WV54" s="10">
        <f t="shared" si="45"/>
        <v>0</v>
      </c>
      <c r="WW54" s="10">
        <f t="shared" si="46"/>
        <v>2660000</v>
      </c>
      <c r="WX54" s="10">
        <f t="shared" si="47"/>
        <v>0</v>
      </c>
      <c r="WY54" s="10">
        <f t="shared" si="48"/>
        <v>0</v>
      </c>
      <c r="WZ54" s="10"/>
      <c r="XA54" s="10"/>
      <c r="XB54" s="10">
        <f t="shared" si="49"/>
        <v>0</v>
      </c>
      <c r="XC54" s="10">
        <f t="shared" si="50"/>
        <v>0</v>
      </c>
      <c r="XD54" s="10">
        <f t="shared" si="51"/>
        <v>5510700</v>
      </c>
      <c r="XE54" s="10">
        <f t="shared" si="52"/>
        <v>8170700</v>
      </c>
      <c r="XF54" s="10"/>
      <c r="XG54" s="10">
        <f t="shared" si="53"/>
        <v>8170700</v>
      </c>
      <c r="XH54" s="10">
        <f t="shared" si="54"/>
        <v>0</v>
      </c>
      <c r="XI54" s="10"/>
      <c r="XJ54" s="10"/>
      <c r="XK54" s="10"/>
    </row>
    <row r="55" spans="1:635" s="34" customFormat="1" ht="28.5" customHeight="1">
      <c r="A55" s="7">
        <v>1</v>
      </c>
      <c r="B55" s="9" t="s">
        <v>1393</v>
      </c>
      <c r="C55" s="7">
        <v>579017</v>
      </c>
      <c r="D55" s="7" t="s">
        <v>1394</v>
      </c>
      <c r="E55" s="7" t="s">
        <v>1219</v>
      </c>
      <c r="F55" s="7">
        <v>3754207</v>
      </c>
      <c r="G55" s="7" t="s">
        <v>1349</v>
      </c>
      <c r="H55" s="7" t="s">
        <v>1187</v>
      </c>
      <c r="I55" s="7" t="s">
        <v>1393</v>
      </c>
      <c r="J55" s="35">
        <v>39083</v>
      </c>
      <c r="K55" s="7"/>
      <c r="L55" s="7" t="s">
        <v>1188</v>
      </c>
      <c r="M55" s="7" t="s">
        <v>1396</v>
      </c>
      <c r="N55" s="7">
        <v>56</v>
      </c>
      <c r="O55" s="7"/>
      <c r="P55" s="7">
        <v>60</v>
      </c>
      <c r="Q55" s="7">
        <v>60</v>
      </c>
      <c r="R55" s="7">
        <v>56</v>
      </c>
      <c r="S55" s="7"/>
      <c r="T55" s="7"/>
      <c r="U55" s="7"/>
      <c r="V55" s="7"/>
      <c r="W55" s="7" t="s">
        <v>1395</v>
      </c>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t="s">
        <v>1389</v>
      </c>
      <c r="BM55" s="7" t="s">
        <v>1271</v>
      </c>
      <c r="BN55" s="7" t="s">
        <v>1200</v>
      </c>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v>0</v>
      </c>
      <c r="DB55" s="7">
        <v>0</v>
      </c>
      <c r="DC55" s="7">
        <v>0</v>
      </c>
      <c r="DD55" s="7">
        <v>0</v>
      </c>
      <c r="DE55" s="7">
        <v>0</v>
      </c>
      <c r="DF55" s="7">
        <v>3</v>
      </c>
      <c r="DG55" s="7">
        <v>3</v>
      </c>
      <c r="DH55" s="7">
        <v>17</v>
      </c>
      <c r="DI55" s="7">
        <v>32</v>
      </c>
      <c r="DJ55" s="7">
        <v>0</v>
      </c>
      <c r="DK55" s="7">
        <v>3</v>
      </c>
      <c r="DL55" s="7">
        <v>3</v>
      </c>
      <c r="DM55" s="7">
        <v>17</v>
      </c>
      <c r="DN55" s="7">
        <v>32</v>
      </c>
      <c r="DO55" s="7">
        <v>0</v>
      </c>
      <c r="DP55" s="7">
        <v>0</v>
      </c>
      <c r="DQ55" s="7">
        <v>55</v>
      </c>
      <c r="DR55" s="7">
        <v>55</v>
      </c>
      <c r="DS55" s="7">
        <v>0</v>
      </c>
      <c r="DT55" s="7">
        <v>0</v>
      </c>
      <c r="DU55" s="7">
        <v>0</v>
      </c>
      <c r="DV55" s="7">
        <v>0</v>
      </c>
      <c r="DW55" s="7">
        <v>0</v>
      </c>
      <c r="DX55" s="7">
        <v>0</v>
      </c>
      <c r="DY55" s="7">
        <v>5</v>
      </c>
      <c r="DZ55" s="7">
        <v>18</v>
      </c>
      <c r="EA55" s="7">
        <v>33</v>
      </c>
      <c r="EB55" s="7">
        <v>0</v>
      </c>
      <c r="EC55" s="7">
        <v>0</v>
      </c>
      <c r="ED55" s="7">
        <v>5</v>
      </c>
      <c r="EE55" s="7">
        <v>18</v>
      </c>
      <c r="EF55" s="7">
        <v>33</v>
      </c>
      <c r="EG55" s="7">
        <v>0</v>
      </c>
      <c r="EH55" s="7">
        <v>0</v>
      </c>
      <c r="EI55" s="7">
        <v>56</v>
      </c>
      <c r="EJ55" s="7">
        <v>56</v>
      </c>
      <c r="EK55" s="7">
        <v>3</v>
      </c>
      <c r="EL55" s="7">
        <v>1.86</v>
      </c>
      <c r="EM55" s="7">
        <v>1.86</v>
      </c>
      <c r="EN55" s="7">
        <v>852805</v>
      </c>
      <c r="EO55" s="7">
        <v>697600</v>
      </c>
      <c r="EP55" s="7">
        <v>24</v>
      </c>
      <c r="EQ55" s="7">
        <v>22.86</v>
      </c>
      <c r="ER55" s="7">
        <v>22.62</v>
      </c>
      <c r="ES55" s="7">
        <v>8044654</v>
      </c>
      <c r="ET55" s="7">
        <v>5915000</v>
      </c>
      <c r="EU55" s="7">
        <v>11</v>
      </c>
      <c r="EV55" s="7">
        <v>6.82</v>
      </c>
      <c r="EW55" s="7">
        <v>6.2</v>
      </c>
      <c r="EX55" s="7">
        <v>3848989</v>
      </c>
      <c r="EY55" s="7">
        <v>0</v>
      </c>
      <c r="EZ55" s="7"/>
      <c r="FA55" s="7"/>
      <c r="FB55" s="7"/>
      <c r="FC55" s="7"/>
      <c r="FD55" s="7"/>
      <c r="FE55" s="7"/>
      <c r="FF55" s="7"/>
      <c r="FG55" s="7"/>
      <c r="FH55" s="7"/>
      <c r="FI55" s="7"/>
      <c r="FJ55" s="7"/>
      <c r="FK55" s="7"/>
      <c r="FL55" s="7"/>
      <c r="FM55" s="7"/>
      <c r="FN55" s="7"/>
      <c r="FO55" s="7">
        <v>24</v>
      </c>
      <c r="FP55" s="7">
        <v>14.73</v>
      </c>
      <c r="FQ55" s="7">
        <v>14.11</v>
      </c>
      <c r="FR55" s="7">
        <v>2931478</v>
      </c>
      <c r="FS55" s="7">
        <v>2017000</v>
      </c>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v>0</v>
      </c>
      <c r="KH55" s="7"/>
      <c r="KI55" s="7">
        <v>31.54</v>
      </c>
      <c r="KJ55" s="7">
        <v>0</v>
      </c>
      <c r="KK55" s="7">
        <v>0</v>
      </c>
      <c r="KL55" s="7">
        <v>0</v>
      </c>
      <c r="KM55" s="7">
        <v>31.54</v>
      </c>
      <c r="KN55" s="7">
        <v>15677926</v>
      </c>
      <c r="KO55" s="7">
        <v>8629600</v>
      </c>
      <c r="KP55" s="7">
        <v>8629600</v>
      </c>
      <c r="KQ55" s="7"/>
      <c r="KR55" s="7"/>
      <c r="KS55" s="7"/>
      <c r="KT55" s="7">
        <v>0</v>
      </c>
      <c r="KU55" s="7">
        <v>0</v>
      </c>
      <c r="KV55" s="7">
        <v>0</v>
      </c>
      <c r="KW55" s="7"/>
      <c r="KX55" s="7"/>
      <c r="KY55" s="7"/>
      <c r="KZ55" s="7">
        <v>0</v>
      </c>
      <c r="LA55" s="7">
        <v>0</v>
      </c>
      <c r="LB55" s="7">
        <v>0</v>
      </c>
      <c r="LC55" s="7"/>
      <c r="LD55" s="7"/>
      <c r="LE55" s="7"/>
      <c r="LF55" s="7">
        <v>161200</v>
      </c>
      <c r="LG55" s="7">
        <v>0</v>
      </c>
      <c r="LH55" s="7">
        <v>0</v>
      </c>
      <c r="LI55" s="7"/>
      <c r="LJ55" s="7"/>
      <c r="LK55" s="7"/>
      <c r="LL55" s="7">
        <v>24800</v>
      </c>
      <c r="LM55" s="7">
        <v>0</v>
      </c>
      <c r="LN55" s="7">
        <v>0</v>
      </c>
      <c r="LO55" s="7"/>
      <c r="LP55" s="7"/>
      <c r="LQ55" s="7"/>
      <c r="LR55" s="7">
        <v>80600</v>
      </c>
      <c r="LS55" s="7">
        <v>0</v>
      </c>
      <c r="LT55" s="7">
        <v>0</v>
      </c>
      <c r="LU55" s="7"/>
      <c r="LV55" s="7"/>
      <c r="LW55" s="7"/>
      <c r="LX55" s="7">
        <v>527000</v>
      </c>
      <c r="LY55" s="7">
        <v>0</v>
      </c>
      <c r="LZ55" s="7">
        <v>0</v>
      </c>
      <c r="MA55" s="7"/>
      <c r="MB55" s="7"/>
      <c r="MC55" s="7"/>
      <c r="MD55" s="7">
        <v>105400</v>
      </c>
      <c r="ME55" s="7">
        <v>0</v>
      </c>
      <c r="MF55" s="7">
        <v>0</v>
      </c>
      <c r="MG55" s="7"/>
      <c r="MH55" s="7"/>
      <c r="MI55" s="7"/>
      <c r="MJ55" s="7">
        <v>46500</v>
      </c>
      <c r="MK55" s="7">
        <v>0</v>
      </c>
      <c r="ML55" s="7">
        <v>0</v>
      </c>
      <c r="MM55" s="7"/>
      <c r="MN55" s="7"/>
      <c r="MO55" s="7"/>
      <c r="MP55" s="7">
        <v>341000</v>
      </c>
      <c r="MQ55" s="7">
        <v>0</v>
      </c>
      <c r="MR55" s="7">
        <v>0</v>
      </c>
      <c r="MS55" s="7"/>
      <c r="MT55" s="7"/>
      <c r="MU55" s="7"/>
      <c r="MV55" s="7">
        <v>682000</v>
      </c>
      <c r="MW55" s="7">
        <v>0</v>
      </c>
      <c r="MX55" s="7">
        <v>0</v>
      </c>
      <c r="MY55" s="7"/>
      <c r="MZ55" s="7"/>
      <c r="NA55" s="7"/>
      <c r="NB55" s="7">
        <v>31000</v>
      </c>
      <c r="NC55" s="7">
        <v>0</v>
      </c>
      <c r="ND55" s="7">
        <v>0</v>
      </c>
      <c r="NE55" s="7"/>
      <c r="NF55" s="7"/>
      <c r="NG55" s="7"/>
      <c r="NH55" s="7">
        <v>6041300</v>
      </c>
      <c r="NI55" s="7">
        <v>4340000</v>
      </c>
      <c r="NJ55" s="7">
        <v>4340000</v>
      </c>
      <c r="NK55" s="7"/>
      <c r="NL55" s="7"/>
      <c r="NM55" s="7"/>
      <c r="NN55" s="7">
        <v>181000</v>
      </c>
      <c r="NO55" s="7">
        <v>0</v>
      </c>
      <c r="NP55" s="7">
        <v>0</v>
      </c>
      <c r="NQ55" s="7"/>
      <c r="NR55" s="7"/>
      <c r="NS55" s="7"/>
      <c r="NT55" s="7">
        <v>65100</v>
      </c>
      <c r="NU55" s="7">
        <v>0</v>
      </c>
      <c r="NV55" s="7">
        <v>0</v>
      </c>
      <c r="NW55" s="7"/>
      <c r="NX55" s="7"/>
      <c r="NY55" s="7"/>
      <c r="NZ55" s="7">
        <v>124000</v>
      </c>
      <c r="OA55" s="7">
        <v>0</v>
      </c>
      <c r="OB55" s="7">
        <v>0</v>
      </c>
      <c r="OC55" s="7"/>
      <c r="OD55" s="7"/>
      <c r="OE55" s="7"/>
      <c r="OF55" s="7">
        <v>31000</v>
      </c>
      <c r="OG55" s="7">
        <v>0</v>
      </c>
      <c r="OH55" s="7">
        <v>0</v>
      </c>
      <c r="OI55" s="7"/>
      <c r="OJ55" s="7"/>
      <c r="OK55" s="7"/>
      <c r="OL55" s="7">
        <v>0</v>
      </c>
      <c r="OM55" s="7">
        <v>0</v>
      </c>
      <c r="ON55" s="7">
        <v>0</v>
      </c>
      <c r="OO55" s="7"/>
      <c r="OP55" s="7"/>
      <c r="OQ55" s="7"/>
      <c r="OR55" s="7">
        <v>0</v>
      </c>
      <c r="OS55" s="7">
        <v>0</v>
      </c>
      <c r="OT55" s="7">
        <v>0</v>
      </c>
      <c r="OU55" s="7"/>
      <c r="OV55" s="7"/>
      <c r="OW55" s="7"/>
      <c r="OX55" s="7">
        <v>289000</v>
      </c>
      <c r="OY55" s="7">
        <v>0</v>
      </c>
      <c r="OZ55" s="7">
        <v>0</v>
      </c>
      <c r="PA55" s="7"/>
      <c r="PB55" s="7"/>
      <c r="PC55" s="7"/>
      <c r="PD55" s="7">
        <v>1006300</v>
      </c>
      <c r="PE55" s="7">
        <v>0</v>
      </c>
      <c r="PF55" s="7">
        <v>0</v>
      </c>
      <c r="PG55" s="7"/>
      <c r="PH55" s="7"/>
      <c r="PI55" s="7"/>
      <c r="PJ55" s="7">
        <v>5509300</v>
      </c>
      <c r="PK55" s="7">
        <v>0</v>
      </c>
      <c r="PL55" s="7">
        <v>0</v>
      </c>
      <c r="PM55" s="7"/>
      <c r="PN55" s="7"/>
      <c r="PO55" s="7"/>
      <c r="PP55" s="7">
        <v>30924426</v>
      </c>
      <c r="PQ55" s="7">
        <v>12969600</v>
      </c>
      <c r="PR55" s="8">
        <v>12969600</v>
      </c>
      <c r="PS55" s="7">
        <v>100</v>
      </c>
      <c r="PT55" s="7">
        <v>100</v>
      </c>
      <c r="PU55" s="7"/>
      <c r="PV55" s="7">
        <v>17609462</v>
      </c>
      <c r="PW55" s="7"/>
      <c r="PX55" s="7">
        <v>2926000</v>
      </c>
      <c r="PY55" s="7">
        <v>4774000</v>
      </c>
      <c r="PZ55" s="7">
        <v>12969600</v>
      </c>
      <c r="QA55" s="7">
        <v>0</v>
      </c>
      <c r="QB55" s="7">
        <v>0</v>
      </c>
      <c r="QC55" s="7">
        <v>0</v>
      </c>
      <c r="QD55" s="7">
        <v>0</v>
      </c>
      <c r="QE55" s="7">
        <v>0</v>
      </c>
      <c r="QF55" s="7">
        <v>0</v>
      </c>
      <c r="QG55" s="7">
        <v>4973959</v>
      </c>
      <c r="QH55" s="7">
        <v>5650000</v>
      </c>
      <c r="QI55" s="7">
        <v>4092526</v>
      </c>
      <c r="QJ55" s="7">
        <v>13641620</v>
      </c>
      <c r="QK55" s="7">
        <v>14067000</v>
      </c>
      <c r="QL55" s="7">
        <v>12710000</v>
      </c>
      <c r="QM55" s="7"/>
      <c r="QN55" s="7">
        <v>1074382</v>
      </c>
      <c r="QO55" s="7">
        <v>1181000</v>
      </c>
      <c r="QP55" s="7">
        <v>806000</v>
      </c>
      <c r="QQ55" s="7"/>
      <c r="QR55" s="7"/>
      <c r="QS55" s="7"/>
      <c r="QT55" s="7"/>
      <c r="QU55" s="7"/>
      <c r="QV55" s="7"/>
      <c r="QW55" s="7"/>
      <c r="QX55" s="7"/>
      <c r="QY55" s="7"/>
      <c r="QZ55" s="7"/>
      <c r="RA55" s="7"/>
      <c r="RB55" s="7"/>
      <c r="RC55" s="7"/>
      <c r="RD55" s="7">
        <v>363893</v>
      </c>
      <c r="RE55" s="7">
        <v>413000</v>
      </c>
      <c r="RF55" s="7">
        <v>346300</v>
      </c>
      <c r="RG55" s="7"/>
      <c r="RH55" s="7"/>
      <c r="RI55" s="7">
        <v>0</v>
      </c>
      <c r="RJ55" s="7"/>
      <c r="RK55" s="7"/>
      <c r="RL55" s="7"/>
      <c r="RM55" s="7" t="s">
        <v>1188</v>
      </c>
      <c r="RN55" s="7"/>
      <c r="RO55" s="7"/>
      <c r="RP55" s="7"/>
      <c r="RQ55" s="7"/>
      <c r="RR55" s="7"/>
      <c r="RS55" s="7"/>
      <c r="RT55" s="7"/>
      <c r="RU55" s="7"/>
      <c r="RV55" s="7"/>
      <c r="RW55" s="7"/>
      <c r="RX55" s="7"/>
      <c r="RY55" s="7"/>
      <c r="RZ55" s="7"/>
      <c r="SA55" s="7"/>
      <c r="SB55" s="7"/>
      <c r="SC55" s="7"/>
      <c r="SD55" s="7"/>
      <c r="SE55" s="7"/>
      <c r="SF55" s="7"/>
      <c r="SG55" s="36">
        <f t="shared" si="55"/>
        <v>30924426</v>
      </c>
      <c r="SH55" s="36">
        <f t="shared" si="56"/>
        <v>30924426</v>
      </c>
      <c r="SI55" s="36">
        <f t="shared" si="57"/>
        <v>15839126</v>
      </c>
      <c r="SJ55" s="20">
        <f t="shared" si="58"/>
        <v>15677926</v>
      </c>
      <c r="SK55" s="20">
        <f t="shared" si="59"/>
        <v>0</v>
      </c>
      <c r="SL55" s="20">
        <f t="shared" si="60"/>
        <v>0</v>
      </c>
      <c r="SM55" s="20">
        <f t="shared" si="61"/>
        <v>161200</v>
      </c>
      <c r="SN55" s="36">
        <f t="shared" si="62"/>
        <v>15085300</v>
      </c>
      <c r="SO55" s="36">
        <f t="shared" si="63"/>
        <v>105400</v>
      </c>
      <c r="SP55" s="20">
        <f t="shared" si="64"/>
        <v>24800</v>
      </c>
      <c r="SQ55" s="20">
        <f t="shared" si="65"/>
        <v>80600</v>
      </c>
      <c r="SR55" s="20">
        <f t="shared" si="66"/>
        <v>527000</v>
      </c>
      <c r="SS55" s="20">
        <f t="shared" si="67"/>
        <v>105400</v>
      </c>
      <c r="ST55" s="20">
        <f t="shared" si="68"/>
        <v>46500</v>
      </c>
      <c r="SU55" s="20">
        <f t="shared" si="69"/>
        <v>341000</v>
      </c>
      <c r="SV55" s="36">
        <f t="shared" si="70"/>
        <v>7444400</v>
      </c>
      <c r="SW55" s="20">
        <f t="shared" si="71"/>
        <v>682000</v>
      </c>
      <c r="SX55" s="20">
        <f t="shared" si="72"/>
        <v>31000</v>
      </c>
      <c r="SY55" s="20">
        <f t="shared" si="73"/>
        <v>6041300</v>
      </c>
      <c r="SZ55" s="20">
        <f t="shared" si="74"/>
        <v>181000</v>
      </c>
      <c r="TA55" s="20">
        <f t="shared" si="75"/>
        <v>65100</v>
      </c>
      <c r="TB55" s="20">
        <f t="shared" si="76"/>
        <v>124000</v>
      </c>
      <c r="TC55" s="20">
        <f t="shared" si="77"/>
        <v>31000</v>
      </c>
      <c r="TD55" s="20">
        <f t="shared" si="78"/>
        <v>0</v>
      </c>
      <c r="TE55" s="20">
        <f t="shared" si="79"/>
        <v>0</v>
      </c>
      <c r="TF55" s="20">
        <f t="shared" si="80"/>
        <v>289000</v>
      </c>
      <c r="TG55" s="20">
        <f t="shared" si="81"/>
        <v>1006300</v>
      </c>
      <c r="TH55" s="20">
        <f t="shared" si="82"/>
        <v>5509300</v>
      </c>
      <c r="TI55" s="6"/>
      <c r="TJ55" s="36">
        <f t="shared" si="83"/>
        <v>12969600</v>
      </c>
      <c r="TK55" s="36">
        <f t="shared" si="84"/>
        <v>12969600</v>
      </c>
      <c r="TL55" s="36">
        <f t="shared" si="85"/>
        <v>8629600</v>
      </c>
      <c r="TM55" s="20">
        <f t="shared" si="86"/>
        <v>8629600</v>
      </c>
      <c r="TN55" s="20">
        <f t="shared" si="87"/>
        <v>0</v>
      </c>
      <c r="TO55" s="20">
        <f t="shared" si="88"/>
        <v>0</v>
      </c>
      <c r="TP55" s="20">
        <f t="shared" si="89"/>
        <v>0</v>
      </c>
      <c r="TQ55" s="36">
        <f t="shared" si="90"/>
        <v>4340000</v>
      </c>
      <c r="TR55" s="36">
        <f t="shared" si="91"/>
        <v>0</v>
      </c>
      <c r="TS55" s="20">
        <f t="shared" si="92"/>
        <v>0</v>
      </c>
      <c r="TT55" s="20">
        <f t="shared" si="93"/>
        <v>0</v>
      </c>
      <c r="TU55" s="20">
        <f t="shared" si="94"/>
        <v>0</v>
      </c>
      <c r="TV55" s="20">
        <f t="shared" si="95"/>
        <v>0</v>
      </c>
      <c r="TW55" s="20">
        <f t="shared" si="96"/>
        <v>0</v>
      </c>
      <c r="TX55" s="20">
        <f t="shared" si="97"/>
        <v>0</v>
      </c>
      <c r="TY55" s="36">
        <f t="shared" si="98"/>
        <v>4340000</v>
      </c>
      <c r="TZ55" s="20">
        <f t="shared" si="99"/>
        <v>0</v>
      </c>
      <c r="UA55" s="20">
        <f t="shared" si="100"/>
        <v>0</v>
      </c>
      <c r="UB55" s="20">
        <f t="shared" si="101"/>
        <v>4340000</v>
      </c>
      <c r="UC55" s="20">
        <f t="shared" si="102"/>
        <v>0</v>
      </c>
      <c r="UD55" s="20">
        <f t="shared" si="103"/>
        <v>0</v>
      </c>
      <c r="UE55" s="20">
        <f t="shared" si="104"/>
        <v>0</v>
      </c>
      <c r="UF55" s="20">
        <f t="shared" si="105"/>
        <v>0</v>
      </c>
      <c r="UG55" s="20">
        <f t="shared" si="106"/>
        <v>0</v>
      </c>
      <c r="UH55" s="20">
        <f t="shared" si="107"/>
        <v>0</v>
      </c>
      <c r="UI55" s="20">
        <f t="shared" si="108"/>
        <v>0</v>
      </c>
      <c r="UJ55" s="20">
        <f t="shared" si="109"/>
        <v>0</v>
      </c>
      <c r="UK55" s="20">
        <f t="shared" si="110"/>
        <v>0</v>
      </c>
      <c r="UL55" s="6"/>
      <c r="UM55" s="36">
        <f t="shared" si="111"/>
        <v>12969600</v>
      </c>
      <c r="UN55" s="36">
        <f t="shared" si="112"/>
        <v>12969600</v>
      </c>
      <c r="UO55" s="36">
        <f t="shared" si="113"/>
        <v>8629600</v>
      </c>
      <c r="UP55" s="20">
        <f t="shared" si="114"/>
        <v>8629600</v>
      </c>
      <c r="UQ55" s="20">
        <f t="shared" si="115"/>
        <v>0</v>
      </c>
      <c r="UR55" s="20">
        <f t="shared" si="116"/>
        <v>0</v>
      </c>
      <c r="US55" s="20">
        <f t="shared" si="117"/>
        <v>0</v>
      </c>
      <c r="UT55" s="36">
        <f t="shared" si="118"/>
        <v>4340000</v>
      </c>
      <c r="UU55" s="36">
        <f t="shared" si="119"/>
        <v>0</v>
      </c>
      <c r="UV55" s="20">
        <f t="shared" si="120"/>
        <v>0</v>
      </c>
      <c r="UW55" s="20">
        <f t="shared" si="121"/>
        <v>0</v>
      </c>
      <c r="UX55" s="20">
        <f t="shared" si="122"/>
        <v>0</v>
      </c>
      <c r="UY55" s="20">
        <f t="shared" si="123"/>
        <v>0</v>
      </c>
      <c r="UZ55" s="20">
        <f t="shared" si="124"/>
        <v>0</v>
      </c>
      <c r="VA55" s="20">
        <f t="shared" si="125"/>
        <v>0</v>
      </c>
      <c r="VB55" s="36">
        <f t="shared" si="126"/>
        <v>4340000</v>
      </c>
      <c r="VC55" s="20">
        <f t="shared" si="127"/>
        <v>0</v>
      </c>
      <c r="VD55" s="20">
        <f t="shared" si="128"/>
        <v>0</v>
      </c>
      <c r="VE55" s="20">
        <f t="shared" si="129"/>
        <v>4340000</v>
      </c>
      <c r="VF55" s="20">
        <f t="shared" si="130"/>
        <v>0</v>
      </c>
      <c r="VG55" s="20">
        <f t="shared" si="131"/>
        <v>0</v>
      </c>
      <c r="VH55" s="20">
        <f t="shared" si="132"/>
        <v>0</v>
      </c>
      <c r="VI55" s="20">
        <f t="shared" si="133"/>
        <v>0</v>
      </c>
      <c r="VJ55" s="20">
        <f t="shared" si="134"/>
        <v>0</v>
      </c>
      <c r="VK55" s="20">
        <f t="shared" si="135"/>
        <v>0</v>
      </c>
      <c r="VL55" s="20">
        <f t="shared" si="136"/>
        <v>0</v>
      </c>
      <c r="VM55" s="20">
        <f t="shared" si="137"/>
        <v>0</v>
      </c>
      <c r="VN55" s="20">
        <f t="shared" si="138"/>
        <v>0</v>
      </c>
      <c r="VT55" s="34">
        <f t="shared" si="25"/>
        <v>3754207</v>
      </c>
      <c r="VU55" s="34" t="str">
        <f t="shared" si="26"/>
        <v>Domov důchodců Černožice</v>
      </c>
      <c r="VV55" s="34" t="str">
        <f t="shared" si="27"/>
        <v>Domov důchodců Černožice</v>
      </c>
      <c r="VW55" s="34" t="str">
        <f t="shared" si="28"/>
        <v>domovy se zvláštním režimem</v>
      </c>
      <c r="VX55" s="10">
        <f t="shared" si="29"/>
        <v>784300</v>
      </c>
      <c r="VY55" s="10"/>
      <c r="VZ55" s="10"/>
      <c r="WA55" s="10">
        <f t="shared" si="30"/>
        <v>682000</v>
      </c>
      <c r="WB55" s="10">
        <f t="shared" si="31"/>
        <v>124000</v>
      </c>
      <c r="WC55" s="10">
        <f t="shared" si="32"/>
        <v>6041300</v>
      </c>
      <c r="WD55" s="10">
        <f t="shared" si="33"/>
        <v>0</v>
      </c>
      <c r="WE55" s="10">
        <f t="shared" si="34"/>
        <v>277100</v>
      </c>
      <c r="WF55" s="10"/>
      <c r="WG55" s="10"/>
      <c r="WH55" s="10">
        <f t="shared" si="35"/>
        <v>1006300</v>
      </c>
      <c r="WI55" s="10">
        <f t="shared" si="36"/>
        <v>6170300</v>
      </c>
      <c r="WJ55" s="10">
        <f t="shared" si="37"/>
        <v>12746448</v>
      </c>
      <c r="WK55" s="10"/>
      <c r="WL55" s="10">
        <f t="shared" si="38"/>
        <v>3092678</v>
      </c>
      <c r="WM55" s="10">
        <f t="shared" si="39"/>
        <v>30924426</v>
      </c>
      <c r="WN55" s="10">
        <f t="shared" si="40"/>
        <v>30924426</v>
      </c>
      <c r="WO55" s="10">
        <f t="shared" si="41"/>
        <v>0</v>
      </c>
      <c r="WP55" s="10">
        <f t="shared" si="42"/>
        <v>15839126</v>
      </c>
      <c r="WQ55" s="34">
        <v>6115340</v>
      </c>
      <c r="WR55" s="10">
        <f t="shared" si="43"/>
        <v>0</v>
      </c>
      <c r="WS55" s="10"/>
      <c r="WT55" s="10"/>
      <c r="WU55" s="10">
        <f t="shared" si="44"/>
        <v>0</v>
      </c>
      <c r="WV55" s="10">
        <f t="shared" si="45"/>
        <v>0</v>
      </c>
      <c r="WW55" s="10">
        <f t="shared" si="46"/>
        <v>4340000</v>
      </c>
      <c r="WX55" s="10">
        <f t="shared" si="47"/>
        <v>0</v>
      </c>
      <c r="WY55" s="10">
        <f t="shared" si="48"/>
        <v>0</v>
      </c>
      <c r="WZ55" s="10"/>
      <c r="XA55" s="10"/>
      <c r="XB55" s="10">
        <f t="shared" si="49"/>
        <v>0</v>
      </c>
      <c r="XC55" s="10">
        <f t="shared" si="50"/>
        <v>0</v>
      </c>
      <c r="XD55" s="10">
        <f t="shared" si="51"/>
        <v>8629600</v>
      </c>
      <c r="XE55" s="10">
        <f t="shared" si="52"/>
        <v>12969600</v>
      </c>
      <c r="XF55" s="10"/>
      <c r="XG55" s="10">
        <f t="shared" si="53"/>
        <v>12969600</v>
      </c>
      <c r="XH55" s="10">
        <f t="shared" si="54"/>
        <v>0</v>
      </c>
      <c r="XI55" s="10"/>
      <c r="XJ55" s="10"/>
      <c r="XK55" s="10"/>
    </row>
    <row r="56" spans="1:635" s="34" customFormat="1" ht="28.5" customHeight="1">
      <c r="A56" s="7">
        <v>1</v>
      </c>
      <c r="B56" s="9" t="s">
        <v>1397</v>
      </c>
      <c r="C56" s="7">
        <v>194964</v>
      </c>
      <c r="D56" s="7" t="s">
        <v>1398</v>
      </c>
      <c r="E56" s="7" t="s">
        <v>1219</v>
      </c>
      <c r="F56" s="7">
        <v>4753225</v>
      </c>
      <c r="G56" s="7" t="s">
        <v>1196</v>
      </c>
      <c r="H56" s="7" t="s">
        <v>1187</v>
      </c>
      <c r="I56" s="7" t="s">
        <v>1397</v>
      </c>
      <c r="J56" s="35">
        <v>39083</v>
      </c>
      <c r="K56" s="7"/>
      <c r="L56" s="7" t="s">
        <v>1188</v>
      </c>
      <c r="M56" s="7" t="s">
        <v>1399</v>
      </c>
      <c r="N56" s="7">
        <v>80</v>
      </c>
      <c r="O56" s="7"/>
      <c r="P56" s="7">
        <v>103</v>
      </c>
      <c r="Q56" s="7">
        <v>105</v>
      </c>
      <c r="R56" s="7">
        <v>98</v>
      </c>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t="s">
        <v>1308</v>
      </c>
      <c r="BM56" s="7" t="s">
        <v>1191</v>
      </c>
      <c r="BN56" s="7" t="s">
        <v>1200</v>
      </c>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v>0</v>
      </c>
      <c r="DB56" s="7">
        <v>0</v>
      </c>
      <c r="DC56" s="7">
        <v>0</v>
      </c>
      <c r="DD56" s="7">
        <v>0</v>
      </c>
      <c r="DE56" s="7">
        <v>0</v>
      </c>
      <c r="DF56" s="7">
        <v>10</v>
      </c>
      <c r="DG56" s="7">
        <v>24</v>
      </c>
      <c r="DH56" s="7">
        <v>22</v>
      </c>
      <c r="DI56" s="7">
        <v>19</v>
      </c>
      <c r="DJ56" s="7">
        <v>5</v>
      </c>
      <c r="DK56" s="7">
        <v>10</v>
      </c>
      <c r="DL56" s="7">
        <v>24</v>
      </c>
      <c r="DM56" s="7">
        <v>22</v>
      </c>
      <c r="DN56" s="7">
        <v>19</v>
      </c>
      <c r="DO56" s="7">
        <v>5</v>
      </c>
      <c r="DP56" s="7">
        <v>0</v>
      </c>
      <c r="DQ56" s="7">
        <v>80</v>
      </c>
      <c r="DR56" s="7">
        <v>80</v>
      </c>
      <c r="DS56" s="7">
        <v>0</v>
      </c>
      <c r="DT56" s="7">
        <v>0</v>
      </c>
      <c r="DU56" s="7">
        <v>0</v>
      </c>
      <c r="DV56" s="7">
        <v>0</v>
      </c>
      <c r="DW56" s="7">
        <v>0</v>
      </c>
      <c r="DX56" s="7">
        <v>10</v>
      </c>
      <c r="DY56" s="7">
        <v>23</v>
      </c>
      <c r="DZ56" s="7">
        <v>25</v>
      </c>
      <c r="EA56" s="7">
        <v>21</v>
      </c>
      <c r="EB56" s="7">
        <v>1</v>
      </c>
      <c r="EC56" s="7">
        <v>10</v>
      </c>
      <c r="ED56" s="7">
        <v>23</v>
      </c>
      <c r="EE56" s="7">
        <v>25</v>
      </c>
      <c r="EF56" s="7">
        <v>21</v>
      </c>
      <c r="EG56" s="7">
        <v>1</v>
      </c>
      <c r="EH56" s="7">
        <v>0</v>
      </c>
      <c r="EI56" s="7">
        <v>80</v>
      </c>
      <c r="EJ56" s="7">
        <v>80</v>
      </c>
      <c r="EK56" s="7">
        <v>4</v>
      </c>
      <c r="EL56" s="7">
        <v>3.6</v>
      </c>
      <c r="EM56" s="7">
        <v>4</v>
      </c>
      <c r="EN56" s="7">
        <v>1546793</v>
      </c>
      <c r="EO56" s="7">
        <v>1200000</v>
      </c>
      <c r="EP56" s="7">
        <v>22</v>
      </c>
      <c r="EQ56" s="7">
        <v>19.899999999999999</v>
      </c>
      <c r="ER56" s="7">
        <v>22</v>
      </c>
      <c r="ES56" s="7">
        <v>8507358</v>
      </c>
      <c r="ET56" s="7">
        <v>8079000</v>
      </c>
      <c r="EU56" s="7">
        <v>9</v>
      </c>
      <c r="EV56" s="7">
        <v>8.5</v>
      </c>
      <c r="EW56" s="7">
        <v>8</v>
      </c>
      <c r="EX56" s="7">
        <v>3480283</v>
      </c>
      <c r="EY56" s="7">
        <v>0</v>
      </c>
      <c r="EZ56" s="7"/>
      <c r="FA56" s="7"/>
      <c r="FB56" s="7"/>
      <c r="FC56" s="7"/>
      <c r="FD56" s="7"/>
      <c r="FE56" s="7"/>
      <c r="FF56" s="7"/>
      <c r="FG56" s="7"/>
      <c r="FH56" s="7"/>
      <c r="FI56" s="7"/>
      <c r="FJ56" s="7"/>
      <c r="FK56" s="7"/>
      <c r="FL56" s="7"/>
      <c r="FM56" s="7"/>
      <c r="FN56" s="7"/>
      <c r="FO56" s="7">
        <v>18</v>
      </c>
      <c r="FP56" s="7">
        <v>16.885000000000002</v>
      </c>
      <c r="FQ56" s="7">
        <v>18</v>
      </c>
      <c r="FR56" s="7">
        <v>6960566</v>
      </c>
      <c r="FS56" s="7">
        <v>3900000</v>
      </c>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v>0</v>
      </c>
      <c r="KH56" s="7"/>
      <c r="KI56" s="7">
        <v>32</v>
      </c>
      <c r="KJ56" s="7">
        <v>0</v>
      </c>
      <c r="KK56" s="7">
        <v>0</v>
      </c>
      <c r="KL56" s="7">
        <v>0</v>
      </c>
      <c r="KM56" s="7">
        <v>32</v>
      </c>
      <c r="KN56" s="7">
        <v>20495000</v>
      </c>
      <c r="KO56" s="7">
        <v>13179000</v>
      </c>
      <c r="KP56" s="7">
        <v>13179000</v>
      </c>
      <c r="KQ56" s="7"/>
      <c r="KR56" s="7"/>
      <c r="KS56" s="7"/>
      <c r="KT56" s="7">
        <v>0</v>
      </c>
      <c r="KU56" s="7">
        <v>0</v>
      </c>
      <c r="KV56" s="7">
        <v>0</v>
      </c>
      <c r="KW56" s="7"/>
      <c r="KX56" s="7"/>
      <c r="KY56" s="7"/>
      <c r="KZ56" s="7">
        <v>0</v>
      </c>
      <c r="LA56" s="7">
        <v>0</v>
      </c>
      <c r="LB56" s="7">
        <v>0</v>
      </c>
      <c r="LC56" s="7"/>
      <c r="LD56" s="7"/>
      <c r="LE56" s="7"/>
      <c r="LF56" s="7">
        <v>0</v>
      </c>
      <c r="LG56" s="7">
        <v>0</v>
      </c>
      <c r="LH56" s="7">
        <v>0</v>
      </c>
      <c r="LI56" s="7"/>
      <c r="LJ56" s="7"/>
      <c r="LK56" s="7"/>
      <c r="LL56" s="7">
        <v>0</v>
      </c>
      <c r="LM56" s="7">
        <v>0</v>
      </c>
      <c r="LN56" s="7">
        <v>0</v>
      </c>
      <c r="LO56" s="7"/>
      <c r="LP56" s="7"/>
      <c r="LQ56" s="7"/>
      <c r="LR56" s="7">
        <v>1120000</v>
      </c>
      <c r="LS56" s="7">
        <v>0</v>
      </c>
      <c r="LT56" s="7">
        <v>0</v>
      </c>
      <c r="LU56" s="7"/>
      <c r="LV56" s="7"/>
      <c r="LW56" s="7"/>
      <c r="LX56" s="7">
        <v>2800000</v>
      </c>
      <c r="LY56" s="7">
        <v>0</v>
      </c>
      <c r="LZ56" s="7">
        <v>0</v>
      </c>
      <c r="MA56" s="7"/>
      <c r="MB56" s="7"/>
      <c r="MC56" s="7"/>
      <c r="MD56" s="7">
        <v>98000</v>
      </c>
      <c r="ME56" s="7">
        <v>0</v>
      </c>
      <c r="MF56" s="7">
        <v>0</v>
      </c>
      <c r="MG56" s="7"/>
      <c r="MH56" s="7"/>
      <c r="MI56" s="7"/>
      <c r="MJ56" s="7">
        <v>50000</v>
      </c>
      <c r="MK56" s="7">
        <v>0</v>
      </c>
      <c r="ML56" s="7">
        <v>0</v>
      </c>
      <c r="MM56" s="7"/>
      <c r="MN56" s="7"/>
      <c r="MO56" s="7"/>
      <c r="MP56" s="7">
        <v>1528000</v>
      </c>
      <c r="MQ56" s="7">
        <v>0</v>
      </c>
      <c r="MR56" s="7">
        <v>0</v>
      </c>
      <c r="MS56" s="7"/>
      <c r="MT56" s="7"/>
      <c r="MU56" s="7"/>
      <c r="MV56" s="7">
        <v>2800000</v>
      </c>
      <c r="MW56" s="7">
        <v>0</v>
      </c>
      <c r="MX56" s="7">
        <v>0</v>
      </c>
      <c r="MY56" s="7"/>
      <c r="MZ56" s="7"/>
      <c r="NA56" s="7"/>
      <c r="NB56" s="7">
        <v>80000</v>
      </c>
      <c r="NC56" s="7">
        <v>0</v>
      </c>
      <c r="ND56" s="7">
        <v>0</v>
      </c>
      <c r="NE56" s="7"/>
      <c r="NF56" s="7"/>
      <c r="NG56" s="7"/>
      <c r="NH56" s="7">
        <v>0</v>
      </c>
      <c r="NI56" s="7">
        <v>0</v>
      </c>
      <c r="NJ56" s="7">
        <v>0</v>
      </c>
      <c r="NK56" s="7"/>
      <c r="NL56" s="7"/>
      <c r="NM56" s="7"/>
      <c r="NN56" s="7">
        <v>60000</v>
      </c>
      <c r="NO56" s="7">
        <v>0</v>
      </c>
      <c r="NP56" s="7">
        <v>0</v>
      </c>
      <c r="NQ56" s="7"/>
      <c r="NR56" s="7"/>
      <c r="NS56" s="7"/>
      <c r="NT56" s="7">
        <v>150000</v>
      </c>
      <c r="NU56" s="7">
        <v>0</v>
      </c>
      <c r="NV56" s="7">
        <v>0</v>
      </c>
      <c r="NW56" s="7"/>
      <c r="NX56" s="7"/>
      <c r="NY56" s="7"/>
      <c r="NZ56" s="7">
        <v>1543000</v>
      </c>
      <c r="OA56" s="7">
        <v>0</v>
      </c>
      <c r="OB56" s="7">
        <v>0</v>
      </c>
      <c r="OC56" s="7"/>
      <c r="OD56" s="7"/>
      <c r="OE56" s="7"/>
      <c r="OF56" s="7">
        <v>50000</v>
      </c>
      <c r="OG56" s="7">
        <v>0</v>
      </c>
      <c r="OH56" s="7">
        <v>0</v>
      </c>
      <c r="OI56" s="7"/>
      <c r="OJ56" s="7"/>
      <c r="OK56" s="7"/>
      <c r="OL56" s="7">
        <v>0</v>
      </c>
      <c r="OM56" s="7">
        <v>0</v>
      </c>
      <c r="ON56" s="7">
        <v>0</v>
      </c>
      <c r="OO56" s="7"/>
      <c r="OP56" s="7"/>
      <c r="OQ56" s="7"/>
      <c r="OR56" s="7">
        <v>0</v>
      </c>
      <c r="OS56" s="7">
        <v>0</v>
      </c>
      <c r="OT56" s="7">
        <v>0</v>
      </c>
      <c r="OU56" s="7"/>
      <c r="OV56" s="7"/>
      <c r="OW56" s="7"/>
      <c r="OX56" s="7">
        <v>929000</v>
      </c>
      <c r="OY56" s="7">
        <v>0</v>
      </c>
      <c r="OZ56" s="7">
        <v>0</v>
      </c>
      <c r="PA56" s="7"/>
      <c r="PB56" s="7"/>
      <c r="PC56" s="7"/>
      <c r="PD56" s="7">
        <v>1400000</v>
      </c>
      <c r="PE56" s="7">
        <v>0</v>
      </c>
      <c r="PF56" s="7">
        <v>0</v>
      </c>
      <c r="PG56" s="7"/>
      <c r="PH56" s="7"/>
      <c r="PI56" s="7"/>
      <c r="PJ56" s="7">
        <v>120000</v>
      </c>
      <c r="PK56" s="7">
        <v>0</v>
      </c>
      <c r="PL56" s="7">
        <v>0</v>
      </c>
      <c r="PM56" s="7"/>
      <c r="PN56" s="7"/>
      <c r="PO56" s="7"/>
      <c r="PP56" s="7">
        <v>33223000</v>
      </c>
      <c r="PQ56" s="7">
        <v>13179000</v>
      </c>
      <c r="PR56" s="8">
        <v>13179000</v>
      </c>
      <c r="PS56" s="7">
        <v>100</v>
      </c>
      <c r="PT56" s="7">
        <v>100</v>
      </c>
      <c r="PU56" s="7"/>
      <c r="PV56" s="7">
        <v>21030905</v>
      </c>
      <c r="PW56" s="7"/>
      <c r="PX56" s="7">
        <v>6212000</v>
      </c>
      <c r="PY56" s="7">
        <v>8497000</v>
      </c>
      <c r="PZ56" s="7">
        <v>13179000</v>
      </c>
      <c r="QA56" s="7">
        <v>176052</v>
      </c>
      <c r="QB56" s="7">
        <v>0</v>
      </c>
      <c r="QC56" s="7">
        <v>0</v>
      </c>
      <c r="QD56" s="7">
        <v>0</v>
      </c>
      <c r="QE56" s="7">
        <v>0</v>
      </c>
      <c r="QF56" s="7">
        <v>0</v>
      </c>
      <c r="QG56" s="7">
        <v>4549000</v>
      </c>
      <c r="QH56" s="7">
        <v>4129000</v>
      </c>
      <c r="QI56" s="7">
        <v>2500000</v>
      </c>
      <c r="QJ56" s="7">
        <v>14363581</v>
      </c>
      <c r="QK56" s="7">
        <v>14795000</v>
      </c>
      <c r="QL56" s="7">
        <v>15600000</v>
      </c>
      <c r="QM56" s="7"/>
      <c r="QN56" s="7">
        <v>1021873</v>
      </c>
      <c r="QO56" s="7">
        <v>1550000</v>
      </c>
      <c r="QP56" s="7">
        <v>1600000</v>
      </c>
      <c r="QQ56" s="7"/>
      <c r="QR56" s="7"/>
      <c r="QS56" s="7"/>
      <c r="QT56" s="7"/>
      <c r="QU56" s="7"/>
      <c r="QV56" s="7"/>
      <c r="QW56" s="7"/>
      <c r="QX56" s="7"/>
      <c r="QY56" s="7"/>
      <c r="QZ56" s="7"/>
      <c r="RA56" s="7"/>
      <c r="RB56" s="7"/>
      <c r="RC56" s="7"/>
      <c r="RD56" s="7">
        <v>650785</v>
      </c>
      <c r="RE56" s="7">
        <v>644000</v>
      </c>
      <c r="RF56" s="7">
        <v>344000</v>
      </c>
      <c r="RG56" s="7"/>
      <c r="RH56" s="7"/>
      <c r="RI56" s="7">
        <v>0</v>
      </c>
      <c r="RJ56" s="7"/>
      <c r="RK56" s="7"/>
      <c r="RL56" s="7"/>
      <c r="RM56" s="7" t="s">
        <v>1188</v>
      </c>
      <c r="RN56" s="7"/>
      <c r="RO56" s="7"/>
      <c r="RP56" s="7"/>
      <c r="RQ56" s="7"/>
      <c r="RR56" s="7"/>
      <c r="RS56" s="7"/>
      <c r="RT56" s="7"/>
      <c r="RU56" s="7"/>
      <c r="RV56" s="7"/>
      <c r="RW56" s="7"/>
      <c r="RX56" s="7"/>
      <c r="RY56" s="7"/>
      <c r="RZ56" s="7"/>
      <c r="SA56" s="7"/>
      <c r="SB56" s="7"/>
      <c r="SC56" s="7"/>
      <c r="SD56" s="7"/>
      <c r="SE56" s="7"/>
      <c r="SF56" s="7"/>
      <c r="SG56" s="36">
        <f t="shared" si="55"/>
        <v>33223000</v>
      </c>
      <c r="SH56" s="36">
        <f t="shared" si="56"/>
        <v>33223000</v>
      </c>
      <c r="SI56" s="36">
        <f t="shared" si="57"/>
        <v>20495000</v>
      </c>
      <c r="SJ56" s="20">
        <f t="shared" si="58"/>
        <v>20495000</v>
      </c>
      <c r="SK56" s="20">
        <f t="shared" si="59"/>
        <v>0</v>
      </c>
      <c r="SL56" s="20">
        <f t="shared" si="60"/>
        <v>0</v>
      </c>
      <c r="SM56" s="20">
        <f t="shared" si="61"/>
        <v>0</v>
      </c>
      <c r="SN56" s="36">
        <f t="shared" si="62"/>
        <v>12728000</v>
      </c>
      <c r="SO56" s="36">
        <f t="shared" si="63"/>
        <v>1120000</v>
      </c>
      <c r="SP56" s="20">
        <f t="shared" si="64"/>
        <v>0</v>
      </c>
      <c r="SQ56" s="20">
        <f t="shared" si="65"/>
        <v>1120000</v>
      </c>
      <c r="SR56" s="20">
        <f t="shared" si="66"/>
        <v>2800000</v>
      </c>
      <c r="SS56" s="20">
        <f t="shared" si="67"/>
        <v>98000</v>
      </c>
      <c r="ST56" s="20">
        <f t="shared" si="68"/>
        <v>50000</v>
      </c>
      <c r="SU56" s="20">
        <f t="shared" si="69"/>
        <v>1528000</v>
      </c>
      <c r="SV56" s="36">
        <f t="shared" si="70"/>
        <v>5612000</v>
      </c>
      <c r="SW56" s="20">
        <f t="shared" si="71"/>
        <v>2800000</v>
      </c>
      <c r="SX56" s="20">
        <f t="shared" si="72"/>
        <v>80000</v>
      </c>
      <c r="SY56" s="20">
        <f t="shared" si="73"/>
        <v>0</v>
      </c>
      <c r="SZ56" s="20">
        <f t="shared" si="74"/>
        <v>60000</v>
      </c>
      <c r="TA56" s="20">
        <f t="shared" si="75"/>
        <v>150000</v>
      </c>
      <c r="TB56" s="20">
        <f t="shared" si="76"/>
        <v>1543000</v>
      </c>
      <c r="TC56" s="20">
        <f t="shared" si="77"/>
        <v>50000</v>
      </c>
      <c r="TD56" s="20">
        <f t="shared" si="78"/>
        <v>0</v>
      </c>
      <c r="TE56" s="20">
        <f t="shared" si="79"/>
        <v>0</v>
      </c>
      <c r="TF56" s="20">
        <f t="shared" si="80"/>
        <v>929000</v>
      </c>
      <c r="TG56" s="20">
        <f t="shared" si="81"/>
        <v>1400000</v>
      </c>
      <c r="TH56" s="20">
        <f t="shared" si="82"/>
        <v>120000</v>
      </c>
      <c r="TI56" s="6"/>
      <c r="TJ56" s="36">
        <f t="shared" si="83"/>
        <v>13179000</v>
      </c>
      <c r="TK56" s="36">
        <f t="shared" si="84"/>
        <v>13179000</v>
      </c>
      <c r="TL56" s="36">
        <f t="shared" si="85"/>
        <v>13179000</v>
      </c>
      <c r="TM56" s="20">
        <f t="shared" si="86"/>
        <v>13179000</v>
      </c>
      <c r="TN56" s="20">
        <f t="shared" si="87"/>
        <v>0</v>
      </c>
      <c r="TO56" s="20">
        <f t="shared" si="88"/>
        <v>0</v>
      </c>
      <c r="TP56" s="20">
        <f t="shared" si="89"/>
        <v>0</v>
      </c>
      <c r="TQ56" s="36">
        <f t="shared" si="90"/>
        <v>0</v>
      </c>
      <c r="TR56" s="36">
        <f t="shared" si="91"/>
        <v>0</v>
      </c>
      <c r="TS56" s="20">
        <f t="shared" si="92"/>
        <v>0</v>
      </c>
      <c r="TT56" s="20">
        <f t="shared" si="93"/>
        <v>0</v>
      </c>
      <c r="TU56" s="20">
        <f t="shared" si="94"/>
        <v>0</v>
      </c>
      <c r="TV56" s="20">
        <f t="shared" si="95"/>
        <v>0</v>
      </c>
      <c r="TW56" s="20">
        <f t="shared" si="96"/>
        <v>0</v>
      </c>
      <c r="TX56" s="20">
        <f t="shared" si="97"/>
        <v>0</v>
      </c>
      <c r="TY56" s="36">
        <f t="shared" si="98"/>
        <v>0</v>
      </c>
      <c r="TZ56" s="20">
        <f t="shared" si="99"/>
        <v>0</v>
      </c>
      <c r="UA56" s="20">
        <f t="shared" si="100"/>
        <v>0</v>
      </c>
      <c r="UB56" s="20">
        <f t="shared" si="101"/>
        <v>0</v>
      </c>
      <c r="UC56" s="20">
        <f t="shared" si="102"/>
        <v>0</v>
      </c>
      <c r="UD56" s="20">
        <f t="shared" si="103"/>
        <v>0</v>
      </c>
      <c r="UE56" s="20">
        <f t="shared" si="104"/>
        <v>0</v>
      </c>
      <c r="UF56" s="20">
        <f t="shared" si="105"/>
        <v>0</v>
      </c>
      <c r="UG56" s="20">
        <f t="shared" si="106"/>
        <v>0</v>
      </c>
      <c r="UH56" s="20">
        <f t="shared" si="107"/>
        <v>0</v>
      </c>
      <c r="UI56" s="20">
        <f t="shared" si="108"/>
        <v>0</v>
      </c>
      <c r="UJ56" s="20">
        <f t="shared" si="109"/>
        <v>0</v>
      </c>
      <c r="UK56" s="20">
        <f t="shared" si="110"/>
        <v>0</v>
      </c>
      <c r="UL56" s="6"/>
      <c r="UM56" s="36">
        <f t="shared" si="111"/>
        <v>13179000</v>
      </c>
      <c r="UN56" s="36">
        <f t="shared" si="112"/>
        <v>13179000</v>
      </c>
      <c r="UO56" s="36">
        <f t="shared" si="113"/>
        <v>13179000</v>
      </c>
      <c r="UP56" s="20">
        <f t="shared" si="114"/>
        <v>13179000</v>
      </c>
      <c r="UQ56" s="20">
        <f t="shared" si="115"/>
        <v>0</v>
      </c>
      <c r="UR56" s="20">
        <f t="shared" si="116"/>
        <v>0</v>
      </c>
      <c r="US56" s="20">
        <f t="shared" si="117"/>
        <v>0</v>
      </c>
      <c r="UT56" s="36">
        <f t="shared" si="118"/>
        <v>0</v>
      </c>
      <c r="UU56" s="36">
        <f t="shared" si="119"/>
        <v>0</v>
      </c>
      <c r="UV56" s="20">
        <f t="shared" si="120"/>
        <v>0</v>
      </c>
      <c r="UW56" s="20">
        <f t="shared" si="121"/>
        <v>0</v>
      </c>
      <c r="UX56" s="20">
        <f t="shared" si="122"/>
        <v>0</v>
      </c>
      <c r="UY56" s="20">
        <f t="shared" si="123"/>
        <v>0</v>
      </c>
      <c r="UZ56" s="20">
        <f t="shared" si="124"/>
        <v>0</v>
      </c>
      <c r="VA56" s="20">
        <f t="shared" si="125"/>
        <v>0</v>
      </c>
      <c r="VB56" s="36">
        <f t="shared" si="126"/>
        <v>0</v>
      </c>
      <c r="VC56" s="20">
        <f t="shared" si="127"/>
        <v>0</v>
      </c>
      <c r="VD56" s="20">
        <f t="shared" si="128"/>
        <v>0</v>
      </c>
      <c r="VE56" s="20">
        <f t="shared" si="129"/>
        <v>0</v>
      </c>
      <c r="VF56" s="20">
        <f t="shared" si="130"/>
        <v>0</v>
      </c>
      <c r="VG56" s="20">
        <f t="shared" si="131"/>
        <v>0</v>
      </c>
      <c r="VH56" s="20">
        <f t="shared" si="132"/>
        <v>0</v>
      </c>
      <c r="VI56" s="20">
        <f t="shared" si="133"/>
        <v>0</v>
      </c>
      <c r="VJ56" s="20">
        <f t="shared" si="134"/>
        <v>0</v>
      </c>
      <c r="VK56" s="20">
        <f t="shared" si="135"/>
        <v>0</v>
      </c>
      <c r="VL56" s="20">
        <f t="shared" si="136"/>
        <v>0</v>
      </c>
      <c r="VM56" s="20">
        <f t="shared" si="137"/>
        <v>0</v>
      </c>
      <c r="VN56" s="20">
        <f t="shared" si="138"/>
        <v>0</v>
      </c>
      <c r="VT56" s="34">
        <f t="shared" si="25"/>
        <v>4753225</v>
      </c>
      <c r="VU56" s="34" t="str">
        <f t="shared" si="26"/>
        <v>Domov důchodců Dvůr Králové nad Labem</v>
      </c>
      <c r="VV56" s="34" t="str">
        <f t="shared" si="27"/>
        <v>Domov důchodců Dvůr Králové nad Labem</v>
      </c>
      <c r="VW56" s="34" t="str">
        <f t="shared" si="28"/>
        <v>domovy pro seniory</v>
      </c>
      <c r="VX56" s="10">
        <f t="shared" si="29"/>
        <v>4068000</v>
      </c>
      <c r="VY56" s="10"/>
      <c r="VZ56" s="10"/>
      <c r="WA56" s="10">
        <f t="shared" si="30"/>
        <v>2800000</v>
      </c>
      <c r="WB56" s="10">
        <f t="shared" si="31"/>
        <v>1543000</v>
      </c>
      <c r="WC56" s="10">
        <f t="shared" si="32"/>
        <v>0</v>
      </c>
      <c r="WD56" s="10">
        <f t="shared" si="33"/>
        <v>0</v>
      </c>
      <c r="WE56" s="10">
        <f t="shared" si="34"/>
        <v>290000</v>
      </c>
      <c r="WF56" s="10"/>
      <c r="WG56" s="10"/>
      <c r="WH56" s="10">
        <f t="shared" si="35"/>
        <v>1400000</v>
      </c>
      <c r="WI56" s="10">
        <f t="shared" si="36"/>
        <v>2627000</v>
      </c>
      <c r="WJ56" s="10">
        <f t="shared" si="37"/>
        <v>13534434</v>
      </c>
      <c r="WK56" s="10"/>
      <c r="WL56" s="10">
        <f t="shared" si="38"/>
        <v>6960566</v>
      </c>
      <c r="WM56" s="10">
        <f t="shared" si="39"/>
        <v>33223000</v>
      </c>
      <c r="WN56" s="10">
        <f t="shared" si="40"/>
        <v>33223000</v>
      </c>
      <c r="WO56" s="10">
        <f t="shared" si="41"/>
        <v>0</v>
      </c>
      <c r="WP56" s="10">
        <f t="shared" si="42"/>
        <v>20495000</v>
      </c>
      <c r="WQ56" s="34">
        <v>6115340</v>
      </c>
      <c r="WR56" s="10">
        <f t="shared" si="43"/>
        <v>0</v>
      </c>
      <c r="WS56" s="10"/>
      <c r="WT56" s="10"/>
      <c r="WU56" s="10">
        <f t="shared" si="44"/>
        <v>0</v>
      </c>
      <c r="WV56" s="10">
        <f t="shared" si="45"/>
        <v>0</v>
      </c>
      <c r="WW56" s="10">
        <f t="shared" si="46"/>
        <v>0</v>
      </c>
      <c r="WX56" s="10">
        <f t="shared" si="47"/>
        <v>0</v>
      </c>
      <c r="WY56" s="10">
        <f t="shared" si="48"/>
        <v>0</v>
      </c>
      <c r="WZ56" s="10"/>
      <c r="XA56" s="10"/>
      <c r="XB56" s="10">
        <f t="shared" si="49"/>
        <v>0</v>
      </c>
      <c r="XC56" s="10">
        <f t="shared" si="50"/>
        <v>0</v>
      </c>
      <c r="XD56" s="10">
        <f t="shared" si="51"/>
        <v>13179000</v>
      </c>
      <c r="XE56" s="10">
        <f t="shared" si="52"/>
        <v>13179000</v>
      </c>
      <c r="XF56" s="10"/>
      <c r="XG56" s="10">
        <f t="shared" si="53"/>
        <v>13179000</v>
      </c>
      <c r="XH56" s="10">
        <f t="shared" si="54"/>
        <v>0</v>
      </c>
      <c r="XI56" s="10"/>
      <c r="XJ56" s="10"/>
      <c r="XK56" s="10"/>
    </row>
    <row r="57" spans="1:635" s="34" customFormat="1" ht="28.5" customHeight="1">
      <c r="A57" s="7">
        <v>1</v>
      </c>
      <c r="B57" s="9" t="s">
        <v>1400</v>
      </c>
      <c r="C57" s="7">
        <v>61222836</v>
      </c>
      <c r="D57" s="7" t="s">
        <v>1401</v>
      </c>
      <c r="E57" s="7" t="s">
        <v>1219</v>
      </c>
      <c r="F57" s="7">
        <v>5040302</v>
      </c>
      <c r="G57" s="7" t="s">
        <v>1196</v>
      </c>
      <c r="H57" s="7" t="s">
        <v>1187</v>
      </c>
      <c r="I57" s="7" t="s">
        <v>1400</v>
      </c>
      <c r="J57" s="35">
        <v>39083</v>
      </c>
      <c r="K57" s="7"/>
      <c r="L57" s="7" t="s">
        <v>1188</v>
      </c>
      <c r="M57" s="7" t="s">
        <v>1402</v>
      </c>
      <c r="N57" s="7">
        <v>47</v>
      </c>
      <c r="O57" s="7"/>
      <c r="P57" s="7">
        <v>47</v>
      </c>
      <c r="Q57" s="7">
        <v>47</v>
      </c>
      <c r="R57" s="7">
        <v>47</v>
      </c>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t="s">
        <v>1308</v>
      </c>
      <c r="BM57" s="7" t="s">
        <v>1191</v>
      </c>
      <c r="BN57" s="7" t="s">
        <v>1200</v>
      </c>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v>0</v>
      </c>
      <c r="DB57" s="7">
        <v>0</v>
      </c>
      <c r="DC57" s="7">
        <v>0</v>
      </c>
      <c r="DD57" s="7">
        <v>0</v>
      </c>
      <c r="DE57" s="7">
        <v>0</v>
      </c>
      <c r="DF57" s="7">
        <v>5</v>
      </c>
      <c r="DG57" s="7">
        <v>12</v>
      </c>
      <c r="DH57" s="7">
        <v>21</v>
      </c>
      <c r="DI57" s="7">
        <v>9</v>
      </c>
      <c r="DJ57" s="7">
        <v>0</v>
      </c>
      <c r="DK57" s="7">
        <v>5</v>
      </c>
      <c r="DL57" s="7">
        <v>12</v>
      </c>
      <c r="DM57" s="7">
        <v>21</v>
      </c>
      <c r="DN57" s="7">
        <v>9</v>
      </c>
      <c r="DO57" s="7">
        <v>0</v>
      </c>
      <c r="DP57" s="7">
        <v>0</v>
      </c>
      <c r="DQ57" s="7">
        <v>47</v>
      </c>
      <c r="DR57" s="7">
        <v>47</v>
      </c>
      <c r="DS57" s="7">
        <v>0</v>
      </c>
      <c r="DT57" s="7">
        <v>0</v>
      </c>
      <c r="DU57" s="7">
        <v>0</v>
      </c>
      <c r="DV57" s="7">
        <v>0</v>
      </c>
      <c r="DW57" s="7">
        <v>0</v>
      </c>
      <c r="DX57" s="7">
        <v>3</v>
      </c>
      <c r="DY57" s="7">
        <v>13</v>
      </c>
      <c r="DZ57" s="7">
        <v>23</v>
      </c>
      <c r="EA57" s="7">
        <v>8</v>
      </c>
      <c r="EB57" s="7">
        <v>0</v>
      </c>
      <c r="EC57" s="7">
        <v>3</v>
      </c>
      <c r="ED57" s="7">
        <v>13</v>
      </c>
      <c r="EE57" s="7">
        <v>23</v>
      </c>
      <c r="EF57" s="7">
        <v>8</v>
      </c>
      <c r="EG57" s="7">
        <v>0</v>
      </c>
      <c r="EH57" s="7">
        <v>0</v>
      </c>
      <c r="EI57" s="7">
        <v>47</v>
      </c>
      <c r="EJ57" s="7">
        <v>47</v>
      </c>
      <c r="EK57" s="7">
        <v>2</v>
      </c>
      <c r="EL57" s="7">
        <v>2</v>
      </c>
      <c r="EM57" s="7">
        <v>2</v>
      </c>
      <c r="EN57" s="7">
        <v>840000</v>
      </c>
      <c r="EO57" s="7">
        <v>400000</v>
      </c>
      <c r="EP57" s="7">
        <v>10</v>
      </c>
      <c r="EQ57" s="7">
        <v>10</v>
      </c>
      <c r="ER57" s="7">
        <v>10</v>
      </c>
      <c r="ES57" s="7">
        <v>3222000</v>
      </c>
      <c r="ET57" s="7">
        <v>2200000</v>
      </c>
      <c r="EU57" s="7">
        <v>7</v>
      </c>
      <c r="EV57" s="7">
        <v>7</v>
      </c>
      <c r="EW57" s="7">
        <v>7</v>
      </c>
      <c r="EX57" s="7">
        <v>3517000</v>
      </c>
      <c r="EY57" s="7">
        <v>0</v>
      </c>
      <c r="EZ57" s="7"/>
      <c r="FA57" s="7"/>
      <c r="FB57" s="7"/>
      <c r="FC57" s="7"/>
      <c r="FD57" s="7"/>
      <c r="FE57" s="7"/>
      <c r="FF57" s="7"/>
      <c r="FG57" s="7"/>
      <c r="FH57" s="7"/>
      <c r="FI57" s="7"/>
      <c r="FJ57" s="7"/>
      <c r="FK57" s="7"/>
      <c r="FL57" s="7"/>
      <c r="FM57" s="7"/>
      <c r="FN57" s="7"/>
      <c r="FO57" s="7">
        <v>15</v>
      </c>
      <c r="FP57" s="7">
        <v>15</v>
      </c>
      <c r="FQ57" s="7">
        <v>15</v>
      </c>
      <c r="FR57" s="7">
        <v>5633000</v>
      </c>
      <c r="FS57" s="7">
        <v>3839600</v>
      </c>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v>1</v>
      </c>
      <c r="IO57" s="7">
        <v>300</v>
      </c>
      <c r="IP57" s="7">
        <v>0.14899999999999999</v>
      </c>
      <c r="IQ57" s="7">
        <v>30000</v>
      </c>
      <c r="IR57" s="7">
        <v>0</v>
      </c>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v>0</v>
      </c>
      <c r="KH57" s="7"/>
      <c r="KI57" s="7">
        <v>19</v>
      </c>
      <c r="KJ57" s="7">
        <v>0</v>
      </c>
      <c r="KK57" s="7">
        <v>0.14899999999999999</v>
      </c>
      <c r="KL57" s="7">
        <v>0</v>
      </c>
      <c r="KM57" s="7">
        <v>19.149000000000001</v>
      </c>
      <c r="KN57" s="7">
        <v>13212000</v>
      </c>
      <c r="KO57" s="7">
        <v>6439600</v>
      </c>
      <c r="KP57" s="7">
        <v>6439600</v>
      </c>
      <c r="KQ57" s="7"/>
      <c r="KR57" s="7"/>
      <c r="KS57" s="7"/>
      <c r="KT57" s="7">
        <v>0</v>
      </c>
      <c r="KU57" s="7">
        <v>0</v>
      </c>
      <c r="KV57" s="7">
        <v>0</v>
      </c>
      <c r="KW57" s="7"/>
      <c r="KX57" s="7"/>
      <c r="KY57" s="7"/>
      <c r="KZ57" s="7">
        <v>30000</v>
      </c>
      <c r="LA57" s="7">
        <v>0</v>
      </c>
      <c r="LB57" s="7">
        <v>0</v>
      </c>
      <c r="LC57" s="7"/>
      <c r="LD57" s="7"/>
      <c r="LE57" s="7"/>
      <c r="LF57" s="7">
        <v>239000</v>
      </c>
      <c r="LG57" s="7">
        <v>0</v>
      </c>
      <c r="LH57" s="7">
        <v>0</v>
      </c>
      <c r="LI57" s="7"/>
      <c r="LJ57" s="7"/>
      <c r="LK57" s="7"/>
      <c r="LL57" s="7">
        <v>20000</v>
      </c>
      <c r="LM57" s="7">
        <v>0</v>
      </c>
      <c r="LN57" s="7">
        <v>0</v>
      </c>
      <c r="LO57" s="7"/>
      <c r="LP57" s="7"/>
      <c r="LQ57" s="7"/>
      <c r="LR57" s="7">
        <v>180000</v>
      </c>
      <c r="LS57" s="7">
        <v>0</v>
      </c>
      <c r="LT57" s="7">
        <v>0</v>
      </c>
      <c r="LU57" s="7"/>
      <c r="LV57" s="7"/>
      <c r="LW57" s="7"/>
      <c r="LX57" s="7">
        <v>1750000</v>
      </c>
      <c r="LY57" s="7">
        <v>0</v>
      </c>
      <c r="LZ57" s="7">
        <v>0</v>
      </c>
      <c r="MA57" s="7"/>
      <c r="MB57" s="7"/>
      <c r="MC57" s="7"/>
      <c r="MD57" s="7">
        <v>90000</v>
      </c>
      <c r="ME57" s="7">
        <v>0</v>
      </c>
      <c r="MF57" s="7">
        <v>0</v>
      </c>
      <c r="MG57" s="7"/>
      <c r="MH57" s="7"/>
      <c r="MI57" s="7"/>
      <c r="MJ57" s="7">
        <v>40000</v>
      </c>
      <c r="MK57" s="7">
        <v>0</v>
      </c>
      <c r="ML57" s="7">
        <v>0</v>
      </c>
      <c r="MM57" s="7"/>
      <c r="MN57" s="7"/>
      <c r="MO57" s="7"/>
      <c r="MP57" s="7">
        <v>670000</v>
      </c>
      <c r="MQ57" s="7">
        <v>0</v>
      </c>
      <c r="MR57" s="7">
        <v>0</v>
      </c>
      <c r="MS57" s="7"/>
      <c r="MT57" s="7"/>
      <c r="MU57" s="7"/>
      <c r="MV57" s="7">
        <v>1000000</v>
      </c>
      <c r="MW57" s="7">
        <v>0</v>
      </c>
      <c r="MX57" s="7">
        <v>0</v>
      </c>
      <c r="MY57" s="7"/>
      <c r="MZ57" s="7"/>
      <c r="NA57" s="7"/>
      <c r="NB57" s="7">
        <v>30000</v>
      </c>
      <c r="NC57" s="7">
        <v>0</v>
      </c>
      <c r="ND57" s="7">
        <v>0</v>
      </c>
      <c r="NE57" s="7"/>
      <c r="NF57" s="7"/>
      <c r="NG57" s="7"/>
      <c r="NH57" s="7">
        <v>0</v>
      </c>
      <c r="NI57" s="7">
        <v>0</v>
      </c>
      <c r="NJ57" s="7">
        <v>0</v>
      </c>
      <c r="NK57" s="7"/>
      <c r="NL57" s="7"/>
      <c r="NM57" s="7"/>
      <c r="NN57" s="7">
        <v>40000</v>
      </c>
      <c r="NO57" s="7">
        <v>0</v>
      </c>
      <c r="NP57" s="7">
        <v>0</v>
      </c>
      <c r="NQ57" s="7"/>
      <c r="NR57" s="7"/>
      <c r="NS57" s="7"/>
      <c r="NT57" s="7">
        <v>50000</v>
      </c>
      <c r="NU57" s="7">
        <v>0</v>
      </c>
      <c r="NV57" s="7">
        <v>0</v>
      </c>
      <c r="NW57" s="7"/>
      <c r="NX57" s="7"/>
      <c r="NY57" s="7"/>
      <c r="NZ57" s="7">
        <v>700000</v>
      </c>
      <c r="OA57" s="7">
        <v>0</v>
      </c>
      <c r="OB57" s="7">
        <v>0</v>
      </c>
      <c r="OC57" s="7"/>
      <c r="OD57" s="7"/>
      <c r="OE57" s="7"/>
      <c r="OF57" s="7">
        <v>10000</v>
      </c>
      <c r="OG57" s="7">
        <v>0</v>
      </c>
      <c r="OH57" s="7">
        <v>0</v>
      </c>
      <c r="OI57" s="7"/>
      <c r="OJ57" s="7"/>
      <c r="OK57" s="7"/>
      <c r="OL57" s="7">
        <v>0</v>
      </c>
      <c r="OM57" s="7">
        <v>0</v>
      </c>
      <c r="ON57" s="7">
        <v>0</v>
      </c>
      <c r="OO57" s="7"/>
      <c r="OP57" s="7"/>
      <c r="OQ57" s="7"/>
      <c r="OR57" s="7">
        <v>0</v>
      </c>
      <c r="OS57" s="7">
        <v>0</v>
      </c>
      <c r="OT57" s="7">
        <v>0</v>
      </c>
      <c r="OU57" s="7"/>
      <c r="OV57" s="7"/>
      <c r="OW57" s="7"/>
      <c r="OX57" s="7">
        <v>500000</v>
      </c>
      <c r="OY57" s="7">
        <v>0</v>
      </c>
      <c r="OZ57" s="7">
        <v>0</v>
      </c>
      <c r="PA57" s="7"/>
      <c r="PB57" s="7"/>
      <c r="PC57" s="7"/>
      <c r="PD57" s="7">
        <v>550000</v>
      </c>
      <c r="PE57" s="7">
        <v>0</v>
      </c>
      <c r="PF57" s="7">
        <v>0</v>
      </c>
      <c r="PG57" s="7"/>
      <c r="PH57" s="7"/>
      <c r="PI57" s="7"/>
      <c r="PJ57" s="7">
        <v>20000</v>
      </c>
      <c r="PK57" s="7">
        <v>0</v>
      </c>
      <c r="PL57" s="7">
        <v>0</v>
      </c>
      <c r="PM57" s="7"/>
      <c r="PN57" s="7"/>
      <c r="PO57" s="7"/>
      <c r="PP57" s="7">
        <v>19131000</v>
      </c>
      <c r="PQ57" s="7">
        <v>6439600</v>
      </c>
      <c r="PR57" s="8">
        <v>6439600</v>
      </c>
      <c r="PS57" s="7">
        <v>100</v>
      </c>
      <c r="PT57" s="7">
        <v>100</v>
      </c>
      <c r="PU57" s="7"/>
      <c r="PV57" s="7">
        <v>13369482</v>
      </c>
      <c r="PW57" s="7"/>
      <c r="PX57" s="7">
        <v>3160000</v>
      </c>
      <c r="PY57" s="7">
        <v>4456000</v>
      </c>
      <c r="PZ57" s="7">
        <v>6439600</v>
      </c>
      <c r="QA57" s="7">
        <v>0</v>
      </c>
      <c r="QB57" s="7">
        <v>0</v>
      </c>
      <c r="QC57" s="7">
        <v>0</v>
      </c>
      <c r="QD57" s="7">
        <v>0</v>
      </c>
      <c r="QE57" s="7">
        <v>0</v>
      </c>
      <c r="QF57" s="7">
        <v>0</v>
      </c>
      <c r="QG57" s="7">
        <v>2844000</v>
      </c>
      <c r="QH57" s="7">
        <v>2258300</v>
      </c>
      <c r="QI57" s="7">
        <v>1136400</v>
      </c>
      <c r="QJ57" s="7">
        <v>8507074</v>
      </c>
      <c r="QK57" s="7">
        <v>8970000</v>
      </c>
      <c r="QL57" s="7">
        <v>8800000</v>
      </c>
      <c r="QM57" s="7"/>
      <c r="QN57" s="7">
        <v>1969176</v>
      </c>
      <c r="QO57" s="7">
        <v>2160000</v>
      </c>
      <c r="QP57" s="7">
        <v>2050000</v>
      </c>
      <c r="QQ57" s="7"/>
      <c r="QR57" s="7"/>
      <c r="QS57" s="7"/>
      <c r="QT57" s="7"/>
      <c r="QU57" s="7"/>
      <c r="QV57" s="7"/>
      <c r="QW57" s="7"/>
      <c r="QX57" s="7"/>
      <c r="QY57" s="7"/>
      <c r="QZ57" s="7"/>
      <c r="RA57" s="7"/>
      <c r="RB57" s="7"/>
      <c r="RC57" s="7"/>
      <c r="RD57" s="7">
        <v>728948</v>
      </c>
      <c r="RE57" s="7">
        <v>725000</v>
      </c>
      <c r="RF57" s="7">
        <v>705000</v>
      </c>
      <c r="RG57" s="7"/>
      <c r="RH57" s="7"/>
      <c r="RI57" s="7">
        <v>0</v>
      </c>
      <c r="RJ57" s="7"/>
      <c r="RK57" s="7"/>
      <c r="RL57" s="7"/>
      <c r="RM57" s="7" t="s">
        <v>1188</v>
      </c>
      <c r="RN57" s="7"/>
      <c r="RO57" s="7"/>
      <c r="RP57" s="7"/>
      <c r="RQ57" s="7"/>
      <c r="RR57" s="7"/>
      <c r="RS57" s="7"/>
      <c r="RT57" s="7"/>
      <c r="RU57" s="7"/>
      <c r="RV57" s="7"/>
      <c r="RW57" s="7"/>
      <c r="RX57" s="7"/>
      <c r="RY57" s="7"/>
      <c r="RZ57" s="7"/>
      <c r="SA57" s="7"/>
      <c r="SB57" s="7"/>
      <c r="SC57" s="7"/>
      <c r="SD57" s="7"/>
      <c r="SE57" s="7"/>
      <c r="SF57" s="7"/>
      <c r="SG57" s="36">
        <f t="shared" si="55"/>
        <v>19131000</v>
      </c>
      <c r="SH57" s="36">
        <f t="shared" si="56"/>
        <v>19131000</v>
      </c>
      <c r="SI57" s="36">
        <f t="shared" si="57"/>
        <v>13481000</v>
      </c>
      <c r="SJ57" s="20">
        <f t="shared" si="58"/>
        <v>13212000</v>
      </c>
      <c r="SK57" s="20">
        <f t="shared" si="59"/>
        <v>0</v>
      </c>
      <c r="SL57" s="20">
        <f t="shared" si="60"/>
        <v>30000</v>
      </c>
      <c r="SM57" s="20">
        <f t="shared" si="61"/>
        <v>239000</v>
      </c>
      <c r="SN57" s="36">
        <f t="shared" si="62"/>
        <v>5650000</v>
      </c>
      <c r="SO57" s="36">
        <f t="shared" si="63"/>
        <v>200000</v>
      </c>
      <c r="SP57" s="20">
        <f t="shared" si="64"/>
        <v>20000</v>
      </c>
      <c r="SQ57" s="20">
        <f t="shared" si="65"/>
        <v>180000</v>
      </c>
      <c r="SR57" s="20">
        <f t="shared" si="66"/>
        <v>1750000</v>
      </c>
      <c r="SS57" s="20">
        <f t="shared" si="67"/>
        <v>90000</v>
      </c>
      <c r="ST57" s="20">
        <f t="shared" si="68"/>
        <v>40000</v>
      </c>
      <c r="SU57" s="20">
        <f t="shared" si="69"/>
        <v>670000</v>
      </c>
      <c r="SV57" s="36">
        <f t="shared" si="70"/>
        <v>2330000</v>
      </c>
      <c r="SW57" s="20">
        <f t="shared" si="71"/>
        <v>1000000</v>
      </c>
      <c r="SX57" s="20">
        <f t="shared" si="72"/>
        <v>30000</v>
      </c>
      <c r="SY57" s="20">
        <f t="shared" si="73"/>
        <v>0</v>
      </c>
      <c r="SZ57" s="20">
        <f t="shared" si="74"/>
        <v>40000</v>
      </c>
      <c r="TA57" s="20">
        <f t="shared" si="75"/>
        <v>50000</v>
      </c>
      <c r="TB57" s="20">
        <f t="shared" si="76"/>
        <v>700000</v>
      </c>
      <c r="TC57" s="20">
        <f t="shared" si="77"/>
        <v>10000</v>
      </c>
      <c r="TD57" s="20">
        <f t="shared" si="78"/>
        <v>0</v>
      </c>
      <c r="TE57" s="20">
        <f t="shared" si="79"/>
        <v>0</v>
      </c>
      <c r="TF57" s="20">
        <f t="shared" si="80"/>
        <v>500000</v>
      </c>
      <c r="TG57" s="20">
        <f t="shared" si="81"/>
        <v>550000</v>
      </c>
      <c r="TH57" s="20">
        <f t="shared" si="82"/>
        <v>20000</v>
      </c>
      <c r="TI57" s="6"/>
      <c r="TJ57" s="36">
        <f t="shared" si="83"/>
        <v>6439600</v>
      </c>
      <c r="TK57" s="36">
        <f t="shared" si="84"/>
        <v>6439600</v>
      </c>
      <c r="TL57" s="36">
        <f t="shared" si="85"/>
        <v>6439600</v>
      </c>
      <c r="TM57" s="20">
        <f t="shared" si="86"/>
        <v>6439600</v>
      </c>
      <c r="TN57" s="20">
        <f t="shared" si="87"/>
        <v>0</v>
      </c>
      <c r="TO57" s="20">
        <f t="shared" si="88"/>
        <v>0</v>
      </c>
      <c r="TP57" s="20">
        <f t="shared" si="89"/>
        <v>0</v>
      </c>
      <c r="TQ57" s="36">
        <f t="shared" si="90"/>
        <v>0</v>
      </c>
      <c r="TR57" s="36">
        <f t="shared" si="91"/>
        <v>0</v>
      </c>
      <c r="TS57" s="20">
        <f t="shared" si="92"/>
        <v>0</v>
      </c>
      <c r="TT57" s="20">
        <f t="shared" si="93"/>
        <v>0</v>
      </c>
      <c r="TU57" s="20">
        <f t="shared" si="94"/>
        <v>0</v>
      </c>
      <c r="TV57" s="20">
        <f t="shared" si="95"/>
        <v>0</v>
      </c>
      <c r="TW57" s="20">
        <f t="shared" si="96"/>
        <v>0</v>
      </c>
      <c r="TX57" s="20">
        <f t="shared" si="97"/>
        <v>0</v>
      </c>
      <c r="TY57" s="36">
        <f t="shared" si="98"/>
        <v>0</v>
      </c>
      <c r="TZ57" s="20">
        <f t="shared" si="99"/>
        <v>0</v>
      </c>
      <c r="UA57" s="20">
        <f t="shared" si="100"/>
        <v>0</v>
      </c>
      <c r="UB57" s="20">
        <f t="shared" si="101"/>
        <v>0</v>
      </c>
      <c r="UC57" s="20">
        <f t="shared" si="102"/>
        <v>0</v>
      </c>
      <c r="UD57" s="20">
        <f t="shared" si="103"/>
        <v>0</v>
      </c>
      <c r="UE57" s="20">
        <f t="shared" si="104"/>
        <v>0</v>
      </c>
      <c r="UF57" s="20">
        <f t="shared" si="105"/>
        <v>0</v>
      </c>
      <c r="UG57" s="20">
        <f t="shared" si="106"/>
        <v>0</v>
      </c>
      <c r="UH57" s="20">
        <f t="shared" si="107"/>
        <v>0</v>
      </c>
      <c r="UI57" s="20">
        <f t="shared" si="108"/>
        <v>0</v>
      </c>
      <c r="UJ57" s="20">
        <f t="shared" si="109"/>
        <v>0</v>
      </c>
      <c r="UK57" s="20">
        <f t="shared" si="110"/>
        <v>0</v>
      </c>
      <c r="UL57" s="6"/>
      <c r="UM57" s="36">
        <f t="shared" si="111"/>
        <v>6439600</v>
      </c>
      <c r="UN57" s="36">
        <f t="shared" si="112"/>
        <v>6439600</v>
      </c>
      <c r="UO57" s="36">
        <f t="shared" si="113"/>
        <v>6439600</v>
      </c>
      <c r="UP57" s="20">
        <f t="shared" si="114"/>
        <v>6439600</v>
      </c>
      <c r="UQ57" s="20">
        <f t="shared" si="115"/>
        <v>0</v>
      </c>
      <c r="UR57" s="20">
        <f t="shared" si="116"/>
        <v>0</v>
      </c>
      <c r="US57" s="20">
        <f t="shared" si="117"/>
        <v>0</v>
      </c>
      <c r="UT57" s="36">
        <f t="shared" si="118"/>
        <v>0</v>
      </c>
      <c r="UU57" s="36">
        <f t="shared" si="119"/>
        <v>0</v>
      </c>
      <c r="UV57" s="20">
        <f t="shared" si="120"/>
        <v>0</v>
      </c>
      <c r="UW57" s="20">
        <f t="shared" si="121"/>
        <v>0</v>
      </c>
      <c r="UX57" s="20">
        <f t="shared" si="122"/>
        <v>0</v>
      </c>
      <c r="UY57" s="20">
        <f t="shared" si="123"/>
        <v>0</v>
      </c>
      <c r="UZ57" s="20">
        <f t="shared" si="124"/>
        <v>0</v>
      </c>
      <c r="VA57" s="20">
        <f t="shared" si="125"/>
        <v>0</v>
      </c>
      <c r="VB57" s="36">
        <f t="shared" si="126"/>
        <v>0</v>
      </c>
      <c r="VC57" s="20">
        <f t="shared" si="127"/>
        <v>0</v>
      </c>
      <c r="VD57" s="20">
        <f t="shared" si="128"/>
        <v>0</v>
      </c>
      <c r="VE57" s="20">
        <f t="shared" si="129"/>
        <v>0</v>
      </c>
      <c r="VF57" s="20">
        <f t="shared" si="130"/>
        <v>0</v>
      </c>
      <c r="VG57" s="20">
        <f t="shared" si="131"/>
        <v>0</v>
      </c>
      <c r="VH57" s="20">
        <f t="shared" si="132"/>
        <v>0</v>
      </c>
      <c r="VI57" s="20">
        <f t="shared" si="133"/>
        <v>0</v>
      </c>
      <c r="VJ57" s="20">
        <f t="shared" si="134"/>
        <v>0</v>
      </c>
      <c r="VK57" s="20">
        <f t="shared" si="135"/>
        <v>0</v>
      </c>
      <c r="VL57" s="20">
        <f t="shared" si="136"/>
        <v>0</v>
      </c>
      <c r="VM57" s="20">
        <f t="shared" si="137"/>
        <v>0</v>
      </c>
      <c r="VN57" s="20">
        <f t="shared" si="138"/>
        <v>0</v>
      </c>
      <c r="VT57" s="34">
        <f t="shared" si="25"/>
        <v>5040302</v>
      </c>
      <c r="VU57" s="34" t="str">
        <f t="shared" si="26"/>
        <v>Domov důchodců Humburky</v>
      </c>
      <c r="VV57" s="34" t="str">
        <f t="shared" si="27"/>
        <v>Domov důchodců Humburky</v>
      </c>
      <c r="VW57" s="34" t="str">
        <f t="shared" si="28"/>
        <v>domovy pro seniory</v>
      </c>
      <c r="VX57" s="10">
        <f t="shared" si="29"/>
        <v>2080000</v>
      </c>
      <c r="VY57" s="10"/>
      <c r="VZ57" s="10"/>
      <c r="WA57" s="10">
        <f t="shared" si="30"/>
        <v>1000000</v>
      </c>
      <c r="WB57" s="10">
        <f t="shared" si="31"/>
        <v>700000</v>
      </c>
      <c r="WC57" s="10">
        <f t="shared" si="32"/>
        <v>0</v>
      </c>
      <c r="WD57" s="10">
        <f t="shared" si="33"/>
        <v>0</v>
      </c>
      <c r="WE57" s="10">
        <f t="shared" si="34"/>
        <v>120000</v>
      </c>
      <c r="WF57" s="10"/>
      <c r="WG57" s="10"/>
      <c r="WH57" s="10">
        <f t="shared" si="35"/>
        <v>550000</v>
      </c>
      <c r="WI57" s="10">
        <f t="shared" si="36"/>
        <v>1200000</v>
      </c>
      <c r="WJ57" s="10">
        <f t="shared" si="37"/>
        <v>7609000</v>
      </c>
      <c r="WK57" s="10"/>
      <c r="WL57" s="10">
        <f t="shared" si="38"/>
        <v>5872000</v>
      </c>
      <c r="WM57" s="10">
        <f t="shared" si="39"/>
        <v>19131000</v>
      </c>
      <c r="WN57" s="10">
        <f t="shared" si="40"/>
        <v>19131000</v>
      </c>
      <c r="WO57" s="10">
        <f t="shared" si="41"/>
        <v>0</v>
      </c>
      <c r="WP57" s="10">
        <f t="shared" si="42"/>
        <v>13481000</v>
      </c>
      <c r="WQ57" s="34">
        <v>6115340</v>
      </c>
      <c r="WR57" s="10">
        <f t="shared" si="43"/>
        <v>0</v>
      </c>
      <c r="WS57" s="10"/>
      <c r="WT57" s="10"/>
      <c r="WU57" s="10">
        <f t="shared" si="44"/>
        <v>0</v>
      </c>
      <c r="WV57" s="10">
        <f t="shared" si="45"/>
        <v>0</v>
      </c>
      <c r="WW57" s="10">
        <f t="shared" si="46"/>
        <v>0</v>
      </c>
      <c r="WX57" s="10">
        <f t="shared" si="47"/>
        <v>0</v>
      </c>
      <c r="WY57" s="10">
        <f t="shared" si="48"/>
        <v>0</v>
      </c>
      <c r="WZ57" s="10"/>
      <c r="XA57" s="10"/>
      <c r="XB57" s="10">
        <f t="shared" si="49"/>
        <v>0</v>
      </c>
      <c r="XC57" s="10">
        <f t="shared" si="50"/>
        <v>0</v>
      </c>
      <c r="XD57" s="10">
        <f t="shared" si="51"/>
        <v>6439600</v>
      </c>
      <c r="XE57" s="10">
        <f t="shared" si="52"/>
        <v>6439600</v>
      </c>
      <c r="XF57" s="10"/>
      <c r="XG57" s="10">
        <f t="shared" si="53"/>
        <v>6439600</v>
      </c>
      <c r="XH57" s="10">
        <f t="shared" si="54"/>
        <v>0</v>
      </c>
      <c r="XI57" s="10"/>
      <c r="XJ57" s="10"/>
      <c r="XK57" s="10"/>
    </row>
    <row r="58" spans="1:635" s="34" customFormat="1" ht="28.5" customHeight="1">
      <c r="A58" s="7">
        <v>1</v>
      </c>
      <c r="B58" s="9" t="s">
        <v>1403</v>
      </c>
      <c r="C58" s="7">
        <v>62693743</v>
      </c>
      <c r="D58" s="7" t="s">
        <v>1404</v>
      </c>
      <c r="E58" s="7" t="s">
        <v>1299</v>
      </c>
      <c r="F58" s="7">
        <v>2125600</v>
      </c>
      <c r="G58" s="7" t="s">
        <v>1196</v>
      </c>
      <c r="H58" s="7" t="s">
        <v>1187</v>
      </c>
      <c r="I58" s="7" t="s">
        <v>1405</v>
      </c>
      <c r="J58" s="35">
        <v>39083</v>
      </c>
      <c r="K58" s="7"/>
      <c r="L58" s="7" t="s">
        <v>1188</v>
      </c>
      <c r="M58" s="7" t="s">
        <v>1406</v>
      </c>
      <c r="N58" s="7">
        <v>54</v>
      </c>
      <c r="O58" s="7"/>
      <c r="P58" s="7">
        <v>72</v>
      </c>
      <c r="Q58" s="7">
        <v>74</v>
      </c>
      <c r="R58" s="7">
        <v>74</v>
      </c>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t="s">
        <v>1407</v>
      </c>
      <c r="BM58" s="7" t="s">
        <v>1191</v>
      </c>
      <c r="BN58" s="7" t="s">
        <v>1200</v>
      </c>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v>0</v>
      </c>
      <c r="DB58" s="7">
        <v>0</v>
      </c>
      <c r="DC58" s="7">
        <v>0</v>
      </c>
      <c r="DD58" s="7">
        <v>0</v>
      </c>
      <c r="DE58" s="7">
        <v>0</v>
      </c>
      <c r="DF58" s="7">
        <v>5</v>
      </c>
      <c r="DG58" s="7">
        <v>15</v>
      </c>
      <c r="DH58" s="7">
        <v>18</v>
      </c>
      <c r="DI58" s="7">
        <v>16</v>
      </c>
      <c r="DJ58" s="7">
        <v>0</v>
      </c>
      <c r="DK58" s="7">
        <v>5</v>
      </c>
      <c r="DL58" s="7">
        <v>15</v>
      </c>
      <c r="DM58" s="7">
        <v>18</v>
      </c>
      <c r="DN58" s="7">
        <v>16</v>
      </c>
      <c r="DO58" s="7">
        <v>0</v>
      </c>
      <c r="DP58" s="7">
        <v>0</v>
      </c>
      <c r="DQ58" s="7">
        <v>54</v>
      </c>
      <c r="DR58" s="7">
        <v>54</v>
      </c>
      <c r="DS58" s="7">
        <v>0</v>
      </c>
      <c r="DT58" s="7">
        <v>0</v>
      </c>
      <c r="DU58" s="7">
        <v>0</v>
      </c>
      <c r="DV58" s="7">
        <v>0</v>
      </c>
      <c r="DW58" s="7">
        <v>0</v>
      </c>
      <c r="DX58" s="7">
        <v>3</v>
      </c>
      <c r="DY58" s="7">
        <v>15</v>
      </c>
      <c r="DZ58" s="7">
        <v>19</v>
      </c>
      <c r="EA58" s="7">
        <v>17</v>
      </c>
      <c r="EB58" s="7">
        <v>0</v>
      </c>
      <c r="EC58" s="7">
        <v>3</v>
      </c>
      <c r="ED58" s="7">
        <v>15</v>
      </c>
      <c r="EE58" s="7">
        <v>19</v>
      </c>
      <c r="EF58" s="7">
        <v>17</v>
      </c>
      <c r="EG58" s="7">
        <v>0</v>
      </c>
      <c r="EH58" s="7">
        <v>0</v>
      </c>
      <c r="EI58" s="7">
        <v>54</v>
      </c>
      <c r="EJ58" s="7">
        <v>54</v>
      </c>
      <c r="EK58" s="7">
        <v>2</v>
      </c>
      <c r="EL58" s="7">
        <v>2</v>
      </c>
      <c r="EM58" s="7">
        <v>1</v>
      </c>
      <c r="EN58" s="7">
        <v>844000</v>
      </c>
      <c r="EO58" s="7">
        <v>500000</v>
      </c>
      <c r="EP58" s="7">
        <v>19</v>
      </c>
      <c r="EQ58" s="7">
        <v>19</v>
      </c>
      <c r="ER58" s="7">
        <v>16</v>
      </c>
      <c r="ES58" s="7">
        <v>6410000</v>
      </c>
      <c r="ET58" s="7">
        <v>4200000</v>
      </c>
      <c r="EU58" s="7">
        <v>7</v>
      </c>
      <c r="EV58" s="7">
        <v>6.5</v>
      </c>
      <c r="EW58" s="7">
        <v>6</v>
      </c>
      <c r="EX58" s="7">
        <v>3360000</v>
      </c>
      <c r="EY58" s="7">
        <v>0</v>
      </c>
      <c r="EZ58" s="7"/>
      <c r="FA58" s="7"/>
      <c r="FB58" s="7"/>
      <c r="FC58" s="7"/>
      <c r="FD58" s="7"/>
      <c r="FE58" s="7"/>
      <c r="FF58" s="7"/>
      <c r="FG58" s="7"/>
      <c r="FH58" s="7"/>
      <c r="FI58" s="7"/>
      <c r="FJ58" s="7"/>
      <c r="FK58" s="7"/>
      <c r="FL58" s="7"/>
      <c r="FM58" s="7"/>
      <c r="FN58" s="7"/>
      <c r="FO58" s="7">
        <v>11</v>
      </c>
      <c r="FP58" s="7">
        <v>10.5</v>
      </c>
      <c r="FQ58" s="7">
        <v>11</v>
      </c>
      <c r="FR58" s="7">
        <v>3080000</v>
      </c>
      <c r="FS58" s="7">
        <v>1500000</v>
      </c>
      <c r="FT58" s="7"/>
      <c r="FU58" s="7"/>
      <c r="FV58" s="7"/>
      <c r="FW58" s="7"/>
      <c r="FX58" s="7"/>
      <c r="FY58" s="7"/>
      <c r="FZ58" s="7">
        <v>2</v>
      </c>
      <c r="GA58" s="7">
        <v>1</v>
      </c>
      <c r="GB58" s="7">
        <v>18</v>
      </c>
      <c r="GC58" s="7">
        <v>0.75</v>
      </c>
      <c r="GD58" s="7">
        <v>149000</v>
      </c>
      <c r="GE58" s="7">
        <v>0</v>
      </c>
      <c r="GF58" s="7">
        <v>1</v>
      </c>
      <c r="GG58" s="7">
        <v>0.5</v>
      </c>
      <c r="GH58" s="7">
        <v>8</v>
      </c>
      <c r="GI58" s="7">
        <v>0.33300000000000002</v>
      </c>
      <c r="GJ58" s="7">
        <v>80000</v>
      </c>
      <c r="GK58" s="7">
        <v>0</v>
      </c>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v>2</v>
      </c>
      <c r="II58" s="7">
        <v>0.7</v>
      </c>
      <c r="IJ58" s="7">
        <v>18</v>
      </c>
      <c r="IK58" s="7">
        <v>0.6</v>
      </c>
      <c r="IL58" s="7">
        <v>85000</v>
      </c>
      <c r="IM58" s="7">
        <v>0</v>
      </c>
      <c r="IN58" s="7"/>
      <c r="IO58" s="7"/>
      <c r="IP58" s="7"/>
      <c r="IQ58" s="7"/>
      <c r="IR58" s="7"/>
      <c r="IS58" s="7">
        <v>4</v>
      </c>
      <c r="IT58" s="7">
        <v>1200</v>
      </c>
      <c r="IU58" s="7">
        <v>0.59799999999999998</v>
      </c>
      <c r="IV58" s="7">
        <v>81000</v>
      </c>
      <c r="IW58" s="7">
        <v>0</v>
      </c>
      <c r="IX58" s="7"/>
      <c r="IY58" s="7"/>
      <c r="IZ58" s="7"/>
      <c r="JA58" s="7"/>
      <c r="JB58" s="7"/>
      <c r="JC58" s="7"/>
      <c r="JD58" s="7"/>
      <c r="JE58" s="7"/>
      <c r="JF58" s="7"/>
      <c r="JG58" s="7"/>
      <c r="JH58" s="7">
        <v>1</v>
      </c>
      <c r="JI58" s="7">
        <v>0.15</v>
      </c>
      <c r="JJ58" s="7">
        <v>0</v>
      </c>
      <c r="JK58" s="7">
        <v>35000</v>
      </c>
      <c r="JL58" s="7">
        <v>0</v>
      </c>
      <c r="JM58" s="7"/>
      <c r="JN58" s="7"/>
      <c r="JO58" s="7"/>
      <c r="JP58" s="7"/>
      <c r="JQ58" s="7"/>
      <c r="JR58" s="7"/>
      <c r="JS58" s="7"/>
      <c r="JT58" s="7"/>
      <c r="JU58" s="7"/>
      <c r="JV58" s="7"/>
      <c r="JW58" s="7"/>
      <c r="JX58" s="7"/>
      <c r="JY58" s="7"/>
      <c r="JZ58" s="7"/>
      <c r="KA58" s="7"/>
      <c r="KB58" s="7"/>
      <c r="KC58" s="7"/>
      <c r="KD58" s="7"/>
      <c r="KE58" s="7"/>
      <c r="KF58" s="7"/>
      <c r="KG58" s="7">
        <v>0</v>
      </c>
      <c r="KH58" s="7"/>
      <c r="KI58" s="7">
        <v>27.5</v>
      </c>
      <c r="KJ58" s="7">
        <v>1.083</v>
      </c>
      <c r="KK58" s="7">
        <v>0</v>
      </c>
      <c r="KL58" s="7">
        <v>0.15</v>
      </c>
      <c r="KM58" s="7">
        <v>28.733000000000001</v>
      </c>
      <c r="KN58" s="7">
        <v>13694000</v>
      </c>
      <c r="KO58" s="7">
        <v>6200000</v>
      </c>
      <c r="KP58" s="7">
        <v>6200000</v>
      </c>
      <c r="KQ58" s="7"/>
      <c r="KR58" s="7"/>
      <c r="KS58" s="7"/>
      <c r="KT58" s="7">
        <v>314000</v>
      </c>
      <c r="KU58" s="7">
        <v>0</v>
      </c>
      <c r="KV58" s="7">
        <v>0</v>
      </c>
      <c r="KW58" s="7"/>
      <c r="KX58" s="7"/>
      <c r="KY58" s="7"/>
      <c r="KZ58" s="7">
        <v>81000</v>
      </c>
      <c r="LA58" s="7">
        <v>0</v>
      </c>
      <c r="LB58" s="7">
        <v>0</v>
      </c>
      <c r="LC58" s="7"/>
      <c r="LD58" s="7"/>
      <c r="LE58" s="7"/>
      <c r="LF58" s="7">
        <v>382000</v>
      </c>
      <c r="LG58" s="7">
        <v>0</v>
      </c>
      <c r="LH58" s="7">
        <v>0</v>
      </c>
      <c r="LI58" s="7"/>
      <c r="LJ58" s="7"/>
      <c r="LK58" s="7"/>
      <c r="LL58" s="7">
        <v>0</v>
      </c>
      <c r="LM58" s="7">
        <v>0</v>
      </c>
      <c r="LN58" s="7">
        <v>0</v>
      </c>
      <c r="LO58" s="7"/>
      <c r="LP58" s="7"/>
      <c r="LQ58" s="7"/>
      <c r="LR58" s="7">
        <v>160000</v>
      </c>
      <c r="LS58" s="7">
        <v>0</v>
      </c>
      <c r="LT58" s="7">
        <v>0</v>
      </c>
      <c r="LU58" s="7"/>
      <c r="LV58" s="7"/>
      <c r="LW58" s="7"/>
      <c r="LX58" s="7">
        <v>800000</v>
      </c>
      <c r="LY58" s="7">
        <v>0</v>
      </c>
      <c r="LZ58" s="7">
        <v>0</v>
      </c>
      <c r="MA58" s="7"/>
      <c r="MB58" s="7"/>
      <c r="MC58" s="7"/>
      <c r="MD58" s="7">
        <v>30000</v>
      </c>
      <c r="ME58" s="7">
        <v>0</v>
      </c>
      <c r="MF58" s="7">
        <v>0</v>
      </c>
      <c r="MG58" s="7"/>
      <c r="MH58" s="7"/>
      <c r="MI58" s="7"/>
      <c r="MJ58" s="7">
        <v>55000</v>
      </c>
      <c r="MK58" s="7">
        <v>0</v>
      </c>
      <c r="ML58" s="7">
        <v>0</v>
      </c>
      <c r="MM58" s="7"/>
      <c r="MN58" s="7"/>
      <c r="MO58" s="7"/>
      <c r="MP58" s="7">
        <v>418000</v>
      </c>
      <c r="MQ58" s="7">
        <v>0</v>
      </c>
      <c r="MR58" s="7">
        <v>0</v>
      </c>
      <c r="MS58" s="7"/>
      <c r="MT58" s="7"/>
      <c r="MU58" s="7"/>
      <c r="MV58" s="7">
        <v>1220000</v>
      </c>
      <c r="MW58" s="7">
        <v>0</v>
      </c>
      <c r="MX58" s="7">
        <v>0</v>
      </c>
      <c r="MY58" s="7"/>
      <c r="MZ58" s="7"/>
      <c r="NA58" s="7"/>
      <c r="NB58" s="7">
        <v>115000</v>
      </c>
      <c r="NC58" s="7">
        <v>0</v>
      </c>
      <c r="ND58" s="7">
        <v>0</v>
      </c>
      <c r="NE58" s="7"/>
      <c r="NF58" s="7"/>
      <c r="NG58" s="7"/>
      <c r="NH58" s="7">
        <v>0</v>
      </c>
      <c r="NI58" s="7">
        <v>0</v>
      </c>
      <c r="NJ58" s="7">
        <v>0</v>
      </c>
      <c r="NK58" s="7"/>
      <c r="NL58" s="7"/>
      <c r="NM58" s="7"/>
      <c r="NN58" s="7">
        <v>40000</v>
      </c>
      <c r="NO58" s="7">
        <v>0</v>
      </c>
      <c r="NP58" s="7">
        <v>0</v>
      </c>
      <c r="NQ58" s="7"/>
      <c r="NR58" s="7"/>
      <c r="NS58" s="7"/>
      <c r="NT58" s="7">
        <v>100000</v>
      </c>
      <c r="NU58" s="7">
        <v>0</v>
      </c>
      <c r="NV58" s="7">
        <v>0</v>
      </c>
      <c r="NW58" s="7"/>
      <c r="NX58" s="7"/>
      <c r="NY58" s="7"/>
      <c r="NZ58" s="7">
        <v>300000</v>
      </c>
      <c r="OA58" s="7">
        <v>0</v>
      </c>
      <c r="OB58" s="7">
        <v>0</v>
      </c>
      <c r="OC58" s="7"/>
      <c r="OD58" s="7"/>
      <c r="OE58" s="7"/>
      <c r="OF58" s="7">
        <v>10000</v>
      </c>
      <c r="OG58" s="7">
        <v>0</v>
      </c>
      <c r="OH58" s="7">
        <v>0</v>
      </c>
      <c r="OI58" s="7"/>
      <c r="OJ58" s="7"/>
      <c r="OK58" s="7"/>
      <c r="OL58" s="7">
        <v>35000</v>
      </c>
      <c r="OM58" s="7">
        <v>0</v>
      </c>
      <c r="ON58" s="7">
        <v>0</v>
      </c>
      <c r="OO58" s="7"/>
      <c r="OP58" s="7"/>
      <c r="OQ58" s="7"/>
      <c r="OR58" s="7">
        <v>0</v>
      </c>
      <c r="OS58" s="7">
        <v>0</v>
      </c>
      <c r="OT58" s="7">
        <v>0</v>
      </c>
      <c r="OU58" s="7"/>
      <c r="OV58" s="7"/>
      <c r="OW58" s="7"/>
      <c r="OX58" s="7">
        <v>2316000</v>
      </c>
      <c r="OY58" s="7">
        <v>0</v>
      </c>
      <c r="OZ58" s="7">
        <v>0</v>
      </c>
      <c r="PA58" s="7"/>
      <c r="PB58" s="7"/>
      <c r="PC58" s="7"/>
      <c r="PD58" s="7">
        <v>642000</v>
      </c>
      <c r="PE58" s="7">
        <v>0</v>
      </c>
      <c r="PF58" s="7">
        <v>0</v>
      </c>
      <c r="PG58" s="7"/>
      <c r="PH58" s="7"/>
      <c r="PI58" s="7"/>
      <c r="PJ58" s="7">
        <v>95000</v>
      </c>
      <c r="PK58" s="7">
        <v>0</v>
      </c>
      <c r="PL58" s="7">
        <v>0</v>
      </c>
      <c r="PM58" s="7"/>
      <c r="PN58" s="7"/>
      <c r="PO58" s="7"/>
      <c r="PP58" s="7">
        <v>20807000</v>
      </c>
      <c r="PQ58" s="7">
        <v>6200000</v>
      </c>
      <c r="PR58" s="8">
        <v>6200000</v>
      </c>
      <c r="PS58" s="7">
        <v>100</v>
      </c>
      <c r="PT58" s="7">
        <v>100</v>
      </c>
      <c r="PU58" s="7"/>
      <c r="PV58" s="7">
        <v>14994632</v>
      </c>
      <c r="PW58" s="7"/>
      <c r="PX58" s="7">
        <v>3800000</v>
      </c>
      <c r="PY58" s="7">
        <v>4110000</v>
      </c>
      <c r="PZ58" s="7">
        <v>6200000</v>
      </c>
      <c r="QA58" s="7">
        <v>0</v>
      </c>
      <c r="QB58" s="7">
        <v>0</v>
      </c>
      <c r="QC58" s="7">
        <v>0</v>
      </c>
      <c r="QD58" s="7">
        <v>1232456</v>
      </c>
      <c r="QE58" s="7">
        <v>1490000</v>
      </c>
      <c r="QF58" s="7">
        <v>2317000</v>
      </c>
      <c r="QG58" s="7">
        <v>0</v>
      </c>
      <c r="QH58" s="7">
        <v>0</v>
      </c>
      <c r="QI58" s="7">
        <v>0</v>
      </c>
      <c r="QJ58" s="7">
        <v>10777697</v>
      </c>
      <c r="QK58" s="7">
        <v>10750000</v>
      </c>
      <c r="QL58" s="7">
        <v>10800000</v>
      </c>
      <c r="QM58" s="7"/>
      <c r="QN58" s="7">
        <v>1606465</v>
      </c>
      <c r="QO58" s="7">
        <v>1490000</v>
      </c>
      <c r="QP58" s="7">
        <v>1490000</v>
      </c>
      <c r="QQ58" s="7"/>
      <c r="QR58" s="7"/>
      <c r="QS58" s="7"/>
      <c r="QT58" s="7"/>
      <c r="QU58" s="7"/>
      <c r="QV58" s="7"/>
      <c r="QW58" s="7"/>
      <c r="QX58" s="7"/>
      <c r="QY58" s="7"/>
      <c r="QZ58" s="7"/>
      <c r="RA58" s="7"/>
      <c r="RB58" s="7"/>
      <c r="RC58" s="7"/>
      <c r="RD58" s="7"/>
      <c r="RE58" s="7"/>
      <c r="RF58" s="7"/>
      <c r="RG58" s="7"/>
      <c r="RH58" s="7"/>
      <c r="RI58" s="7">
        <v>0</v>
      </c>
      <c r="RJ58" s="7"/>
      <c r="RK58" s="7"/>
      <c r="RL58" s="7"/>
      <c r="RM58" s="7" t="s">
        <v>1188</v>
      </c>
      <c r="RN58" s="7"/>
      <c r="RO58" s="7"/>
      <c r="RP58" s="7"/>
      <c r="RQ58" s="7"/>
      <c r="RR58" s="7"/>
      <c r="RS58" s="7"/>
      <c r="RT58" s="7"/>
      <c r="RU58" s="7"/>
      <c r="RV58" s="7"/>
      <c r="RW58" s="7"/>
      <c r="RX58" s="7"/>
      <c r="RY58" s="7"/>
      <c r="RZ58" s="7"/>
      <c r="SA58" s="7"/>
      <c r="SB58" s="7"/>
      <c r="SC58" s="7"/>
      <c r="SD58" s="7"/>
      <c r="SE58" s="7"/>
      <c r="SF58" s="7"/>
      <c r="SG58" s="36">
        <f t="shared" si="55"/>
        <v>20807000</v>
      </c>
      <c r="SH58" s="36">
        <f t="shared" si="56"/>
        <v>20807000</v>
      </c>
      <c r="SI58" s="36">
        <f t="shared" si="57"/>
        <v>14471000</v>
      </c>
      <c r="SJ58" s="20">
        <f t="shared" si="58"/>
        <v>13694000</v>
      </c>
      <c r="SK58" s="20">
        <f t="shared" si="59"/>
        <v>314000</v>
      </c>
      <c r="SL58" s="20">
        <f t="shared" si="60"/>
        <v>81000</v>
      </c>
      <c r="SM58" s="20">
        <f t="shared" si="61"/>
        <v>382000</v>
      </c>
      <c r="SN58" s="36">
        <f t="shared" si="62"/>
        <v>6336000</v>
      </c>
      <c r="SO58" s="36">
        <f t="shared" si="63"/>
        <v>160000</v>
      </c>
      <c r="SP58" s="20">
        <f t="shared" si="64"/>
        <v>0</v>
      </c>
      <c r="SQ58" s="20">
        <f t="shared" si="65"/>
        <v>160000</v>
      </c>
      <c r="SR58" s="20">
        <f t="shared" si="66"/>
        <v>800000</v>
      </c>
      <c r="SS58" s="20">
        <f t="shared" si="67"/>
        <v>30000</v>
      </c>
      <c r="ST58" s="20">
        <f t="shared" si="68"/>
        <v>55000</v>
      </c>
      <c r="SU58" s="20">
        <f t="shared" si="69"/>
        <v>418000</v>
      </c>
      <c r="SV58" s="36">
        <f t="shared" si="70"/>
        <v>4136000</v>
      </c>
      <c r="SW58" s="20">
        <f t="shared" si="71"/>
        <v>1220000</v>
      </c>
      <c r="SX58" s="20">
        <f t="shared" si="72"/>
        <v>115000</v>
      </c>
      <c r="SY58" s="20">
        <f t="shared" si="73"/>
        <v>0</v>
      </c>
      <c r="SZ58" s="20">
        <f t="shared" si="74"/>
        <v>40000</v>
      </c>
      <c r="TA58" s="20">
        <f t="shared" si="75"/>
        <v>100000</v>
      </c>
      <c r="TB58" s="20">
        <f t="shared" si="76"/>
        <v>300000</v>
      </c>
      <c r="TC58" s="20">
        <f t="shared" si="77"/>
        <v>10000</v>
      </c>
      <c r="TD58" s="20">
        <f t="shared" si="78"/>
        <v>35000</v>
      </c>
      <c r="TE58" s="20">
        <f t="shared" si="79"/>
        <v>0</v>
      </c>
      <c r="TF58" s="20">
        <f t="shared" si="80"/>
        <v>2316000</v>
      </c>
      <c r="TG58" s="20">
        <f t="shared" si="81"/>
        <v>642000</v>
      </c>
      <c r="TH58" s="20">
        <f t="shared" si="82"/>
        <v>95000</v>
      </c>
      <c r="TI58" s="6"/>
      <c r="TJ58" s="36">
        <f t="shared" si="83"/>
        <v>6200000</v>
      </c>
      <c r="TK58" s="36">
        <f t="shared" si="84"/>
        <v>6200000</v>
      </c>
      <c r="TL58" s="36">
        <f t="shared" si="85"/>
        <v>6200000</v>
      </c>
      <c r="TM58" s="20">
        <f t="shared" si="86"/>
        <v>6200000</v>
      </c>
      <c r="TN58" s="20">
        <f t="shared" si="87"/>
        <v>0</v>
      </c>
      <c r="TO58" s="20">
        <f t="shared" si="88"/>
        <v>0</v>
      </c>
      <c r="TP58" s="20">
        <f t="shared" si="89"/>
        <v>0</v>
      </c>
      <c r="TQ58" s="36">
        <f t="shared" si="90"/>
        <v>0</v>
      </c>
      <c r="TR58" s="36">
        <f t="shared" si="91"/>
        <v>0</v>
      </c>
      <c r="TS58" s="20">
        <f t="shared" si="92"/>
        <v>0</v>
      </c>
      <c r="TT58" s="20">
        <f t="shared" si="93"/>
        <v>0</v>
      </c>
      <c r="TU58" s="20">
        <f t="shared" si="94"/>
        <v>0</v>
      </c>
      <c r="TV58" s="20">
        <f t="shared" si="95"/>
        <v>0</v>
      </c>
      <c r="TW58" s="20">
        <f t="shared" si="96"/>
        <v>0</v>
      </c>
      <c r="TX58" s="20">
        <f t="shared" si="97"/>
        <v>0</v>
      </c>
      <c r="TY58" s="36">
        <f t="shared" si="98"/>
        <v>0</v>
      </c>
      <c r="TZ58" s="20">
        <f t="shared" si="99"/>
        <v>0</v>
      </c>
      <c r="UA58" s="20">
        <f t="shared" si="100"/>
        <v>0</v>
      </c>
      <c r="UB58" s="20">
        <f t="shared" si="101"/>
        <v>0</v>
      </c>
      <c r="UC58" s="20">
        <f t="shared" si="102"/>
        <v>0</v>
      </c>
      <c r="UD58" s="20">
        <f t="shared" si="103"/>
        <v>0</v>
      </c>
      <c r="UE58" s="20">
        <f t="shared" si="104"/>
        <v>0</v>
      </c>
      <c r="UF58" s="20">
        <f t="shared" si="105"/>
        <v>0</v>
      </c>
      <c r="UG58" s="20">
        <f t="shared" si="106"/>
        <v>0</v>
      </c>
      <c r="UH58" s="20">
        <f t="shared" si="107"/>
        <v>0</v>
      </c>
      <c r="UI58" s="20">
        <f t="shared" si="108"/>
        <v>0</v>
      </c>
      <c r="UJ58" s="20">
        <f t="shared" si="109"/>
        <v>0</v>
      </c>
      <c r="UK58" s="20">
        <f t="shared" si="110"/>
        <v>0</v>
      </c>
      <c r="UL58" s="6"/>
      <c r="UM58" s="36">
        <f t="shared" si="111"/>
        <v>6200000</v>
      </c>
      <c r="UN58" s="36">
        <f t="shared" si="112"/>
        <v>6200000</v>
      </c>
      <c r="UO58" s="36">
        <f t="shared" si="113"/>
        <v>6200000</v>
      </c>
      <c r="UP58" s="20">
        <f t="shared" si="114"/>
        <v>6200000</v>
      </c>
      <c r="UQ58" s="20">
        <f t="shared" si="115"/>
        <v>0</v>
      </c>
      <c r="UR58" s="20">
        <f t="shared" si="116"/>
        <v>0</v>
      </c>
      <c r="US58" s="20">
        <f t="shared" si="117"/>
        <v>0</v>
      </c>
      <c r="UT58" s="36">
        <f t="shared" si="118"/>
        <v>0</v>
      </c>
      <c r="UU58" s="36">
        <f t="shared" si="119"/>
        <v>0</v>
      </c>
      <c r="UV58" s="20">
        <f t="shared" si="120"/>
        <v>0</v>
      </c>
      <c r="UW58" s="20">
        <f t="shared" si="121"/>
        <v>0</v>
      </c>
      <c r="UX58" s="20">
        <f t="shared" si="122"/>
        <v>0</v>
      </c>
      <c r="UY58" s="20">
        <f t="shared" si="123"/>
        <v>0</v>
      </c>
      <c r="UZ58" s="20">
        <f t="shared" si="124"/>
        <v>0</v>
      </c>
      <c r="VA58" s="20">
        <f t="shared" si="125"/>
        <v>0</v>
      </c>
      <c r="VB58" s="36">
        <f t="shared" si="126"/>
        <v>0</v>
      </c>
      <c r="VC58" s="20">
        <f t="shared" si="127"/>
        <v>0</v>
      </c>
      <c r="VD58" s="20">
        <f t="shared" si="128"/>
        <v>0</v>
      </c>
      <c r="VE58" s="20">
        <f t="shared" si="129"/>
        <v>0</v>
      </c>
      <c r="VF58" s="20">
        <f t="shared" si="130"/>
        <v>0</v>
      </c>
      <c r="VG58" s="20">
        <f t="shared" si="131"/>
        <v>0</v>
      </c>
      <c r="VH58" s="20">
        <f t="shared" si="132"/>
        <v>0</v>
      </c>
      <c r="VI58" s="20">
        <f t="shared" si="133"/>
        <v>0</v>
      </c>
      <c r="VJ58" s="20">
        <f t="shared" si="134"/>
        <v>0</v>
      </c>
      <c r="VK58" s="20">
        <f t="shared" si="135"/>
        <v>0</v>
      </c>
      <c r="VL58" s="20">
        <f t="shared" si="136"/>
        <v>0</v>
      </c>
      <c r="VM58" s="20">
        <f t="shared" si="137"/>
        <v>0</v>
      </c>
      <c r="VN58" s="20">
        <f t="shared" si="138"/>
        <v>0</v>
      </c>
      <c r="VT58" s="34">
        <f t="shared" si="25"/>
        <v>2125600</v>
      </c>
      <c r="VU58" s="34" t="str">
        <f t="shared" si="26"/>
        <v>Domov důchodců ChD - Zdislava</v>
      </c>
      <c r="VV58" s="34" t="str">
        <f t="shared" si="27"/>
        <v>Domov důchodců ChD-Zdislava</v>
      </c>
      <c r="VW58" s="34" t="str">
        <f t="shared" si="28"/>
        <v>domovy pro seniory</v>
      </c>
      <c r="VX58" s="10">
        <f t="shared" si="29"/>
        <v>1045000</v>
      </c>
      <c r="VY58" s="10"/>
      <c r="VZ58" s="10"/>
      <c r="WA58" s="10">
        <f t="shared" si="30"/>
        <v>1220000</v>
      </c>
      <c r="WB58" s="10">
        <f t="shared" si="31"/>
        <v>300000</v>
      </c>
      <c r="WC58" s="10">
        <f t="shared" si="32"/>
        <v>0</v>
      </c>
      <c r="WD58" s="10">
        <f t="shared" si="33"/>
        <v>35000</v>
      </c>
      <c r="WE58" s="10">
        <f t="shared" si="34"/>
        <v>255000</v>
      </c>
      <c r="WF58" s="10"/>
      <c r="WG58" s="10"/>
      <c r="WH58" s="10">
        <f t="shared" si="35"/>
        <v>642000</v>
      </c>
      <c r="WI58" s="10">
        <f t="shared" si="36"/>
        <v>2839000</v>
      </c>
      <c r="WJ58" s="10">
        <f t="shared" si="37"/>
        <v>10843000</v>
      </c>
      <c r="WK58" s="10"/>
      <c r="WL58" s="10">
        <f t="shared" si="38"/>
        <v>3628000</v>
      </c>
      <c r="WM58" s="10">
        <f t="shared" si="39"/>
        <v>20807000</v>
      </c>
      <c r="WN58" s="10">
        <f t="shared" si="40"/>
        <v>20807000</v>
      </c>
      <c r="WO58" s="10">
        <f t="shared" si="41"/>
        <v>0</v>
      </c>
      <c r="WP58" s="10">
        <f t="shared" si="42"/>
        <v>14471000</v>
      </c>
      <c r="WQ58" s="34">
        <v>6115340</v>
      </c>
      <c r="WR58" s="10">
        <f t="shared" si="43"/>
        <v>0</v>
      </c>
      <c r="WS58" s="10"/>
      <c r="WT58" s="10"/>
      <c r="WU58" s="10">
        <f t="shared" si="44"/>
        <v>0</v>
      </c>
      <c r="WV58" s="10">
        <f t="shared" si="45"/>
        <v>0</v>
      </c>
      <c r="WW58" s="10">
        <f t="shared" si="46"/>
        <v>0</v>
      </c>
      <c r="WX58" s="10">
        <f t="shared" si="47"/>
        <v>0</v>
      </c>
      <c r="WY58" s="10">
        <f t="shared" si="48"/>
        <v>0</v>
      </c>
      <c r="WZ58" s="10"/>
      <c r="XA58" s="10"/>
      <c r="XB58" s="10">
        <f t="shared" si="49"/>
        <v>0</v>
      </c>
      <c r="XC58" s="10">
        <f t="shared" si="50"/>
        <v>0</v>
      </c>
      <c r="XD58" s="10">
        <f t="shared" si="51"/>
        <v>6200000</v>
      </c>
      <c r="XE58" s="10">
        <f t="shared" si="52"/>
        <v>6200000</v>
      </c>
      <c r="XF58" s="10"/>
      <c r="XG58" s="10">
        <f t="shared" si="53"/>
        <v>6200000</v>
      </c>
      <c r="XH58" s="10">
        <f t="shared" si="54"/>
        <v>0</v>
      </c>
      <c r="XI58" s="10"/>
      <c r="XJ58" s="10"/>
      <c r="XK58" s="10"/>
    </row>
    <row r="59" spans="1:635" s="34" customFormat="1" ht="28.5" customHeight="1">
      <c r="A59" s="7">
        <v>1</v>
      </c>
      <c r="B59" s="9" t="s">
        <v>1408</v>
      </c>
      <c r="C59" s="7">
        <v>195022</v>
      </c>
      <c r="D59" s="7" t="s">
        <v>1409</v>
      </c>
      <c r="E59" s="7" t="s">
        <v>1219</v>
      </c>
      <c r="F59" s="7">
        <v>3943362</v>
      </c>
      <c r="G59" s="7" t="s">
        <v>1196</v>
      </c>
      <c r="H59" s="7" t="s">
        <v>1187</v>
      </c>
      <c r="I59" s="7" t="s">
        <v>1408</v>
      </c>
      <c r="J59" s="35">
        <v>39814</v>
      </c>
      <c r="K59" s="7"/>
      <c r="L59" s="7" t="s">
        <v>1188</v>
      </c>
      <c r="M59" s="7" t="s">
        <v>1410</v>
      </c>
      <c r="N59" s="7">
        <v>52</v>
      </c>
      <c r="O59" s="7"/>
      <c r="P59" s="7">
        <v>71</v>
      </c>
      <c r="Q59" s="7">
        <v>62</v>
      </c>
      <c r="R59" s="7">
        <v>65</v>
      </c>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t="s">
        <v>1308</v>
      </c>
      <c r="BM59" s="7" t="s">
        <v>1191</v>
      </c>
      <c r="BN59" s="7" t="s">
        <v>1200</v>
      </c>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v>0</v>
      </c>
      <c r="DB59" s="7">
        <v>0</v>
      </c>
      <c r="DC59" s="7">
        <v>0</v>
      </c>
      <c r="DD59" s="7">
        <v>0</v>
      </c>
      <c r="DE59" s="7">
        <v>0</v>
      </c>
      <c r="DF59" s="7">
        <v>5</v>
      </c>
      <c r="DG59" s="7">
        <v>11</v>
      </c>
      <c r="DH59" s="7">
        <v>16</v>
      </c>
      <c r="DI59" s="7">
        <v>18</v>
      </c>
      <c r="DJ59" s="7">
        <v>2</v>
      </c>
      <c r="DK59" s="7">
        <v>5</v>
      </c>
      <c r="DL59" s="7">
        <v>11</v>
      </c>
      <c r="DM59" s="7">
        <v>16</v>
      </c>
      <c r="DN59" s="7">
        <v>18</v>
      </c>
      <c r="DO59" s="7">
        <v>2</v>
      </c>
      <c r="DP59" s="7">
        <v>0</v>
      </c>
      <c r="DQ59" s="7">
        <v>52</v>
      </c>
      <c r="DR59" s="7">
        <v>52</v>
      </c>
      <c r="DS59" s="7">
        <v>0</v>
      </c>
      <c r="DT59" s="7">
        <v>0</v>
      </c>
      <c r="DU59" s="7">
        <v>0</v>
      </c>
      <c r="DV59" s="7">
        <v>0</v>
      </c>
      <c r="DW59" s="7">
        <v>0</v>
      </c>
      <c r="DX59" s="7">
        <v>4</v>
      </c>
      <c r="DY59" s="7">
        <v>11</v>
      </c>
      <c r="DZ59" s="7">
        <v>15</v>
      </c>
      <c r="EA59" s="7">
        <v>22</v>
      </c>
      <c r="EB59" s="7">
        <v>0</v>
      </c>
      <c r="EC59" s="7">
        <v>4</v>
      </c>
      <c r="ED59" s="7">
        <v>11</v>
      </c>
      <c r="EE59" s="7">
        <v>15</v>
      </c>
      <c r="EF59" s="7">
        <v>22</v>
      </c>
      <c r="EG59" s="7">
        <v>0</v>
      </c>
      <c r="EH59" s="7">
        <v>0</v>
      </c>
      <c r="EI59" s="7">
        <v>52</v>
      </c>
      <c r="EJ59" s="7">
        <v>52</v>
      </c>
      <c r="EK59" s="7">
        <v>2</v>
      </c>
      <c r="EL59" s="7">
        <v>2</v>
      </c>
      <c r="EM59" s="7">
        <v>2</v>
      </c>
      <c r="EN59" s="7">
        <v>960470</v>
      </c>
      <c r="EO59" s="7">
        <v>960470</v>
      </c>
      <c r="EP59" s="7">
        <v>10</v>
      </c>
      <c r="EQ59" s="7">
        <v>10</v>
      </c>
      <c r="ER59" s="7">
        <v>10</v>
      </c>
      <c r="ES59" s="7">
        <v>4169620</v>
      </c>
      <c r="ET59" s="7">
        <v>4169620</v>
      </c>
      <c r="EU59" s="7">
        <v>8</v>
      </c>
      <c r="EV59" s="7">
        <v>8</v>
      </c>
      <c r="EW59" s="7">
        <v>8</v>
      </c>
      <c r="EX59" s="7">
        <v>3735350</v>
      </c>
      <c r="EY59" s="7">
        <v>0</v>
      </c>
      <c r="EZ59" s="7"/>
      <c r="FA59" s="7"/>
      <c r="FB59" s="7"/>
      <c r="FC59" s="7"/>
      <c r="FD59" s="7"/>
      <c r="FE59" s="7"/>
      <c r="FF59" s="7"/>
      <c r="FG59" s="7"/>
      <c r="FH59" s="7"/>
      <c r="FI59" s="7"/>
      <c r="FJ59" s="7"/>
      <c r="FK59" s="7"/>
      <c r="FL59" s="7"/>
      <c r="FM59" s="7"/>
      <c r="FN59" s="7"/>
      <c r="FO59" s="7">
        <v>13</v>
      </c>
      <c r="FP59" s="7">
        <v>13</v>
      </c>
      <c r="FQ59" s="7">
        <v>13</v>
      </c>
      <c r="FR59" s="7">
        <v>4338350</v>
      </c>
      <c r="FS59" s="7">
        <v>0</v>
      </c>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v>2</v>
      </c>
      <c r="II59" s="7">
        <v>0.5</v>
      </c>
      <c r="IJ59" s="7">
        <v>24</v>
      </c>
      <c r="IK59" s="7">
        <v>0.5</v>
      </c>
      <c r="IL59" s="7">
        <v>50000</v>
      </c>
      <c r="IM59" s="7">
        <v>0</v>
      </c>
      <c r="IN59" s="7"/>
      <c r="IO59" s="7"/>
      <c r="IP59" s="7"/>
      <c r="IQ59" s="7"/>
      <c r="IR59" s="7"/>
      <c r="IS59" s="7">
        <v>1</v>
      </c>
      <c r="IT59" s="7">
        <v>300</v>
      </c>
      <c r="IU59" s="7">
        <v>0.14899999999999999</v>
      </c>
      <c r="IV59" s="7">
        <v>24000</v>
      </c>
      <c r="IW59" s="7">
        <v>0</v>
      </c>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v>0</v>
      </c>
      <c r="KH59" s="7"/>
      <c r="KI59" s="7">
        <v>20</v>
      </c>
      <c r="KJ59" s="7">
        <v>0</v>
      </c>
      <c r="KK59" s="7">
        <v>0</v>
      </c>
      <c r="KL59" s="7">
        <v>0</v>
      </c>
      <c r="KM59" s="7">
        <v>20</v>
      </c>
      <c r="KN59" s="7">
        <v>13203790</v>
      </c>
      <c r="KO59" s="7">
        <v>5130090</v>
      </c>
      <c r="KP59" s="7">
        <v>5130090</v>
      </c>
      <c r="KQ59" s="7"/>
      <c r="KR59" s="7"/>
      <c r="KS59" s="7"/>
      <c r="KT59" s="7">
        <v>50000</v>
      </c>
      <c r="KU59" s="7">
        <v>0</v>
      </c>
      <c r="KV59" s="7">
        <v>0</v>
      </c>
      <c r="KW59" s="7"/>
      <c r="KX59" s="7"/>
      <c r="KY59" s="7"/>
      <c r="KZ59" s="7">
        <v>24000</v>
      </c>
      <c r="LA59" s="7">
        <v>0</v>
      </c>
      <c r="LB59" s="7">
        <v>0</v>
      </c>
      <c r="LC59" s="7"/>
      <c r="LD59" s="7"/>
      <c r="LE59" s="7"/>
      <c r="LF59" s="7">
        <v>40000</v>
      </c>
      <c r="LG59" s="7">
        <v>0</v>
      </c>
      <c r="LH59" s="7">
        <v>0</v>
      </c>
      <c r="LI59" s="7"/>
      <c r="LJ59" s="7"/>
      <c r="LK59" s="7"/>
      <c r="LL59" s="7">
        <v>0</v>
      </c>
      <c r="LM59" s="7">
        <v>0</v>
      </c>
      <c r="LN59" s="7">
        <v>0</v>
      </c>
      <c r="LO59" s="7"/>
      <c r="LP59" s="7"/>
      <c r="LQ59" s="7"/>
      <c r="LR59" s="7">
        <v>500000</v>
      </c>
      <c r="LS59" s="7">
        <v>0</v>
      </c>
      <c r="LT59" s="7">
        <v>0</v>
      </c>
      <c r="LU59" s="7"/>
      <c r="LV59" s="7"/>
      <c r="LW59" s="7"/>
      <c r="LX59" s="7">
        <v>1700000</v>
      </c>
      <c r="LY59" s="7">
        <v>0</v>
      </c>
      <c r="LZ59" s="7">
        <v>0</v>
      </c>
      <c r="MA59" s="7"/>
      <c r="MB59" s="7"/>
      <c r="MC59" s="7"/>
      <c r="MD59" s="7">
        <v>50000</v>
      </c>
      <c r="ME59" s="7">
        <v>0</v>
      </c>
      <c r="MF59" s="7">
        <v>0</v>
      </c>
      <c r="MG59" s="7"/>
      <c r="MH59" s="7"/>
      <c r="MI59" s="7"/>
      <c r="MJ59" s="7">
        <v>60000</v>
      </c>
      <c r="MK59" s="7">
        <v>0</v>
      </c>
      <c r="ML59" s="7">
        <v>0</v>
      </c>
      <c r="MM59" s="7"/>
      <c r="MN59" s="7"/>
      <c r="MO59" s="7"/>
      <c r="MP59" s="7">
        <v>500000</v>
      </c>
      <c r="MQ59" s="7">
        <v>0</v>
      </c>
      <c r="MR59" s="7">
        <v>0</v>
      </c>
      <c r="MS59" s="7"/>
      <c r="MT59" s="7"/>
      <c r="MU59" s="7"/>
      <c r="MV59" s="7">
        <v>800000</v>
      </c>
      <c r="MW59" s="7">
        <v>0</v>
      </c>
      <c r="MX59" s="7">
        <v>0</v>
      </c>
      <c r="MY59" s="7"/>
      <c r="MZ59" s="7"/>
      <c r="NA59" s="7"/>
      <c r="NB59" s="7">
        <v>80000</v>
      </c>
      <c r="NC59" s="7">
        <v>0</v>
      </c>
      <c r="ND59" s="7">
        <v>0</v>
      </c>
      <c r="NE59" s="7"/>
      <c r="NF59" s="7"/>
      <c r="NG59" s="7"/>
      <c r="NH59" s="7">
        <v>0</v>
      </c>
      <c r="NI59" s="7">
        <v>0</v>
      </c>
      <c r="NJ59" s="7">
        <v>0</v>
      </c>
      <c r="NK59" s="7"/>
      <c r="NL59" s="7"/>
      <c r="NM59" s="7"/>
      <c r="NN59" s="7">
        <v>200000</v>
      </c>
      <c r="NO59" s="7">
        <v>0</v>
      </c>
      <c r="NP59" s="7">
        <v>0</v>
      </c>
      <c r="NQ59" s="7"/>
      <c r="NR59" s="7"/>
      <c r="NS59" s="7"/>
      <c r="NT59" s="7">
        <v>60000</v>
      </c>
      <c r="NU59" s="7">
        <v>0</v>
      </c>
      <c r="NV59" s="7">
        <v>0</v>
      </c>
      <c r="NW59" s="7"/>
      <c r="NX59" s="7"/>
      <c r="NY59" s="7"/>
      <c r="NZ59" s="7">
        <v>746600</v>
      </c>
      <c r="OA59" s="7">
        <v>0</v>
      </c>
      <c r="OB59" s="7">
        <v>0</v>
      </c>
      <c r="OC59" s="7"/>
      <c r="OD59" s="7"/>
      <c r="OE59" s="7"/>
      <c r="OF59" s="7">
        <v>30000</v>
      </c>
      <c r="OG59" s="7">
        <v>0</v>
      </c>
      <c r="OH59" s="7">
        <v>0</v>
      </c>
      <c r="OI59" s="7"/>
      <c r="OJ59" s="7"/>
      <c r="OK59" s="7"/>
      <c r="OL59" s="7">
        <v>0</v>
      </c>
      <c r="OM59" s="7">
        <v>0</v>
      </c>
      <c r="ON59" s="7">
        <v>0</v>
      </c>
      <c r="OO59" s="7"/>
      <c r="OP59" s="7"/>
      <c r="OQ59" s="7"/>
      <c r="OR59" s="7">
        <v>0</v>
      </c>
      <c r="OS59" s="7">
        <v>0</v>
      </c>
      <c r="OT59" s="7">
        <v>0</v>
      </c>
      <c r="OU59" s="7"/>
      <c r="OV59" s="7"/>
      <c r="OW59" s="7"/>
      <c r="OX59" s="7">
        <v>400000</v>
      </c>
      <c r="OY59" s="7">
        <v>0</v>
      </c>
      <c r="OZ59" s="7">
        <v>0</v>
      </c>
      <c r="PA59" s="7"/>
      <c r="PB59" s="7"/>
      <c r="PC59" s="7"/>
      <c r="PD59" s="7">
        <v>470000</v>
      </c>
      <c r="PE59" s="7">
        <v>0</v>
      </c>
      <c r="PF59" s="7">
        <v>0</v>
      </c>
      <c r="PG59" s="7"/>
      <c r="PH59" s="7"/>
      <c r="PI59" s="7"/>
      <c r="PJ59" s="7">
        <v>400000</v>
      </c>
      <c r="PK59" s="7">
        <v>0</v>
      </c>
      <c r="PL59" s="7">
        <v>0</v>
      </c>
      <c r="PM59" s="7"/>
      <c r="PN59" s="7"/>
      <c r="PO59" s="7"/>
      <c r="PP59" s="7">
        <v>19314390</v>
      </c>
      <c r="PQ59" s="7">
        <v>5130090</v>
      </c>
      <c r="PR59" s="8">
        <v>5130090</v>
      </c>
      <c r="PS59" s="7">
        <v>100</v>
      </c>
      <c r="PT59" s="7">
        <v>100</v>
      </c>
      <c r="PU59" s="7"/>
      <c r="PV59" s="7">
        <v>14530303</v>
      </c>
      <c r="PW59" s="7"/>
      <c r="PX59" s="7">
        <v>3420000</v>
      </c>
      <c r="PY59" s="7">
        <v>3183000</v>
      </c>
      <c r="PZ59" s="7">
        <v>5130090</v>
      </c>
      <c r="QA59" s="7">
        <v>0</v>
      </c>
      <c r="QB59" s="7">
        <v>0</v>
      </c>
      <c r="QC59" s="7">
        <v>0</v>
      </c>
      <c r="QD59" s="7">
        <v>0</v>
      </c>
      <c r="QE59" s="7">
        <v>0</v>
      </c>
      <c r="QF59" s="7">
        <v>0</v>
      </c>
      <c r="QG59" s="7">
        <v>1329000</v>
      </c>
      <c r="QH59" s="7">
        <v>1753300</v>
      </c>
      <c r="QI59" s="7">
        <v>1753300</v>
      </c>
      <c r="QJ59" s="7">
        <v>9778594</v>
      </c>
      <c r="QK59" s="7">
        <v>10231000</v>
      </c>
      <c r="QL59" s="7">
        <v>10231000</v>
      </c>
      <c r="QM59" s="7"/>
      <c r="QN59" s="7">
        <v>2238886</v>
      </c>
      <c r="QO59" s="7">
        <v>2200000</v>
      </c>
      <c r="QP59" s="7">
        <v>2200000</v>
      </c>
      <c r="QQ59" s="7"/>
      <c r="QR59" s="7"/>
      <c r="QS59" s="7"/>
      <c r="QT59" s="7"/>
      <c r="QU59" s="7"/>
      <c r="QV59" s="7"/>
      <c r="QW59" s="7"/>
      <c r="QX59" s="7"/>
      <c r="QY59" s="7"/>
      <c r="QZ59" s="7"/>
      <c r="RA59" s="7"/>
      <c r="RB59" s="7"/>
      <c r="RC59" s="7"/>
      <c r="RD59" s="7"/>
      <c r="RE59" s="7"/>
      <c r="RF59" s="7"/>
      <c r="RG59" s="7"/>
      <c r="RH59" s="7"/>
      <c r="RI59" s="7">
        <v>0</v>
      </c>
      <c r="RJ59" s="7"/>
      <c r="RK59" s="7"/>
      <c r="RL59" s="7"/>
      <c r="RM59" s="7" t="s">
        <v>1188</v>
      </c>
      <c r="RN59" s="7"/>
      <c r="RO59" s="7"/>
      <c r="RP59" s="7"/>
      <c r="RQ59" s="7"/>
      <c r="RR59" s="7"/>
      <c r="RS59" s="7"/>
      <c r="RT59" s="7"/>
      <c r="RU59" s="7"/>
      <c r="RV59" s="7"/>
      <c r="RW59" s="7"/>
      <c r="RX59" s="7"/>
      <c r="RY59" s="7"/>
      <c r="RZ59" s="7"/>
      <c r="SA59" s="7"/>
      <c r="SB59" s="7"/>
      <c r="SC59" s="7"/>
      <c r="SD59" s="7"/>
      <c r="SE59" s="7"/>
      <c r="SF59" s="7"/>
      <c r="SG59" s="36">
        <f t="shared" si="55"/>
        <v>19314390</v>
      </c>
      <c r="SH59" s="36">
        <f t="shared" si="56"/>
        <v>19314390</v>
      </c>
      <c r="SI59" s="36">
        <f t="shared" si="57"/>
        <v>13317790</v>
      </c>
      <c r="SJ59" s="20">
        <f t="shared" si="58"/>
        <v>13203790</v>
      </c>
      <c r="SK59" s="20">
        <f t="shared" si="59"/>
        <v>50000</v>
      </c>
      <c r="SL59" s="20">
        <f t="shared" si="60"/>
        <v>24000</v>
      </c>
      <c r="SM59" s="20">
        <f t="shared" si="61"/>
        <v>40000</v>
      </c>
      <c r="SN59" s="36">
        <f t="shared" si="62"/>
        <v>5996600</v>
      </c>
      <c r="SO59" s="36">
        <f t="shared" si="63"/>
        <v>500000</v>
      </c>
      <c r="SP59" s="20">
        <f t="shared" si="64"/>
        <v>0</v>
      </c>
      <c r="SQ59" s="20">
        <f t="shared" si="65"/>
        <v>500000</v>
      </c>
      <c r="SR59" s="20">
        <f t="shared" si="66"/>
        <v>1700000</v>
      </c>
      <c r="SS59" s="20">
        <f t="shared" si="67"/>
        <v>50000</v>
      </c>
      <c r="ST59" s="20">
        <f t="shared" si="68"/>
        <v>60000</v>
      </c>
      <c r="SU59" s="20">
        <f t="shared" si="69"/>
        <v>500000</v>
      </c>
      <c r="SV59" s="36">
        <f t="shared" si="70"/>
        <v>2316600</v>
      </c>
      <c r="SW59" s="20">
        <f t="shared" si="71"/>
        <v>800000</v>
      </c>
      <c r="SX59" s="20">
        <f t="shared" si="72"/>
        <v>80000</v>
      </c>
      <c r="SY59" s="20">
        <f t="shared" si="73"/>
        <v>0</v>
      </c>
      <c r="SZ59" s="20">
        <f t="shared" si="74"/>
        <v>200000</v>
      </c>
      <c r="TA59" s="20">
        <f t="shared" si="75"/>
        <v>60000</v>
      </c>
      <c r="TB59" s="20">
        <f t="shared" si="76"/>
        <v>746600</v>
      </c>
      <c r="TC59" s="20">
        <f t="shared" si="77"/>
        <v>30000</v>
      </c>
      <c r="TD59" s="20">
        <f t="shared" si="78"/>
        <v>0</v>
      </c>
      <c r="TE59" s="20">
        <f t="shared" si="79"/>
        <v>0</v>
      </c>
      <c r="TF59" s="20">
        <f t="shared" si="80"/>
        <v>400000</v>
      </c>
      <c r="TG59" s="20">
        <f t="shared" si="81"/>
        <v>470000</v>
      </c>
      <c r="TH59" s="20">
        <f t="shared" si="82"/>
        <v>400000</v>
      </c>
      <c r="TI59" s="6"/>
      <c r="TJ59" s="36">
        <f t="shared" si="83"/>
        <v>5130090</v>
      </c>
      <c r="TK59" s="36">
        <f t="shared" si="84"/>
        <v>5130090</v>
      </c>
      <c r="TL59" s="36">
        <f t="shared" si="85"/>
        <v>5130090</v>
      </c>
      <c r="TM59" s="20">
        <f t="shared" si="86"/>
        <v>5130090</v>
      </c>
      <c r="TN59" s="20">
        <f t="shared" si="87"/>
        <v>0</v>
      </c>
      <c r="TO59" s="20">
        <f t="shared" si="88"/>
        <v>0</v>
      </c>
      <c r="TP59" s="20">
        <f t="shared" si="89"/>
        <v>0</v>
      </c>
      <c r="TQ59" s="36">
        <f t="shared" si="90"/>
        <v>0</v>
      </c>
      <c r="TR59" s="36">
        <f t="shared" si="91"/>
        <v>0</v>
      </c>
      <c r="TS59" s="20">
        <f t="shared" si="92"/>
        <v>0</v>
      </c>
      <c r="TT59" s="20">
        <f t="shared" si="93"/>
        <v>0</v>
      </c>
      <c r="TU59" s="20">
        <f t="shared" si="94"/>
        <v>0</v>
      </c>
      <c r="TV59" s="20">
        <f t="shared" si="95"/>
        <v>0</v>
      </c>
      <c r="TW59" s="20">
        <f t="shared" si="96"/>
        <v>0</v>
      </c>
      <c r="TX59" s="20">
        <f t="shared" si="97"/>
        <v>0</v>
      </c>
      <c r="TY59" s="36">
        <f t="shared" si="98"/>
        <v>0</v>
      </c>
      <c r="TZ59" s="20">
        <f t="shared" si="99"/>
        <v>0</v>
      </c>
      <c r="UA59" s="20">
        <f t="shared" si="100"/>
        <v>0</v>
      </c>
      <c r="UB59" s="20">
        <f t="shared" si="101"/>
        <v>0</v>
      </c>
      <c r="UC59" s="20">
        <f t="shared" si="102"/>
        <v>0</v>
      </c>
      <c r="UD59" s="20">
        <f t="shared" si="103"/>
        <v>0</v>
      </c>
      <c r="UE59" s="20">
        <f t="shared" si="104"/>
        <v>0</v>
      </c>
      <c r="UF59" s="20">
        <f t="shared" si="105"/>
        <v>0</v>
      </c>
      <c r="UG59" s="20">
        <f t="shared" si="106"/>
        <v>0</v>
      </c>
      <c r="UH59" s="20">
        <f t="shared" si="107"/>
        <v>0</v>
      </c>
      <c r="UI59" s="20">
        <f t="shared" si="108"/>
        <v>0</v>
      </c>
      <c r="UJ59" s="20">
        <f t="shared" si="109"/>
        <v>0</v>
      </c>
      <c r="UK59" s="20">
        <f t="shared" si="110"/>
        <v>0</v>
      </c>
      <c r="UL59" s="6"/>
      <c r="UM59" s="36">
        <f t="shared" si="111"/>
        <v>5130090</v>
      </c>
      <c r="UN59" s="36">
        <f t="shared" si="112"/>
        <v>5130090</v>
      </c>
      <c r="UO59" s="36">
        <f t="shared" si="113"/>
        <v>5130090</v>
      </c>
      <c r="UP59" s="20">
        <f t="shared" si="114"/>
        <v>5130090</v>
      </c>
      <c r="UQ59" s="20">
        <f t="shared" si="115"/>
        <v>0</v>
      </c>
      <c r="UR59" s="20">
        <f t="shared" si="116"/>
        <v>0</v>
      </c>
      <c r="US59" s="20">
        <f t="shared" si="117"/>
        <v>0</v>
      </c>
      <c r="UT59" s="36">
        <f t="shared" si="118"/>
        <v>0</v>
      </c>
      <c r="UU59" s="36">
        <f t="shared" si="119"/>
        <v>0</v>
      </c>
      <c r="UV59" s="20">
        <f t="shared" si="120"/>
        <v>0</v>
      </c>
      <c r="UW59" s="20">
        <f t="shared" si="121"/>
        <v>0</v>
      </c>
      <c r="UX59" s="20">
        <f t="shared" si="122"/>
        <v>0</v>
      </c>
      <c r="UY59" s="20">
        <f t="shared" si="123"/>
        <v>0</v>
      </c>
      <c r="UZ59" s="20">
        <f t="shared" si="124"/>
        <v>0</v>
      </c>
      <c r="VA59" s="20">
        <f t="shared" si="125"/>
        <v>0</v>
      </c>
      <c r="VB59" s="36">
        <f t="shared" si="126"/>
        <v>0</v>
      </c>
      <c r="VC59" s="20">
        <f t="shared" si="127"/>
        <v>0</v>
      </c>
      <c r="VD59" s="20">
        <f t="shared" si="128"/>
        <v>0</v>
      </c>
      <c r="VE59" s="20">
        <f t="shared" si="129"/>
        <v>0</v>
      </c>
      <c r="VF59" s="20">
        <f t="shared" si="130"/>
        <v>0</v>
      </c>
      <c r="VG59" s="20">
        <f t="shared" si="131"/>
        <v>0</v>
      </c>
      <c r="VH59" s="20">
        <f t="shared" si="132"/>
        <v>0</v>
      </c>
      <c r="VI59" s="20">
        <f t="shared" si="133"/>
        <v>0</v>
      </c>
      <c r="VJ59" s="20">
        <f t="shared" si="134"/>
        <v>0</v>
      </c>
      <c r="VK59" s="20">
        <f t="shared" si="135"/>
        <v>0</v>
      </c>
      <c r="VL59" s="20">
        <f t="shared" si="136"/>
        <v>0</v>
      </c>
      <c r="VM59" s="20">
        <f t="shared" si="137"/>
        <v>0</v>
      </c>
      <c r="VN59" s="20">
        <f t="shared" si="138"/>
        <v>0</v>
      </c>
      <c r="VT59" s="34">
        <f t="shared" si="25"/>
        <v>3943362</v>
      </c>
      <c r="VU59" s="34" t="str">
        <f t="shared" si="26"/>
        <v>Domov důchodců Lampertice</v>
      </c>
      <c r="VV59" s="34" t="str">
        <f t="shared" si="27"/>
        <v>Domov důchodců Lampertice</v>
      </c>
      <c r="VW59" s="34" t="str">
        <f t="shared" si="28"/>
        <v>domovy pro seniory</v>
      </c>
      <c r="VX59" s="10">
        <f t="shared" si="29"/>
        <v>2310000</v>
      </c>
      <c r="VY59" s="10"/>
      <c r="VZ59" s="10"/>
      <c r="WA59" s="10">
        <f t="shared" si="30"/>
        <v>800000</v>
      </c>
      <c r="WB59" s="10">
        <f t="shared" si="31"/>
        <v>746600</v>
      </c>
      <c r="WC59" s="10">
        <f t="shared" si="32"/>
        <v>0</v>
      </c>
      <c r="WD59" s="10">
        <f t="shared" si="33"/>
        <v>0</v>
      </c>
      <c r="WE59" s="10">
        <f t="shared" si="34"/>
        <v>340000</v>
      </c>
      <c r="WF59" s="10"/>
      <c r="WG59" s="10"/>
      <c r="WH59" s="10">
        <f t="shared" si="35"/>
        <v>470000</v>
      </c>
      <c r="WI59" s="10">
        <f t="shared" si="36"/>
        <v>1330000</v>
      </c>
      <c r="WJ59" s="10">
        <f t="shared" si="37"/>
        <v>8865440</v>
      </c>
      <c r="WK59" s="10"/>
      <c r="WL59" s="10">
        <f t="shared" si="38"/>
        <v>4452350</v>
      </c>
      <c r="WM59" s="10">
        <f t="shared" si="39"/>
        <v>19314390</v>
      </c>
      <c r="WN59" s="10">
        <f t="shared" si="40"/>
        <v>19314390</v>
      </c>
      <c r="WO59" s="10">
        <f t="shared" si="41"/>
        <v>0</v>
      </c>
      <c r="WP59" s="10">
        <f t="shared" si="42"/>
        <v>13317790</v>
      </c>
      <c r="WQ59" s="34">
        <v>6115340</v>
      </c>
      <c r="WR59" s="10">
        <f t="shared" si="43"/>
        <v>0</v>
      </c>
      <c r="WS59" s="10"/>
      <c r="WT59" s="10"/>
      <c r="WU59" s="10">
        <f t="shared" si="44"/>
        <v>0</v>
      </c>
      <c r="WV59" s="10">
        <f t="shared" si="45"/>
        <v>0</v>
      </c>
      <c r="WW59" s="10">
        <f t="shared" si="46"/>
        <v>0</v>
      </c>
      <c r="WX59" s="10">
        <f t="shared" si="47"/>
        <v>0</v>
      </c>
      <c r="WY59" s="10">
        <f t="shared" si="48"/>
        <v>0</v>
      </c>
      <c r="WZ59" s="10"/>
      <c r="XA59" s="10"/>
      <c r="XB59" s="10">
        <f t="shared" si="49"/>
        <v>0</v>
      </c>
      <c r="XC59" s="10">
        <f t="shared" si="50"/>
        <v>0</v>
      </c>
      <c r="XD59" s="10">
        <f t="shared" si="51"/>
        <v>5130090</v>
      </c>
      <c r="XE59" s="10">
        <f t="shared" si="52"/>
        <v>5130090</v>
      </c>
      <c r="XF59" s="10"/>
      <c r="XG59" s="10">
        <f t="shared" si="53"/>
        <v>5130090</v>
      </c>
      <c r="XH59" s="10">
        <f t="shared" si="54"/>
        <v>0</v>
      </c>
      <c r="XI59" s="10"/>
      <c r="XJ59" s="10"/>
      <c r="XK59" s="10"/>
    </row>
    <row r="60" spans="1:635" s="34" customFormat="1" ht="28.5" customHeight="1">
      <c r="A60" s="7">
        <v>1</v>
      </c>
      <c r="B60" s="9" t="s">
        <v>1411</v>
      </c>
      <c r="C60" s="7">
        <v>71193961</v>
      </c>
      <c r="D60" s="7" t="s">
        <v>1412</v>
      </c>
      <c r="E60" s="7" t="s">
        <v>1219</v>
      </c>
      <c r="F60" s="7">
        <v>2749776</v>
      </c>
      <c r="G60" s="7" t="s">
        <v>1196</v>
      </c>
      <c r="H60" s="7" t="s">
        <v>1187</v>
      </c>
      <c r="I60" s="7" t="s">
        <v>1411</v>
      </c>
      <c r="J60" s="35">
        <v>39083</v>
      </c>
      <c r="K60" s="7"/>
      <c r="L60" s="7" t="s">
        <v>1188</v>
      </c>
      <c r="M60" s="7" t="s">
        <v>1413</v>
      </c>
      <c r="N60" s="7">
        <v>53</v>
      </c>
      <c r="O60" s="7"/>
      <c r="P60" s="7">
        <v>53</v>
      </c>
      <c r="Q60" s="7">
        <v>53</v>
      </c>
      <c r="R60" s="7">
        <v>53</v>
      </c>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t="s">
        <v>1308</v>
      </c>
      <c r="BM60" s="7" t="s">
        <v>1191</v>
      </c>
      <c r="BN60" s="7" t="s">
        <v>1200</v>
      </c>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v>0</v>
      </c>
      <c r="DB60" s="7">
        <v>0</v>
      </c>
      <c r="DC60" s="7">
        <v>0</v>
      </c>
      <c r="DD60" s="7">
        <v>0</v>
      </c>
      <c r="DE60" s="7">
        <v>0</v>
      </c>
      <c r="DF60" s="7">
        <v>7</v>
      </c>
      <c r="DG60" s="7">
        <v>11</v>
      </c>
      <c r="DH60" s="7">
        <v>18</v>
      </c>
      <c r="DI60" s="7">
        <v>11</v>
      </c>
      <c r="DJ60" s="7">
        <v>6</v>
      </c>
      <c r="DK60" s="7">
        <v>7</v>
      </c>
      <c r="DL60" s="7">
        <v>11</v>
      </c>
      <c r="DM60" s="7">
        <v>18</v>
      </c>
      <c r="DN60" s="7">
        <v>11</v>
      </c>
      <c r="DO60" s="7">
        <v>6</v>
      </c>
      <c r="DP60" s="7">
        <v>0</v>
      </c>
      <c r="DQ60" s="7">
        <v>53</v>
      </c>
      <c r="DR60" s="7">
        <v>53</v>
      </c>
      <c r="DS60" s="7">
        <v>0</v>
      </c>
      <c r="DT60" s="7">
        <v>0</v>
      </c>
      <c r="DU60" s="7">
        <v>0</v>
      </c>
      <c r="DV60" s="7">
        <v>0</v>
      </c>
      <c r="DW60" s="7">
        <v>0</v>
      </c>
      <c r="DX60" s="7">
        <v>6</v>
      </c>
      <c r="DY60" s="7">
        <v>11</v>
      </c>
      <c r="DZ60" s="7">
        <v>20</v>
      </c>
      <c r="EA60" s="7">
        <v>12</v>
      </c>
      <c r="EB60" s="7">
        <v>4</v>
      </c>
      <c r="EC60" s="7">
        <v>6</v>
      </c>
      <c r="ED60" s="7">
        <v>11</v>
      </c>
      <c r="EE60" s="7">
        <v>20</v>
      </c>
      <c r="EF60" s="7">
        <v>12</v>
      </c>
      <c r="EG60" s="7">
        <v>4</v>
      </c>
      <c r="EH60" s="7">
        <v>0</v>
      </c>
      <c r="EI60" s="7">
        <v>53</v>
      </c>
      <c r="EJ60" s="7">
        <v>53</v>
      </c>
      <c r="EK60" s="7">
        <v>1</v>
      </c>
      <c r="EL60" s="7">
        <v>1</v>
      </c>
      <c r="EM60" s="7">
        <v>1</v>
      </c>
      <c r="EN60" s="7">
        <v>440000</v>
      </c>
      <c r="EO60" s="7">
        <v>305000</v>
      </c>
      <c r="EP60" s="7">
        <v>9</v>
      </c>
      <c r="EQ60" s="7">
        <v>9</v>
      </c>
      <c r="ER60" s="7">
        <v>9.42</v>
      </c>
      <c r="ES60" s="7">
        <v>3200000</v>
      </c>
      <c r="ET60" s="7">
        <v>2200000</v>
      </c>
      <c r="EU60" s="7">
        <v>7</v>
      </c>
      <c r="EV60" s="7">
        <v>7</v>
      </c>
      <c r="EW60" s="7">
        <v>6.58</v>
      </c>
      <c r="EX60" s="7">
        <v>3670000</v>
      </c>
      <c r="EY60" s="7">
        <v>0</v>
      </c>
      <c r="EZ60" s="7"/>
      <c r="FA60" s="7"/>
      <c r="FB60" s="7"/>
      <c r="FC60" s="7"/>
      <c r="FD60" s="7"/>
      <c r="FE60" s="7"/>
      <c r="FF60" s="7"/>
      <c r="FG60" s="7"/>
      <c r="FH60" s="7"/>
      <c r="FI60" s="7"/>
      <c r="FJ60" s="7"/>
      <c r="FK60" s="7"/>
      <c r="FL60" s="7"/>
      <c r="FM60" s="7"/>
      <c r="FN60" s="7"/>
      <c r="FO60" s="7">
        <v>13</v>
      </c>
      <c r="FP60" s="7">
        <v>13</v>
      </c>
      <c r="FQ60" s="7">
        <v>13</v>
      </c>
      <c r="FR60" s="7">
        <v>4390000</v>
      </c>
      <c r="FS60" s="7">
        <v>3020000</v>
      </c>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v>1</v>
      </c>
      <c r="II60" s="7">
        <v>0.15</v>
      </c>
      <c r="IJ60" s="7">
        <v>2</v>
      </c>
      <c r="IK60" s="7">
        <v>2.5000000000000001E-2</v>
      </c>
      <c r="IL60" s="7">
        <v>4000</v>
      </c>
      <c r="IM60" s="7">
        <v>0</v>
      </c>
      <c r="IN60" s="7">
        <v>1</v>
      </c>
      <c r="IO60" s="7">
        <v>80</v>
      </c>
      <c r="IP60" s="7">
        <v>0.04</v>
      </c>
      <c r="IQ60" s="7">
        <v>8000</v>
      </c>
      <c r="IR60" s="7">
        <v>0</v>
      </c>
      <c r="IS60" s="7">
        <v>1</v>
      </c>
      <c r="IT60" s="7">
        <v>100</v>
      </c>
      <c r="IU60" s="7">
        <v>0.05</v>
      </c>
      <c r="IV60" s="7">
        <v>8000</v>
      </c>
      <c r="IW60" s="7">
        <v>0</v>
      </c>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c r="JY60" s="7"/>
      <c r="JZ60" s="7"/>
      <c r="KA60" s="7"/>
      <c r="KB60" s="7"/>
      <c r="KC60" s="7"/>
      <c r="KD60" s="7"/>
      <c r="KE60" s="7"/>
      <c r="KF60" s="7"/>
      <c r="KG60" s="7">
        <v>0</v>
      </c>
      <c r="KH60" s="7"/>
      <c r="KI60" s="7">
        <v>17</v>
      </c>
      <c r="KJ60" s="7">
        <v>0</v>
      </c>
      <c r="KK60" s="7">
        <v>0.04</v>
      </c>
      <c r="KL60" s="7">
        <v>0</v>
      </c>
      <c r="KM60" s="7">
        <v>17.04</v>
      </c>
      <c r="KN60" s="7">
        <v>11700000</v>
      </c>
      <c r="KO60" s="7">
        <v>5525000</v>
      </c>
      <c r="KP60" s="7">
        <v>5525000</v>
      </c>
      <c r="KQ60" s="7"/>
      <c r="KR60" s="7"/>
      <c r="KS60" s="7"/>
      <c r="KT60" s="7">
        <v>4000</v>
      </c>
      <c r="KU60" s="7">
        <v>0</v>
      </c>
      <c r="KV60" s="7">
        <v>0</v>
      </c>
      <c r="KW60" s="7"/>
      <c r="KX60" s="7"/>
      <c r="KY60" s="7"/>
      <c r="KZ60" s="7">
        <v>16000</v>
      </c>
      <c r="LA60" s="7">
        <v>0</v>
      </c>
      <c r="LB60" s="7">
        <v>0</v>
      </c>
      <c r="LC60" s="7"/>
      <c r="LD60" s="7"/>
      <c r="LE60" s="7"/>
      <c r="LF60" s="7">
        <v>280000</v>
      </c>
      <c r="LG60" s="7">
        <v>0</v>
      </c>
      <c r="LH60" s="7">
        <v>0</v>
      </c>
      <c r="LI60" s="7"/>
      <c r="LJ60" s="7"/>
      <c r="LK60" s="7"/>
      <c r="LL60" s="7">
        <v>0</v>
      </c>
      <c r="LM60" s="7">
        <v>0</v>
      </c>
      <c r="LN60" s="7">
        <v>0</v>
      </c>
      <c r="LO60" s="7"/>
      <c r="LP60" s="7"/>
      <c r="LQ60" s="7"/>
      <c r="LR60" s="7">
        <v>400000</v>
      </c>
      <c r="LS60" s="7">
        <v>0</v>
      </c>
      <c r="LT60" s="7">
        <v>0</v>
      </c>
      <c r="LU60" s="7"/>
      <c r="LV60" s="7"/>
      <c r="LW60" s="7"/>
      <c r="LX60" s="7">
        <v>1750000</v>
      </c>
      <c r="LY60" s="7">
        <v>0</v>
      </c>
      <c r="LZ60" s="7">
        <v>0</v>
      </c>
      <c r="MA60" s="7"/>
      <c r="MB60" s="7"/>
      <c r="MC60" s="7"/>
      <c r="MD60" s="7">
        <v>20000</v>
      </c>
      <c r="ME60" s="7">
        <v>0</v>
      </c>
      <c r="MF60" s="7">
        <v>0</v>
      </c>
      <c r="MG60" s="7"/>
      <c r="MH60" s="7"/>
      <c r="MI60" s="7"/>
      <c r="MJ60" s="7">
        <v>35000</v>
      </c>
      <c r="MK60" s="7">
        <v>0</v>
      </c>
      <c r="ML60" s="7">
        <v>0</v>
      </c>
      <c r="MM60" s="7"/>
      <c r="MN60" s="7"/>
      <c r="MO60" s="7"/>
      <c r="MP60" s="7">
        <v>500000</v>
      </c>
      <c r="MQ60" s="7">
        <v>0</v>
      </c>
      <c r="MR60" s="7">
        <v>0</v>
      </c>
      <c r="MS60" s="7"/>
      <c r="MT60" s="7"/>
      <c r="MU60" s="7"/>
      <c r="MV60" s="7">
        <v>1050000</v>
      </c>
      <c r="MW60" s="7">
        <v>0</v>
      </c>
      <c r="MX60" s="7">
        <v>0</v>
      </c>
      <c r="MY60" s="7"/>
      <c r="MZ60" s="7"/>
      <c r="NA60" s="7"/>
      <c r="NB60" s="7">
        <v>40000</v>
      </c>
      <c r="NC60" s="7">
        <v>0</v>
      </c>
      <c r="ND60" s="7">
        <v>0</v>
      </c>
      <c r="NE60" s="7"/>
      <c r="NF60" s="7"/>
      <c r="NG60" s="7"/>
      <c r="NH60" s="7">
        <v>0</v>
      </c>
      <c r="NI60" s="7">
        <v>0</v>
      </c>
      <c r="NJ60" s="7">
        <v>0</v>
      </c>
      <c r="NK60" s="7"/>
      <c r="NL60" s="7"/>
      <c r="NM60" s="7"/>
      <c r="NN60" s="7">
        <v>20000</v>
      </c>
      <c r="NO60" s="7">
        <v>0</v>
      </c>
      <c r="NP60" s="7">
        <v>0</v>
      </c>
      <c r="NQ60" s="7"/>
      <c r="NR60" s="7"/>
      <c r="NS60" s="7"/>
      <c r="NT60" s="7">
        <v>0</v>
      </c>
      <c r="NU60" s="7">
        <v>0</v>
      </c>
      <c r="NV60" s="7">
        <v>0</v>
      </c>
      <c r="NW60" s="7"/>
      <c r="NX60" s="7"/>
      <c r="NY60" s="7"/>
      <c r="NZ60" s="7">
        <v>750000</v>
      </c>
      <c r="OA60" s="7">
        <v>0</v>
      </c>
      <c r="OB60" s="7">
        <v>0</v>
      </c>
      <c r="OC60" s="7"/>
      <c r="OD60" s="7"/>
      <c r="OE60" s="7"/>
      <c r="OF60" s="7">
        <v>5000</v>
      </c>
      <c r="OG60" s="7">
        <v>0</v>
      </c>
      <c r="OH60" s="7">
        <v>0</v>
      </c>
      <c r="OI60" s="7"/>
      <c r="OJ60" s="7"/>
      <c r="OK60" s="7"/>
      <c r="OL60" s="7">
        <v>0</v>
      </c>
      <c r="OM60" s="7">
        <v>0</v>
      </c>
      <c r="ON60" s="7">
        <v>0</v>
      </c>
      <c r="OO60" s="7"/>
      <c r="OP60" s="7"/>
      <c r="OQ60" s="7"/>
      <c r="OR60" s="7">
        <v>0</v>
      </c>
      <c r="OS60" s="7">
        <v>0</v>
      </c>
      <c r="OT60" s="7">
        <v>0</v>
      </c>
      <c r="OU60" s="7"/>
      <c r="OV60" s="7"/>
      <c r="OW60" s="7"/>
      <c r="OX60" s="7">
        <v>400000</v>
      </c>
      <c r="OY60" s="7">
        <v>0</v>
      </c>
      <c r="OZ60" s="7">
        <v>0</v>
      </c>
      <c r="PA60" s="7"/>
      <c r="PB60" s="7"/>
      <c r="PC60" s="7"/>
      <c r="PD60" s="7">
        <v>430000</v>
      </c>
      <c r="PE60" s="7">
        <v>0</v>
      </c>
      <c r="PF60" s="7">
        <v>0</v>
      </c>
      <c r="PG60" s="7"/>
      <c r="PH60" s="7"/>
      <c r="PI60" s="7"/>
      <c r="PJ60" s="7">
        <v>100000</v>
      </c>
      <c r="PK60" s="7">
        <v>0</v>
      </c>
      <c r="PL60" s="7">
        <v>0</v>
      </c>
      <c r="PM60" s="7"/>
      <c r="PN60" s="7"/>
      <c r="PO60" s="7"/>
      <c r="PP60" s="7">
        <v>17500000</v>
      </c>
      <c r="PQ60" s="7">
        <v>5525000</v>
      </c>
      <c r="PR60" s="8">
        <v>5525000</v>
      </c>
      <c r="PS60" s="7">
        <v>100</v>
      </c>
      <c r="PT60" s="7">
        <v>100</v>
      </c>
      <c r="PU60" s="7"/>
      <c r="PV60" s="7">
        <v>14762468</v>
      </c>
      <c r="PW60" s="7"/>
      <c r="PX60" s="7">
        <v>2793000</v>
      </c>
      <c r="PY60" s="7">
        <v>4072000</v>
      </c>
      <c r="PZ60" s="7">
        <v>5525000</v>
      </c>
      <c r="QA60" s="7">
        <v>0</v>
      </c>
      <c r="QB60" s="7">
        <v>0</v>
      </c>
      <c r="QC60" s="7">
        <v>0</v>
      </c>
      <c r="QD60" s="7">
        <v>0</v>
      </c>
      <c r="QE60" s="7">
        <v>0</v>
      </c>
      <c r="QF60" s="7">
        <v>0</v>
      </c>
      <c r="QG60" s="7">
        <v>3178000</v>
      </c>
      <c r="QH60" s="7">
        <v>2079300</v>
      </c>
      <c r="QI60" s="7">
        <v>975000</v>
      </c>
      <c r="QJ60" s="7">
        <v>9270544</v>
      </c>
      <c r="QK60" s="7">
        <v>9330000</v>
      </c>
      <c r="QL60" s="7">
        <v>9500000</v>
      </c>
      <c r="QM60" s="7"/>
      <c r="QN60" s="7">
        <v>821601</v>
      </c>
      <c r="QO60" s="7">
        <v>1220000</v>
      </c>
      <c r="QP60" s="7">
        <v>1245000</v>
      </c>
      <c r="QQ60" s="7"/>
      <c r="QR60" s="7"/>
      <c r="QS60" s="7"/>
      <c r="QT60" s="7"/>
      <c r="QU60" s="7"/>
      <c r="QV60" s="7"/>
      <c r="QW60" s="7"/>
      <c r="QX60" s="7"/>
      <c r="QY60" s="7"/>
      <c r="QZ60" s="7"/>
      <c r="RA60" s="7"/>
      <c r="RB60" s="7"/>
      <c r="RC60" s="7"/>
      <c r="RD60" s="7">
        <v>469133</v>
      </c>
      <c r="RE60" s="7">
        <v>318700</v>
      </c>
      <c r="RF60" s="7">
        <v>255000</v>
      </c>
      <c r="RG60" s="7"/>
      <c r="RH60" s="7"/>
      <c r="RI60" s="7">
        <v>0</v>
      </c>
      <c r="RJ60" s="7"/>
      <c r="RK60" s="7"/>
      <c r="RL60" s="7"/>
      <c r="RM60" s="7" t="s">
        <v>1188</v>
      </c>
      <c r="RN60" s="7"/>
      <c r="RO60" s="7"/>
      <c r="RP60" s="7"/>
      <c r="RQ60" s="7"/>
      <c r="RR60" s="7"/>
      <c r="RS60" s="7"/>
      <c r="RT60" s="7"/>
      <c r="RU60" s="7"/>
      <c r="RV60" s="7"/>
      <c r="RW60" s="7"/>
      <c r="RX60" s="7"/>
      <c r="RY60" s="7"/>
      <c r="RZ60" s="7"/>
      <c r="SA60" s="7"/>
      <c r="SB60" s="7"/>
      <c r="SC60" s="7"/>
      <c r="SD60" s="7"/>
      <c r="SE60" s="7"/>
      <c r="SF60" s="7"/>
      <c r="SG60" s="36">
        <f t="shared" si="55"/>
        <v>17500000</v>
      </c>
      <c r="SH60" s="36">
        <f t="shared" si="56"/>
        <v>17500000</v>
      </c>
      <c r="SI60" s="36">
        <f t="shared" si="57"/>
        <v>12000000</v>
      </c>
      <c r="SJ60" s="20">
        <f t="shared" si="58"/>
        <v>11700000</v>
      </c>
      <c r="SK60" s="20">
        <f t="shared" si="59"/>
        <v>4000</v>
      </c>
      <c r="SL60" s="20">
        <f t="shared" si="60"/>
        <v>16000</v>
      </c>
      <c r="SM60" s="20">
        <f t="shared" si="61"/>
        <v>280000</v>
      </c>
      <c r="SN60" s="36">
        <f t="shared" si="62"/>
        <v>5500000</v>
      </c>
      <c r="SO60" s="36">
        <f t="shared" si="63"/>
        <v>400000</v>
      </c>
      <c r="SP60" s="20">
        <f t="shared" si="64"/>
        <v>0</v>
      </c>
      <c r="SQ60" s="20">
        <f t="shared" si="65"/>
        <v>400000</v>
      </c>
      <c r="SR60" s="20">
        <f t="shared" si="66"/>
        <v>1750000</v>
      </c>
      <c r="SS60" s="20">
        <f t="shared" si="67"/>
        <v>20000</v>
      </c>
      <c r="ST60" s="20">
        <f t="shared" si="68"/>
        <v>35000</v>
      </c>
      <c r="SU60" s="20">
        <f t="shared" si="69"/>
        <v>500000</v>
      </c>
      <c r="SV60" s="36">
        <f t="shared" si="70"/>
        <v>2265000</v>
      </c>
      <c r="SW60" s="20">
        <f t="shared" si="71"/>
        <v>1050000</v>
      </c>
      <c r="SX60" s="20">
        <f t="shared" si="72"/>
        <v>40000</v>
      </c>
      <c r="SY60" s="20">
        <f t="shared" si="73"/>
        <v>0</v>
      </c>
      <c r="SZ60" s="20">
        <f t="shared" si="74"/>
        <v>20000</v>
      </c>
      <c r="TA60" s="20">
        <f t="shared" si="75"/>
        <v>0</v>
      </c>
      <c r="TB60" s="20">
        <f t="shared" si="76"/>
        <v>750000</v>
      </c>
      <c r="TC60" s="20">
        <f t="shared" si="77"/>
        <v>5000</v>
      </c>
      <c r="TD60" s="20">
        <f t="shared" si="78"/>
        <v>0</v>
      </c>
      <c r="TE60" s="20">
        <f t="shared" si="79"/>
        <v>0</v>
      </c>
      <c r="TF60" s="20">
        <f t="shared" si="80"/>
        <v>400000</v>
      </c>
      <c r="TG60" s="20">
        <f t="shared" si="81"/>
        <v>430000</v>
      </c>
      <c r="TH60" s="20">
        <f t="shared" si="82"/>
        <v>100000</v>
      </c>
      <c r="TI60" s="6"/>
      <c r="TJ60" s="36">
        <f t="shared" si="83"/>
        <v>5525000</v>
      </c>
      <c r="TK60" s="36">
        <f t="shared" si="84"/>
        <v>5525000</v>
      </c>
      <c r="TL60" s="36">
        <f t="shared" si="85"/>
        <v>5525000</v>
      </c>
      <c r="TM60" s="20">
        <f t="shared" si="86"/>
        <v>5525000</v>
      </c>
      <c r="TN60" s="20">
        <f t="shared" si="87"/>
        <v>0</v>
      </c>
      <c r="TO60" s="20">
        <f t="shared" si="88"/>
        <v>0</v>
      </c>
      <c r="TP60" s="20">
        <f t="shared" si="89"/>
        <v>0</v>
      </c>
      <c r="TQ60" s="36">
        <f t="shared" si="90"/>
        <v>0</v>
      </c>
      <c r="TR60" s="36">
        <f t="shared" si="91"/>
        <v>0</v>
      </c>
      <c r="TS60" s="20">
        <f t="shared" si="92"/>
        <v>0</v>
      </c>
      <c r="TT60" s="20">
        <f t="shared" si="93"/>
        <v>0</v>
      </c>
      <c r="TU60" s="20">
        <f t="shared" si="94"/>
        <v>0</v>
      </c>
      <c r="TV60" s="20">
        <f t="shared" si="95"/>
        <v>0</v>
      </c>
      <c r="TW60" s="20">
        <f t="shared" si="96"/>
        <v>0</v>
      </c>
      <c r="TX60" s="20">
        <f t="shared" si="97"/>
        <v>0</v>
      </c>
      <c r="TY60" s="36">
        <f t="shared" si="98"/>
        <v>0</v>
      </c>
      <c r="TZ60" s="20">
        <f t="shared" si="99"/>
        <v>0</v>
      </c>
      <c r="UA60" s="20">
        <f t="shared" si="100"/>
        <v>0</v>
      </c>
      <c r="UB60" s="20">
        <f t="shared" si="101"/>
        <v>0</v>
      </c>
      <c r="UC60" s="20">
        <f t="shared" si="102"/>
        <v>0</v>
      </c>
      <c r="UD60" s="20">
        <f t="shared" si="103"/>
        <v>0</v>
      </c>
      <c r="UE60" s="20">
        <f t="shared" si="104"/>
        <v>0</v>
      </c>
      <c r="UF60" s="20">
        <f t="shared" si="105"/>
        <v>0</v>
      </c>
      <c r="UG60" s="20">
        <f t="shared" si="106"/>
        <v>0</v>
      </c>
      <c r="UH60" s="20">
        <f t="shared" si="107"/>
        <v>0</v>
      </c>
      <c r="UI60" s="20">
        <f t="shared" si="108"/>
        <v>0</v>
      </c>
      <c r="UJ60" s="20">
        <f t="shared" si="109"/>
        <v>0</v>
      </c>
      <c r="UK60" s="20">
        <f t="shared" si="110"/>
        <v>0</v>
      </c>
      <c r="UL60" s="6"/>
      <c r="UM60" s="36">
        <f t="shared" si="111"/>
        <v>5525000</v>
      </c>
      <c r="UN60" s="36">
        <f t="shared" si="112"/>
        <v>5525000</v>
      </c>
      <c r="UO60" s="36">
        <f t="shared" si="113"/>
        <v>5525000</v>
      </c>
      <c r="UP60" s="20">
        <f t="shared" si="114"/>
        <v>5525000</v>
      </c>
      <c r="UQ60" s="20">
        <f t="shared" si="115"/>
        <v>0</v>
      </c>
      <c r="UR60" s="20">
        <f t="shared" si="116"/>
        <v>0</v>
      </c>
      <c r="US60" s="20">
        <f t="shared" si="117"/>
        <v>0</v>
      </c>
      <c r="UT60" s="36">
        <f t="shared" si="118"/>
        <v>0</v>
      </c>
      <c r="UU60" s="36">
        <f t="shared" si="119"/>
        <v>0</v>
      </c>
      <c r="UV60" s="20">
        <f t="shared" si="120"/>
        <v>0</v>
      </c>
      <c r="UW60" s="20">
        <f t="shared" si="121"/>
        <v>0</v>
      </c>
      <c r="UX60" s="20">
        <f t="shared" si="122"/>
        <v>0</v>
      </c>
      <c r="UY60" s="20">
        <f t="shared" si="123"/>
        <v>0</v>
      </c>
      <c r="UZ60" s="20">
        <f t="shared" si="124"/>
        <v>0</v>
      </c>
      <c r="VA60" s="20">
        <f t="shared" si="125"/>
        <v>0</v>
      </c>
      <c r="VB60" s="36">
        <f t="shared" si="126"/>
        <v>0</v>
      </c>
      <c r="VC60" s="20">
        <f t="shared" si="127"/>
        <v>0</v>
      </c>
      <c r="VD60" s="20">
        <f t="shared" si="128"/>
        <v>0</v>
      </c>
      <c r="VE60" s="20">
        <f t="shared" si="129"/>
        <v>0</v>
      </c>
      <c r="VF60" s="20">
        <f t="shared" si="130"/>
        <v>0</v>
      </c>
      <c r="VG60" s="20">
        <f t="shared" si="131"/>
        <v>0</v>
      </c>
      <c r="VH60" s="20">
        <f t="shared" si="132"/>
        <v>0</v>
      </c>
      <c r="VI60" s="20">
        <f t="shared" si="133"/>
        <v>0</v>
      </c>
      <c r="VJ60" s="20">
        <f t="shared" si="134"/>
        <v>0</v>
      </c>
      <c r="VK60" s="20">
        <f t="shared" si="135"/>
        <v>0</v>
      </c>
      <c r="VL60" s="20">
        <f t="shared" si="136"/>
        <v>0</v>
      </c>
      <c r="VM60" s="20">
        <f t="shared" si="137"/>
        <v>0</v>
      </c>
      <c r="VN60" s="20">
        <f t="shared" si="138"/>
        <v>0</v>
      </c>
      <c r="VT60" s="34">
        <f t="shared" si="25"/>
        <v>2749776</v>
      </c>
      <c r="VU60" s="34" t="str">
        <f t="shared" si="26"/>
        <v>Domov důchodců Malá Čermná</v>
      </c>
      <c r="VV60" s="34" t="str">
        <f t="shared" si="27"/>
        <v>Domov důchodců Malá Čermná</v>
      </c>
      <c r="VW60" s="34" t="str">
        <f t="shared" si="28"/>
        <v>domovy pro seniory</v>
      </c>
      <c r="VX60" s="10">
        <f t="shared" si="29"/>
        <v>2205000</v>
      </c>
      <c r="VY60" s="10"/>
      <c r="VZ60" s="10"/>
      <c r="WA60" s="10">
        <f t="shared" si="30"/>
        <v>1050000</v>
      </c>
      <c r="WB60" s="10">
        <f t="shared" si="31"/>
        <v>750000</v>
      </c>
      <c r="WC60" s="10">
        <f t="shared" si="32"/>
        <v>0</v>
      </c>
      <c r="WD60" s="10">
        <f t="shared" si="33"/>
        <v>0</v>
      </c>
      <c r="WE60" s="10">
        <f t="shared" si="34"/>
        <v>60000</v>
      </c>
      <c r="WF60" s="10"/>
      <c r="WG60" s="10"/>
      <c r="WH60" s="10">
        <f t="shared" si="35"/>
        <v>430000</v>
      </c>
      <c r="WI60" s="10">
        <f t="shared" si="36"/>
        <v>1005000</v>
      </c>
      <c r="WJ60" s="10">
        <f t="shared" si="37"/>
        <v>7318000</v>
      </c>
      <c r="WK60" s="10"/>
      <c r="WL60" s="10">
        <f t="shared" si="38"/>
        <v>4682000</v>
      </c>
      <c r="WM60" s="10">
        <f t="shared" si="39"/>
        <v>17500000</v>
      </c>
      <c r="WN60" s="10">
        <f t="shared" si="40"/>
        <v>17500000</v>
      </c>
      <c r="WO60" s="10">
        <f t="shared" si="41"/>
        <v>0</v>
      </c>
      <c r="WP60" s="10">
        <f t="shared" si="42"/>
        <v>12000000</v>
      </c>
      <c r="WQ60" s="34">
        <v>6115340</v>
      </c>
      <c r="WR60" s="10">
        <f t="shared" si="43"/>
        <v>0</v>
      </c>
      <c r="WS60" s="10"/>
      <c r="WT60" s="10"/>
      <c r="WU60" s="10">
        <f t="shared" si="44"/>
        <v>0</v>
      </c>
      <c r="WV60" s="10">
        <f t="shared" si="45"/>
        <v>0</v>
      </c>
      <c r="WW60" s="10">
        <f t="shared" si="46"/>
        <v>0</v>
      </c>
      <c r="WX60" s="10">
        <f t="shared" si="47"/>
        <v>0</v>
      </c>
      <c r="WY60" s="10">
        <f t="shared" si="48"/>
        <v>0</v>
      </c>
      <c r="WZ60" s="10"/>
      <c r="XA60" s="10"/>
      <c r="XB60" s="10">
        <f t="shared" si="49"/>
        <v>0</v>
      </c>
      <c r="XC60" s="10">
        <f t="shared" si="50"/>
        <v>0</v>
      </c>
      <c r="XD60" s="10">
        <f t="shared" si="51"/>
        <v>5525000</v>
      </c>
      <c r="XE60" s="10">
        <f t="shared" si="52"/>
        <v>5525000</v>
      </c>
      <c r="XF60" s="10"/>
      <c r="XG60" s="10">
        <f t="shared" si="53"/>
        <v>5525000</v>
      </c>
      <c r="XH60" s="10">
        <f t="shared" si="54"/>
        <v>0</v>
      </c>
      <c r="XI60" s="10"/>
      <c r="XJ60" s="10"/>
      <c r="XK60" s="10"/>
    </row>
    <row r="61" spans="1:635" s="34" customFormat="1" ht="28.5" customHeight="1">
      <c r="A61" s="7">
        <v>1</v>
      </c>
      <c r="B61" s="9" t="s">
        <v>1414</v>
      </c>
      <c r="C61" s="7">
        <v>70889783</v>
      </c>
      <c r="D61" s="7" t="s">
        <v>1415</v>
      </c>
      <c r="E61" s="7" t="s">
        <v>1299</v>
      </c>
      <c r="F61" s="7">
        <v>1665958</v>
      </c>
      <c r="G61" s="7" t="s">
        <v>1196</v>
      </c>
      <c r="H61" s="7" t="s">
        <v>1187</v>
      </c>
      <c r="I61" s="7" t="s">
        <v>1414</v>
      </c>
      <c r="J61" s="35">
        <v>39083</v>
      </c>
      <c r="K61" s="7"/>
      <c r="L61" s="7" t="s">
        <v>1188</v>
      </c>
      <c r="M61" s="7" t="s">
        <v>1416</v>
      </c>
      <c r="N61" s="7">
        <v>55</v>
      </c>
      <c r="O61" s="7"/>
      <c r="P61" s="7">
        <v>70</v>
      </c>
      <c r="Q61" s="7">
        <v>69</v>
      </c>
      <c r="R61" s="7">
        <v>70</v>
      </c>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t="s">
        <v>1308</v>
      </c>
      <c r="BM61" s="7" t="s">
        <v>1191</v>
      </c>
      <c r="BN61" s="7" t="s">
        <v>1309</v>
      </c>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v>0</v>
      </c>
      <c r="DB61" s="7">
        <v>0</v>
      </c>
      <c r="DC61" s="7">
        <v>0</v>
      </c>
      <c r="DD61" s="7">
        <v>0</v>
      </c>
      <c r="DE61" s="7">
        <v>0</v>
      </c>
      <c r="DF61" s="7">
        <v>7</v>
      </c>
      <c r="DG61" s="7">
        <v>15</v>
      </c>
      <c r="DH61" s="7">
        <v>19</v>
      </c>
      <c r="DI61" s="7">
        <v>14</v>
      </c>
      <c r="DJ61" s="7">
        <v>0</v>
      </c>
      <c r="DK61" s="7">
        <v>7</v>
      </c>
      <c r="DL61" s="7">
        <v>15</v>
      </c>
      <c r="DM61" s="7">
        <v>19</v>
      </c>
      <c r="DN61" s="7">
        <v>14</v>
      </c>
      <c r="DO61" s="7">
        <v>0</v>
      </c>
      <c r="DP61" s="7">
        <v>0</v>
      </c>
      <c r="DQ61" s="7">
        <v>55</v>
      </c>
      <c r="DR61" s="7">
        <v>55</v>
      </c>
      <c r="DS61" s="7">
        <v>0</v>
      </c>
      <c r="DT61" s="7">
        <v>0</v>
      </c>
      <c r="DU61" s="7">
        <v>0</v>
      </c>
      <c r="DV61" s="7">
        <v>0</v>
      </c>
      <c r="DW61" s="7">
        <v>0</v>
      </c>
      <c r="DX61" s="7">
        <v>6</v>
      </c>
      <c r="DY61" s="7">
        <v>16</v>
      </c>
      <c r="DZ61" s="7">
        <v>18</v>
      </c>
      <c r="EA61" s="7">
        <v>15</v>
      </c>
      <c r="EB61" s="7">
        <v>0</v>
      </c>
      <c r="EC61" s="7">
        <v>6</v>
      </c>
      <c r="ED61" s="7">
        <v>16</v>
      </c>
      <c r="EE61" s="7">
        <v>18</v>
      </c>
      <c r="EF61" s="7">
        <v>15</v>
      </c>
      <c r="EG61" s="7">
        <v>0</v>
      </c>
      <c r="EH61" s="7">
        <v>0</v>
      </c>
      <c r="EI61" s="7">
        <v>55</v>
      </c>
      <c r="EJ61" s="7">
        <v>55</v>
      </c>
      <c r="EK61" s="7">
        <v>1</v>
      </c>
      <c r="EL61" s="7">
        <v>1</v>
      </c>
      <c r="EM61" s="7">
        <v>1</v>
      </c>
      <c r="EN61" s="7">
        <v>240000</v>
      </c>
      <c r="EO61" s="7">
        <v>170000</v>
      </c>
      <c r="EP61" s="7">
        <v>12</v>
      </c>
      <c r="EQ61" s="7">
        <v>12</v>
      </c>
      <c r="ER61" s="7">
        <v>12</v>
      </c>
      <c r="ES61" s="7">
        <v>3100000</v>
      </c>
      <c r="ET61" s="7">
        <v>2020000</v>
      </c>
      <c r="EU61" s="7">
        <v>6</v>
      </c>
      <c r="EV61" s="7">
        <v>6</v>
      </c>
      <c r="EW61" s="7">
        <v>6</v>
      </c>
      <c r="EX61" s="7">
        <v>2650000</v>
      </c>
      <c r="EY61" s="7">
        <v>0</v>
      </c>
      <c r="EZ61" s="7"/>
      <c r="FA61" s="7"/>
      <c r="FB61" s="7"/>
      <c r="FC61" s="7"/>
      <c r="FD61" s="7"/>
      <c r="FE61" s="7"/>
      <c r="FF61" s="7"/>
      <c r="FG61" s="7"/>
      <c r="FH61" s="7"/>
      <c r="FI61" s="7"/>
      <c r="FJ61" s="7"/>
      <c r="FK61" s="7"/>
      <c r="FL61" s="7"/>
      <c r="FM61" s="7"/>
      <c r="FN61" s="7"/>
      <c r="FO61" s="7">
        <v>13</v>
      </c>
      <c r="FP61" s="7">
        <v>13</v>
      </c>
      <c r="FQ61" s="7">
        <v>13</v>
      </c>
      <c r="FR61" s="7">
        <v>3210000</v>
      </c>
      <c r="FS61" s="7">
        <v>2410000</v>
      </c>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v>0</v>
      </c>
      <c r="KH61" s="7"/>
      <c r="KI61" s="7">
        <v>19</v>
      </c>
      <c r="KJ61" s="7">
        <v>0</v>
      </c>
      <c r="KK61" s="7">
        <v>0</v>
      </c>
      <c r="KL61" s="7">
        <v>0</v>
      </c>
      <c r="KM61" s="7">
        <v>19</v>
      </c>
      <c r="KN61" s="7">
        <v>9200000</v>
      </c>
      <c r="KO61" s="7">
        <v>4600000</v>
      </c>
      <c r="KP61" s="7">
        <v>4600000</v>
      </c>
      <c r="KQ61" s="7"/>
      <c r="KR61" s="7"/>
      <c r="KS61" s="7"/>
      <c r="KT61" s="7">
        <v>0</v>
      </c>
      <c r="KU61" s="7">
        <v>0</v>
      </c>
      <c r="KV61" s="7">
        <v>0</v>
      </c>
      <c r="KW61" s="7"/>
      <c r="KX61" s="7"/>
      <c r="KY61" s="7"/>
      <c r="KZ61" s="7">
        <v>0</v>
      </c>
      <c r="LA61" s="7">
        <v>0</v>
      </c>
      <c r="LB61" s="7">
        <v>0</v>
      </c>
      <c r="LC61" s="7"/>
      <c r="LD61" s="7"/>
      <c r="LE61" s="7"/>
      <c r="LF61" s="7">
        <v>3344000</v>
      </c>
      <c r="LG61" s="7">
        <v>470000</v>
      </c>
      <c r="LH61" s="7">
        <v>470000</v>
      </c>
      <c r="LI61" s="7"/>
      <c r="LJ61" s="7"/>
      <c r="LK61" s="7"/>
      <c r="LL61" s="7">
        <v>0</v>
      </c>
      <c r="LM61" s="7">
        <v>0</v>
      </c>
      <c r="LN61" s="7">
        <v>0</v>
      </c>
      <c r="LO61" s="7"/>
      <c r="LP61" s="7"/>
      <c r="LQ61" s="7"/>
      <c r="LR61" s="7">
        <v>50000</v>
      </c>
      <c r="LS61" s="7">
        <v>0</v>
      </c>
      <c r="LT61" s="7">
        <v>0</v>
      </c>
      <c r="LU61" s="7"/>
      <c r="LV61" s="7"/>
      <c r="LW61" s="7"/>
      <c r="LX61" s="7">
        <v>1850000</v>
      </c>
      <c r="LY61" s="7">
        <v>0</v>
      </c>
      <c r="LZ61" s="7">
        <v>0</v>
      </c>
      <c r="MA61" s="7"/>
      <c r="MB61" s="7"/>
      <c r="MC61" s="7"/>
      <c r="MD61" s="7">
        <v>30000</v>
      </c>
      <c r="ME61" s="7">
        <v>0</v>
      </c>
      <c r="MF61" s="7">
        <v>0</v>
      </c>
      <c r="MG61" s="7"/>
      <c r="MH61" s="7"/>
      <c r="MI61" s="7"/>
      <c r="MJ61" s="7">
        <v>10000</v>
      </c>
      <c r="MK61" s="7">
        <v>0</v>
      </c>
      <c r="ML61" s="7">
        <v>0</v>
      </c>
      <c r="MM61" s="7"/>
      <c r="MN61" s="7"/>
      <c r="MO61" s="7"/>
      <c r="MP61" s="7">
        <v>423000</v>
      </c>
      <c r="MQ61" s="7">
        <v>0</v>
      </c>
      <c r="MR61" s="7">
        <v>0</v>
      </c>
      <c r="MS61" s="7"/>
      <c r="MT61" s="7"/>
      <c r="MU61" s="7"/>
      <c r="MV61" s="7">
        <v>1117000</v>
      </c>
      <c r="MW61" s="7">
        <v>0</v>
      </c>
      <c r="MX61" s="7">
        <v>0</v>
      </c>
      <c r="MY61" s="7"/>
      <c r="MZ61" s="7"/>
      <c r="NA61" s="7"/>
      <c r="NB61" s="7">
        <v>226000</v>
      </c>
      <c r="NC61" s="7">
        <v>0</v>
      </c>
      <c r="ND61" s="7">
        <v>0</v>
      </c>
      <c r="NE61" s="7"/>
      <c r="NF61" s="7"/>
      <c r="NG61" s="7"/>
      <c r="NH61" s="7">
        <v>0</v>
      </c>
      <c r="NI61" s="7">
        <v>0</v>
      </c>
      <c r="NJ61" s="7">
        <v>0</v>
      </c>
      <c r="NK61" s="7"/>
      <c r="NL61" s="7"/>
      <c r="NM61" s="7"/>
      <c r="NN61" s="7">
        <v>0</v>
      </c>
      <c r="NO61" s="7">
        <v>0</v>
      </c>
      <c r="NP61" s="7">
        <v>0</v>
      </c>
      <c r="NQ61" s="7"/>
      <c r="NR61" s="7"/>
      <c r="NS61" s="7"/>
      <c r="NT61" s="7">
        <v>30000</v>
      </c>
      <c r="NU61" s="7">
        <v>0</v>
      </c>
      <c r="NV61" s="7">
        <v>0</v>
      </c>
      <c r="NW61" s="7"/>
      <c r="NX61" s="7"/>
      <c r="NY61" s="7"/>
      <c r="NZ61" s="7">
        <v>451000</v>
      </c>
      <c r="OA61" s="7">
        <v>0</v>
      </c>
      <c r="OB61" s="7">
        <v>0</v>
      </c>
      <c r="OC61" s="7"/>
      <c r="OD61" s="7"/>
      <c r="OE61" s="7"/>
      <c r="OF61" s="7">
        <v>3000</v>
      </c>
      <c r="OG61" s="7">
        <v>0</v>
      </c>
      <c r="OH61" s="7">
        <v>0</v>
      </c>
      <c r="OI61" s="7"/>
      <c r="OJ61" s="7"/>
      <c r="OK61" s="7"/>
      <c r="OL61" s="7">
        <v>0</v>
      </c>
      <c r="OM61" s="7">
        <v>0</v>
      </c>
      <c r="ON61" s="7">
        <v>0</v>
      </c>
      <c r="OO61" s="7"/>
      <c r="OP61" s="7"/>
      <c r="OQ61" s="7"/>
      <c r="OR61" s="7">
        <v>0</v>
      </c>
      <c r="OS61" s="7">
        <v>0</v>
      </c>
      <c r="OT61" s="7">
        <v>0</v>
      </c>
      <c r="OU61" s="7"/>
      <c r="OV61" s="7"/>
      <c r="OW61" s="7"/>
      <c r="OX61" s="7">
        <v>0</v>
      </c>
      <c r="OY61" s="7">
        <v>0</v>
      </c>
      <c r="OZ61" s="7">
        <v>0</v>
      </c>
      <c r="PA61" s="7"/>
      <c r="PB61" s="7"/>
      <c r="PC61" s="7"/>
      <c r="PD61" s="7">
        <v>320000</v>
      </c>
      <c r="PE61" s="7">
        <v>0</v>
      </c>
      <c r="PF61" s="7">
        <v>0</v>
      </c>
      <c r="PG61" s="7"/>
      <c r="PH61" s="7"/>
      <c r="PI61" s="7"/>
      <c r="PJ61" s="7">
        <v>42000</v>
      </c>
      <c r="PK61" s="7">
        <v>0</v>
      </c>
      <c r="PL61" s="7">
        <v>0</v>
      </c>
      <c r="PM61" s="7"/>
      <c r="PN61" s="7"/>
      <c r="PO61" s="7"/>
      <c r="PP61" s="7">
        <v>17096000</v>
      </c>
      <c r="PQ61" s="7">
        <v>5070000</v>
      </c>
      <c r="PR61" s="8">
        <v>5070000</v>
      </c>
      <c r="PS61" s="7">
        <v>100</v>
      </c>
      <c r="PT61" s="7">
        <v>100</v>
      </c>
      <c r="PU61" s="7"/>
      <c r="PV61" s="7">
        <v>15226796</v>
      </c>
      <c r="PW61" s="7"/>
      <c r="PX61" s="7">
        <v>4826000</v>
      </c>
      <c r="PY61" s="7">
        <v>4415000</v>
      </c>
      <c r="PZ61" s="7">
        <v>5070000</v>
      </c>
      <c r="QA61" s="7">
        <v>0</v>
      </c>
      <c r="QB61" s="7">
        <v>0</v>
      </c>
      <c r="QC61" s="7">
        <v>0</v>
      </c>
      <c r="QD61" s="7">
        <v>0</v>
      </c>
      <c r="QE61" s="7">
        <v>0</v>
      </c>
      <c r="QF61" s="7">
        <v>0</v>
      </c>
      <c r="QG61" s="7">
        <v>0</v>
      </c>
      <c r="QH61" s="7">
        <v>0</v>
      </c>
      <c r="QI61" s="7">
        <v>0</v>
      </c>
      <c r="QJ61" s="7">
        <v>10341973</v>
      </c>
      <c r="QK61" s="7">
        <v>10528000</v>
      </c>
      <c r="QL61" s="7">
        <v>11376000</v>
      </c>
      <c r="QM61" s="7"/>
      <c r="QN61" s="7">
        <v>613399</v>
      </c>
      <c r="QO61" s="7">
        <v>650000</v>
      </c>
      <c r="QP61" s="7">
        <v>650000</v>
      </c>
      <c r="QQ61" s="7"/>
      <c r="QR61" s="7"/>
      <c r="QS61" s="7"/>
      <c r="QT61" s="7"/>
      <c r="QU61" s="7"/>
      <c r="QV61" s="7"/>
      <c r="QW61" s="7"/>
      <c r="QX61" s="7"/>
      <c r="QY61" s="7"/>
      <c r="QZ61" s="7"/>
      <c r="RA61" s="7"/>
      <c r="RB61" s="7"/>
      <c r="RC61" s="7"/>
      <c r="RD61" s="7"/>
      <c r="RE61" s="7"/>
      <c r="RF61" s="7"/>
      <c r="RG61" s="7"/>
      <c r="RH61" s="7"/>
      <c r="RI61" s="7">
        <v>0</v>
      </c>
      <c r="RJ61" s="7"/>
      <c r="RK61" s="7"/>
      <c r="RL61" s="7"/>
      <c r="RM61" s="7" t="s">
        <v>1188</v>
      </c>
      <c r="RN61" s="7"/>
      <c r="RO61" s="7"/>
      <c r="RP61" s="7"/>
      <c r="RQ61" s="7"/>
      <c r="RR61" s="7"/>
      <c r="RS61" s="7"/>
      <c r="RT61" s="7"/>
      <c r="RU61" s="7"/>
      <c r="RV61" s="7"/>
      <c r="RW61" s="7"/>
      <c r="RX61" s="7"/>
      <c r="RY61" s="7"/>
      <c r="RZ61" s="7"/>
      <c r="SA61" s="7"/>
      <c r="SB61" s="7"/>
      <c r="SC61" s="7"/>
      <c r="SD61" s="7"/>
      <c r="SE61" s="7"/>
      <c r="SF61" s="7"/>
      <c r="SG61" s="36">
        <f t="shared" si="55"/>
        <v>17096000</v>
      </c>
      <c r="SH61" s="36">
        <f t="shared" si="56"/>
        <v>17096000</v>
      </c>
      <c r="SI61" s="36">
        <f t="shared" si="57"/>
        <v>12544000</v>
      </c>
      <c r="SJ61" s="20">
        <f t="shared" si="58"/>
        <v>9200000</v>
      </c>
      <c r="SK61" s="20">
        <f t="shared" si="59"/>
        <v>0</v>
      </c>
      <c r="SL61" s="20">
        <f t="shared" si="60"/>
        <v>0</v>
      </c>
      <c r="SM61" s="20">
        <f t="shared" si="61"/>
        <v>3344000</v>
      </c>
      <c r="SN61" s="36">
        <f t="shared" si="62"/>
        <v>4552000</v>
      </c>
      <c r="SO61" s="36">
        <f t="shared" si="63"/>
        <v>50000</v>
      </c>
      <c r="SP61" s="20">
        <f t="shared" si="64"/>
        <v>0</v>
      </c>
      <c r="SQ61" s="20">
        <f t="shared" si="65"/>
        <v>50000</v>
      </c>
      <c r="SR61" s="20">
        <f t="shared" si="66"/>
        <v>1850000</v>
      </c>
      <c r="SS61" s="20">
        <f t="shared" si="67"/>
        <v>30000</v>
      </c>
      <c r="ST61" s="20">
        <f t="shared" si="68"/>
        <v>10000</v>
      </c>
      <c r="SU61" s="20">
        <f t="shared" si="69"/>
        <v>423000</v>
      </c>
      <c r="SV61" s="36">
        <f t="shared" si="70"/>
        <v>1827000</v>
      </c>
      <c r="SW61" s="20">
        <f t="shared" si="71"/>
        <v>1117000</v>
      </c>
      <c r="SX61" s="20">
        <f t="shared" si="72"/>
        <v>226000</v>
      </c>
      <c r="SY61" s="20">
        <f t="shared" si="73"/>
        <v>0</v>
      </c>
      <c r="SZ61" s="20">
        <f t="shared" si="74"/>
        <v>0</v>
      </c>
      <c r="TA61" s="20">
        <f t="shared" si="75"/>
        <v>30000</v>
      </c>
      <c r="TB61" s="20">
        <f t="shared" si="76"/>
        <v>451000</v>
      </c>
      <c r="TC61" s="20">
        <f t="shared" si="77"/>
        <v>3000</v>
      </c>
      <c r="TD61" s="20">
        <f t="shared" si="78"/>
        <v>0</v>
      </c>
      <c r="TE61" s="20">
        <f t="shared" si="79"/>
        <v>0</v>
      </c>
      <c r="TF61" s="20">
        <f t="shared" si="80"/>
        <v>0</v>
      </c>
      <c r="TG61" s="20">
        <f t="shared" si="81"/>
        <v>320000</v>
      </c>
      <c r="TH61" s="20">
        <f t="shared" si="82"/>
        <v>42000</v>
      </c>
      <c r="TI61" s="6"/>
      <c r="TJ61" s="36">
        <f t="shared" si="83"/>
        <v>5070000</v>
      </c>
      <c r="TK61" s="36">
        <f t="shared" si="84"/>
        <v>5070000</v>
      </c>
      <c r="TL61" s="36">
        <f t="shared" si="85"/>
        <v>5070000</v>
      </c>
      <c r="TM61" s="20">
        <f t="shared" si="86"/>
        <v>4600000</v>
      </c>
      <c r="TN61" s="20">
        <f t="shared" si="87"/>
        <v>0</v>
      </c>
      <c r="TO61" s="20">
        <f t="shared" si="88"/>
        <v>0</v>
      </c>
      <c r="TP61" s="20">
        <f t="shared" si="89"/>
        <v>470000</v>
      </c>
      <c r="TQ61" s="36">
        <f t="shared" si="90"/>
        <v>0</v>
      </c>
      <c r="TR61" s="36">
        <f t="shared" si="91"/>
        <v>0</v>
      </c>
      <c r="TS61" s="20">
        <f t="shared" si="92"/>
        <v>0</v>
      </c>
      <c r="TT61" s="20">
        <f t="shared" si="93"/>
        <v>0</v>
      </c>
      <c r="TU61" s="20">
        <f t="shared" si="94"/>
        <v>0</v>
      </c>
      <c r="TV61" s="20">
        <f t="shared" si="95"/>
        <v>0</v>
      </c>
      <c r="TW61" s="20">
        <f t="shared" si="96"/>
        <v>0</v>
      </c>
      <c r="TX61" s="20">
        <f t="shared" si="97"/>
        <v>0</v>
      </c>
      <c r="TY61" s="36">
        <f t="shared" si="98"/>
        <v>0</v>
      </c>
      <c r="TZ61" s="20">
        <f t="shared" si="99"/>
        <v>0</v>
      </c>
      <c r="UA61" s="20">
        <f t="shared" si="100"/>
        <v>0</v>
      </c>
      <c r="UB61" s="20">
        <f t="shared" si="101"/>
        <v>0</v>
      </c>
      <c r="UC61" s="20">
        <f t="shared" si="102"/>
        <v>0</v>
      </c>
      <c r="UD61" s="20">
        <f t="shared" si="103"/>
        <v>0</v>
      </c>
      <c r="UE61" s="20">
        <f t="shared" si="104"/>
        <v>0</v>
      </c>
      <c r="UF61" s="20">
        <f t="shared" si="105"/>
        <v>0</v>
      </c>
      <c r="UG61" s="20">
        <f t="shared" si="106"/>
        <v>0</v>
      </c>
      <c r="UH61" s="20">
        <f t="shared" si="107"/>
        <v>0</v>
      </c>
      <c r="UI61" s="20">
        <f t="shared" si="108"/>
        <v>0</v>
      </c>
      <c r="UJ61" s="20">
        <f t="shared" si="109"/>
        <v>0</v>
      </c>
      <c r="UK61" s="20">
        <f t="shared" si="110"/>
        <v>0</v>
      </c>
      <c r="UL61" s="6"/>
      <c r="UM61" s="36">
        <f t="shared" si="111"/>
        <v>5070000</v>
      </c>
      <c r="UN61" s="36">
        <f t="shared" si="112"/>
        <v>5070000</v>
      </c>
      <c r="UO61" s="36">
        <f t="shared" si="113"/>
        <v>5070000</v>
      </c>
      <c r="UP61" s="20">
        <f t="shared" si="114"/>
        <v>4600000</v>
      </c>
      <c r="UQ61" s="20">
        <f t="shared" si="115"/>
        <v>0</v>
      </c>
      <c r="UR61" s="20">
        <f t="shared" si="116"/>
        <v>0</v>
      </c>
      <c r="US61" s="20">
        <f t="shared" si="117"/>
        <v>470000</v>
      </c>
      <c r="UT61" s="36">
        <f t="shared" si="118"/>
        <v>0</v>
      </c>
      <c r="UU61" s="36">
        <f t="shared" si="119"/>
        <v>0</v>
      </c>
      <c r="UV61" s="20">
        <f t="shared" si="120"/>
        <v>0</v>
      </c>
      <c r="UW61" s="20">
        <f t="shared" si="121"/>
        <v>0</v>
      </c>
      <c r="UX61" s="20">
        <f t="shared" si="122"/>
        <v>0</v>
      </c>
      <c r="UY61" s="20">
        <f t="shared" si="123"/>
        <v>0</v>
      </c>
      <c r="UZ61" s="20">
        <f t="shared" si="124"/>
        <v>0</v>
      </c>
      <c r="VA61" s="20">
        <f t="shared" si="125"/>
        <v>0</v>
      </c>
      <c r="VB61" s="36">
        <f t="shared" si="126"/>
        <v>0</v>
      </c>
      <c r="VC61" s="20">
        <f t="shared" si="127"/>
        <v>0</v>
      </c>
      <c r="VD61" s="20">
        <f t="shared" si="128"/>
        <v>0</v>
      </c>
      <c r="VE61" s="20">
        <f t="shared" si="129"/>
        <v>0</v>
      </c>
      <c r="VF61" s="20">
        <f t="shared" si="130"/>
        <v>0</v>
      </c>
      <c r="VG61" s="20">
        <f t="shared" si="131"/>
        <v>0</v>
      </c>
      <c r="VH61" s="20">
        <f t="shared" si="132"/>
        <v>0</v>
      </c>
      <c r="VI61" s="20">
        <f t="shared" si="133"/>
        <v>0</v>
      </c>
      <c r="VJ61" s="20">
        <f t="shared" si="134"/>
        <v>0</v>
      </c>
      <c r="VK61" s="20">
        <f t="shared" si="135"/>
        <v>0</v>
      </c>
      <c r="VL61" s="20">
        <f t="shared" si="136"/>
        <v>0</v>
      </c>
      <c r="VM61" s="20">
        <f t="shared" si="137"/>
        <v>0</v>
      </c>
      <c r="VN61" s="20">
        <f t="shared" si="138"/>
        <v>0</v>
      </c>
      <c r="VT61" s="34">
        <f t="shared" si="25"/>
        <v>1665958</v>
      </c>
      <c r="VU61" s="34" t="str">
        <f t="shared" si="26"/>
        <v>Domov důchodců Mlázovice</v>
      </c>
      <c r="VV61" s="34" t="str">
        <f t="shared" si="27"/>
        <v>Domov důchodců Mlázovice</v>
      </c>
      <c r="VW61" s="34" t="str">
        <f t="shared" si="28"/>
        <v>domovy pro seniory</v>
      </c>
      <c r="VX61" s="10">
        <f t="shared" si="29"/>
        <v>1940000</v>
      </c>
      <c r="VY61" s="10"/>
      <c r="VZ61" s="10"/>
      <c r="WA61" s="10">
        <f t="shared" si="30"/>
        <v>1117000</v>
      </c>
      <c r="WB61" s="10">
        <f t="shared" si="31"/>
        <v>451000</v>
      </c>
      <c r="WC61" s="10">
        <f t="shared" si="32"/>
        <v>0</v>
      </c>
      <c r="WD61" s="10">
        <f t="shared" si="33"/>
        <v>0</v>
      </c>
      <c r="WE61" s="10">
        <f t="shared" si="34"/>
        <v>256000</v>
      </c>
      <c r="WF61" s="10"/>
      <c r="WG61" s="10"/>
      <c r="WH61" s="10">
        <f t="shared" si="35"/>
        <v>320000</v>
      </c>
      <c r="WI61" s="10">
        <f t="shared" si="36"/>
        <v>468000</v>
      </c>
      <c r="WJ61" s="10">
        <f t="shared" si="37"/>
        <v>5990000</v>
      </c>
      <c r="WK61" s="10"/>
      <c r="WL61" s="10">
        <f t="shared" si="38"/>
        <v>6554000</v>
      </c>
      <c r="WM61" s="10">
        <f t="shared" si="39"/>
        <v>17096000</v>
      </c>
      <c r="WN61" s="10">
        <f t="shared" si="40"/>
        <v>17096000</v>
      </c>
      <c r="WO61" s="10">
        <f t="shared" si="41"/>
        <v>0</v>
      </c>
      <c r="WP61" s="10">
        <f t="shared" si="42"/>
        <v>12544000</v>
      </c>
      <c r="WQ61" s="34">
        <v>6115340</v>
      </c>
      <c r="WR61" s="10">
        <f t="shared" si="43"/>
        <v>0</v>
      </c>
      <c r="WS61" s="10"/>
      <c r="WT61" s="10"/>
      <c r="WU61" s="10">
        <f t="shared" si="44"/>
        <v>0</v>
      </c>
      <c r="WV61" s="10">
        <f t="shared" si="45"/>
        <v>0</v>
      </c>
      <c r="WW61" s="10">
        <f t="shared" si="46"/>
        <v>0</v>
      </c>
      <c r="WX61" s="10">
        <f t="shared" si="47"/>
        <v>0</v>
      </c>
      <c r="WY61" s="10">
        <f t="shared" si="48"/>
        <v>0</v>
      </c>
      <c r="WZ61" s="10"/>
      <c r="XA61" s="10"/>
      <c r="XB61" s="10">
        <f t="shared" si="49"/>
        <v>0</v>
      </c>
      <c r="XC61" s="10">
        <f t="shared" si="50"/>
        <v>0</v>
      </c>
      <c r="XD61" s="10">
        <f t="shared" si="51"/>
        <v>5070000</v>
      </c>
      <c r="XE61" s="10">
        <f t="shared" si="52"/>
        <v>5070000</v>
      </c>
      <c r="XF61" s="10"/>
      <c r="XG61" s="10">
        <f t="shared" si="53"/>
        <v>5070000</v>
      </c>
      <c r="XH61" s="10">
        <f t="shared" si="54"/>
        <v>0</v>
      </c>
      <c r="XI61" s="10"/>
      <c r="XJ61" s="10"/>
      <c r="XK61" s="10"/>
    </row>
    <row r="62" spans="1:635" s="34" customFormat="1" ht="28.5" customHeight="1">
      <c r="A62" s="7">
        <v>1</v>
      </c>
      <c r="B62" s="9" t="s">
        <v>1417</v>
      </c>
      <c r="C62" s="7">
        <v>71193987</v>
      </c>
      <c r="D62" s="7" t="s">
        <v>1418</v>
      </c>
      <c r="E62" s="7" t="s">
        <v>1219</v>
      </c>
      <c r="F62" s="7">
        <v>1991772</v>
      </c>
      <c r="G62" s="7" t="s">
        <v>1349</v>
      </c>
      <c r="H62" s="7" t="s">
        <v>1187</v>
      </c>
      <c r="I62" s="7" t="s">
        <v>1417</v>
      </c>
      <c r="J62" s="35">
        <v>42370</v>
      </c>
      <c r="K62" s="7"/>
      <c r="L62" s="7" t="s">
        <v>1188</v>
      </c>
      <c r="M62" s="7" t="s">
        <v>1419</v>
      </c>
      <c r="N62" s="7">
        <v>60</v>
      </c>
      <c r="O62" s="7"/>
      <c r="P62" s="7">
        <v>0</v>
      </c>
      <c r="Q62" s="7">
        <v>78</v>
      </c>
      <c r="R62" s="7">
        <v>77</v>
      </c>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t="s">
        <v>1420</v>
      </c>
      <c r="BM62" s="7" t="s">
        <v>1421</v>
      </c>
      <c r="BN62" s="7" t="s">
        <v>1200</v>
      </c>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v>0</v>
      </c>
      <c r="DB62" s="7">
        <v>0</v>
      </c>
      <c r="DC62" s="7">
        <v>0</v>
      </c>
      <c r="DD62" s="7">
        <v>0</v>
      </c>
      <c r="DE62" s="7">
        <v>0</v>
      </c>
      <c r="DF62" s="7">
        <v>2</v>
      </c>
      <c r="DG62" s="7">
        <v>9</v>
      </c>
      <c r="DH62" s="7">
        <v>22</v>
      </c>
      <c r="DI62" s="7">
        <v>20</v>
      </c>
      <c r="DJ62" s="7">
        <v>5</v>
      </c>
      <c r="DK62" s="7">
        <v>2</v>
      </c>
      <c r="DL62" s="7">
        <v>9</v>
      </c>
      <c r="DM62" s="7">
        <v>22</v>
      </c>
      <c r="DN62" s="7">
        <v>20</v>
      </c>
      <c r="DO62" s="7">
        <v>5</v>
      </c>
      <c r="DP62" s="7">
        <v>0</v>
      </c>
      <c r="DQ62" s="7">
        <v>58</v>
      </c>
      <c r="DR62" s="7">
        <v>58</v>
      </c>
      <c r="DS62" s="7">
        <v>0</v>
      </c>
      <c r="DT62" s="7">
        <v>0</v>
      </c>
      <c r="DU62" s="7">
        <v>0</v>
      </c>
      <c r="DV62" s="7">
        <v>0</v>
      </c>
      <c r="DW62" s="7">
        <v>0</v>
      </c>
      <c r="DX62" s="7">
        <v>3</v>
      </c>
      <c r="DY62" s="7">
        <v>10</v>
      </c>
      <c r="DZ62" s="7">
        <v>20</v>
      </c>
      <c r="EA62" s="7">
        <v>25</v>
      </c>
      <c r="EB62" s="7">
        <v>2</v>
      </c>
      <c r="EC62" s="7">
        <v>3</v>
      </c>
      <c r="ED62" s="7">
        <v>10</v>
      </c>
      <c r="EE62" s="7">
        <v>20</v>
      </c>
      <c r="EF62" s="7">
        <v>25</v>
      </c>
      <c r="EG62" s="7">
        <v>2</v>
      </c>
      <c r="EH62" s="7">
        <v>0</v>
      </c>
      <c r="EI62" s="7">
        <v>60</v>
      </c>
      <c r="EJ62" s="7">
        <v>60</v>
      </c>
      <c r="EK62" s="7">
        <v>2</v>
      </c>
      <c r="EL62" s="7">
        <v>1.4</v>
      </c>
      <c r="EM62" s="7">
        <v>1.4</v>
      </c>
      <c r="EN62" s="7">
        <v>645000</v>
      </c>
      <c r="EO62" s="7">
        <v>455000</v>
      </c>
      <c r="EP62" s="7">
        <v>16</v>
      </c>
      <c r="EQ62" s="7">
        <v>16</v>
      </c>
      <c r="ER62" s="7">
        <v>16</v>
      </c>
      <c r="ES62" s="7">
        <v>5221000</v>
      </c>
      <c r="ET62" s="7">
        <v>2975000</v>
      </c>
      <c r="EU62" s="7">
        <v>8</v>
      </c>
      <c r="EV62" s="7">
        <v>6.4</v>
      </c>
      <c r="EW62" s="7">
        <v>6.4</v>
      </c>
      <c r="EX62" s="7">
        <v>3777000</v>
      </c>
      <c r="EY62" s="7">
        <v>0</v>
      </c>
      <c r="EZ62" s="7"/>
      <c r="FA62" s="7"/>
      <c r="FB62" s="7"/>
      <c r="FC62" s="7"/>
      <c r="FD62" s="7"/>
      <c r="FE62" s="7"/>
      <c r="FF62" s="7"/>
      <c r="FG62" s="7"/>
      <c r="FH62" s="7"/>
      <c r="FI62" s="7"/>
      <c r="FJ62" s="7"/>
      <c r="FK62" s="7"/>
      <c r="FL62" s="7"/>
      <c r="FM62" s="7"/>
      <c r="FN62" s="7"/>
      <c r="FO62" s="7">
        <v>29</v>
      </c>
      <c r="FP62" s="7">
        <v>11.6</v>
      </c>
      <c r="FQ62" s="7">
        <v>11.6</v>
      </c>
      <c r="FR62" s="7">
        <v>3611000</v>
      </c>
      <c r="FS62" s="7">
        <v>2196000</v>
      </c>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v>2</v>
      </c>
      <c r="IO62" s="7">
        <v>243</v>
      </c>
      <c r="IP62" s="7">
        <v>0.121</v>
      </c>
      <c r="IQ62" s="7">
        <v>48600</v>
      </c>
      <c r="IR62" s="7">
        <v>0</v>
      </c>
      <c r="IS62" s="7">
        <v>5</v>
      </c>
      <c r="IT62" s="7">
        <v>307</v>
      </c>
      <c r="IU62" s="7">
        <v>0.153</v>
      </c>
      <c r="IV62" s="7">
        <v>43400</v>
      </c>
      <c r="IW62" s="7">
        <v>0</v>
      </c>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v>1</v>
      </c>
      <c r="KH62" s="7">
        <v>20</v>
      </c>
      <c r="KI62" s="7">
        <v>23.8</v>
      </c>
      <c r="KJ62" s="7">
        <v>0</v>
      </c>
      <c r="KK62" s="7">
        <v>0.121</v>
      </c>
      <c r="KL62" s="7">
        <v>0</v>
      </c>
      <c r="KM62" s="7">
        <v>23.920999999999999</v>
      </c>
      <c r="KN62" s="7">
        <v>13254000</v>
      </c>
      <c r="KO62" s="7">
        <v>5626000</v>
      </c>
      <c r="KP62" s="7">
        <v>5626000</v>
      </c>
      <c r="KQ62" s="7"/>
      <c r="KR62" s="7"/>
      <c r="KS62" s="7"/>
      <c r="KT62" s="7">
        <v>0</v>
      </c>
      <c r="KU62" s="7">
        <v>0</v>
      </c>
      <c r="KV62" s="7">
        <v>0</v>
      </c>
      <c r="KW62" s="7"/>
      <c r="KX62" s="7"/>
      <c r="KY62" s="7"/>
      <c r="KZ62" s="7">
        <v>92000</v>
      </c>
      <c r="LA62" s="7">
        <v>0</v>
      </c>
      <c r="LB62" s="7">
        <v>0</v>
      </c>
      <c r="LC62" s="7"/>
      <c r="LD62" s="7"/>
      <c r="LE62" s="7"/>
      <c r="LF62" s="7">
        <v>310000</v>
      </c>
      <c r="LG62" s="7">
        <v>0</v>
      </c>
      <c r="LH62" s="7">
        <v>0</v>
      </c>
      <c r="LI62" s="7"/>
      <c r="LJ62" s="7"/>
      <c r="LK62" s="7"/>
      <c r="LL62" s="7">
        <v>0</v>
      </c>
      <c r="LM62" s="7">
        <v>0</v>
      </c>
      <c r="LN62" s="7">
        <v>0</v>
      </c>
      <c r="LO62" s="7"/>
      <c r="LP62" s="7"/>
      <c r="LQ62" s="7"/>
      <c r="LR62" s="7">
        <v>246000</v>
      </c>
      <c r="LS62" s="7">
        <v>0</v>
      </c>
      <c r="LT62" s="7">
        <v>0</v>
      </c>
      <c r="LU62" s="7"/>
      <c r="LV62" s="7"/>
      <c r="LW62" s="7"/>
      <c r="LX62" s="7">
        <v>1830000</v>
      </c>
      <c r="LY62" s="7">
        <v>0</v>
      </c>
      <c r="LZ62" s="7">
        <v>0</v>
      </c>
      <c r="MA62" s="7"/>
      <c r="MB62" s="7"/>
      <c r="MC62" s="7"/>
      <c r="MD62" s="7">
        <v>33000</v>
      </c>
      <c r="ME62" s="7">
        <v>0</v>
      </c>
      <c r="MF62" s="7">
        <v>0</v>
      </c>
      <c r="MG62" s="7"/>
      <c r="MH62" s="7"/>
      <c r="MI62" s="7"/>
      <c r="MJ62" s="7">
        <v>8000</v>
      </c>
      <c r="MK62" s="7">
        <v>0</v>
      </c>
      <c r="ML62" s="7">
        <v>0</v>
      </c>
      <c r="MM62" s="7"/>
      <c r="MN62" s="7"/>
      <c r="MO62" s="7"/>
      <c r="MP62" s="7">
        <v>720000</v>
      </c>
      <c r="MQ62" s="7">
        <v>0</v>
      </c>
      <c r="MR62" s="7">
        <v>0</v>
      </c>
      <c r="MS62" s="7"/>
      <c r="MT62" s="7"/>
      <c r="MU62" s="7"/>
      <c r="MV62" s="7">
        <v>1435000</v>
      </c>
      <c r="MW62" s="7">
        <v>0</v>
      </c>
      <c r="MX62" s="7">
        <v>0</v>
      </c>
      <c r="MY62" s="7"/>
      <c r="MZ62" s="7"/>
      <c r="NA62" s="7"/>
      <c r="NB62" s="7">
        <v>33000</v>
      </c>
      <c r="NC62" s="7">
        <v>0</v>
      </c>
      <c r="ND62" s="7">
        <v>0</v>
      </c>
      <c r="NE62" s="7"/>
      <c r="NF62" s="7"/>
      <c r="NG62" s="7"/>
      <c r="NH62" s="7">
        <v>0</v>
      </c>
      <c r="NI62" s="7">
        <v>0</v>
      </c>
      <c r="NJ62" s="7">
        <v>0</v>
      </c>
      <c r="NK62" s="7"/>
      <c r="NL62" s="7"/>
      <c r="NM62" s="7"/>
      <c r="NN62" s="7">
        <v>7000</v>
      </c>
      <c r="NO62" s="7">
        <v>0</v>
      </c>
      <c r="NP62" s="7">
        <v>0</v>
      </c>
      <c r="NQ62" s="7"/>
      <c r="NR62" s="7"/>
      <c r="NS62" s="7"/>
      <c r="NT62" s="7">
        <v>0</v>
      </c>
      <c r="NU62" s="7">
        <v>0</v>
      </c>
      <c r="NV62" s="7">
        <v>0</v>
      </c>
      <c r="NW62" s="7"/>
      <c r="NX62" s="7"/>
      <c r="NY62" s="7"/>
      <c r="NZ62" s="7">
        <v>328000</v>
      </c>
      <c r="OA62" s="7">
        <v>0</v>
      </c>
      <c r="OB62" s="7">
        <v>0</v>
      </c>
      <c r="OC62" s="7"/>
      <c r="OD62" s="7"/>
      <c r="OE62" s="7"/>
      <c r="OF62" s="7">
        <v>6000</v>
      </c>
      <c r="OG62" s="7">
        <v>0</v>
      </c>
      <c r="OH62" s="7">
        <v>0</v>
      </c>
      <c r="OI62" s="7"/>
      <c r="OJ62" s="7"/>
      <c r="OK62" s="7"/>
      <c r="OL62" s="7">
        <v>0</v>
      </c>
      <c r="OM62" s="7">
        <v>0</v>
      </c>
      <c r="ON62" s="7">
        <v>0</v>
      </c>
      <c r="OO62" s="7"/>
      <c r="OP62" s="7"/>
      <c r="OQ62" s="7"/>
      <c r="OR62" s="7">
        <v>0</v>
      </c>
      <c r="OS62" s="7">
        <v>0</v>
      </c>
      <c r="OT62" s="7">
        <v>0</v>
      </c>
      <c r="OU62" s="7"/>
      <c r="OV62" s="7"/>
      <c r="OW62" s="7"/>
      <c r="OX62" s="7">
        <v>460000</v>
      </c>
      <c r="OY62" s="7">
        <v>0</v>
      </c>
      <c r="OZ62" s="7">
        <v>0</v>
      </c>
      <c r="PA62" s="7"/>
      <c r="PB62" s="7"/>
      <c r="PC62" s="7"/>
      <c r="PD62" s="7">
        <v>497000</v>
      </c>
      <c r="PE62" s="7">
        <v>0</v>
      </c>
      <c r="PF62" s="7">
        <v>0</v>
      </c>
      <c r="PG62" s="7"/>
      <c r="PH62" s="7"/>
      <c r="PI62" s="7"/>
      <c r="PJ62" s="7">
        <v>50000</v>
      </c>
      <c r="PK62" s="7">
        <v>0</v>
      </c>
      <c r="PL62" s="7">
        <v>0</v>
      </c>
      <c r="PM62" s="7"/>
      <c r="PN62" s="7"/>
      <c r="PO62" s="7"/>
      <c r="PP62" s="7">
        <v>19309000</v>
      </c>
      <c r="PQ62" s="7">
        <v>5626000</v>
      </c>
      <c r="PR62" s="8">
        <v>5626000</v>
      </c>
      <c r="PS62" s="7">
        <v>100</v>
      </c>
      <c r="PT62" s="7">
        <v>100</v>
      </c>
      <c r="PU62" s="7"/>
      <c r="PV62" s="7">
        <v>18792616</v>
      </c>
      <c r="PW62" s="7"/>
      <c r="PX62" s="7"/>
      <c r="PY62" s="7">
        <v>4512000</v>
      </c>
      <c r="PZ62" s="7">
        <v>5626000</v>
      </c>
      <c r="QA62" s="7"/>
      <c r="QB62" s="7">
        <v>0</v>
      </c>
      <c r="QC62" s="7">
        <v>0</v>
      </c>
      <c r="QD62" s="7"/>
      <c r="QE62" s="7">
        <v>0</v>
      </c>
      <c r="QF62" s="7">
        <v>0</v>
      </c>
      <c r="QG62" s="7"/>
      <c r="QH62" s="7">
        <v>2235000</v>
      </c>
      <c r="QI62" s="7">
        <v>1020000</v>
      </c>
      <c r="QJ62" s="7"/>
      <c r="QK62" s="7">
        <v>10004000</v>
      </c>
      <c r="QL62" s="7">
        <v>10355000</v>
      </c>
      <c r="QM62" s="7"/>
      <c r="QN62" s="7"/>
      <c r="QO62" s="7">
        <v>2134000</v>
      </c>
      <c r="QP62" s="7">
        <v>2134000</v>
      </c>
      <c r="QQ62" s="7"/>
      <c r="QR62" s="7"/>
      <c r="QS62" s="7"/>
      <c r="QT62" s="7"/>
      <c r="QU62" s="7"/>
      <c r="QV62" s="7"/>
      <c r="QW62" s="7"/>
      <c r="QX62" s="7"/>
      <c r="QY62" s="7"/>
      <c r="QZ62" s="7"/>
      <c r="RA62" s="7"/>
      <c r="RB62" s="7"/>
      <c r="RC62" s="7"/>
      <c r="RD62" s="7"/>
      <c r="RE62" s="7">
        <v>188000</v>
      </c>
      <c r="RF62" s="7">
        <v>174000</v>
      </c>
      <c r="RG62" s="7"/>
      <c r="RH62" s="7"/>
      <c r="RI62" s="7">
        <v>0</v>
      </c>
      <c r="RJ62" s="7"/>
      <c r="RK62" s="7"/>
      <c r="RL62" s="7"/>
      <c r="RM62" s="7" t="s">
        <v>1188</v>
      </c>
      <c r="RN62" s="7"/>
      <c r="RO62" s="7"/>
      <c r="RP62" s="7"/>
      <c r="RQ62" s="7"/>
      <c r="RR62" s="7"/>
      <c r="RS62" s="7"/>
      <c r="RT62" s="7"/>
      <c r="RU62" s="7"/>
      <c r="RV62" s="7"/>
      <c r="RW62" s="7"/>
      <c r="RX62" s="7"/>
      <c r="RY62" s="7"/>
      <c r="RZ62" s="7"/>
      <c r="SA62" s="7"/>
      <c r="SB62" s="7"/>
      <c r="SC62" s="7"/>
      <c r="SD62" s="7"/>
      <c r="SE62" s="7"/>
      <c r="SF62" s="7"/>
      <c r="SG62" s="36">
        <f t="shared" si="55"/>
        <v>19309000</v>
      </c>
      <c r="SH62" s="36">
        <f t="shared" si="56"/>
        <v>19309000</v>
      </c>
      <c r="SI62" s="36">
        <f t="shared" si="57"/>
        <v>13656000</v>
      </c>
      <c r="SJ62" s="20">
        <f t="shared" si="58"/>
        <v>13254000</v>
      </c>
      <c r="SK62" s="20">
        <f t="shared" si="59"/>
        <v>0</v>
      </c>
      <c r="SL62" s="20">
        <f t="shared" si="60"/>
        <v>92000</v>
      </c>
      <c r="SM62" s="20">
        <f t="shared" si="61"/>
        <v>310000</v>
      </c>
      <c r="SN62" s="36">
        <f t="shared" si="62"/>
        <v>5653000</v>
      </c>
      <c r="SO62" s="36">
        <f t="shared" si="63"/>
        <v>246000</v>
      </c>
      <c r="SP62" s="20">
        <f t="shared" si="64"/>
        <v>0</v>
      </c>
      <c r="SQ62" s="20">
        <f t="shared" si="65"/>
        <v>246000</v>
      </c>
      <c r="SR62" s="20">
        <f t="shared" si="66"/>
        <v>1830000</v>
      </c>
      <c r="SS62" s="20">
        <f t="shared" si="67"/>
        <v>33000</v>
      </c>
      <c r="ST62" s="20">
        <f t="shared" si="68"/>
        <v>8000</v>
      </c>
      <c r="SU62" s="20">
        <f t="shared" si="69"/>
        <v>720000</v>
      </c>
      <c r="SV62" s="36">
        <f t="shared" si="70"/>
        <v>2269000</v>
      </c>
      <c r="SW62" s="20">
        <f t="shared" si="71"/>
        <v>1435000</v>
      </c>
      <c r="SX62" s="20">
        <f t="shared" si="72"/>
        <v>33000</v>
      </c>
      <c r="SY62" s="20">
        <f t="shared" si="73"/>
        <v>0</v>
      </c>
      <c r="SZ62" s="20">
        <f t="shared" si="74"/>
        <v>7000</v>
      </c>
      <c r="TA62" s="20">
        <f t="shared" si="75"/>
        <v>0</v>
      </c>
      <c r="TB62" s="20">
        <f t="shared" si="76"/>
        <v>328000</v>
      </c>
      <c r="TC62" s="20">
        <f t="shared" si="77"/>
        <v>6000</v>
      </c>
      <c r="TD62" s="20">
        <f t="shared" si="78"/>
        <v>0</v>
      </c>
      <c r="TE62" s="20">
        <f t="shared" si="79"/>
        <v>0</v>
      </c>
      <c r="TF62" s="20">
        <f t="shared" si="80"/>
        <v>460000</v>
      </c>
      <c r="TG62" s="20">
        <f t="shared" si="81"/>
        <v>497000</v>
      </c>
      <c r="TH62" s="20">
        <f t="shared" si="82"/>
        <v>50000</v>
      </c>
      <c r="TI62" s="6"/>
      <c r="TJ62" s="36">
        <f t="shared" si="83"/>
        <v>5626000</v>
      </c>
      <c r="TK62" s="36">
        <f t="shared" si="84"/>
        <v>5626000</v>
      </c>
      <c r="TL62" s="36">
        <f t="shared" si="85"/>
        <v>5626000</v>
      </c>
      <c r="TM62" s="20">
        <f t="shared" si="86"/>
        <v>5626000</v>
      </c>
      <c r="TN62" s="20">
        <f t="shared" si="87"/>
        <v>0</v>
      </c>
      <c r="TO62" s="20">
        <f t="shared" si="88"/>
        <v>0</v>
      </c>
      <c r="TP62" s="20">
        <f t="shared" si="89"/>
        <v>0</v>
      </c>
      <c r="TQ62" s="36">
        <f t="shared" si="90"/>
        <v>0</v>
      </c>
      <c r="TR62" s="36">
        <f t="shared" si="91"/>
        <v>0</v>
      </c>
      <c r="TS62" s="20">
        <f t="shared" si="92"/>
        <v>0</v>
      </c>
      <c r="TT62" s="20">
        <f t="shared" si="93"/>
        <v>0</v>
      </c>
      <c r="TU62" s="20">
        <f t="shared" si="94"/>
        <v>0</v>
      </c>
      <c r="TV62" s="20">
        <f t="shared" si="95"/>
        <v>0</v>
      </c>
      <c r="TW62" s="20">
        <f t="shared" si="96"/>
        <v>0</v>
      </c>
      <c r="TX62" s="20">
        <f t="shared" si="97"/>
        <v>0</v>
      </c>
      <c r="TY62" s="36">
        <f t="shared" si="98"/>
        <v>0</v>
      </c>
      <c r="TZ62" s="20">
        <f t="shared" si="99"/>
        <v>0</v>
      </c>
      <c r="UA62" s="20">
        <f t="shared" si="100"/>
        <v>0</v>
      </c>
      <c r="UB62" s="20">
        <f t="shared" si="101"/>
        <v>0</v>
      </c>
      <c r="UC62" s="20">
        <f t="shared" si="102"/>
        <v>0</v>
      </c>
      <c r="UD62" s="20">
        <f t="shared" si="103"/>
        <v>0</v>
      </c>
      <c r="UE62" s="20">
        <f t="shared" si="104"/>
        <v>0</v>
      </c>
      <c r="UF62" s="20">
        <f t="shared" si="105"/>
        <v>0</v>
      </c>
      <c r="UG62" s="20">
        <f t="shared" si="106"/>
        <v>0</v>
      </c>
      <c r="UH62" s="20">
        <f t="shared" si="107"/>
        <v>0</v>
      </c>
      <c r="UI62" s="20">
        <f t="shared" si="108"/>
        <v>0</v>
      </c>
      <c r="UJ62" s="20">
        <f t="shared" si="109"/>
        <v>0</v>
      </c>
      <c r="UK62" s="20">
        <f t="shared" si="110"/>
        <v>0</v>
      </c>
      <c r="UL62" s="6"/>
      <c r="UM62" s="36">
        <f t="shared" si="111"/>
        <v>5626000</v>
      </c>
      <c r="UN62" s="36">
        <f t="shared" si="112"/>
        <v>5626000</v>
      </c>
      <c r="UO62" s="36">
        <f t="shared" si="113"/>
        <v>5626000</v>
      </c>
      <c r="UP62" s="20">
        <f t="shared" si="114"/>
        <v>5626000</v>
      </c>
      <c r="UQ62" s="20">
        <f t="shared" si="115"/>
        <v>0</v>
      </c>
      <c r="UR62" s="20">
        <f t="shared" si="116"/>
        <v>0</v>
      </c>
      <c r="US62" s="20">
        <f t="shared" si="117"/>
        <v>0</v>
      </c>
      <c r="UT62" s="36">
        <f t="shared" si="118"/>
        <v>0</v>
      </c>
      <c r="UU62" s="36">
        <f t="shared" si="119"/>
        <v>0</v>
      </c>
      <c r="UV62" s="20">
        <f t="shared" si="120"/>
        <v>0</v>
      </c>
      <c r="UW62" s="20">
        <f t="shared" si="121"/>
        <v>0</v>
      </c>
      <c r="UX62" s="20">
        <f t="shared" si="122"/>
        <v>0</v>
      </c>
      <c r="UY62" s="20">
        <f t="shared" si="123"/>
        <v>0</v>
      </c>
      <c r="UZ62" s="20">
        <f t="shared" si="124"/>
        <v>0</v>
      </c>
      <c r="VA62" s="20">
        <f t="shared" si="125"/>
        <v>0</v>
      </c>
      <c r="VB62" s="36">
        <f t="shared" si="126"/>
        <v>0</v>
      </c>
      <c r="VC62" s="20">
        <f t="shared" si="127"/>
        <v>0</v>
      </c>
      <c r="VD62" s="20">
        <f t="shared" si="128"/>
        <v>0</v>
      </c>
      <c r="VE62" s="20">
        <f t="shared" si="129"/>
        <v>0</v>
      </c>
      <c r="VF62" s="20">
        <f t="shared" si="130"/>
        <v>0</v>
      </c>
      <c r="VG62" s="20">
        <f t="shared" si="131"/>
        <v>0</v>
      </c>
      <c r="VH62" s="20">
        <f t="shared" si="132"/>
        <v>0</v>
      </c>
      <c r="VI62" s="20">
        <f t="shared" si="133"/>
        <v>0</v>
      </c>
      <c r="VJ62" s="20">
        <f t="shared" si="134"/>
        <v>0</v>
      </c>
      <c r="VK62" s="20">
        <f t="shared" si="135"/>
        <v>0</v>
      </c>
      <c r="VL62" s="20">
        <f t="shared" si="136"/>
        <v>0</v>
      </c>
      <c r="VM62" s="20">
        <f t="shared" si="137"/>
        <v>0</v>
      </c>
      <c r="VN62" s="20">
        <f t="shared" si="138"/>
        <v>0</v>
      </c>
      <c r="VT62" s="34">
        <f t="shared" si="25"/>
        <v>1991772</v>
      </c>
      <c r="VU62" s="34" t="str">
        <f t="shared" si="26"/>
        <v>Domov důchodců Náchod</v>
      </c>
      <c r="VV62" s="34" t="str">
        <f t="shared" si="27"/>
        <v>Domov důchodců Náchod</v>
      </c>
      <c r="VW62" s="34" t="str">
        <f t="shared" si="28"/>
        <v>domovy se zvláštním režimem</v>
      </c>
      <c r="VX62" s="10">
        <f t="shared" si="29"/>
        <v>2117000</v>
      </c>
      <c r="VY62" s="10"/>
      <c r="VZ62" s="10"/>
      <c r="WA62" s="10">
        <f t="shared" si="30"/>
        <v>1435000</v>
      </c>
      <c r="WB62" s="10">
        <f t="shared" si="31"/>
        <v>328000</v>
      </c>
      <c r="WC62" s="10">
        <f t="shared" si="32"/>
        <v>0</v>
      </c>
      <c r="WD62" s="10">
        <f t="shared" si="33"/>
        <v>0</v>
      </c>
      <c r="WE62" s="10">
        <f t="shared" si="34"/>
        <v>40000</v>
      </c>
      <c r="WF62" s="10"/>
      <c r="WG62" s="10"/>
      <c r="WH62" s="10">
        <f t="shared" si="35"/>
        <v>497000</v>
      </c>
      <c r="WI62" s="10">
        <f t="shared" si="36"/>
        <v>1236000</v>
      </c>
      <c r="WJ62" s="10">
        <f t="shared" si="37"/>
        <v>9691600</v>
      </c>
      <c r="WK62" s="10"/>
      <c r="WL62" s="10">
        <f t="shared" si="38"/>
        <v>3964400</v>
      </c>
      <c r="WM62" s="10">
        <f t="shared" si="39"/>
        <v>19309000</v>
      </c>
      <c r="WN62" s="10">
        <f t="shared" si="40"/>
        <v>19309000</v>
      </c>
      <c r="WO62" s="10">
        <f t="shared" si="41"/>
        <v>0</v>
      </c>
      <c r="WP62" s="10">
        <f t="shared" si="42"/>
        <v>13656000</v>
      </c>
      <c r="WQ62" s="34">
        <v>6115340</v>
      </c>
      <c r="WR62" s="10">
        <f t="shared" si="43"/>
        <v>0</v>
      </c>
      <c r="WS62" s="10"/>
      <c r="WT62" s="10"/>
      <c r="WU62" s="10">
        <f t="shared" si="44"/>
        <v>0</v>
      </c>
      <c r="WV62" s="10">
        <f t="shared" si="45"/>
        <v>0</v>
      </c>
      <c r="WW62" s="10">
        <f t="shared" si="46"/>
        <v>0</v>
      </c>
      <c r="WX62" s="10">
        <f t="shared" si="47"/>
        <v>0</v>
      </c>
      <c r="WY62" s="10">
        <f t="shared" si="48"/>
        <v>0</v>
      </c>
      <c r="WZ62" s="10"/>
      <c r="XA62" s="10"/>
      <c r="XB62" s="10">
        <f t="shared" si="49"/>
        <v>0</v>
      </c>
      <c r="XC62" s="10">
        <f t="shared" si="50"/>
        <v>0</v>
      </c>
      <c r="XD62" s="10">
        <f t="shared" si="51"/>
        <v>5626000</v>
      </c>
      <c r="XE62" s="10">
        <f t="shared" si="52"/>
        <v>5626000</v>
      </c>
      <c r="XF62" s="10"/>
      <c r="XG62" s="10">
        <f t="shared" si="53"/>
        <v>5626000</v>
      </c>
      <c r="XH62" s="10">
        <f t="shared" si="54"/>
        <v>0</v>
      </c>
      <c r="XI62" s="10"/>
      <c r="XJ62" s="10"/>
      <c r="XK62" s="10"/>
    </row>
    <row r="63" spans="1:635" s="34" customFormat="1" ht="28.5" customHeight="1">
      <c r="A63" s="7">
        <v>1</v>
      </c>
      <c r="B63" s="9" t="s">
        <v>1417</v>
      </c>
      <c r="C63" s="7">
        <v>71193987</v>
      </c>
      <c r="D63" s="7" t="s">
        <v>1418</v>
      </c>
      <c r="E63" s="7" t="s">
        <v>1219</v>
      </c>
      <c r="F63" s="7">
        <v>8508078</v>
      </c>
      <c r="G63" s="7" t="s">
        <v>1196</v>
      </c>
      <c r="H63" s="7" t="s">
        <v>1187</v>
      </c>
      <c r="I63" s="7" t="s">
        <v>1417</v>
      </c>
      <c r="J63" s="35">
        <v>39083</v>
      </c>
      <c r="K63" s="7"/>
      <c r="L63" s="7" t="s">
        <v>1188</v>
      </c>
      <c r="M63" s="7" t="s">
        <v>1422</v>
      </c>
      <c r="N63" s="7">
        <v>86</v>
      </c>
      <c r="O63" s="7"/>
      <c r="P63" s="7">
        <v>176</v>
      </c>
      <c r="Q63" s="7">
        <v>106</v>
      </c>
      <c r="R63" s="7">
        <v>110</v>
      </c>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t="s">
        <v>1308</v>
      </c>
      <c r="BM63" s="7" t="s">
        <v>1191</v>
      </c>
      <c r="BN63" s="7" t="s">
        <v>1200</v>
      </c>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v>0</v>
      </c>
      <c r="DB63" s="7">
        <v>0</v>
      </c>
      <c r="DC63" s="7">
        <v>0</v>
      </c>
      <c r="DD63" s="7">
        <v>0</v>
      </c>
      <c r="DE63" s="7">
        <v>0</v>
      </c>
      <c r="DF63" s="7">
        <v>19</v>
      </c>
      <c r="DG63" s="7">
        <v>19</v>
      </c>
      <c r="DH63" s="7">
        <v>20</v>
      </c>
      <c r="DI63" s="7">
        <v>10</v>
      </c>
      <c r="DJ63" s="7">
        <v>17</v>
      </c>
      <c r="DK63" s="7">
        <v>19</v>
      </c>
      <c r="DL63" s="7">
        <v>19</v>
      </c>
      <c r="DM63" s="7">
        <v>20</v>
      </c>
      <c r="DN63" s="7">
        <v>10</v>
      </c>
      <c r="DO63" s="7">
        <v>17</v>
      </c>
      <c r="DP63" s="7">
        <v>0</v>
      </c>
      <c r="DQ63" s="7">
        <v>85</v>
      </c>
      <c r="DR63" s="7">
        <v>85</v>
      </c>
      <c r="DS63" s="7">
        <v>0</v>
      </c>
      <c r="DT63" s="7">
        <v>0</v>
      </c>
      <c r="DU63" s="7">
        <v>0</v>
      </c>
      <c r="DV63" s="7">
        <v>0</v>
      </c>
      <c r="DW63" s="7">
        <v>0</v>
      </c>
      <c r="DX63" s="7">
        <v>12</v>
      </c>
      <c r="DY63" s="7">
        <v>20</v>
      </c>
      <c r="DZ63" s="7">
        <v>30</v>
      </c>
      <c r="EA63" s="7">
        <v>15</v>
      </c>
      <c r="EB63" s="7">
        <v>9</v>
      </c>
      <c r="EC63" s="7">
        <v>12</v>
      </c>
      <c r="ED63" s="7">
        <v>20</v>
      </c>
      <c r="EE63" s="7">
        <v>30</v>
      </c>
      <c r="EF63" s="7">
        <v>15</v>
      </c>
      <c r="EG63" s="7">
        <v>9</v>
      </c>
      <c r="EH63" s="7">
        <v>0</v>
      </c>
      <c r="EI63" s="7">
        <v>86</v>
      </c>
      <c r="EJ63" s="7">
        <v>86</v>
      </c>
      <c r="EK63" s="7">
        <v>3</v>
      </c>
      <c r="EL63" s="7">
        <v>2.6</v>
      </c>
      <c r="EM63" s="7">
        <v>2.6</v>
      </c>
      <c r="EN63" s="7">
        <v>1143000</v>
      </c>
      <c r="EO63" s="7">
        <v>620000</v>
      </c>
      <c r="EP63" s="7">
        <v>17</v>
      </c>
      <c r="EQ63" s="7">
        <v>17</v>
      </c>
      <c r="ER63" s="7">
        <v>17</v>
      </c>
      <c r="ES63" s="7">
        <v>5637000</v>
      </c>
      <c r="ET63" s="7">
        <v>4050000</v>
      </c>
      <c r="EU63" s="7">
        <v>14</v>
      </c>
      <c r="EV63" s="7">
        <v>12.6</v>
      </c>
      <c r="EW63" s="7">
        <v>12.6</v>
      </c>
      <c r="EX63" s="7">
        <v>6965000</v>
      </c>
      <c r="EY63" s="7">
        <v>0</v>
      </c>
      <c r="EZ63" s="7"/>
      <c r="FA63" s="7"/>
      <c r="FB63" s="7"/>
      <c r="FC63" s="7"/>
      <c r="FD63" s="7"/>
      <c r="FE63" s="7"/>
      <c r="FF63" s="7"/>
      <c r="FG63" s="7"/>
      <c r="FH63" s="7"/>
      <c r="FI63" s="7"/>
      <c r="FJ63" s="7"/>
      <c r="FK63" s="7"/>
      <c r="FL63" s="7"/>
      <c r="FM63" s="7"/>
      <c r="FN63" s="7"/>
      <c r="FO63" s="7">
        <v>29</v>
      </c>
      <c r="FP63" s="7">
        <v>17.399999999999999</v>
      </c>
      <c r="FQ63" s="7">
        <v>17.399999999999999</v>
      </c>
      <c r="FR63" s="7">
        <v>5599000</v>
      </c>
      <c r="FS63" s="7">
        <v>2993000</v>
      </c>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v>2</v>
      </c>
      <c r="IO63" s="7">
        <v>365</v>
      </c>
      <c r="IP63" s="7">
        <v>0.182</v>
      </c>
      <c r="IQ63" s="7">
        <v>73000</v>
      </c>
      <c r="IR63" s="7">
        <v>0</v>
      </c>
      <c r="IS63" s="7">
        <v>5</v>
      </c>
      <c r="IT63" s="7">
        <v>460</v>
      </c>
      <c r="IU63" s="7">
        <v>0.22900000000000001</v>
      </c>
      <c r="IV63" s="7">
        <v>65000</v>
      </c>
      <c r="IW63" s="7">
        <v>0</v>
      </c>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v>1</v>
      </c>
      <c r="KH63" s="7">
        <v>40</v>
      </c>
      <c r="KI63" s="7">
        <v>32.200000000000003</v>
      </c>
      <c r="KJ63" s="7">
        <v>0</v>
      </c>
      <c r="KK63" s="7">
        <v>0.182</v>
      </c>
      <c r="KL63" s="7">
        <v>0</v>
      </c>
      <c r="KM63" s="7">
        <v>32.381999999999998</v>
      </c>
      <c r="KN63" s="7">
        <v>19344000</v>
      </c>
      <c r="KO63" s="7">
        <v>7663000</v>
      </c>
      <c r="KP63" s="7">
        <v>7663000</v>
      </c>
      <c r="KQ63" s="7"/>
      <c r="KR63" s="7"/>
      <c r="KS63" s="7"/>
      <c r="KT63" s="7">
        <v>0</v>
      </c>
      <c r="KU63" s="7">
        <v>0</v>
      </c>
      <c r="KV63" s="7">
        <v>0</v>
      </c>
      <c r="KW63" s="7"/>
      <c r="KX63" s="7"/>
      <c r="KY63" s="7"/>
      <c r="KZ63" s="7">
        <v>138000</v>
      </c>
      <c r="LA63" s="7">
        <v>0</v>
      </c>
      <c r="LB63" s="7">
        <v>0</v>
      </c>
      <c r="LC63" s="7"/>
      <c r="LD63" s="7"/>
      <c r="LE63" s="7"/>
      <c r="LF63" s="7">
        <v>466000</v>
      </c>
      <c r="LG63" s="7">
        <v>0</v>
      </c>
      <c r="LH63" s="7">
        <v>0</v>
      </c>
      <c r="LI63" s="7"/>
      <c r="LJ63" s="7"/>
      <c r="LK63" s="7"/>
      <c r="LL63" s="7">
        <v>0</v>
      </c>
      <c r="LM63" s="7">
        <v>0</v>
      </c>
      <c r="LN63" s="7">
        <v>0</v>
      </c>
      <c r="LO63" s="7"/>
      <c r="LP63" s="7"/>
      <c r="LQ63" s="7"/>
      <c r="LR63" s="7">
        <v>354000</v>
      </c>
      <c r="LS63" s="7">
        <v>0</v>
      </c>
      <c r="LT63" s="7">
        <v>0</v>
      </c>
      <c r="LU63" s="7"/>
      <c r="LV63" s="7"/>
      <c r="LW63" s="7"/>
      <c r="LX63" s="7">
        <v>2633000</v>
      </c>
      <c r="LY63" s="7">
        <v>0</v>
      </c>
      <c r="LZ63" s="7">
        <v>0</v>
      </c>
      <c r="MA63" s="7"/>
      <c r="MB63" s="7"/>
      <c r="MC63" s="7"/>
      <c r="MD63" s="7">
        <v>47000</v>
      </c>
      <c r="ME63" s="7">
        <v>0</v>
      </c>
      <c r="MF63" s="7">
        <v>0</v>
      </c>
      <c r="MG63" s="7"/>
      <c r="MH63" s="7"/>
      <c r="MI63" s="7"/>
      <c r="MJ63" s="7">
        <v>11000</v>
      </c>
      <c r="MK63" s="7">
        <v>0</v>
      </c>
      <c r="ML63" s="7">
        <v>0</v>
      </c>
      <c r="MM63" s="7"/>
      <c r="MN63" s="7"/>
      <c r="MO63" s="7"/>
      <c r="MP63" s="7">
        <v>1060000</v>
      </c>
      <c r="MQ63" s="7">
        <v>0</v>
      </c>
      <c r="MR63" s="7">
        <v>0</v>
      </c>
      <c r="MS63" s="7"/>
      <c r="MT63" s="7"/>
      <c r="MU63" s="7"/>
      <c r="MV63" s="7">
        <v>2065000</v>
      </c>
      <c r="MW63" s="7">
        <v>0</v>
      </c>
      <c r="MX63" s="7">
        <v>0</v>
      </c>
      <c r="MY63" s="7"/>
      <c r="MZ63" s="7"/>
      <c r="NA63" s="7"/>
      <c r="NB63" s="7">
        <v>48000</v>
      </c>
      <c r="NC63" s="7">
        <v>0</v>
      </c>
      <c r="ND63" s="7">
        <v>0</v>
      </c>
      <c r="NE63" s="7"/>
      <c r="NF63" s="7"/>
      <c r="NG63" s="7"/>
      <c r="NH63" s="7">
        <v>0</v>
      </c>
      <c r="NI63" s="7">
        <v>0</v>
      </c>
      <c r="NJ63" s="7">
        <v>0</v>
      </c>
      <c r="NK63" s="7"/>
      <c r="NL63" s="7"/>
      <c r="NM63" s="7"/>
      <c r="NN63" s="7">
        <v>10000</v>
      </c>
      <c r="NO63" s="7">
        <v>0</v>
      </c>
      <c r="NP63" s="7">
        <v>0</v>
      </c>
      <c r="NQ63" s="7"/>
      <c r="NR63" s="7"/>
      <c r="NS63" s="7"/>
      <c r="NT63" s="7">
        <v>0</v>
      </c>
      <c r="NU63" s="7">
        <v>0</v>
      </c>
      <c r="NV63" s="7">
        <v>0</v>
      </c>
      <c r="NW63" s="7"/>
      <c r="NX63" s="7"/>
      <c r="NY63" s="7"/>
      <c r="NZ63" s="7">
        <v>472000</v>
      </c>
      <c r="OA63" s="7">
        <v>0</v>
      </c>
      <c r="OB63" s="7">
        <v>0</v>
      </c>
      <c r="OC63" s="7"/>
      <c r="OD63" s="7"/>
      <c r="OE63" s="7"/>
      <c r="OF63" s="7">
        <v>8000</v>
      </c>
      <c r="OG63" s="7">
        <v>0</v>
      </c>
      <c r="OH63" s="7">
        <v>0</v>
      </c>
      <c r="OI63" s="7"/>
      <c r="OJ63" s="7"/>
      <c r="OK63" s="7"/>
      <c r="OL63" s="7">
        <v>0</v>
      </c>
      <c r="OM63" s="7">
        <v>0</v>
      </c>
      <c r="ON63" s="7">
        <v>0</v>
      </c>
      <c r="OO63" s="7"/>
      <c r="OP63" s="7"/>
      <c r="OQ63" s="7"/>
      <c r="OR63" s="7">
        <v>0</v>
      </c>
      <c r="OS63" s="7">
        <v>0</v>
      </c>
      <c r="OT63" s="7">
        <v>0</v>
      </c>
      <c r="OU63" s="7"/>
      <c r="OV63" s="7"/>
      <c r="OW63" s="7"/>
      <c r="OX63" s="7">
        <v>607000</v>
      </c>
      <c r="OY63" s="7">
        <v>0</v>
      </c>
      <c r="OZ63" s="7">
        <v>0</v>
      </c>
      <c r="PA63" s="7"/>
      <c r="PB63" s="7"/>
      <c r="PC63" s="7"/>
      <c r="PD63" s="7">
        <v>713000</v>
      </c>
      <c r="PE63" s="7">
        <v>0</v>
      </c>
      <c r="PF63" s="7">
        <v>0</v>
      </c>
      <c r="PG63" s="7"/>
      <c r="PH63" s="7"/>
      <c r="PI63" s="7"/>
      <c r="PJ63" s="7">
        <v>70000</v>
      </c>
      <c r="PK63" s="7">
        <v>0</v>
      </c>
      <c r="PL63" s="7">
        <v>0</v>
      </c>
      <c r="PM63" s="7"/>
      <c r="PN63" s="7"/>
      <c r="PO63" s="7"/>
      <c r="PP63" s="7">
        <v>28046000</v>
      </c>
      <c r="PQ63" s="7">
        <v>7663000</v>
      </c>
      <c r="PR63" s="8">
        <v>7663000</v>
      </c>
      <c r="PS63" s="7">
        <v>100</v>
      </c>
      <c r="PT63" s="7">
        <v>100</v>
      </c>
      <c r="PU63" s="7"/>
      <c r="PV63" s="7">
        <v>22423891</v>
      </c>
      <c r="PW63" s="7"/>
      <c r="PX63" s="7">
        <v>6761000</v>
      </c>
      <c r="PY63" s="7">
        <v>6157000</v>
      </c>
      <c r="PZ63" s="7">
        <v>7663000</v>
      </c>
      <c r="QA63" s="7">
        <v>0</v>
      </c>
      <c r="QB63" s="7">
        <v>0</v>
      </c>
      <c r="QC63" s="7">
        <v>0</v>
      </c>
      <c r="QD63" s="7">
        <v>0</v>
      </c>
      <c r="QE63" s="7">
        <v>0</v>
      </c>
      <c r="QF63" s="7">
        <v>0</v>
      </c>
      <c r="QG63" s="7">
        <v>6966000</v>
      </c>
      <c r="QH63" s="7">
        <v>2990000</v>
      </c>
      <c r="QI63" s="7">
        <v>1390000</v>
      </c>
      <c r="QJ63" s="7">
        <v>24715775</v>
      </c>
      <c r="QK63" s="7">
        <v>15006000</v>
      </c>
      <c r="QL63" s="7">
        <v>15535000</v>
      </c>
      <c r="QM63" s="7"/>
      <c r="QN63" s="7">
        <v>4602552</v>
      </c>
      <c r="QO63" s="7">
        <v>3200000</v>
      </c>
      <c r="QP63" s="7">
        <v>3200000</v>
      </c>
      <c r="QQ63" s="7"/>
      <c r="QR63" s="7"/>
      <c r="QS63" s="7"/>
      <c r="QT63" s="7"/>
      <c r="QU63" s="7"/>
      <c r="QV63" s="7"/>
      <c r="QW63" s="7"/>
      <c r="QX63" s="7"/>
      <c r="QY63" s="7"/>
      <c r="QZ63" s="7"/>
      <c r="RA63" s="7"/>
      <c r="RB63" s="7"/>
      <c r="RC63" s="7"/>
      <c r="RD63" s="7">
        <v>688216</v>
      </c>
      <c r="RE63" s="7">
        <v>282000</v>
      </c>
      <c r="RF63" s="7">
        <v>258000</v>
      </c>
      <c r="RG63" s="7"/>
      <c r="RH63" s="7"/>
      <c r="RI63" s="7">
        <v>0</v>
      </c>
      <c r="RJ63" s="7"/>
      <c r="RK63" s="7"/>
      <c r="RL63" s="7"/>
      <c r="RM63" s="7" t="s">
        <v>1188</v>
      </c>
      <c r="RN63" s="7"/>
      <c r="RO63" s="7"/>
      <c r="RP63" s="7"/>
      <c r="RQ63" s="7"/>
      <c r="RR63" s="7"/>
      <c r="RS63" s="7"/>
      <c r="RT63" s="7"/>
      <c r="RU63" s="7"/>
      <c r="RV63" s="7"/>
      <c r="RW63" s="7"/>
      <c r="RX63" s="7"/>
      <c r="RY63" s="7"/>
      <c r="RZ63" s="7"/>
      <c r="SA63" s="7"/>
      <c r="SB63" s="7"/>
      <c r="SC63" s="7"/>
      <c r="SD63" s="7"/>
      <c r="SE63" s="7"/>
      <c r="SF63" s="7"/>
      <c r="SG63" s="36">
        <f t="shared" si="55"/>
        <v>28046000</v>
      </c>
      <c r="SH63" s="36">
        <f t="shared" si="56"/>
        <v>28046000</v>
      </c>
      <c r="SI63" s="36">
        <f t="shared" si="57"/>
        <v>19948000</v>
      </c>
      <c r="SJ63" s="20">
        <f t="shared" si="58"/>
        <v>19344000</v>
      </c>
      <c r="SK63" s="20">
        <f t="shared" si="59"/>
        <v>0</v>
      </c>
      <c r="SL63" s="20">
        <f t="shared" si="60"/>
        <v>138000</v>
      </c>
      <c r="SM63" s="20">
        <f t="shared" si="61"/>
        <v>466000</v>
      </c>
      <c r="SN63" s="36">
        <f t="shared" si="62"/>
        <v>8098000</v>
      </c>
      <c r="SO63" s="36">
        <f t="shared" si="63"/>
        <v>354000</v>
      </c>
      <c r="SP63" s="20">
        <f t="shared" si="64"/>
        <v>0</v>
      </c>
      <c r="SQ63" s="20">
        <f t="shared" si="65"/>
        <v>354000</v>
      </c>
      <c r="SR63" s="20">
        <f t="shared" si="66"/>
        <v>2633000</v>
      </c>
      <c r="SS63" s="20">
        <f t="shared" si="67"/>
        <v>47000</v>
      </c>
      <c r="ST63" s="20">
        <f t="shared" si="68"/>
        <v>11000</v>
      </c>
      <c r="SU63" s="20">
        <f t="shared" si="69"/>
        <v>1060000</v>
      </c>
      <c r="SV63" s="36">
        <f t="shared" si="70"/>
        <v>3210000</v>
      </c>
      <c r="SW63" s="20">
        <f t="shared" si="71"/>
        <v>2065000</v>
      </c>
      <c r="SX63" s="20">
        <f t="shared" si="72"/>
        <v>48000</v>
      </c>
      <c r="SY63" s="20">
        <f t="shared" si="73"/>
        <v>0</v>
      </c>
      <c r="SZ63" s="20">
        <f t="shared" si="74"/>
        <v>10000</v>
      </c>
      <c r="TA63" s="20">
        <f t="shared" si="75"/>
        <v>0</v>
      </c>
      <c r="TB63" s="20">
        <f t="shared" si="76"/>
        <v>472000</v>
      </c>
      <c r="TC63" s="20">
        <f t="shared" si="77"/>
        <v>8000</v>
      </c>
      <c r="TD63" s="20">
        <f t="shared" si="78"/>
        <v>0</v>
      </c>
      <c r="TE63" s="20">
        <f t="shared" si="79"/>
        <v>0</v>
      </c>
      <c r="TF63" s="20">
        <f t="shared" si="80"/>
        <v>607000</v>
      </c>
      <c r="TG63" s="20">
        <f t="shared" si="81"/>
        <v>713000</v>
      </c>
      <c r="TH63" s="20">
        <f t="shared" si="82"/>
        <v>70000</v>
      </c>
      <c r="TI63" s="6"/>
      <c r="TJ63" s="36">
        <f t="shared" si="83"/>
        <v>7663000</v>
      </c>
      <c r="TK63" s="36">
        <f t="shared" si="84"/>
        <v>7663000</v>
      </c>
      <c r="TL63" s="36">
        <f t="shared" si="85"/>
        <v>7663000</v>
      </c>
      <c r="TM63" s="20">
        <f t="shared" si="86"/>
        <v>7663000</v>
      </c>
      <c r="TN63" s="20">
        <f t="shared" si="87"/>
        <v>0</v>
      </c>
      <c r="TO63" s="20">
        <f t="shared" si="88"/>
        <v>0</v>
      </c>
      <c r="TP63" s="20">
        <f t="shared" si="89"/>
        <v>0</v>
      </c>
      <c r="TQ63" s="36">
        <f t="shared" si="90"/>
        <v>0</v>
      </c>
      <c r="TR63" s="36">
        <f t="shared" si="91"/>
        <v>0</v>
      </c>
      <c r="TS63" s="20">
        <f t="shared" si="92"/>
        <v>0</v>
      </c>
      <c r="TT63" s="20">
        <f t="shared" si="93"/>
        <v>0</v>
      </c>
      <c r="TU63" s="20">
        <f t="shared" si="94"/>
        <v>0</v>
      </c>
      <c r="TV63" s="20">
        <f t="shared" si="95"/>
        <v>0</v>
      </c>
      <c r="TW63" s="20">
        <f t="shared" si="96"/>
        <v>0</v>
      </c>
      <c r="TX63" s="20">
        <f t="shared" si="97"/>
        <v>0</v>
      </c>
      <c r="TY63" s="36">
        <f t="shared" si="98"/>
        <v>0</v>
      </c>
      <c r="TZ63" s="20">
        <f t="shared" si="99"/>
        <v>0</v>
      </c>
      <c r="UA63" s="20">
        <f t="shared" si="100"/>
        <v>0</v>
      </c>
      <c r="UB63" s="20">
        <f t="shared" si="101"/>
        <v>0</v>
      </c>
      <c r="UC63" s="20">
        <f t="shared" si="102"/>
        <v>0</v>
      </c>
      <c r="UD63" s="20">
        <f t="shared" si="103"/>
        <v>0</v>
      </c>
      <c r="UE63" s="20">
        <f t="shared" si="104"/>
        <v>0</v>
      </c>
      <c r="UF63" s="20">
        <f t="shared" si="105"/>
        <v>0</v>
      </c>
      <c r="UG63" s="20">
        <f t="shared" si="106"/>
        <v>0</v>
      </c>
      <c r="UH63" s="20">
        <f t="shared" si="107"/>
        <v>0</v>
      </c>
      <c r="UI63" s="20">
        <f t="shared" si="108"/>
        <v>0</v>
      </c>
      <c r="UJ63" s="20">
        <f t="shared" si="109"/>
        <v>0</v>
      </c>
      <c r="UK63" s="20">
        <f t="shared" si="110"/>
        <v>0</v>
      </c>
      <c r="UL63" s="6"/>
      <c r="UM63" s="36">
        <f t="shared" si="111"/>
        <v>7663000</v>
      </c>
      <c r="UN63" s="36">
        <f t="shared" si="112"/>
        <v>7663000</v>
      </c>
      <c r="UO63" s="36">
        <f t="shared" si="113"/>
        <v>7663000</v>
      </c>
      <c r="UP63" s="20">
        <f t="shared" si="114"/>
        <v>7663000</v>
      </c>
      <c r="UQ63" s="20">
        <f t="shared" si="115"/>
        <v>0</v>
      </c>
      <c r="UR63" s="20">
        <f t="shared" si="116"/>
        <v>0</v>
      </c>
      <c r="US63" s="20">
        <f t="shared" si="117"/>
        <v>0</v>
      </c>
      <c r="UT63" s="36">
        <f t="shared" si="118"/>
        <v>0</v>
      </c>
      <c r="UU63" s="36">
        <f t="shared" si="119"/>
        <v>0</v>
      </c>
      <c r="UV63" s="20">
        <f t="shared" si="120"/>
        <v>0</v>
      </c>
      <c r="UW63" s="20">
        <f t="shared" si="121"/>
        <v>0</v>
      </c>
      <c r="UX63" s="20">
        <f t="shared" si="122"/>
        <v>0</v>
      </c>
      <c r="UY63" s="20">
        <f t="shared" si="123"/>
        <v>0</v>
      </c>
      <c r="UZ63" s="20">
        <f t="shared" si="124"/>
        <v>0</v>
      </c>
      <c r="VA63" s="20">
        <f t="shared" si="125"/>
        <v>0</v>
      </c>
      <c r="VB63" s="36">
        <f t="shared" si="126"/>
        <v>0</v>
      </c>
      <c r="VC63" s="20">
        <f t="shared" si="127"/>
        <v>0</v>
      </c>
      <c r="VD63" s="20">
        <f t="shared" si="128"/>
        <v>0</v>
      </c>
      <c r="VE63" s="20">
        <f t="shared" si="129"/>
        <v>0</v>
      </c>
      <c r="VF63" s="20">
        <f t="shared" si="130"/>
        <v>0</v>
      </c>
      <c r="VG63" s="20">
        <f t="shared" si="131"/>
        <v>0</v>
      </c>
      <c r="VH63" s="20">
        <f t="shared" si="132"/>
        <v>0</v>
      </c>
      <c r="VI63" s="20">
        <f t="shared" si="133"/>
        <v>0</v>
      </c>
      <c r="VJ63" s="20">
        <f t="shared" si="134"/>
        <v>0</v>
      </c>
      <c r="VK63" s="20">
        <f t="shared" si="135"/>
        <v>0</v>
      </c>
      <c r="VL63" s="20">
        <f t="shared" si="136"/>
        <v>0</v>
      </c>
      <c r="VM63" s="20">
        <f t="shared" si="137"/>
        <v>0</v>
      </c>
      <c r="VN63" s="20">
        <f t="shared" si="138"/>
        <v>0</v>
      </c>
      <c r="VT63" s="34">
        <f t="shared" si="25"/>
        <v>8508078</v>
      </c>
      <c r="VU63" s="34" t="str">
        <f t="shared" si="26"/>
        <v>Domov důchodců Náchod</v>
      </c>
      <c r="VV63" s="34" t="str">
        <f t="shared" si="27"/>
        <v>Domov důchodců Náchod</v>
      </c>
      <c r="VW63" s="34" t="str">
        <f t="shared" si="28"/>
        <v>domovy pro seniory</v>
      </c>
      <c r="VX63" s="10">
        <f t="shared" si="29"/>
        <v>3045000</v>
      </c>
      <c r="VY63" s="10"/>
      <c r="VZ63" s="10"/>
      <c r="WA63" s="10">
        <f t="shared" si="30"/>
        <v>2065000</v>
      </c>
      <c r="WB63" s="10">
        <f t="shared" si="31"/>
        <v>472000</v>
      </c>
      <c r="WC63" s="10">
        <f t="shared" si="32"/>
        <v>0</v>
      </c>
      <c r="WD63" s="10">
        <f t="shared" si="33"/>
        <v>0</v>
      </c>
      <c r="WE63" s="10">
        <f t="shared" si="34"/>
        <v>58000</v>
      </c>
      <c r="WF63" s="10"/>
      <c r="WG63" s="10"/>
      <c r="WH63" s="10">
        <f t="shared" si="35"/>
        <v>713000</v>
      </c>
      <c r="WI63" s="10">
        <f t="shared" si="36"/>
        <v>1745000</v>
      </c>
      <c r="WJ63" s="10">
        <f t="shared" si="37"/>
        <v>13818000</v>
      </c>
      <c r="WK63" s="10"/>
      <c r="WL63" s="10">
        <f t="shared" si="38"/>
        <v>6130000</v>
      </c>
      <c r="WM63" s="10">
        <f t="shared" si="39"/>
        <v>28046000</v>
      </c>
      <c r="WN63" s="10">
        <f t="shared" si="40"/>
        <v>28046000</v>
      </c>
      <c r="WO63" s="10">
        <f t="shared" si="41"/>
        <v>0</v>
      </c>
      <c r="WP63" s="10">
        <f t="shared" si="42"/>
        <v>19948000</v>
      </c>
      <c r="WQ63" s="34">
        <v>6115340</v>
      </c>
      <c r="WR63" s="10">
        <f t="shared" si="43"/>
        <v>0</v>
      </c>
      <c r="WS63" s="10"/>
      <c r="WT63" s="10"/>
      <c r="WU63" s="10">
        <f t="shared" si="44"/>
        <v>0</v>
      </c>
      <c r="WV63" s="10">
        <f t="shared" si="45"/>
        <v>0</v>
      </c>
      <c r="WW63" s="10">
        <f t="shared" si="46"/>
        <v>0</v>
      </c>
      <c r="WX63" s="10">
        <f t="shared" si="47"/>
        <v>0</v>
      </c>
      <c r="WY63" s="10">
        <f t="shared" si="48"/>
        <v>0</v>
      </c>
      <c r="WZ63" s="10"/>
      <c r="XA63" s="10"/>
      <c r="XB63" s="10">
        <f t="shared" si="49"/>
        <v>0</v>
      </c>
      <c r="XC63" s="10">
        <f t="shared" si="50"/>
        <v>0</v>
      </c>
      <c r="XD63" s="10">
        <f t="shared" si="51"/>
        <v>7663000</v>
      </c>
      <c r="XE63" s="10">
        <f t="shared" si="52"/>
        <v>7663000</v>
      </c>
      <c r="XF63" s="10"/>
      <c r="XG63" s="10">
        <f t="shared" si="53"/>
        <v>7663000</v>
      </c>
      <c r="XH63" s="10">
        <f t="shared" si="54"/>
        <v>0</v>
      </c>
      <c r="XI63" s="10"/>
      <c r="XJ63" s="10"/>
      <c r="XK63" s="10"/>
    </row>
    <row r="64" spans="1:635" s="34" customFormat="1" ht="28.5" customHeight="1">
      <c r="A64" s="7">
        <v>1</v>
      </c>
      <c r="B64" s="9" t="s">
        <v>1423</v>
      </c>
      <c r="C64" s="7">
        <v>71194002</v>
      </c>
      <c r="D64" s="7" t="s">
        <v>1424</v>
      </c>
      <c r="E64" s="7" t="s">
        <v>1219</v>
      </c>
      <c r="F64" s="7">
        <v>2801353</v>
      </c>
      <c r="G64" s="7" t="s">
        <v>1196</v>
      </c>
      <c r="H64" s="7" t="s">
        <v>1187</v>
      </c>
      <c r="I64" s="7" t="s">
        <v>1423</v>
      </c>
      <c r="J64" s="35">
        <v>39083</v>
      </c>
      <c r="K64" s="7"/>
      <c r="L64" s="7" t="s">
        <v>1188</v>
      </c>
      <c r="M64" s="7" t="s">
        <v>1425</v>
      </c>
      <c r="N64" s="7">
        <v>64</v>
      </c>
      <c r="O64" s="7"/>
      <c r="P64" s="7">
        <v>64</v>
      </c>
      <c r="Q64" s="7">
        <v>64</v>
      </c>
      <c r="R64" s="7">
        <v>64</v>
      </c>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t="s">
        <v>1308</v>
      </c>
      <c r="BM64" s="7" t="s">
        <v>1191</v>
      </c>
      <c r="BN64" s="7" t="s">
        <v>1309</v>
      </c>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v>0</v>
      </c>
      <c r="DB64" s="7">
        <v>0</v>
      </c>
      <c r="DC64" s="7">
        <v>0</v>
      </c>
      <c r="DD64" s="7">
        <v>0</v>
      </c>
      <c r="DE64" s="7">
        <v>0</v>
      </c>
      <c r="DF64" s="7">
        <v>10</v>
      </c>
      <c r="DG64" s="7">
        <v>18</v>
      </c>
      <c r="DH64" s="7">
        <v>16</v>
      </c>
      <c r="DI64" s="7">
        <v>18</v>
      </c>
      <c r="DJ64" s="7">
        <v>2</v>
      </c>
      <c r="DK64" s="7">
        <v>10</v>
      </c>
      <c r="DL64" s="7">
        <v>18</v>
      </c>
      <c r="DM64" s="7">
        <v>16</v>
      </c>
      <c r="DN64" s="7">
        <v>18</v>
      </c>
      <c r="DO64" s="7">
        <v>2</v>
      </c>
      <c r="DP64" s="7">
        <v>0</v>
      </c>
      <c r="DQ64" s="7">
        <v>64</v>
      </c>
      <c r="DR64" s="7">
        <v>64</v>
      </c>
      <c r="DS64" s="7">
        <v>0</v>
      </c>
      <c r="DT64" s="7">
        <v>0</v>
      </c>
      <c r="DU64" s="7">
        <v>0</v>
      </c>
      <c r="DV64" s="7">
        <v>0</v>
      </c>
      <c r="DW64" s="7">
        <v>0</v>
      </c>
      <c r="DX64" s="7">
        <v>9</v>
      </c>
      <c r="DY64" s="7">
        <v>17</v>
      </c>
      <c r="DZ64" s="7">
        <v>18</v>
      </c>
      <c r="EA64" s="7">
        <v>19</v>
      </c>
      <c r="EB64" s="7">
        <v>1</v>
      </c>
      <c r="EC64" s="7">
        <v>9</v>
      </c>
      <c r="ED64" s="7">
        <v>17</v>
      </c>
      <c r="EE64" s="7">
        <v>18</v>
      </c>
      <c r="EF64" s="7">
        <v>19</v>
      </c>
      <c r="EG64" s="7">
        <v>1</v>
      </c>
      <c r="EH64" s="7">
        <v>0</v>
      </c>
      <c r="EI64" s="7">
        <v>64</v>
      </c>
      <c r="EJ64" s="7">
        <v>64</v>
      </c>
      <c r="EK64" s="7">
        <v>2</v>
      </c>
      <c r="EL64" s="7">
        <v>2</v>
      </c>
      <c r="EM64" s="7">
        <v>2</v>
      </c>
      <c r="EN64" s="7">
        <v>700000</v>
      </c>
      <c r="EO64" s="7">
        <v>700000</v>
      </c>
      <c r="EP64" s="7">
        <v>13</v>
      </c>
      <c r="EQ64" s="7">
        <v>13</v>
      </c>
      <c r="ER64" s="7">
        <v>11</v>
      </c>
      <c r="ES64" s="7">
        <v>4000000</v>
      </c>
      <c r="ET64" s="7">
        <v>4000000</v>
      </c>
      <c r="EU64" s="7">
        <v>7</v>
      </c>
      <c r="EV64" s="7">
        <v>7</v>
      </c>
      <c r="EW64" s="7">
        <v>7</v>
      </c>
      <c r="EX64" s="7">
        <v>4156000</v>
      </c>
      <c r="EY64" s="7">
        <v>0</v>
      </c>
      <c r="EZ64" s="7"/>
      <c r="FA64" s="7"/>
      <c r="FB64" s="7"/>
      <c r="FC64" s="7"/>
      <c r="FD64" s="7"/>
      <c r="FE64" s="7"/>
      <c r="FF64" s="7"/>
      <c r="FG64" s="7"/>
      <c r="FH64" s="7"/>
      <c r="FI64" s="7"/>
      <c r="FJ64" s="7"/>
      <c r="FK64" s="7"/>
      <c r="FL64" s="7"/>
      <c r="FM64" s="7"/>
      <c r="FN64" s="7"/>
      <c r="FO64" s="7">
        <v>18</v>
      </c>
      <c r="FP64" s="7">
        <v>17.5</v>
      </c>
      <c r="FQ64" s="7">
        <v>17.5</v>
      </c>
      <c r="FR64" s="7">
        <v>6420000</v>
      </c>
      <c r="FS64" s="7">
        <v>2993000</v>
      </c>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v>0</v>
      </c>
      <c r="KH64" s="7"/>
      <c r="KI64" s="7">
        <v>22</v>
      </c>
      <c r="KJ64" s="7">
        <v>0</v>
      </c>
      <c r="KK64" s="7">
        <v>0</v>
      </c>
      <c r="KL64" s="7">
        <v>0</v>
      </c>
      <c r="KM64" s="7">
        <v>22</v>
      </c>
      <c r="KN64" s="7">
        <v>15276000</v>
      </c>
      <c r="KO64" s="7">
        <v>7693000</v>
      </c>
      <c r="KP64" s="7">
        <v>7693000</v>
      </c>
      <c r="KQ64" s="7"/>
      <c r="KR64" s="7"/>
      <c r="KS64" s="7"/>
      <c r="KT64" s="7">
        <v>0</v>
      </c>
      <c r="KU64" s="7">
        <v>0</v>
      </c>
      <c r="KV64" s="7">
        <v>0</v>
      </c>
      <c r="KW64" s="7"/>
      <c r="KX64" s="7"/>
      <c r="KY64" s="7"/>
      <c r="KZ64" s="7">
        <v>0</v>
      </c>
      <c r="LA64" s="7">
        <v>0</v>
      </c>
      <c r="LB64" s="7">
        <v>0</v>
      </c>
      <c r="LC64" s="7"/>
      <c r="LD64" s="7"/>
      <c r="LE64" s="7"/>
      <c r="LF64" s="7">
        <v>380000</v>
      </c>
      <c r="LG64" s="7">
        <v>0</v>
      </c>
      <c r="LH64" s="7">
        <v>0</v>
      </c>
      <c r="LI64" s="7"/>
      <c r="LJ64" s="7"/>
      <c r="LK64" s="7"/>
      <c r="LL64" s="7">
        <v>180000</v>
      </c>
      <c r="LM64" s="7">
        <v>0</v>
      </c>
      <c r="LN64" s="7">
        <v>0</v>
      </c>
      <c r="LO64" s="7"/>
      <c r="LP64" s="7"/>
      <c r="LQ64" s="7"/>
      <c r="LR64" s="7">
        <v>120000</v>
      </c>
      <c r="LS64" s="7">
        <v>0</v>
      </c>
      <c r="LT64" s="7">
        <v>0</v>
      </c>
      <c r="LU64" s="7"/>
      <c r="LV64" s="7"/>
      <c r="LW64" s="7"/>
      <c r="LX64" s="7">
        <v>2040000</v>
      </c>
      <c r="LY64" s="7">
        <v>0</v>
      </c>
      <c r="LZ64" s="7">
        <v>0</v>
      </c>
      <c r="MA64" s="7"/>
      <c r="MB64" s="7"/>
      <c r="MC64" s="7"/>
      <c r="MD64" s="7">
        <v>10000</v>
      </c>
      <c r="ME64" s="7">
        <v>0</v>
      </c>
      <c r="MF64" s="7">
        <v>0</v>
      </c>
      <c r="MG64" s="7"/>
      <c r="MH64" s="7"/>
      <c r="MI64" s="7"/>
      <c r="MJ64" s="7">
        <v>20000</v>
      </c>
      <c r="MK64" s="7">
        <v>0</v>
      </c>
      <c r="ML64" s="7">
        <v>0</v>
      </c>
      <c r="MM64" s="7"/>
      <c r="MN64" s="7"/>
      <c r="MO64" s="7"/>
      <c r="MP64" s="7">
        <v>615000</v>
      </c>
      <c r="MQ64" s="7">
        <v>0</v>
      </c>
      <c r="MR64" s="7">
        <v>0</v>
      </c>
      <c r="MS64" s="7"/>
      <c r="MT64" s="7"/>
      <c r="MU64" s="7"/>
      <c r="MV64" s="7">
        <v>1401000</v>
      </c>
      <c r="MW64" s="7">
        <v>0</v>
      </c>
      <c r="MX64" s="7">
        <v>0</v>
      </c>
      <c r="MY64" s="7"/>
      <c r="MZ64" s="7"/>
      <c r="NA64" s="7"/>
      <c r="NB64" s="7">
        <v>53000</v>
      </c>
      <c r="NC64" s="7">
        <v>0</v>
      </c>
      <c r="ND64" s="7">
        <v>0</v>
      </c>
      <c r="NE64" s="7"/>
      <c r="NF64" s="7"/>
      <c r="NG64" s="7"/>
      <c r="NH64" s="7">
        <v>0</v>
      </c>
      <c r="NI64" s="7">
        <v>0</v>
      </c>
      <c r="NJ64" s="7">
        <v>0</v>
      </c>
      <c r="NK64" s="7"/>
      <c r="NL64" s="7"/>
      <c r="NM64" s="7"/>
      <c r="NN64" s="7">
        <v>30000</v>
      </c>
      <c r="NO64" s="7">
        <v>0</v>
      </c>
      <c r="NP64" s="7">
        <v>0</v>
      </c>
      <c r="NQ64" s="7"/>
      <c r="NR64" s="7"/>
      <c r="NS64" s="7"/>
      <c r="NT64" s="7">
        <v>0</v>
      </c>
      <c r="NU64" s="7">
        <v>0</v>
      </c>
      <c r="NV64" s="7">
        <v>0</v>
      </c>
      <c r="NW64" s="7"/>
      <c r="NX64" s="7"/>
      <c r="NY64" s="7"/>
      <c r="NZ64" s="7">
        <v>355000</v>
      </c>
      <c r="OA64" s="7">
        <v>0</v>
      </c>
      <c r="OB64" s="7">
        <v>0</v>
      </c>
      <c r="OC64" s="7"/>
      <c r="OD64" s="7"/>
      <c r="OE64" s="7"/>
      <c r="OF64" s="7">
        <v>25000</v>
      </c>
      <c r="OG64" s="7">
        <v>0</v>
      </c>
      <c r="OH64" s="7">
        <v>0</v>
      </c>
      <c r="OI64" s="7"/>
      <c r="OJ64" s="7"/>
      <c r="OK64" s="7"/>
      <c r="OL64" s="7">
        <v>0</v>
      </c>
      <c r="OM64" s="7">
        <v>0</v>
      </c>
      <c r="ON64" s="7">
        <v>0</v>
      </c>
      <c r="OO64" s="7"/>
      <c r="OP64" s="7"/>
      <c r="OQ64" s="7"/>
      <c r="OR64" s="7">
        <v>0</v>
      </c>
      <c r="OS64" s="7">
        <v>0</v>
      </c>
      <c r="OT64" s="7">
        <v>0</v>
      </c>
      <c r="OU64" s="7"/>
      <c r="OV64" s="7"/>
      <c r="OW64" s="7"/>
      <c r="OX64" s="7">
        <v>515000</v>
      </c>
      <c r="OY64" s="7">
        <v>0</v>
      </c>
      <c r="OZ64" s="7">
        <v>0</v>
      </c>
      <c r="PA64" s="7"/>
      <c r="PB64" s="7"/>
      <c r="PC64" s="7"/>
      <c r="PD64" s="7">
        <v>1825000</v>
      </c>
      <c r="PE64" s="7">
        <v>0</v>
      </c>
      <c r="PF64" s="7">
        <v>0</v>
      </c>
      <c r="PG64" s="7"/>
      <c r="PH64" s="7"/>
      <c r="PI64" s="7"/>
      <c r="PJ64" s="7">
        <v>5000</v>
      </c>
      <c r="PK64" s="7">
        <v>0</v>
      </c>
      <c r="PL64" s="7">
        <v>0</v>
      </c>
      <c r="PM64" s="7"/>
      <c r="PN64" s="7"/>
      <c r="PO64" s="7"/>
      <c r="PP64" s="7">
        <v>22850000</v>
      </c>
      <c r="PQ64" s="7">
        <v>7693000</v>
      </c>
      <c r="PR64" s="8">
        <v>7693000</v>
      </c>
      <c r="PS64" s="7">
        <v>100</v>
      </c>
      <c r="PT64" s="7">
        <v>100</v>
      </c>
      <c r="PU64" s="7"/>
      <c r="PV64" s="7">
        <v>17316275</v>
      </c>
      <c r="PW64" s="7"/>
      <c r="PX64" s="7">
        <v>4730000</v>
      </c>
      <c r="PY64" s="7">
        <v>4763000</v>
      </c>
      <c r="PZ64" s="7">
        <v>7693000</v>
      </c>
      <c r="QA64" s="7">
        <v>0</v>
      </c>
      <c r="QB64" s="7">
        <v>0</v>
      </c>
      <c r="QC64" s="7">
        <v>0</v>
      </c>
      <c r="QD64" s="7">
        <v>0</v>
      </c>
      <c r="QE64" s="7">
        <v>0</v>
      </c>
      <c r="QF64" s="7">
        <v>0</v>
      </c>
      <c r="QG64" s="7">
        <v>3979000</v>
      </c>
      <c r="QH64" s="7">
        <v>3285000</v>
      </c>
      <c r="QI64" s="7">
        <v>1358000</v>
      </c>
      <c r="QJ64" s="7">
        <v>11753208</v>
      </c>
      <c r="QK64" s="7">
        <v>12900000</v>
      </c>
      <c r="QL64" s="7">
        <v>12900000</v>
      </c>
      <c r="QM64" s="7"/>
      <c r="QN64" s="7">
        <v>309962</v>
      </c>
      <c r="QO64" s="7">
        <v>450000</v>
      </c>
      <c r="QP64" s="7">
        <v>400000</v>
      </c>
      <c r="QQ64" s="7"/>
      <c r="QR64" s="7"/>
      <c r="QS64" s="7"/>
      <c r="QT64" s="7"/>
      <c r="QU64" s="7"/>
      <c r="QV64" s="7"/>
      <c r="QW64" s="7"/>
      <c r="QX64" s="7"/>
      <c r="QY64" s="7"/>
      <c r="QZ64" s="7"/>
      <c r="RA64" s="7"/>
      <c r="RB64" s="7"/>
      <c r="RC64" s="7"/>
      <c r="RD64" s="7">
        <v>832762</v>
      </c>
      <c r="RE64" s="7">
        <v>450000</v>
      </c>
      <c r="RF64" s="7">
        <v>499000</v>
      </c>
      <c r="RG64" s="7"/>
      <c r="RH64" s="7"/>
      <c r="RI64" s="7">
        <v>0</v>
      </c>
      <c r="RJ64" s="7"/>
      <c r="RK64" s="7"/>
      <c r="RL64" s="7"/>
      <c r="RM64" s="7" t="s">
        <v>1188</v>
      </c>
      <c r="RN64" s="7"/>
      <c r="RO64" s="7"/>
      <c r="RP64" s="7"/>
      <c r="RQ64" s="7"/>
      <c r="RR64" s="7"/>
      <c r="RS64" s="7"/>
      <c r="RT64" s="7"/>
      <c r="RU64" s="7"/>
      <c r="RV64" s="7"/>
      <c r="RW64" s="7"/>
      <c r="RX64" s="7"/>
      <c r="RY64" s="7"/>
      <c r="RZ64" s="7"/>
      <c r="SA64" s="7"/>
      <c r="SB64" s="7"/>
      <c r="SC64" s="7"/>
      <c r="SD64" s="7"/>
      <c r="SE64" s="7"/>
      <c r="SF64" s="7"/>
      <c r="SG64" s="36">
        <f t="shared" si="55"/>
        <v>22850000</v>
      </c>
      <c r="SH64" s="36">
        <f t="shared" si="56"/>
        <v>22850000</v>
      </c>
      <c r="SI64" s="36">
        <f t="shared" si="57"/>
        <v>15656000</v>
      </c>
      <c r="SJ64" s="20">
        <f t="shared" si="58"/>
        <v>15276000</v>
      </c>
      <c r="SK64" s="20">
        <f t="shared" si="59"/>
        <v>0</v>
      </c>
      <c r="SL64" s="20">
        <f t="shared" si="60"/>
        <v>0</v>
      </c>
      <c r="SM64" s="20">
        <f t="shared" si="61"/>
        <v>380000</v>
      </c>
      <c r="SN64" s="36">
        <f t="shared" si="62"/>
        <v>7194000</v>
      </c>
      <c r="SO64" s="36">
        <f t="shared" si="63"/>
        <v>300000</v>
      </c>
      <c r="SP64" s="20">
        <f t="shared" si="64"/>
        <v>180000</v>
      </c>
      <c r="SQ64" s="20">
        <f t="shared" si="65"/>
        <v>120000</v>
      </c>
      <c r="SR64" s="20">
        <f t="shared" si="66"/>
        <v>2040000</v>
      </c>
      <c r="SS64" s="20">
        <f t="shared" si="67"/>
        <v>10000</v>
      </c>
      <c r="ST64" s="20">
        <f t="shared" si="68"/>
        <v>20000</v>
      </c>
      <c r="SU64" s="20">
        <f t="shared" si="69"/>
        <v>615000</v>
      </c>
      <c r="SV64" s="36">
        <f t="shared" si="70"/>
        <v>2379000</v>
      </c>
      <c r="SW64" s="20">
        <f t="shared" si="71"/>
        <v>1401000</v>
      </c>
      <c r="SX64" s="20">
        <f t="shared" si="72"/>
        <v>53000</v>
      </c>
      <c r="SY64" s="20">
        <f t="shared" si="73"/>
        <v>0</v>
      </c>
      <c r="SZ64" s="20">
        <f t="shared" si="74"/>
        <v>30000</v>
      </c>
      <c r="TA64" s="20">
        <f t="shared" si="75"/>
        <v>0</v>
      </c>
      <c r="TB64" s="20">
        <f t="shared" si="76"/>
        <v>355000</v>
      </c>
      <c r="TC64" s="20">
        <f t="shared" si="77"/>
        <v>25000</v>
      </c>
      <c r="TD64" s="20">
        <f t="shared" si="78"/>
        <v>0</v>
      </c>
      <c r="TE64" s="20">
        <f t="shared" si="79"/>
        <v>0</v>
      </c>
      <c r="TF64" s="20">
        <f t="shared" si="80"/>
        <v>515000</v>
      </c>
      <c r="TG64" s="20">
        <f t="shared" si="81"/>
        <v>1825000</v>
      </c>
      <c r="TH64" s="20">
        <f t="shared" si="82"/>
        <v>5000</v>
      </c>
      <c r="TI64" s="6"/>
      <c r="TJ64" s="36">
        <f t="shared" si="83"/>
        <v>7693000</v>
      </c>
      <c r="TK64" s="36">
        <f t="shared" si="84"/>
        <v>7693000</v>
      </c>
      <c r="TL64" s="36">
        <f t="shared" si="85"/>
        <v>7693000</v>
      </c>
      <c r="TM64" s="20">
        <f t="shared" si="86"/>
        <v>7693000</v>
      </c>
      <c r="TN64" s="20">
        <f t="shared" si="87"/>
        <v>0</v>
      </c>
      <c r="TO64" s="20">
        <f t="shared" si="88"/>
        <v>0</v>
      </c>
      <c r="TP64" s="20">
        <f t="shared" si="89"/>
        <v>0</v>
      </c>
      <c r="TQ64" s="36">
        <f t="shared" si="90"/>
        <v>0</v>
      </c>
      <c r="TR64" s="36">
        <f t="shared" si="91"/>
        <v>0</v>
      </c>
      <c r="TS64" s="20">
        <f t="shared" si="92"/>
        <v>0</v>
      </c>
      <c r="TT64" s="20">
        <f t="shared" si="93"/>
        <v>0</v>
      </c>
      <c r="TU64" s="20">
        <f t="shared" si="94"/>
        <v>0</v>
      </c>
      <c r="TV64" s="20">
        <f t="shared" si="95"/>
        <v>0</v>
      </c>
      <c r="TW64" s="20">
        <f t="shared" si="96"/>
        <v>0</v>
      </c>
      <c r="TX64" s="20">
        <f t="shared" si="97"/>
        <v>0</v>
      </c>
      <c r="TY64" s="36">
        <f t="shared" si="98"/>
        <v>0</v>
      </c>
      <c r="TZ64" s="20">
        <f t="shared" si="99"/>
        <v>0</v>
      </c>
      <c r="UA64" s="20">
        <f t="shared" si="100"/>
        <v>0</v>
      </c>
      <c r="UB64" s="20">
        <f t="shared" si="101"/>
        <v>0</v>
      </c>
      <c r="UC64" s="20">
        <f t="shared" si="102"/>
        <v>0</v>
      </c>
      <c r="UD64" s="20">
        <f t="shared" si="103"/>
        <v>0</v>
      </c>
      <c r="UE64" s="20">
        <f t="shared" si="104"/>
        <v>0</v>
      </c>
      <c r="UF64" s="20">
        <f t="shared" si="105"/>
        <v>0</v>
      </c>
      <c r="UG64" s="20">
        <f t="shared" si="106"/>
        <v>0</v>
      </c>
      <c r="UH64" s="20">
        <f t="shared" si="107"/>
        <v>0</v>
      </c>
      <c r="UI64" s="20">
        <f t="shared" si="108"/>
        <v>0</v>
      </c>
      <c r="UJ64" s="20">
        <f t="shared" si="109"/>
        <v>0</v>
      </c>
      <c r="UK64" s="20">
        <f t="shared" si="110"/>
        <v>0</v>
      </c>
      <c r="UL64" s="6"/>
      <c r="UM64" s="36">
        <f t="shared" si="111"/>
        <v>7693000</v>
      </c>
      <c r="UN64" s="36">
        <f t="shared" si="112"/>
        <v>7693000</v>
      </c>
      <c r="UO64" s="36">
        <f t="shared" si="113"/>
        <v>7693000</v>
      </c>
      <c r="UP64" s="20">
        <f t="shared" si="114"/>
        <v>7693000</v>
      </c>
      <c r="UQ64" s="20">
        <f t="shared" si="115"/>
        <v>0</v>
      </c>
      <c r="UR64" s="20">
        <f t="shared" si="116"/>
        <v>0</v>
      </c>
      <c r="US64" s="20">
        <f t="shared" si="117"/>
        <v>0</v>
      </c>
      <c r="UT64" s="36">
        <f t="shared" si="118"/>
        <v>0</v>
      </c>
      <c r="UU64" s="36">
        <f t="shared" si="119"/>
        <v>0</v>
      </c>
      <c r="UV64" s="20">
        <f t="shared" si="120"/>
        <v>0</v>
      </c>
      <c r="UW64" s="20">
        <f t="shared" si="121"/>
        <v>0</v>
      </c>
      <c r="UX64" s="20">
        <f t="shared" si="122"/>
        <v>0</v>
      </c>
      <c r="UY64" s="20">
        <f t="shared" si="123"/>
        <v>0</v>
      </c>
      <c r="UZ64" s="20">
        <f t="shared" si="124"/>
        <v>0</v>
      </c>
      <c r="VA64" s="20">
        <f t="shared" si="125"/>
        <v>0</v>
      </c>
      <c r="VB64" s="36">
        <f t="shared" si="126"/>
        <v>0</v>
      </c>
      <c r="VC64" s="20">
        <f t="shared" si="127"/>
        <v>0</v>
      </c>
      <c r="VD64" s="20">
        <f t="shared" si="128"/>
        <v>0</v>
      </c>
      <c r="VE64" s="20">
        <f t="shared" si="129"/>
        <v>0</v>
      </c>
      <c r="VF64" s="20">
        <f t="shared" si="130"/>
        <v>0</v>
      </c>
      <c r="VG64" s="20">
        <f t="shared" si="131"/>
        <v>0</v>
      </c>
      <c r="VH64" s="20">
        <f t="shared" si="132"/>
        <v>0</v>
      </c>
      <c r="VI64" s="20">
        <f t="shared" si="133"/>
        <v>0</v>
      </c>
      <c r="VJ64" s="20">
        <f t="shared" si="134"/>
        <v>0</v>
      </c>
      <c r="VK64" s="20">
        <f t="shared" si="135"/>
        <v>0</v>
      </c>
      <c r="VL64" s="20">
        <f t="shared" si="136"/>
        <v>0</v>
      </c>
      <c r="VM64" s="20">
        <f t="shared" si="137"/>
        <v>0</v>
      </c>
      <c r="VN64" s="20">
        <f t="shared" si="138"/>
        <v>0</v>
      </c>
      <c r="VT64" s="34">
        <f t="shared" si="25"/>
        <v>2801353</v>
      </c>
      <c r="VU64" s="34" t="str">
        <f t="shared" si="26"/>
        <v>Domov důchodců Police nad Metují</v>
      </c>
      <c r="VV64" s="34" t="str">
        <f t="shared" si="27"/>
        <v>Domov důchodců Police nad Metují</v>
      </c>
      <c r="VW64" s="34" t="str">
        <f t="shared" si="28"/>
        <v>domovy pro seniory</v>
      </c>
      <c r="VX64" s="10">
        <f t="shared" si="29"/>
        <v>2370000</v>
      </c>
      <c r="VY64" s="10"/>
      <c r="VZ64" s="10"/>
      <c r="WA64" s="10">
        <f t="shared" si="30"/>
        <v>1401000</v>
      </c>
      <c r="WB64" s="10">
        <f t="shared" si="31"/>
        <v>355000</v>
      </c>
      <c r="WC64" s="10">
        <f t="shared" si="32"/>
        <v>0</v>
      </c>
      <c r="WD64" s="10">
        <f t="shared" si="33"/>
        <v>0</v>
      </c>
      <c r="WE64" s="10">
        <f t="shared" si="34"/>
        <v>83000</v>
      </c>
      <c r="WF64" s="10"/>
      <c r="WG64" s="10"/>
      <c r="WH64" s="10">
        <f t="shared" si="35"/>
        <v>1825000</v>
      </c>
      <c r="WI64" s="10">
        <f t="shared" si="36"/>
        <v>1160000</v>
      </c>
      <c r="WJ64" s="10">
        <f t="shared" si="37"/>
        <v>8856000</v>
      </c>
      <c r="WK64" s="10"/>
      <c r="WL64" s="10">
        <f t="shared" si="38"/>
        <v>6800000</v>
      </c>
      <c r="WM64" s="10">
        <f t="shared" si="39"/>
        <v>22850000</v>
      </c>
      <c r="WN64" s="10">
        <f t="shared" si="40"/>
        <v>22850000</v>
      </c>
      <c r="WO64" s="10">
        <f t="shared" si="41"/>
        <v>0</v>
      </c>
      <c r="WP64" s="10">
        <f t="shared" si="42"/>
        <v>15656000</v>
      </c>
      <c r="WQ64" s="34">
        <v>6115340</v>
      </c>
      <c r="WR64" s="10">
        <f t="shared" si="43"/>
        <v>0</v>
      </c>
      <c r="WS64" s="10"/>
      <c r="WT64" s="10"/>
      <c r="WU64" s="10">
        <f t="shared" si="44"/>
        <v>0</v>
      </c>
      <c r="WV64" s="10">
        <f t="shared" si="45"/>
        <v>0</v>
      </c>
      <c r="WW64" s="10">
        <f t="shared" si="46"/>
        <v>0</v>
      </c>
      <c r="WX64" s="10">
        <f t="shared" si="47"/>
        <v>0</v>
      </c>
      <c r="WY64" s="10">
        <f t="shared" si="48"/>
        <v>0</v>
      </c>
      <c r="WZ64" s="10"/>
      <c r="XA64" s="10"/>
      <c r="XB64" s="10">
        <f t="shared" si="49"/>
        <v>0</v>
      </c>
      <c r="XC64" s="10">
        <f t="shared" si="50"/>
        <v>0</v>
      </c>
      <c r="XD64" s="10">
        <f t="shared" si="51"/>
        <v>7693000</v>
      </c>
      <c r="XE64" s="10">
        <f t="shared" si="52"/>
        <v>7693000</v>
      </c>
      <c r="XF64" s="10"/>
      <c r="XG64" s="10">
        <f t="shared" si="53"/>
        <v>7693000</v>
      </c>
      <c r="XH64" s="10">
        <f t="shared" si="54"/>
        <v>0</v>
      </c>
      <c r="XI64" s="10"/>
      <c r="XJ64" s="10"/>
      <c r="XK64" s="10"/>
    </row>
    <row r="65" spans="1:635" s="34" customFormat="1" ht="28.5" customHeight="1">
      <c r="A65" s="7">
        <v>1</v>
      </c>
      <c r="B65" s="9" t="s">
        <v>1426</v>
      </c>
      <c r="C65" s="7">
        <v>194913</v>
      </c>
      <c r="D65" s="7" t="s">
        <v>1427</v>
      </c>
      <c r="E65" s="7" t="s">
        <v>1219</v>
      </c>
      <c r="F65" s="7">
        <v>9593192</v>
      </c>
      <c r="G65" s="7" t="s">
        <v>1196</v>
      </c>
      <c r="H65" s="7" t="s">
        <v>1187</v>
      </c>
      <c r="I65" s="7" t="s">
        <v>1426</v>
      </c>
      <c r="J65" s="35">
        <v>39083</v>
      </c>
      <c r="K65" s="7"/>
      <c r="L65" s="7" t="s">
        <v>1188</v>
      </c>
      <c r="M65" s="7" t="s">
        <v>1428</v>
      </c>
      <c r="N65" s="7">
        <v>100</v>
      </c>
      <c r="O65" s="7"/>
      <c r="P65" s="7">
        <v>95</v>
      </c>
      <c r="Q65" s="7">
        <v>98</v>
      </c>
      <c r="R65" s="7">
        <v>100</v>
      </c>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t="s">
        <v>1308</v>
      </c>
      <c r="BM65" s="7" t="s">
        <v>1191</v>
      </c>
      <c r="BN65" s="7" t="s">
        <v>1309</v>
      </c>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v>0</v>
      </c>
      <c r="DB65" s="7">
        <v>0</v>
      </c>
      <c r="DC65" s="7">
        <v>0</v>
      </c>
      <c r="DD65" s="7">
        <v>0</v>
      </c>
      <c r="DE65" s="7">
        <v>0</v>
      </c>
      <c r="DF65" s="7">
        <v>16</v>
      </c>
      <c r="DG65" s="7">
        <v>27</v>
      </c>
      <c r="DH65" s="7">
        <v>31</v>
      </c>
      <c r="DI65" s="7">
        <v>14</v>
      </c>
      <c r="DJ65" s="7">
        <v>8</v>
      </c>
      <c r="DK65" s="7">
        <v>16</v>
      </c>
      <c r="DL65" s="7">
        <v>27</v>
      </c>
      <c r="DM65" s="7">
        <v>31</v>
      </c>
      <c r="DN65" s="7">
        <v>14</v>
      </c>
      <c r="DO65" s="7">
        <v>8</v>
      </c>
      <c r="DP65" s="7">
        <v>0</v>
      </c>
      <c r="DQ65" s="7">
        <v>96</v>
      </c>
      <c r="DR65" s="7">
        <v>96</v>
      </c>
      <c r="DS65" s="7">
        <v>0</v>
      </c>
      <c r="DT65" s="7">
        <v>0</v>
      </c>
      <c r="DU65" s="7">
        <v>0</v>
      </c>
      <c r="DV65" s="7">
        <v>0</v>
      </c>
      <c r="DW65" s="7">
        <v>0</v>
      </c>
      <c r="DX65" s="7">
        <v>16</v>
      </c>
      <c r="DY65" s="7">
        <v>30</v>
      </c>
      <c r="DZ65" s="7">
        <v>32</v>
      </c>
      <c r="EA65" s="7">
        <v>18</v>
      </c>
      <c r="EB65" s="7">
        <v>4</v>
      </c>
      <c r="EC65" s="7">
        <v>16</v>
      </c>
      <c r="ED65" s="7">
        <v>30</v>
      </c>
      <c r="EE65" s="7">
        <v>32</v>
      </c>
      <c r="EF65" s="7">
        <v>18</v>
      </c>
      <c r="EG65" s="7">
        <v>4</v>
      </c>
      <c r="EH65" s="7">
        <v>0</v>
      </c>
      <c r="EI65" s="7">
        <v>100</v>
      </c>
      <c r="EJ65" s="7">
        <v>100</v>
      </c>
      <c r="EK65" s="7">
        <v>2</v>
      </c>
      <c r="EL65" s="7">
        <v>2</v>
      </c>
      <c r="EM65" s="7">
        <v>2</v>
      </c>
      <c r="EN65" s="7">
        <v>750820</v>
      </c>
      <c r="EO65" s="7">
        <v>750820</v>
      </c>
      <c r="EP65" s="7">
        <v>22</v>
      </c>
      <c r="EQ65" s="7">
        <v>22</v>
      </c>
      <c r="ER65" s="7">
        <v>22</v>
      </c>
      <c r="ES65" s="7">
        <v>8352955</v>
      </c>
      <c r="ET65" s="7">
        <v>8352955</v>
      </c>
      <c r="EU65" s="7">
        <v>14</v>
      </c>
      <c r="EV65" s="7">
        <v>14</v>
      </c>
      <c r="EW65" s="7">
        <v>14</v>
      </c>
      <c r="EX65" s="7">
        <v>8515242</v>
      </c>
      <c r="EY65" s="7">
        <v>0</v>
      </c>
      <c r="EZ65" s="7"/>
      <c r="FA65" s="7"/>
      <c r="FB65" s="7"/>
      <c r="FC65" s="7"/>
      <c r="FD65" s="7"/>
      <c r="FE65" s="7"/>
      <c r="FF65" s="7"/>
      <c r="FG65" s="7"/>
      <c r="FH65" s="7"/>
      <c r="FI65" s="7"/>
      <c r="FJ65" s="7"/>
      <c r="FK65" s="7"/>
      <c r="FL65" s="7"/>
      <c r="FM65" s="7"/>
      <c r="FN65" s="7"/>
      <c r="FO65" s="7">
        <v>23</v>
      </c>
      <c r="FP65" s="7">
        <v>22</v>
      </c>
      <c r="FQ65" s="7">
        <v>21</v>
      </c>
      <c r="FR65" s="7">
        <v>8192025</v>
      </c>
      <c r="FS65" s="7">
        <v>8192025</v>
      </c>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v>2</v>
      </c>
      <c r="IC65" s="7">
        <v>1</v>
      </c>
      <c r="ID65" s="7">
        <v>24</v>
      </c>
      <c r="IE65" s="7">
        <v>1</v>
      </c>
      <c r="IF65" s="7">
        <v>161304</v>
      </c>
      <c r="IG65" s="7">
        <v>0</v>
      </c>
      <c r="IH65" s="7">
        <v>2</v>
      </c>
      <c r="II65" s="7">
        <v>1</v>
      </c>
      <c r="IJ65" s="7">
        <v>24</v>
      </c>
      <c r="IK65" s="7">
        <v>1</v>
      </c>
      <c r="IL65" s="7">
        <v>161304</v>
      </c>
      <c r="IM65" s="7">
        <v>0</v>
      </c>
      <c r="IN65" s="7">
        <v>2</v>
      </c>
      <c r="IO65" s="7">
        <v>600</v>
      </c>
      <c r="IP65" s="7">
        <v>0.29899999999999999</v>
      </c>
      <c r="IQ65" s="7">
        <v>66000</v>
      </c>
      <c r="IR65" s="7">
        <v>0</v>
      </c>
      <c r="IS65" s="7">
        <v>2</v>
      </c>
      <c r="IT65" s="7">
        <v>600</v>
      </c>
      <c r="IU65" s="7">
        <v>0.29899999999999999</v>
      </c>
      <c r="IV65" s="7">
        <v>66000</v>
      </c>
      <c r="IW65" s="7">
        <v>0</v>
      </c>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v>0</v>
      </c>
      <c r="KH65" s="7"/>
      <c r="KI65" s="7">
        <v>38</v>
      </c>
      <c r="KJ65" s="7">
        <v>1</v>
      </c>
      <c r="KK65" s="7">
        <v>0.29899999999999999</v>
      </c>
      <c r="KL65" s="7">
        <v>0</v>
      </c>
      <c r="KM65" s="7">
        <v>39.298999999999999</v>
      </c>
      <c r="KN65" s="7">
        <v>25811042</v>
      </c>
      <c r="KO65" s="7">
        <v>17295800</v>
      </c>
      <c r="KP65" s="7">
        <v>17295800</v>
      </c>
      <c r="KQ65" s="7"/>
      <c r="KR65" s="7"/>
      <c r="KS65" s="7"/>
      <c r="KT65" s="7">
        <v>322608</v>
      </c>
      <c r="KU65" s="7">
        <v>0</v>
      </c>
      <c r="KV65" s="7">
        <v>0</v>
      </c>
      <c r="KW65" s="7"/>
      <c r="KX65" s="7"/>
      <c r="KY65" s="7"/>
      <c r="KZ65" s="7">
        <v>132000</v>
      </c>
      <c r="LA65" s="7">
        <v>0</v>
      </c>
      <c r="LB65" s="7">
        <v>0</v>
      </c>
      <c r="LC65" s="7"/>
      <c r="LD65" s="7"/>
      <c r="LE65" s="7"/>
      <c r="LF65" s="7">
        <v>500000</v>
      </c>
      <c r="LG65" s="7">
        <v>0</v>
      </c>
      <c r="LH65" s="7">
        <v>0</v>
      </c>
      <c r="LI65" s="7"/>
      <c r="LJ65" s="7"/>
      <c r="LK65" s="7"/>
      <c r="LL65" s="7">
        <v>100000</v>
      </c>
      <c r="LM65" s="7">
        <v>0</v>
      </c>
      <c r="LN65" s="7">
        <v>0</v>
      </c>
      <c r="LO65" s="7"/>
      <c r="LP65" s="7"/>
      <c r="LQ65" s="7"/>
      <c r="LR65" s="7">
        <v>1000000</v>
      </c>
      <c r="LS65" s="7">
        <v>0</v>
      </c>
      <c r="LT65" s="7">
        <v>0</v>
      </c>
      <c r="LU65" s="7"/>
      <c r="LV65" s="7"/>
      <c r="LW65" s="7"/>
      <c r="LX65" s="7">
        <v>3350000</v>
      </c>
      <c r="LY65" s="7">
        <v>0</v>
      </c>
      <c r="LZ65" s="7">
        <v>0</v>
      </c>
      <c r="MA65" s="7"/>
      <c r="MB65" s="7"/>
      <c r="MC65" s="7"/>
      <c r="MD65" s="7">
        <v>200000</v>
      </c>
      <c r="ME65" s="7">
        <v>0</v>
      </c>
      <c r="MF65" s="7">
        <v>0</v>
      </c>
      <c r="MG65" s="7"/>
      <c r="MH65" s="7"/>
      <c r="MI65" s="7"/>
      <c r="MJ65" s="7">
        <v>70000</v>
      </c>
      <c r="MK65" s="7">
        <v>0</v>
      </c>
      <c r="ML65" s="7">
        <v>0</v>
      </c>
      <c r="MM65" s="7"/>
      <c r="MN65" s="7"/>
      <c r="MO65" s="7"/>
      <c r="MP65" s="7">
        <v>1100000</v>
      </c>
      <c r="MQ65" s="7">
        <v>0</v>
      </c>
      <c r="MR65" s="7">
        <v>0</v>
      </c>
      <c r="MS65" s="7"/>
      <c r="MT65" s="7"/>
      <c r="MU65" s="7"/>
      <c r="MV65" s="7">
        <v>2800000</v>
      </c>
      <c r="MW65" s="7">
        <v>0</v>
      </c>
      <c r="MX65" s="7">
        <v>0</v>
      </c>
      <c r="MY65" s="7"/>
      <c r="MZ65" s="7"/>
      <c r="NA65" s="7"/>
      <c r="NB65" s="7">
        <v>100000</v>
      </c>
      <c r="NC65" s="7">
        <v>0</v>
      </c>
      <c r="ND65" s="7">
        <v>0</v>
      </c>
      <c r="NE65" s="7"/>
      <c r="NF65" s="7"/>
      <c r="NG65" s="7"/>
      <c r="NH65" s="7">
        <v>40000</v>
      </c>
      <c r="NI65" s="7">
        <v>0</v>
      </c>
      <c r="NJ65" s="7">
        <v>0</v>
      </c>
      <c r="NK65" s="7"/>
      <c r="NL65" s="7"/>
      <c r="NM65" s="7"/>
      <c r="NN65" s="7">
        <v>200000</v>
      </c>
      <c r="NO65" s="7">
        <v>0</v>
      </c>
      <c r="NP65" s="7">
        <v>0</v>
      </c>
      <c r="NQ65" s="7"/>
      <c r="NR65" s="7"/>
      <c r="NS65" s="7"/>
      <c r="NT65" s="7">
        <v>200000</v>
      </c>
      <c r="NU65" s="7">
        <v>0</v>
      </c>
      <c r="NV65" s="7">
        <v>0</v>
      </c>
      <c r="NW65" s="7"/>
      <c r="NX65" s="7"/>
      <c r="NY65" s="7"/>
      <c r="NZ65" s="7">
        <v>1000000</v>
      </c>
      <c r="OA65" s="7">
        <v>0</v>
      </c>
      <c r="OB65" s="7">
        <v>0</v>
      </c>
      <c r="OC65" s="7"/>
      <c r="OD65" s="7"/>
      <c r="OE65" s="7"/>
      <c r="OF65" s="7">
        <v>30000</v>
      </c>
      <c r="OG65" s="7">
        <v>0</v>
      </c>
      <c r="OH65" s="7">
        <v>0</v>
      </c>
      <c r="OI65" s="7"/>
      <c r="OJ65" s="7"/>
      <c r="OK65" s="7"/>
      <c r="OL65" s="7">
        <v>0</v>
      </c>
      <c r="OM65" s="7">
        <v>0</v>
      </c>
      <c r="ON65" s="7">
        <v>0</v>
      </c>
      <c r="OO65" s="7"/>
      <c r="OP65" s="7"/>
      <c r="OQ65" s="7"/>
      <c r="OR65" s="7">
        <v>0</v>
      </c>
      <c r="OS65" s="7">
        <v>0</v>
      </c>
      <c r="OT65" s="7">
        <v>0</v>
      </c>
      <c r="OU65" s="7"/>
      <c r="OV65" s="7"/>
      <c r="OW65" s="7"/>
      <c r="OX65" s="7">
        <v>1050000</v>
      </c>
      <c r="OY65" s="7">
        <v>0</v>
      </c>
      <c r="OZ65" s="7">
        <v>0</v>
      </c>
      <c r="PA65" s="7"/>
      <c r="PB65" s="7"/>
      <c r="PC65" s="7"/>
      <c r="PD65" s="7">
        <v>950000</v>
      </c>
      <c r="PE65" s="7">
        <v>0</v>
      </c>
      <c r="PF65" s="7">
        <v>0</v>
      </c>
      <c r="PG65" s="7"/>
      <c r="PH65" s="7"/>
      <c r="PI65" s="7"/>
      <c r="PJ65" s="7">
        <v>500000</v>
      </c>
      <c r="PK65" s="7">
        <v>0</v>
      </c>
      <c r="PL65" s="7">
        <v>0</v>
      </c>
      <c r="PM65" s="7"/>
      <c r="PN65" s="7"/>
      <c r="PO65" s="7"/>
      <c r="PP65" s="7">
        <v>39455650</v>
      </c>
      <c r="PQ65" s="7">
        <v>17295800</v>
      </c>
      <c r="PR65" s="8">
        <v>17295800</v>
      </c>
      <c r="PS65" s="7">
        <v>100</v>
      </c>
      <c r="PT65" s="7">
        <v>100</v>
      </c>
      <c r="PU65" s="7"/>
      <c r="PV65" s="7">
        <v>25674191</v>
      </c>
      <c r="PW65" s="7"/>
      <c r="PX65" s="7">
        <v>11290000</v>
      </c>
      <c r="PY65" s="7">
        <v>8913000</v>
      </c>
      <c r="PZ65" s="7">
        <v>17295800</v>
      </c>
      <c r="QA65" s="7">
        <v>86756</v>
      </c>
      <c r="QB65" s="7">
        <v>14981</v>
      </c>
      <c r="QC65" s="7">
        <v>0</v>
      </c>
      <c r="QD65" s="7">
        <v>0</v>
      </c>
      <c r="QE65" s="7">
        <v>0</v>
      </c>
      <c r="QF65" s="7">
        <v>0</v>
      </c>
      <c r="QG65" s="7">
        <v>3804000</v>
      </c>
      <c r="QH65" s="7">
        <v>5907300</v>
      </c>
      <c r="QI65" s="7">
        <v>2588850</v>
      </c>
      <c r="QJ65" s="7">
        <v>16501123</v>
      </c>
      <c r="QK65" s="7">
        <v>16900000</v>
      </c>
      <c r="QL65" s="7">
        <v>17300000</v>
      </c>
      <c r="QM65" s="7"/>
      <c r="QN65" s="7">
        <v>1668223</v>
      </c>
      <c r="QO65" s="7">
        <v>2400000</v>
      </c>
      <c r="QP65" s="7">
        <v>1900000</v>
      </c>
      <c r="QQ65" s="7"/>
      <c r="QR65" s="7"/>
      <c r="QS65" s="7"/>
      <c r="QT65" s="7"/>
      <c r="QU65" s="7"/>
      <c r="QV65" s="7"/>
      <c r="QW65" s="7"/>
      <c r="QX65" s="7">
        <v>5000</v>
      </c>
      <c r="QY65" s="7">
        <v>0</v>
      </c>
      <c r="QZ65" s="7">
        <v>0</v>
      </c>
      <c r="RA65" s="7"/>
      <c r="RB65" s="7"/>
      <c r="RC65" s="7"/>
      <c r="RD65" s="7">
        <v>414340</v>
      </c>
      <c r="RE65" s="7">
        <v>363000</v>
      </c>
      <c r="RF65" s="7">
        <v>371000</v>
      </c>
      <c r="RG65" s="7"/>
      <c r="RH65" s="7"/>
      <c r="RI65" s="7">
        <v>0</v>
      </c>
      <c r="RJ65" s="7"/>
      <c r="RK65" s="7"/>
      <c r="RL65" s="7"/>
      <c r="RM65" s="7" t="s">
        <v>1188</v>
      </c>
      <c r="RN65" s="7"/>
      <c r="RO65" s="7"/>
      <c r="RP65" s="7"/>
      <c r="RQ65" s="7"/>
      <c r="RR65" s="7"/>
      <c r="RS65" s="7"/>
      <c r="RT65" s="7"/>
      <c r="RU65" s="7"/>
      <c r="RV65" s="7"/>
      <c r="RW65" s="7"/>
      <c r="RX65" s="7"/>
      <c r="RY65" s="7"/>
      <c r="RZ65" s="7"/>
      <c r="SA65" s="7"/>
      <c r="SB65" s="7"/>
      <c r="SC65" s="7"/>
      <c r="SD65" s="7"/>
      <c r="SE65" s="7"/>
      <c r="SF65" s="7"/>
      <c r="SG65" s="36">
        <f t="shared" si="55"/>
        <v>39455650</v>
      </c>
      <c r="SH65" s="36">
        <f t="shared" si="56"/>
        <v>39455650</v>
      </c>
      <c r="SI65" s="36">
        <f t="shared" si="57"/>
        <v>26765650</v>
      </c>
      <c r="SJ65" s="20">
        <f t="shared" si="58"/>
        <v>25811042</v>
      </c>
      <c r="SK65" s="20">
        <f t="shared" si="59"/>
        <v>322608</v>
      </c>
      <c r="SL65" s="20">
        <f t="shared" si="60"/>
        <v>132000</v>
      </c>
      <c r="SM65" s="20">
        <f t="shared" si="61"/>
        <v>500000</v>
      </c>
      <c r="SN65" s="36">
        <f t="shared" si="62"/>
        <v>12690000</v>
      </c>
      <c r="SO65" s="36">
        <f t="shared" si="63"/>
        <v>1100000</v>
      </c>
      <c r="SP65" s="20">
        <f t="shared" si="64"/>
        <v>100000</v>
      </c>
      <c r="SQ65" s="20">
        <f t="shared" si="65"/>
        <v>1000000</v>
      </c>
      <c r="SR65" s="20">
        <f t="shared" si="66"/>
        <v>3350000</v>
      </c>
      <c r="SS65" s="20">
        <f t="shared" si="67"/>
        <v>200000</v>
      </c>
      <c r="ST65" s="20">
        <f t="shared" si="68"/>
        <v>70000</v>
      </c>
      <c r="SU65" s="20">
        <f t="shared" si="69"/>
        <v>1100000</v>
      </c>
      <c r="SV65" s="36">
        <f t="shared" si="70"/>
        <v>5420000</v>
      </c>
      <c r="SW65" s="20">
        <f t="shared" si="71"/>
        <v>2800000</v>
      </c>
      <c r="SX65" s="20">
        <f t="shared" si="72"/>
        <v>100000</v>
      </c>
      <c r="SY65" s="20">
        <f t="shared" si="73"/>
        <v>40000</v>
      </c>
      <c r="SZ65" s="20">
        <f t="shared" si="74"/>
        <v>200000</v>
      </c>
      <c r="TA65" s="20">
        <f t="shared" si="75"/>
        <v>200000</v>
      </c>
      <c r="TB65" s="20">
        <f t="shared" si="76"/>
        <v>1000000</v>
      </c>
      <c r="TC65" s="20">
        <f t="shared" si="77"/>
        <v>30000</v>
      </c>
      <c r="TD65" s="20">
        <f t="shared" si="78"/>
        <v>0</v>
      </c>
      <c r="TE65" s="20">
        <f t="shared" si="79"/>
        <v>0</v>
      </c>
      <c r="TF65" s="20">
        <f t="shared" si="80"/>
        <v>1050000</v>
      </c>
      <c r="TG65" s="20">
        <f t="shared" si="81"/>
        <v>950000</v>
      </c>
      <c r="TH65" s="20">
        <f t="shared" si="82"/>
        <v>500000</v>
      </c>
      <c r="TI65" s="6"/>
      <c r="TJ65" s="36">
        <f t="shared" si="83"/>
        <v>17295800</v>
      </c>
      <c r="TK65" s="36">
        <f t="shared" si="84"/>
        <v>17295800</v>
      </c>
      <c r="TL65" s="36">
        <f t="shared" si="85"/>
        <v>17295800</v>
      </c>
      <c r="TM65" s="20">
        <f t="shared" si="86"/>
        <v>17295800</v>
      </c>
      <c r="TN65" s="20">
        <f t="shared" si="87"/>
        <v>0</v>
      </c>
      <c r="TO65" s="20">
        <f t="shared" si="88"/>
        <v>0</v>
      </c>
      <c r="TP65" s="20">
        <f t="shared" si="89"/>
        <v>0</v>
      </c>
      <c r="TQ65" s="36">
        <f t="shared" si="90"/>
        <v>0</v>
      </c>
      <c r="TR65" s="36">
        <f t="shared" si="91"/>
        <v>0</v>
      </c>
      <c r="TS65" s="20">
        <f t="shared" si="92"/>
        <v>0</v>
      </c>
      <c r="TT65" s="20">
        <f t="shared" si="93"/>
        <v>0</v>
      </c>
      <c r="TU65" s="20">
        <f t="shared" si="94"/>
        <v>0</v>
      </c>
      <c r="TV65" s="20">
        <f t="shared" si="95"/>
        <v>0</v>
      </c>
      <c r="TW65" s="20">
        <f t="shared" si="96"/>
        <v>0</v>
      </c>
      <c r="TX65" s="20">
        <f t="shared" si="97"/>
        <v>0</v>
      </c>
      <c r="TY65" s="36">
        <f t="shared" si="98"/>
        <v>0</v>
      </c>
      <c r="TZ65" s="20">
        <f t="shared" si="99"/>
        <v>0</v>
      </c>
      <c r="UA65" s="20">
        <f t="shared" si="100"/>
        <v>0</v>
      </c>
      <c r="UB65" s="20">
        <f t="shared" si="101"/>
        <v>0</v>
      </c>
      <c r="UC65" s="20">
        <f t="shared" si="102"/>
        <v>0</v>
      </c>
      <c r="UD65" s="20">
        <f t="shared" si="103"/>
        <v>0</v>
      </c>
      <c r="UE65" s="20">
        <f t="shared" si="104"/>
        <v>0</v>
      </c>
      <c r="UF65" s="20">
        <f t="shared" si="105"/>
        <v>0</v>
      </c>
      <c r="UG65" s="20">
        <f t="shared" si="106"/>
        <v>0</v>
      </c>
      <c r="UH65" s="20">
        <f t="shared" si="107"/>
        <v>0</v>
      </c>
      <c r="UI65" s="20">
        <f t="shared" si="108"/>
        <v>0</v>
      </c>
      <c r="UJ65" s="20">
        <f t="shared" si="109"/>
        <v>0</v>
      </c>
      <c r="UK65" s="20">
        <f t="shared" si="110"/>
        <v>0</v>
      </c>
      <c r="UL65" s="6"/>
      <c r="UM65" s="36">
        <f t="shared" si="111"/>
        <v>17295800</v>
      </c>
      <c r="UN65" s="36">
        <f t="shared" si="112"/>
        <v>17295800</v>
      </c>
      <c r="UO65" s="36">
        <f t="shared" si="113"/>
        <v>17295800</v>
      </c>
      <c r="UP65" s="20">
        <f t="shared" si="114"/>
        <v>17295800</v>
      </c>
      <c r="UQ65" s="20">
        <f t="shared" si="115"/>
        <v>0</v>
      </c>
      <c r="UR65" s="20">
        <f t="shared" si="116"/>
        <v>0</v>
      </c>
      <c r="US65" s="20">
        <f t="shared" si="117"/>
        <v>0</v>
      </c>
      <c r="UT65" s="36">
        <f t="shared" si="118"/>
        <v>0</v>
      </c>
      <c r="UU65" s="36">
        <f t="shared" si="119"/>
        <v>0</v>
      </c>
      <c r="UV65" s="20">
        <f t="shared" si="120"/>
        <v>0</v>
      </c>
      <c r="UW65" s="20">
        <f t="shared" si="121"/>
        <v>0</v>
      </c>
      <c r="UX65" s="20">
        <f t="shared" si="122"/>
        <v>0</v>
      </c>
      <c r="UY65" s="20">
        <f t="shared" si="123"/>
        <v>0</v>
      </c>
      <c r="UZ65" s="20">
        <f t="shared" si="124"/>
        <v>0</v>
      </c>
      <c r="VA65" s="20">
        <f t="shared" si="125"/>
        <v>0</v>
      </c>
      <c r="VB65" s="36">
        <f t="shared" si="126"/>
        <v>0</v>
      </c>
      <c r="VC65" s="20">
        <f t="shared" si="127"/>
        <v>0</v>
      </c>
      <c r="VD65" s="20">
        <f t="shared" si="128"/>
        <v>0</v>
      </c>
      <c r="VE65" s="20">
        <f t="shared" si="129"/>
        <v>0</v>
      </c>
      <c r="VF65" s="20">
        <f t="shared" si="130"/>
        <v>0</v>
      </c>
      <c r="VG65" s="20">
        <f t="shared" si="131"/>
        <v>0</v>
      </c>
      <c r="VH65" s="20">
        <f t="shared" si="132"/>
        <v>0</v>
      </c>
      <c r="VI65" s="20">
        <f t="shared" si="133"/>
        <v>0</v>
      </c>
      <c r="VJ65" s="20">
        <f t="shared" si="134"/>
        <v>0</v>
      </c>
      <c r="VK65" s="20">
        <f t="shared" si="135"/>
        <v>0</v>
      </c>
      <c r="VL65" s="20">
        <f t="shared" si="136"/>
        <v>0</v>
      </c>
      <c r="VM65" s="20">
        <f t="shared" si="137"/>
        <v>0</v>
      </c>
      <c r="VN65" s="20">
        <f t="shared" si="138"/>
        <v>0</v>
      </c>
      <c r="VT65" s="34">
        <f t="shared" si="25"/>
        <v>9593192</v>
      </c>
      <c r="VU65" s="34" t="str">
        <f t="shared" si="26"/>
        <v>Domov důchodců Tmavý Důl</v>
      </c>
      <c r="VV65" s="34" t="str">
        <f t="shared" si="27"/>
        <v>Domov důchodců Tmavý Důl</v>
      </c>
      <c r="VW65" s="34" t="str">
        <f t="shared" si="28"/>
        <v>domovy pro seniory</v>
      </c>
      <c r="VX65" s="10">
        <f t="shared" si="29"/>
        <v>4720000</v>
      </c>
      <c r="VY65" s="10"/>
      <c r="VZ65" s="10"/>
      <c r="WA65" s="10">
        <f t="shared" si="30"/>
        <v>2800000</v>
      </c>
      <c r="WB65" s="10">
        <f t="shared" si="31"/>
        <v>1000000</v>
      </c>
      <c r="WC65" s="10">
        <f t="shared" si="32"/>
        <v>40000</v>
      </c>
      <c r="WD65" s="10">
        <f t="shared" si="33"/>
        <v>0</v>
      </c>
      <c r="WE65" s="10">
        <f t="shared" si="34"/>
        <v>500000</v>
      </c>
      <c r="WF65" s="10"/>
      <c r="WG65" s="10"/>
      <c r="WH65" s="10">
        <f t="shared" si="35"/>
        <v>950000</v>
      </c>
      <c r="WI65" s="10">
        <f t="shared" si="36"/>
        <v>2680000</v>
      </c>
      <c r="WJ65" s="10">
        <f t="shared" si="37"/>
        <v>17846321</v>
      </c>
      <c r="WK65" s="10"/>
      <c r="WL65" s="10">
        <f t="shared" si="38"/>
        <v>8919329</v>
      </c>
      <c r="WM65" s="10">
        <f t="shared" si="39"/>
        <v>39455650</v>
      </c>
      <c r="WN65" s="10">
        <f t="shared" si="40"/>
        <v>39455650</v>
      </c>
      <c r="WO65" s="10">
        <f t="shared" si="41"/>
        <v>0</v>
      </c>
      <c r="WP65" s="10">
        <f t="shared" si="42"/>
        <v>26765650</v>
      </c>
      <c r="WQ65" s="34">
        <v>6115340</v>
      </c>
      <c r="WR65" s="10">
        <f t="shared" si="43"/>
        <v>0</v>
      </c>
      <c r="WS65" s="10"/>
      <c r="WT65" s="10"/>
      <c r="WU65" s="10">
        <f t="shared" si="44"/>
        <v>0</v>
      </c>
      <c r="WV65" s="10">
        <f t="shared" si="45"/>
        <v>0</v>
      </c>
      <c r="WW65" s="10">
        <f t="shared" si="46"/>
        <v>0</v>
      </c>
      <c r="WX65" s="10">
        <f t="shared" si="47"/>
        <v>0</v>
      </c>
      <c r="WY65" s="10">
        <f t="shared" si="48"/>
        <v>0</v>
      </c>
      <c r="WZ65" s="10"/>
      <c r="XA65" s="10"/>
      <c r="XB65" s="10">
        <f t="shared" si="49"/>
        <v>0</v>
      </c>
      <c r="XC65" s="10">
        <f t="shared" si="50"/>
        <v>0</v>
      </c>
      <c r="XD65" s="10">
        <f t="shared" si="51"/>
        <v>17295800</v>
      </c>
      <c r="XE65" s="10">
        <f t="shared" si="52"/>
        <v>17295800</v>
      </c>
      <c r="XF65" s="10"/>
      <c r="XG65" s="10">
        <f t="shared" si="53"/>
        <v>17295800</v>
      </c>
      <c r="XH65" s="10">
        <f t="shared" si="54"/>
        <v>0</v>
      </c>
      <c r="XI65" s="10"/>
      <c r="XJ65" s="10"/>
      <c r="XK65" s="10"/>
    </row>
    <row r="66" spans="1:635" s="34" customFormat="1" ht="28.5" customHeight="1">
      <c r="A66" s="7">
        <v>1</v>
      </c>
      <c r="B66" s="9" t="s">
        <v>1429</v>
      </c>
      <c r="C66" s="7">
        <v>70188653</v>
      </c>
      <c r="D66" s="7" t="s">
        <v>1430</v>
      </c>
      <c r="E66" s="7" t="s">
        <v>1219</v>
      </c>
      <c r="F66" s="7">
        <v>4382500</v>
      </c>
      <c r="G66" s="7" t="s">
        <v>1235</v>
      </c>
      <c r="H66" s="7" t="s">
        <v>1187</v>
      </c>
      <c r="I66" s="7" t="s">
        <v>1429</v>
      </c>
      <c r="J66" s="35">
        <v>42370</v>
      </c>
      <c r="K66" s="7"/>
      <c r="L66" s="7" t="s">
        <v>1188</v>
      </c>
      <c r="M66" s="7" t="s">
        <v>1431</v>
      </c>
      <c r="N66" s="7">
        <v>4</v>
      </c>
      <c r="O66" s="7"/>
      <c r="P66" s="7">
        <v>0</v>
      </c>
      <c r="Q66" s="7">
        <v>4</v>
      </c>
      <c r="R66" s="7">
        <v>4</v>
      </c>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t="s">
        <v>1389</v>
      </c>
      <c r="BM66" s="7" t="s">
        <v>1271</v>
      </c>
      <c r="BN66" s="7" t="s">
        <v>1319</v>
      </c>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v>0</v>
      </c>
      <c r="DB66" s="7">
        <v>0</v>
      </c>
      <c r="DC66" s="7">
        <v>0</v>
      </c>
      <c r="DD66" s="7">
        <v>0</v>
      </c>
      <c r="DE66" s="7">
        <v>0</v>
      </c>
      <c r="DF66" s="7">
        <v>3</v>
      </c>
      <c r="DG66" s="7">
        <v>0</v>
      </c>
      <c r="DH66" s="7">
        <v>0</v>
      </c>
      <c r="DI66" s="7">
        <v>0</v>
      </c>
      <c r="DJ66" s="7">
        <v>1</v>
      </c>
      <c r="DK66" s="7">
        <v>3</v>
      </c>
      <c r="DL66" s="7">
        <v>0</v>
      </c>
      <c r="DM66" s="7">
        <v>0</v>
      </c>
      <c r="DN66" s="7">
        <v>0</v>
      </c>
      <c r="DO66" s="7">
        <v>1</v>
      </c>
      <c r="DP66" s="7">
        <v>0</v>
      </c>
      <c r="DQ66" s="7">
        <v>4</v>
      </c>
      <c r="DR66" s="7">
        <v>4</v>
      </c>
      <c r="DS66" s="7">
        <v>0</v>
      </c>
      <c r="DT66" s="7">
        <v>0</v>
      </c>
      <c r="DU66" s="7">
        <v>0</v>
      </c>
      <c r="DV66" s="7">
        <v>0</v>
      </c>
      <c r="DW66" s="7">
        <v>0</v>
      </c>
      <c r="DX66" s="7">
        <v>3</v>
      </c>
      <c r="DY66" s="7">
        <v>0</v>
      </c>
      <c r="DZ66" s="7">
        <v>0</v>
      </c>
      <c r="EA66" s="7">
        <v>0</v>
      </c>
      <c r="EB66" s="7">
        <v>1</v>
      </c>
      <c r="EC66" s="7">
        <v>3</v>
      </c>
      <c r="ED66" s="7">
        <v>0</v>
      </c>
      <c r="EE66" s="7">
        <v>0</v>
      </c>
      <c r="EF66" s="7">
        <v>0</v>
      </c>
      <c r="EG66" s="7">
        <v>1</v>
      </c>
      <c r="EH66" s="7">
        <v>0</v>
      </c>
      <c r="EI66" s="7">
        <v>4</v>
      </c>
      <c r="EJ66" s="7">
        <v>4</v>
      </c>
      <c r="EK66" s="7">
        <v>1</v>
      </c>
      <c r="EL66" s="7">
        <v>0.1</v>
      </c>
      <c r="EM66" s="7">
        <v>0.1</v>
      </c>
      <c r="EN66" s="7">
        <v>34091</v>
      </c>
      <c r="EO66" s="7">
        <v>28955</v>
      </c>
      <c r="EP66" s="7">
        <v>3</v>
      </c>
      <c r="EQ66" s="7">
        <v>1.5</v>
      </c>
      <c r="ER66" s="7">
        <v>1.5</v>
      </c>
      <c r="ES66" s="7">
        <v>511364</v>
      </c>
      <c r="ET66" s="7">
        <v>484318</v>
      </c>
      <c r="EU66" s="7"/>
      <c r="EV66" s="7"/>
      <c r="EW66" s="7"/>
      <c r="EX66" s="7"/>
      <c r="EY66" s="7"/>
      <c r="EZ66" s="7"/>
      <c r="FA66" s="7"/>
      <c r="FB66" s="7"/>
      <c r="FC66" s="7"/>
      <c r="FD66" s="7"/>
      <c r="FE66" s="7"/>
      <c r="FF66" s="7"/>
      <c r="FG66" s="7"/>
      <c r="FH66" s="7"/>
      <c r="FI66" s="7"/>
      <c r="FJ66" s="7"/>
      <c r="FK66" s="7"/>
      <c r="FL66" s="7"/>
      <c r="FM66" s="7"/>
      <c r="FN66" s="7"/>
      <c r="FO66" s="7">
        <v>6</v>
      </c>
      <c r="FP66" s="7">
        <v>0.6</v>
      </c>
      <c r="FQ66" s="7">
        <v>0.6</v>
      </c>
      <c r="FR66" s="7">
        <v>204545</v>
      </c>
      <c r="FS66" s="7">
        <v>86863</v>
      </c>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v>1</v>
      </c>
      <c r="IT66" s="7">
        <v>30</v>
      </c>
      <c r="IU66" s="7">
        <v>1.4999999999999999E-2</v>
      </c>
      <c r="IV66" s="7">
        <v>9000</v>
      </c>
      <c r="IW66" s="7">
        <v>0</v>
      </c>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v>0</v>
      </c>
      <c r="KH66" s="7"/>
      <c r="KI66" s="7">
        <v>1.6</v>
      </c>
      <c r="KJ66" s="7">
        <v>0</v>
      </c>
      <c r="KK66" s="7">
        <v>0</v>
      </c>
      <c r="KL66" s="7">
        <v>0</v>
      </c>
      <c r="KM66" s="7">
        <v>1.6</v>
      </c>
      <c r="KN66" s="7">
        <v>750000</v>
      </c>
      <c r="KO66" s="7">
        <v>600136</v>
      </c>
      <c r="KP66" s="7">
        <v>600136</v>
      </c>
      <c r="KQ66" s="7"/>
      <c r="KR66" s="7"/>
      <c r="KS66" s="7"/>
      <c r="KT66" s="7">
        <v>0</v>
      </c>
      <c r="KU66" s="7">
        <v>0</v>
      </c>
      <c r="KV66" s="7">
        <v>0</v>
      </c>
      <c r="KW66" s="7"/>
      <c r="KX66" s="7"/>
      <c r="KY66" s="7"/>
      <c r="KZ66" s="7">
        <v>9000</v>
      </c>
      <c r="LA66" s="7">
        <v>0</v>
      </c>
      <c r="LB66" s="7">
        <v>0</v>
      </c>
      <c r="LC66" s="7"/>
      <c r="LD66" s="7"/>
      <c r="LE66" s="7"/>
      <c r="LF66" s="7">
        <v>16250</v>
      </c>
      <c r="LG66" s="7">
        <v>0</v>
      </c>
      <c r="LH66" s="7">
        <v>0</v>
      </c>
      <c r="LI66" s="7"/>
      <c r="LJ66" s="7"/>
      <c r="LK66" s="7"/>
      <c r="LL66" s="7">
        <v>0</v>
      </c>
      <c r="LM66" s="7">
        <v>0</v>
      </c>
      <c r="LN66" s="7">
        <v>0</v>
      </c>
      <c r="LO66" s="7"/>
      <c r="LP66" s="7"/>
      <c r="LQ66" s="7"/>
      <c r="LR66" s="7">
        <v>15000</v>
      </c>
      <c r="LS66" s="7">
        <v>10000</v>
      </c>
      <c r="LT66" s="7">
        <v>10000</v>
      </c>
      <c r="LU66" s="7"/>
      <c r="LV66" s="7"/>
      <c r="LW66" s="7"/>
      <c r="LX66" s="7">
        <v>0</v>
      </c>
      <c r="LY66" s="7">
        <v>0</v>
      </c>
      <c r="LZ66" s="7">
        <v>0</v>
      </c>
      <c r="MA66" s="7"/>
      <c r="MB66" s="7"/>
      <c r="MC66" s="7"/>
      <c r="MD66" s="7">
        <v>2500</v>
      </c>
      <c r="ME66" s="7">
        <v>0</v>
      </c>
      <c r="MF66" s="7">
        <v>0</v>
      </c>
      <c r="MG66" s="7"/>
      <c r="MH66" s="7"/>
      <c r="MI66" s="7"/>
      <c r="MJ66" s="7">
        <v>2500</v>
      </c>
      <c r="MK66" s="7">
        <v>0</v>
      </c>
      <c r="ML66" s="7">
        <v>0</v>
      </c>
      <c r="MM66" s="7"/>
      <c r="MN66" s="7"/>
      <c r="MO66" s="7"/>
      <c r="MP66" s="7">
        <v>45000</v>
      </c>
      <c r="MQ66" s="7">
        <v>40000</v>
      </c>
      <c r="MR66" s="7">
        <v>40000</v>
      </c>
      <c r="MS66" s="7"/>
      <c r="MT66" s="7"/>
      <c r="MU66" s="7"/>
      <c r="MV66" s="7">
        <v>100000</v>
      </c>
      <c r="MW66" s="7">
        <v>0</v>
      </c>
      <c r="MX66" s="7">
        <v>0</v>
      </c>
      <c r="MY66" s="7"/>
      <c r="MZ66" s="7"/>
      <c r="NA66" s="7"/>
      <c r="NB66" s="7">
        <v>7500</v>
      </c>
      <c r="NC66" s="7">
        <v>0</v>
      </c>
      <c r="ND66" s="7">
        <v>0</v>
      </c>
      <c r="NE66" s="7"/>
      <c r="NF66" s="7"/>
      <c r="NG66" s="7"/>
      <c r="NH66" s="7">
        <v>125000</v>
      </c>
      <c r="NI66" s="7">
        <v>0</v>
      </c>
      <c r="NJ66" s="7">
        <v>0</v>
      </c>
      <c r="NK66" s="7"/>
      <c r="NL66" s="7"/>
      <c r="NM66" s="7"/>
      <c r="NN66" s="7">
        <v>6250</v>
      </c>
      <c r="NO66" s="7">
        <v>0</v>
      </c>
      <c r="NP66" s="7">
        <v>0</v>
      </c>
      <c r="NQ66" s="7"/>
      <c r="NR66" s="7"/>
      <c r="NS66" s="7"/>
      <c r="NT66" s="7">
        <v>2500</v>
      </c>
      <c r="NU66" s="7">
        <v>0</v>
      </c>
      <c r="NV66" s="7">
        <v>0</v>
      </c>
      <c r="NW66" s="7"/>
      <c r="NX66" s="7"/>
      <c r="NY66" s="7"/>
      <c r="NZ66" s="7">
        <v>7500</v>
      </c>
      <c r="OA66" s="7">
        <v>0</v>
      </c>
      <c r="OB66" s="7">
        <v>0</v>
      </c>
      <c r="OC66" s="7"/>
      <c r="OD66" s="7"/>
      <c r="OE66" s="7"/>
      <c r="OF66" s="7">
        <v>0</v>
      </c>
      <c r="OG66" s="7">
        <v>0</v>
      </c>
      <c r="OH66" s="7">
        <v>0</v>
      </c>
      <c r="OI66" s="7"/>
      <c r="OJ66" s="7"/>
      <c r="OK66" s="7"/>
      <c r="OL66" s="7">
        <v>0</v>
      </c>
      <c r="OM66" s="7">
        <v>0</v>
      </c>
      <c r="ON66" s="7">
        <v>0</v>
      </c>
      <c r="OO66" s="7"/>
      <c r="OP66" s="7"/>
      <c r="OQ66" s="7"/>
      <c r="OR66" s="7">
        <v>0</v>
      </c>
      <c r="OS66" s="7">
        <v>0</v>
      </c>
      <c r="OT66" s="7">
        <v>0</v>
      </c>
      <c r="OU66" s="7"/>
      <c r="OV66" s="7"/>
      <c r="OW66" s="7"/>
      <c r="OX66" s="7">
        <v>125000</v>
      </c>
      <c r="OY66" s="7">
        <v>120000</v>
      </c>
      <c r="OZ66" s="7">
        <v>120000</v>
      </c>
      <c r="PA66" s="7"/>
      <c r="PB66" s="7"/>
      <c r="PC66" s="7"/>
      <c r="PD66" s="7">
        <v>0</v>
      </c>
      <c r="PE66" s="7">
        <v>0</v>
      </c>
      <c r="PF66" s="7">
        <v>0</v>
      </c>
      <c r="PG66" s="7"/>
      <c r="PH66" s="7"/>
      <c r="PI66" s="7"/>
      <c r="PJ66" s="7">
        <v>0</v>
      </c>
      <c r="PK66" s="7">
        <v>0</v>
      </c>
      <c r="PL66" s="7">
        <v>0</v>
      </c>
      <c r="PM66" s="7"/>
      <c r="PN66" s="7"/>
      <c r="PO66" s="7"/>
      <c r="PP66" s="7">
        <v>1214000</v>
      </c>
      <c r="PQ66" s="7">
        <v>770136</v>
      </c>
      <c r="PR66" s="8">
        <v>770136</v>
      </c>
      <c r="PS66" s="7">
        <v>100</v>
      </c>
      <c r="PT66" s="7">
        <v>100</v>
      </c>
      <c r="PU66" s="7"/>
      <c r="PV66" s="7"/>
      <c r="PW66" s="7"/>
      <c r="PX66" s="7"/>
      <c r="PY66" s="7">
        <v>0</v>
      </c>
      <c r="PZ66" s="7">
        <v>770136</v>
      </c>
      <c r="QA66" s="7"/>
      <c r="QB66" s="7">
        <v>0</v>
      </c>
      <c r="QC66" s="7">
        <v>0</v>
      </c>
      <c r="QD66" s="7"/>
      <c r="QE66" s="7">
        <v>0</v>
      </c>
      <c r="QF66" s="7">
        <v>0</v>
      </c>
      <c r="QG66" s="7"/>
      <c r="QH66" s="7">
        <v>732251</v>
      </c>
      <c r="QI66" s="7">
        <v>182000</v>
      </c>
      <c r="QJ66" s="7"/>
      <c r="QK66" s="7">
        <v>197598</v>
      </c>
      <c r="QL66" s="7">
        <v>256864</v>
      </c>
      <c r="QM66" s="7"/>
      <c r="QN66" s="7"/>
      <c r="QO66" s="7">
        <v>0</v>
      </c>
      <c r="QP66" s="7">
        <v>0</v>
      </c>
      <c r="QQ66" s="7"/>
      <c r="QR66" s="7"/>
      <c r="QS66" s="7"/>
      <c r="QT66" s="7"/>
      <c r="QU66" s="7"/>
      <c r="QV66" s="7"/>
      <c r="QW66" s="7"/>
      <c r="QX66" s="7"/>
      <c r="QY66" s="7"/>
      <c r="QZ66" s="7"/>
      <c r="RA66" s="7"/>
      <c r="RB66" s="7"/>
      <c r="RC66" s="7"/>
      <c r="RD66" s="7"/>
      <c r="RE66" s="7">
        <v>4933</v>
      </c>
      <c r="RF66" s="7">
        <v>5000</v>
      </c>
      <c r="RG66" s="7"/>
      <c r="RH66" s="7"/>
      <c r="RI66" s="7">
        <v>0</v>
      </c>
      <c r="RJ66" s="7"/>
      <c r="RK66" s="7"/>
      <c r="RL66" s="7"/>
      <c r="RM66" s="7" t="s">
        <v>1188</v>
      </c>
      <c r="RN66" s="7"/>
      <c r="RO66" s="7"/>
      <c r="RP66" s="7"/>
      <c r="RQ66" s="7"/>
      <c r="RR66" s="7"/>
      <c r="RS66" s="7"/>
      <c r="RT66" s="7"/>
      <c r="RU66" s="7"/>
      <c r="RV66" s="7"/>
      <c r="RW66" s="7"/>
      <c r="RX66" s="7"/>
      <c r="RY66" s="7"/>
      <c r="RZ66" s="7"/>
      <c r="SA66" s="7"/>
      <c r="SB66" s="7"/>
      <c r="SC66" s="7"/>
      <c r="SD66" s="7"/>
      <c r="SE66" s="7"/>
      <c r="SF66" s="7"/>
      <c r="SG66" s="36">
        <f t="shared" si="55"/>
        <v>1214000</v>
      </c>
      <c r="SH66" s="36">
        <f t="shared" si="56"/>
        <v>1214000</v>
      </c>
      <c r="SI66" s="36">
        <f t="shared" si="57"/>
        <v>775250</v>
      </c>
      <c r="SJ66" s="20">
        <f t="shared" si="58"/>
        <v>750000</v>
      </c>
      <c r="SK66" s="20">
        <f t="shared" si="59"/>
        <v>0</v>
      </c>
      <c r="SL66" s="20">
        <f t="shared" si="60"/>
        <v>9000</v>
      </c>
      <c r="SM66" s="20">
        <f t="shared" si="61"/>
        <v>16250</v>
      </c>
      <c r="SN66" s="36">
        <f t="shared" si="62"/>
        <v>438750</v>
      </c>
      <c r="SO66" s="36">
        <f t="shared" si="63"/>
        <v>15000</v>
      </c>
      <c r="SP66" s="20">
        <f t="shared" si="64"/>
        <v>0</v>
      </c>
      <c r="SQ66" s="20">
        <f t="shared" si="65"/>
        <v>15000</v>
      </c>
      <c r="SR66" s="20">
        <f t="shared" si="66"/>
        <v>0</v>
      </c>
      <c r="SS66" s="20">
        <f t="shared" si="67"/>
        <v>2500</v>
      </c>
      <c r="ST66" s="20">
        <f t="shared" si="68"/>
        <v>2500</v>
      </c>
      <c r="SU66" s="20">
        <f t="shared" si="69"/>
        <v>45000</v>
      </c>
      <c r="SV66" s="36">
        <f t="shared" si="70"/>
        <v>373750</v>
      </c>
      <c r="SW66" s="20">
        <f t="shared" si="71"/>
        <v>100000</v>
      </c>
      <c r="SX66" s="20">
        <f t="shared" si="72"/>
        <v>7500</v>
      </c>
      <c r="SY66" s="20">
        <f t="shared" si="73"/>
        <v>125000</v>
      </c>
      <c r="SZ66" s="20">
        <f t="shared" si="74"/>
        <v>6250</v>
      </c>
      <c r="TA66" s="20">
        <f t="shared" si="75"/>
        <v>2500</v>
      </c>
      <c r="TB66" s="20">
        <f t="shared" si="76"/>
        <v>7500</v>
      </c>
      <c r="TC66" s="20">
        <f t="shared" si="77"/>
        <v>0</v>
      </c>
      <c r="TD66" s="20">
        <f t="shared" si="78"/>
        <v>0</v>
      </c>
      <c r="TE66" s="20">
        <f t="shared" si="79"/>
        <v>0</v>
      </c>
      <c r="TF66" s="20">
        <f t="shared" si="80"/>
        <v>125000</v>
      </c>
      <c r="TG66" s="20">
        <f t="shared" si="81"/>
        <v>0</v>
      </c>
      <c r="TH66" s="20">
        <f t="shared" si="82"/>
        <v>0</v>
      </c>
      <c r="TI66" s="6"/>
      <c r="TJ66" s="36">
        <f t="shared" si="83"/>
        <v>770136</v>
      </c>
      <c r="TK66" s="36">
        <f t="shared" si="84"/>
        <v>770136</v>
      </c>
      <c r="TL66" s="36">
        <f t="shared" si="85"/>
        <v>600136</v>
      </c>
      <c r="TM66" s="20">
        <f t="shared" si="86"/>
        <v>600136</v>
      </c>
      <c r="TN66" s="20">
        <f t="shared" si="87"/>
        <v>0</v>
      </c>
      <c r="TO66" s="20">
        <f t="shared" si="88"/>
        <v>0</v>
      </c>
      <c r="TP66" s="20">
        <f t="shared" si="89"/>
        <v>0</v>
      </c>
      <c r="TQ66" s="36">
        <f t="shared" si="90"/>
        <v>170000</v>
      </c>
      <c r="TR66" s="36">
        <f t="shared" si="91"/>
        <v>10000</v>
      </c>
      <c r="TS66" s="20">
        <f t="shared" si="92"/>
        <v>0</v>
      </c>
      <c r="TT66" s="20">
        <f t="shared" si="93"/>
        <v>10000</v>
      </c>
      <c r="TU66" s="20">
        <f t="shared" si="94"/>
        <v>0</v>
      </c>
      <c r="TV66" s="20">
        <f t="shared" si="95"/>
        <v>0</v>
      </c>
      <c r="TW66" s="20">
        <f t="shared" si="96"/>
        <v>0</v>
      </c>
      <c r="TX66" s="20">
        <f t="shared" si="97"/>
        <v>40000</v>
      </c>
      <c r="TY66" s="36">
        <f t="shared" si="98"/>
        <v>120000</v>
      </c>
      <c r="TZ66" s="20">
        <f t="shared" si="99"/>
        <v>0</v>
      </c>
      <c r="UA66" s="20">
        <f t="shared" si="100"/>
        <v>0</v>
      </c>
      <c r="UB66" s="20">
        <f t="shared" si="101"/>
        <v>0</v>
      </c>
      <c r="UC66" s="20">
        <f t="shared" si="102"/>
        <v>0</v>
      </c>
      <c r="UD66" s="20">
        <f t="shared" si="103"/>
        <v>0</v>
      </c>
      <c r="UE66" s="20">
        <f t="shared" si="104"/>
        <v>0</v>
      </c>
      <c r="UF66" s="20">
        <f t="shared" si="105"/>
        <v>0</v>
      </c>
      <c r="UG66" s="20">
        <f t="shared" si="106"/>
        <v>0</v>
      </c>
      <c r="UH66" s="20">
        <f t="shared" si="107"/>
        <v>0</v>
      </c>
      <c r="UI66" s="20">
        <f t="shared" si="108"/>
        <v>120000</v>
      </c>
      <c r="UJ66" s="20">
        <f t="shared" si="109"/>
        <v>0</v>
      </c>
      <c r="UK66" s="20">
        <f t="shared" si="110"/>
        <v>0</v>
      </c>
      <c r="UL66" s="6"/>
      <c r="UM66" s="36">
        <f t="shared" si="111"/>
        <v>770136</v>
      </c>
      <c r="UN66" s="36">
        <f t="shared" si="112"/>
        <v>770136</v>
      </c>
      <c r="UO66" s="36">
        <f t="shared" si="113"/>
        <v>600136</v>
      </c>
      <c r="UP66" s="20">
        <f t="shared" si="114"/>
        <v>600136</v>
      </c>
      <c r="UQ66" s="20">
        <f t="shared" si="115"/>
        <v>0</v>
      </c>
      <c r="UR66" s="20">
        <f t="shared" si="116"/>
        <v>0</v>
      </c>
      <c r="US66" s="20">
        <f t="shared" si="117"/>
        <v>0</v>
      </c>
      <c r="UT66" s="36">
        <f t="shared" si="118"/>
        <v>170000</v>
      </c>
      <c r="UU66" s="36">
        <f t="shared" si="119"/>
        <v>10000</v>
      </c>
      <c r="UV66" s="20">
        <f t="shared" si="120"/>
        <v>0</v>
      </c>
      <c r="UW66" s="20">
        <f t="shared" si="121"/>
        <v>10000</v>
      </c>
      <c r="UX66" s="20">
        <f t="shared" si="122"/>
        <v>0</v>
      </c>
      <c r="UY66" s="20">
        <f t="shared" si="123"/>
        <v>0</v>
      </c>
      <c r="UZ66" s="20">
        <f t="shared" si="124"/>
        <v>0</v>
      </c>
      <c r="VA66" s="20">
        <f t="shared" si="125"/>
        <v>40000</v>
      </c>
      <c r="VB66" s="36">
        <f t="shared" si="126"/>
        <v>120000</v>
      </c>
      <c r="VC66" s="20">
        <f t="shared" si="127"/>
        <v>0</v>
      </c>
      <c r="VD66" s="20">
        <f t="shared" si="128"/>
        <v>0</v>
      </c>
      <c r="VE66" s="20">
        <f t="shared" si="129"/>
        <v>0</v>
      </c>
      <c r="VF66" s="20">
        <f t="shared" si="130"/>
        <v>0</v>
      </c>
      <c r="VG66" s="20">
        <f t="shared" si="131"/>
        <v>0</v>
      </c>
      <c r="VH66" s="20">
        <f t="shared" si="132"/>
        <v>0</v>
      </c>
      <c r="VI66" s="20">
        <f t="shared" si="133"/>
        <v>0</v>
      </c>
      <c r="VJ66" s="20">
        <f t="shared" si="134"/>
        <v>0</v>
      </c>
      <c r="VK66" s="20">
        <f t="shared" si="135"/>
        <v>0</v>
      </c>
      <c r="VL66" s="20">
        <f t="shared" si="136"/>
        <v>120000</v>
      </c>
      <c r="VM66" s="20">
        <f t="shared" si="137"/>
        <v>0</v>
      </c>
      <c r="VN66" s="20">
        <f t="shared" si="138"/>
        <v>0</v>
      </c>
      <c r="VT66" s="34">
        <f t="shared" si="25"/>
        <v>4382500</v>
      </c>
      <c r="VU66" s="34" t="str">
        <f t="shared" si="26"/>
        <v>DOMOV NA STŘÍBRNÉM VRCHU</v>
      </c>
      <c r="VV66" s="34" t="str">
        <f t="shared" si="27"/>
        <v>DOMOV NA STŘÍBRNÉM VRCHU</v>
      </c>
      <c r="VW66" s="34" t="str">
        <f t="shared" si="28"/>
        <v>chráněné bydlení</v>
      </c>
      <c r="VX66" s="10">
        <f t="shared" si="29"/>
        <v>20000</v>
      </c>
      <c r="VY66" s="10"/>
      <c r="VZ66" s="10"/>
      <c r="WA66" s="10">
        <f t="shared" si="30"/>
        <v>100000</v>
      </c>
      <c r="WB66" s="10">
        <f t="shared" si="31"/>
        <v>7500</v>
      </c>
      <c r="WC66" s="10">
        <f t="shared" si="32"/>
        <v>125000</v>
      </c>
      <c r="WD66" s="10">
        <f t="shared" si="33"/>
        <v>0</v>
      </c>
      <c r="WE66" s="10">
        <f t="shared" si="34"/>
        <v>16250</v>
      </c>
      <c r="WF66" s="10"/>
      <c r="WG66" s="10"/>
      <c r="WH66" s="10">
        <f t="shared" si="35"/>
        <v>0</v>
      </c>
      <c r="WI66" s="10">
        <f t="shared" si="36"/>
        <v>170000</v>
      </c>
      <c r="WJ66" s="10">
        <f t="shared" si="37"/>
        <v>545455</v>
      </c>
      <c r="WK66" s="10"/>
      <c r="WL66" s="10">
        <f t="shared" si="38"/>
        <v>229795</v>
      </c>
      <c r="WM66" s="10">
        <f t="shared" si="39"/>
        <v>1214000</v>
      </c>
      <c r="WN66" s="10">
        <f t="shared" si="40"/>
        <v>1214000</v>
      </c>
      <c r="WO66" s="10">
        <f t="shared" si="41"/>
        <v>0</v>
      </c>
      <c r="WP66" s="10">
        <f t="shared" si="42"/>
        <v>775250</v>
      </c>
      <c r="WQ66" s="34">
        <v>6115340</v>
      </c>
      <c r="WR66" s="10">
        <f t="shared" si="43"/>
        <v>10000</v>
      </c>
      <c r="WS66" s="10"/>
      <c r="WT66" s="10"/>
      <c r="WU66" s="10">
        <f t="shared" si="44"/>
        <v>0</v>
      </c>
      <c r="WV66" s="10">
        <f t="shared" si="45"/>
        <v>0</v>
      </c>
      <c r="WW66" s="10">
        <f t="shared" si="46"/>
        <v>0</v>
      </c>
      <c r="WX66" s="10">
        <f t="shared" si="47"/>
        <v>0</v>
      </c>
      <c r="WY66" s="10">
        <f t="shared" si="48"/>
        <v>0</v>
      </c>
      <c r="WZ66" s="10"/>
      <c r="XA66" s="10"/>
      <c r="XB66" s="10">
        <f t="shared" si="49"/>
        <v>0</v>
      </c>
      <c r="XC66" s="10">
        <f t="shared" si="50"/>
        <v>160000</v>
      </c>
      <c r="XD66" s="10">
        <f t="shared" si="51"/>
        <v>600136</v>
      </c>
      <c r="XE66" s="10">
        <f t="shared" si="52"/>
        <v>770136</v>
      </c>
      <c r="XF66" s="10"/>
      <c r="XG66" s="10">
        <f t="shared" si="53"/>
        <v>770136</v>
      </c>
      <c r="XH66" s="10">
        <f t="shared" si="54"/>
        <v>0</v>
      </c>
      <c r="XI66" s="10"/>
      <c r="XJ66" s="10"/>
      <c r="XK66" s="10"/>
    </row>
    <row r="67" spans="1:635" s="34" customFormat="1" ht="28.5" customHeight="1">
      <c r="A67" s="7">
        <v>1</v>
      </c>
      <c r="B67" s="9" t="s">
        <v>1429</v>
      </c>
      <c r="C67" s="7">
        <v>70188653</v>
      </c>
      <c r="D67" s="7" t="s">
        <v>1430</v>
      </c>
      <c r="E67" s="7" t="s">
        <v>1219</v>
      </c>
      <c r="F67" s="7">
        <v>5220717</v>
      </c>
      <c r="G67" s="7" t="s">
        <v>1349</v>
      </c>
      <c r="H67" s="7" t="s">
        <v>1187</v>
      </c>
      <c r="I67" s="7" t="s">
        <v>1429</v>
      </c>
      <c r="J67" s="35">
        <v>39814</v>
      </c>
      <c r="K67" s="7"/>
      <c r="L67" s="7" t="s">
        <v>1188</v>
      </c>
      <c r="M67" s="7" t="s">
        <v>1432</v>
      </c>
      <c r="N67" s="7">
        <v>43</v>
      </c>
      <c r="O67" s="7"/>
      <c r="P67" s="7">
        <v>42</v>
      </c>
      <c r="Q67" s="7">
        <v>43</v>
      </c>
      <c r="R67" s="7">
        <v>43</v>
      </c>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t="s">
        <v>1389</v>
      </c>
      <c r="BM67" s="7" t="s">
        <v>1271</v>
      </c>
      <c r="BN67" s="7" t="s">
        <v>1319</v>
      </c>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v>0</v>
      </c>
      <c r="DB67" s="7">
        <v>0</v>
      </c>
      <c r="DC67" s="7">
        <v>0</v>
      </c>
      <c r="DD67" s="7">
        <v>0</v>
      </c>
      <c r="DE67" s="7">
        <v>0</v>
      </c>
      <c r="DF67" s="7">
        <v>6</v>
      </c>
      <c r="DG67" s="7">
        <v>19</v>
      </c>
      <c r="DH67" s="7">
        <v>11</v>
      </c>
      <c r="DI67" s="7">
        <v>4</v>
      </c>
      <c r="DJ67" s="7">
        <v>3</v>
      </c>
      <c r="DK67" s="7">
        <v>6</v>
      </c>
      <c r="DL67" s="7">
        <v>19</v>
      </c>
      <c r="DM67" s="7">
        <v>11</v>
      </c>
      <c r="DN67" s="7">
        <v>4</v>
      </c>
      <c r="DO67" s="7">
        <v>3</v>
      </c>
      <c r="DP67" s="7">
        <v>0</v>
      </c>
      <c r="DQ67" s="7">
        <v>43</v>
      </c>
      <c r="DR67" s="7">
        <v>43</v>
      </c>
      <c r="DS67" s="7">
        <v>0</v>
      </c>
      <c r="DT67" s="7">
        <v>0</v>
      </c>
      <c r="DU67" s="7">
        <v>0</v>
      </c>
      <c r="DV67" s="7">
        <v>0</v>
      </c>
      <c r="DW67" s="7">
        <v>0</v>
      </c>
      <c r="DX67" s="7">
        <v>8</v>
      </c>
      <c r="DY67" s="7">
        <v>19</v>
      </c>
      <c r="DZ67" s="7">
        <v>11</v>
      </c>
      <c r="EA67" s="7">
        <v>4</v>
      </c>
      <c r="EB67" s="7">
        <v>1</v>
      </c>
      <c r="EC67" s="7">
        <v>8</v>
      </c>
      <c r="ED67" s="7">
        <v>19</v>
      </c>
      <c r="EE67" s="7">
        <v>11</v>
      </c>
      <c r="EF67" s="7">
        <v>4</v>
      </c>
      <c r="EG67" s="7">
        <v>1</v>
      </c>
      <c r="EH67" s="7">
        <v>0</v>
      </c>
      <c r="EI67" s="7">
        <v>43</v>
      </c>
      <c r="EJ67" s="7">
        <v>43</v>
      </c>
      <c r="EK67" s="7">
        <v>2</v>
      </c>
      <c r="EL67" s="7">
        <v>1.38</v>
      </c>
      <c r="EM67" s="7">
        <v>1.38</v>
      </c>
      <c r="EN67" s="7">
        <v>654540</v>
      </c>
      <c r="EO67" s="7">
        <v>523632</v>
      </c>
      <c r="EP67" s="7">
        <v>28</v>
      </c>
      <c r="EQ67" s="7">
        <v>25.02</v>
      </c>
      <c r="ER67" s="7">
        <v>25.02</v>
      </c>
      <c r="ES67" s="7">
        <v>11867096</v>
      </c>
      <c r="ET67" s="7">
        <v>9493677</v>
      </c>
      <c r="EU67" s="7">
        <v>8</v>
      </c>
      <c r="EV67" s="7">
        <v>4.99</v>
      </c>
      <c r="EW67" s="7">
        <v>4.99</v>
      </c>
      <c r="EX67" s="7">
        <v>2366779</v>
      </c>
      <c r="EY67" s="7">
        <v>0</v>
      </c>
      <c r="EZ67" s="7"/>
      <c r="FA67" s="7"/>
      <c r="FB67" s="7"/>
      <c r="FC67" s="7"/>
      <c r="FD67" s="7"/>
      <c r="FE67" s="7"/>
      <c r="FF67" s="7"/>
      <c r="FG67" s="7"/>
      <c r="FH67" s="7"/>
      <c r="FI67" s="7"/>
      <c r="FJ67" s="7"/>
      <c r="FK67" s="7"/>
      <c r="FL67" s="7"/>
      <c r="FM67" s="7"/>
      <c r="FN67" s="7"/>
      <c r="FO67" s="7">
        <v>15</v>
      </c>
      <c r="FP67" s="7">
        <v>10.91</v>
      </c>
      <c r="FQ67" s="7">
        <v>10.91</v>
      </c>
      <c r="FR67" s="7">
        <v>5174661</v>
      </c>
      <c r="FS67" s="7">
        <v>3903335</v>
      </c>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v>2</v>
      </c>
      <c r="IO67" s="7">
        <v>310</v>
      </c>
      <c r="IP67" s="7">
        <v>0.154</v>
      </c>
      <c r="IQ67" s="7">
        <v>27280</v>
      </c>
      <c r="IR67" s="7">
        <v>0</v>
      </c>
      <c r="IS67" s="7">
        <v>7</v>
      </c>
      <c r="IT67" s="7">
        <v>979</v>
      </c>
      <c r="IU67" s="7">
        <v>0.48799999999999999</v>
      </c>
      <c r="IV67" s="7">
        <v>148640</v>
      </c>
      <c r="IW67" s="7">
        <v>0</v>
      </c>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v>2</v>
      </c>
      <c r="KH67" s="7">
        <v>24</v>
      </c>
      <c r="KI67" s="7">
        <v>31.39</v>
      </c>
      <c r="KJ67" s="7">
        <v>0</v>
      </c>
      <c r="KK67" s="7">
        <v>0.154</v>
      </c>
      <c r="KL67" s="7">
        <v>0</v>
      </c>
      <c r="KM67" s="7">
        <v>31.544</v>
      </c>
      <c r="KN67" s="7">
        <v>20063076</v>
      </c>
      <c r="KO67" s="7">
        <v>13920644</v>
      </c>
      <c r="KP67" s="7">
        <v>13920644</v>
      </c>
      <c r="KQ67" s="7"/>
      <c r="KR67" s="7"/>
      <c r="KS67" s="7"/>
      <c r="KT67" s="7">
        <v>0</v>
      </c>
      <c r="KU67" s="7">
        <v>0</v>
      </c>
      <c r="KV67" s="7">
        <v>0</v>
      </c>
      <c r="KW67" s="7"/>
      <c r="KX67" s="7"/>
      <c r="KY67" s="7"/>
      <c r="KZ67" s="7">
        <v>175920</v>
      </c>
      <c r="LA67" s="7">
        <v>0</v>
      </c>
      <c r="LB67" s="7">
        <v>0</v>
      </c>
      <c r="LC67" s="7"/>
      <c r="LD67" s="7"/>
      <c r="LE67" s="7"/>
      <c r="LF67" s="7">
        <v>375682</v>
      </c>
      <c r="LG67" s="7">
        <v>0</v>
      </c>
      <c r="LH67" s="7">
        <v>0</v>
      </c>
      <c r="LI67" s="7"/>
      <c r="LJ67" s="7"/>
      <c r="LK67" s="7"/>
      <c r="LL67" s="7">
        <v>29700</v>
      </c>
      <c r="LM67" s="7">
        <v>21000</v>
      </c>
      <c r="LN67" s="7">
        <v>21000</v>
      </c>
      <c r="LO67" s="7"/>
      <c r="LP67" s="7"/>
      <c r="LQ67" s="7"/>
      <c r="LR67" s="7">
        <v>248050</v>
      </c>
      <c r="LS67" s="7">
        <v>173000</v>
      </c>
      <c r="LT67" s="7">
        <v>173000</v>
      </c>
      <c r="LU67" s="7"/>
      <c r="LV67" s="7"/>
      <c r="LW67" s="7"/>
      <c r="LX67" s="7">
        <v>1885180</v>
      </c>
      <c r="LY67" s="7">
        <v>0</v>
      </c>
      <c r="LZ67" s="7">
        <v>0</v>
      </c>
      <c r="MA67" s="7"/>
      <c r="MB67" s="7"/>
      <c r="MC67" s="7"/>
      <c r="MD67" s="7">
        <v>99220</v>
      </c>
      <c r="ME67" s="7">
        <v>69000</v>
      </c>
      <c r="MF67" s="7">
        <v>69000</v>
      </c>
      <c r="MG67" s="7"/>
      <c r="MH67" s="7"/>
      <c r="MI67" s="7"/>
      <c r="MJ67" s="7">
        <v>79310</v>
      </c>
      <c r="MK67" s="7">
        <v>55000</v>
      </c>
      <c r="ML67" s="7">
        <v>55000</v>
      </c>
      <c r="MM67" s="7"/>
      <c r="MN67" s="7"/>
      <c r="MO67" s="7"/>
      <c r="MP67" s="7">
        <v>744150</v>
      </c>
      <c r="MQ67" s="7">
        <v>521000</v>
      </c>
      <c r="MR67" s="7">
        <v>521000</v>
      </c>
      <c r="MS67" s="7"/>
      <c r="MT67" s="7"/>
      <c r="MU67" s="7"/>
      <c r="MV67" s="7">
        <v>3175040</v>
      </c>
      <c r="MW67" s="7">
        <v>2734000</v>
      </c>
      <c r="MX67" s="7">
        <v>2734000</v>
      </c>
      <c r="MY67" s="7"/>
      <c r="MZ67" s="7"/>
      <c r="NA67" s="7"/>
      <c r="NB67" s="7">
        <v>59510</v>
      </c>
      <c r="NC67" s="7">
        <v>42000</v>
      </c>
      <c r="ND67" s="7">
        <v>42000</v>
      </c>
      <c r="NE67" s="7"/>
      <c r="NF67" s="7"/>
      <c r="NG67" s="7"/>
      <c r="NH67" s="7">
        <v>178530</v>
      </c>
      <c r="NI67" s="7">
        <v>0</v>
      </c>
      <c r="NJ67" s="7">
        <v>0</v>
      </c>
      <c r="NK67" s="7"/>
      <c r="NL67" s="7"/>
      <c r="NM67" s="7"/>
      <c r="NN67" s="7">
        <v>322410</v>
      </c>
      <c r="NO67" s="7">
        <v>227000</v>
      </c>
      <c r="NP67" s="7">
        <v>227000</v>
      </c>
      <c r="NQ67" s="7"/>
      <c r="NR67" s="7"/>
      <c r="NS67" s="7"/>
      <c r="NT67" s="7">
        <v>44660</v>
      </c>
      <c r="NU67" s="7">
        <v>0</v>
      </c>
      <c r="NV67" s="7">
        <v>0</v>
      </c>
      <c r="NW67" s="7"/>
      <c r="NX67" s="7"/>
      <c r="NY67" s="7"/>
      <c r="NZ67" s="7">
        <v>198440</v>
      </c>
      <c r="OA67" s="7">
        <v>139000</v>
      </c>
      <c r="OB67" s="7">
        <v>139000</v>
      </c>
      <c r="OC67" s="7"/>
      <c r="OD67" s="7"/>
      <c r="OE67" s="7"/>
      <c r="OF67" s="7">
        <v>29700</v>
      </c>
      <c r="OG67" s="7">
        <v>0</v>
      </c>
      <c r="OH67" s="7">
        <v>0</v>
      </c>
      <c r="OI67" s="7"/>
      <c r="OJ67" s="7"/>
      <c r="OK67" s="7"/>
      <c r="OL67" s="7">
        <v>0</v>
      </c>
      <c r="OM67" s="7">
        <v>0</v>
      </c>
      <c r="ON67" s="7">
        <v>0</v>
      </c>
      <c r="OO67" s="7"/>
      <c r="OP67" s="7"/>
      <c r="OQ67" s="7"/>
      <c r="OR67" s="7">
        <v>0</v>
      </c>
      <c r="OS67" s="7">
        <v>0</v>
      </c>
      <c r="OT67" s="7">
        <v>0</v>
      </c>
      <c r="OU67" s="7"/>
      <c r="OV67" s="7"/>
      <c r="OW67" s="7"/>
      <c r="OX67" s="7">
        <v>869230</v>
      </c>
      <c r="OY67" s="7">
        <v>590000</v>
      </c>
      <c r="OZ67" s="7">
        <v>590000</v>
      </c>
      <c r="PA67" s="7"/>
      <c r="PB67" s="7"/>
      <c r="PC67" s="7"/>
      <c r="PD67" s="7">
        <v>1732500</v>
      </c>
      <c r="PE67" s="7">
        <v>0</v>
      </c>
      <c r="PF67" s="7">
        <v>0</v>
      </c>
      <c r="PG67" s="7"/>
      <c r="PH67" s="7"/>
      <c r="PI67" s="7"/>
      <c r="PJ67" s="7">
        <v>0</v>
      </c>
      <c r="PK67" s="7">
        <v>0</v>
      </c>
      <c r="PL67" s="7">
        <v>0</v>
      </c>
      <c r="PM67" s="7"/>
      <c r="PN67" s="7"/>
      <c r="PO67" s="7"/>
      <c r="PP67" s="7">
        <v>30310308</v>
      </c>
      <c r="PQ67" s="7">
        <v>18491644</v>
      </c>
      <c r="PR67" s="8">
        <v>18491644</v>
      </c>
      <c r="PS67" s="7">
        <v>100</v>
      </c>
      <c r="PT67" s="7">
        <v>100</v>
      </c>
      <c r="PU67" s="7"/>
      <c r="PV67" s="7">
        <v>13764209</v>
      </c>
      <c r="PW67" s="7"/>
      <c r="PX67" s="7">
        <v>12261000</v>
      </c>
      <c r="PY67" s="7">
        <v>11024000</v>
      </c>
      <c r="PZ67" s="7">
        <v>18491644</v>
      </c>
      <c r="QA67" s="7">
        <v>0</v>
      </c>
      <c r="QB67" s="7">
        <v>0</v>
      </c>
      <c r="QC67" s="7">
        <v>0</v>
      </c>
      <c r="QD67" s="7">
        <v>0</v>
      </c>
      <c r="QE67" s="7">
        <v>0</v>
      </c>
      <c r="QF67" s="7">
        <v>0</v>
      </c>
      <c r="QG67" s="7">
        <v>2196000</v>
      </c>
      <c r="QH67" s="7">
        <v>3706457</v>
      </c>
      <c r="QI67" s="7">
        <v>4542667</v>
      </c>
      <c r="QJ67" s="7">
        <v>5952513</v>
      </c>
      <c r="QK67" s="7">
        <v>6303999</v>
      </c>
      <c r="QL67" s="7">
        <v>6303999</v>
      </c>
      <c r="QM67" s="7"/>
      <c r="QN67" s="7">
        <v>521123</v>
      </c>
      <c r="QO67" s="7">
        <v>603998</v>
      </c>
      <c r="QP67" s="7">
        <v>603998</v>
      </c>
      <c r="QQ67" s="7"/>
      <c r="QR67" s="7"/>
      <c r="QS67" s="7"/>
      <c r="QT67" s="7"/>
      <c r="QU67" s="7"/>
      <c r="QV67" s="7"/>
      <c r="QW67" s="7"/>
      <c r="QX67" s="7"/>
      <c r="QY67" s="7"/>
      <c r="QZ67" s="7"/>
      <c r="RA67" s="7"/>
      <c r="RB67" s="7"/>
      <c r="RC67" s="7"/>
      <c r="RD67" s="7">
        <v>341089</v>
      </c>
      <c r="RE67" s="7">
        <v>368000</v>
      </c>
      <c r="RF67" s="7">
        <v>368000</v>
      </c>
      <c r="RG67" s="7"/>
      <c r="RH67" s="7"/>
      <c r="RI67" s="7">
        <v>0</v>
      </c>
      <c r="RJ67" s="7"/>
      <c r="RK67" s="7"/>
      <c r="RL67" s="7"/>
      <c r="RM67" s="7" t="s">
        <v>1188</v>
      </c>
      <c r="RN67" s="7"/>
      <c r="RO67" s="7"/>
      <c r="RP67" s="7"/>
      <c r="RQ67" s="7"/>
      <c r="RR67" s="7"/>
      <c r="RS67" s="7"/>
      <c r="RT67" s="7"/>
      <c r="RU67" s="7"/>
      <c r="RV67" s="7"/>
      <c r="RW67" s="7"/>
      <c r="RX67" s="7"/>
      <c r="RY67" s="7"/>
      <c r="RZ67" s="7"/>
      <c r="SA67" s="7"/>
      <c r="SB67" s="7"/>
      <c r="SC67" s="7"/>
      <c r="SD67" s="7"/>
      <c r="SE67" s="7"/>
      <c r="SF67" s="7"/>
      <c r="SG67" s="36">
        <f t="shared" si="55"/>
        <v>30310308</v>
      </c>
      <c r="SH67" s="36">
        <f t="shared" si="56"/>
        <v>30310308</v>
      </c>
      <c r="SI67" s="36">
        <f t="shared" si="57"/>
        <v>20614678</v>
      </c>
      <c r="SJ67" s="20">
        <f t="shared" si="58"/>
        <v>20063076</v>
      </c>
      <c r="SK67" s="20">
        <f t="shared" si="59"/>
        <v>0</v>
      </c>
      <c r="SL67" s="20">
        <f t="shared" si="60"/>
        <v>175920</v>
      </c>
      <c r="SM67" s="20">
        <f t="shared" si="61"/>
        <v>375682</v>
      </c>
      <c r="SN67" s="36">
        <f t="shared" si="62"/>
        <v>9695630</v>
      </c>
      <c r="SO67" s="36">
        <f t="shared" si="63"/>
        <v>277750</v>
      </c>
      <c r="SP67" s="20">
        <f t="shared" si="64"/>
        <v>29700</v>
      </c>
      <c r="SQ67" s="20">
        <f t="shared" si="65"/>
        <v>248050</v>
      </c>
      <c r="SR67" s="20">
        <f t="shared" si="66"/>
        <v>1885180</v>
      </c>
      <c r="SS67" s="20">
        <f t="shared" si="67"/>
        <v>99220</v>
      </c>
      <c r="ST67" s="20">
        <f t="shared" si="68"/>
        <v>79310</v>
      </c>
      <c r="SU67" s="20">
        <f t="shared" si="69"/>
        <v>744150</v>
      </c>
      <c r="SV67" s="36">
        <f t="shared" si="70"/>
        <v>4877520</v>
      </c>
      <c r="SW67" s="20">
        <f t="shared" si="71"/>
        <v>3175040</v>
      </c>
      <c r="SX67" s="20">
        <f t="shared" si="72"/>
        <v>59510</v>
      </c>
      <c r="SY67" s="20">
        <f t="shared" si="73"/>
        <v>178530</v>
      </c>
      <c r="SZ67" s="20">
        <f t="shared" si="74"/>
        <v>322410</v>
      </c>
      <c r="TA67" s="20">
        <f t="shared" si="75"/>
        <v>44660</v>
      </c>
      <c r="TB67" s="20">
        <f t="shared" si="76"/>
        <v>198440</v>
      </c>
      <c r="TC67" s="20">
        <f t="shared" si="77"/>
        <v>29700</v>
      </c>
      <c r="TD67" s="20">
        <f t="shared" si="78"/>
        <v>0</v>
      </c>
      <c r="TE67" s="20">
        <f t="shared" si="79"/>
        <v>0</v>
      </c>
      <c r="TF67" s="20">
        <f t="shared" si="80"/>
        <v>869230</v>
      </c>
      <c r="TG67" s="20">
        <f t="shared" si="81"/>
        <v>1732500</v>
      </c>
      <c r="TH67" s="20">
        <f t="shared" si="82"/>
        <v>0</v>
      </c>
      <c r="TI67" s="6"/>
      <c r="TJ67" s="36">
        <f t="shared" si="83"/>
        <v>18491644</v>
      </c>
      <c r="TK67" s="36">
        <f t="shared" si="84"/>
        <v>18491644</v>
      </c>
      <c r="TL67" s="36">
        <f t="shared" si="85"/>
        <v>13920644</v>
      </c>
      <c r="TM67" s="20">
        <f t="shared" si="86"/>
        <v>13920644</v>
      </c>
      <c r="TN67" s="20">
        <f t="shared" si="87"/>
        <v>0</v>
      </c>
      <c r="TO67" s="20">
        <f t="shared" si="88"/>
        <v>0</v>
      </c>
      <c r="TP67" s="20">
        <f t="shared" si="89"/>
        <v>0</v>
      </c>
      <c r="TQ67" s="36">
        <f t="shared" si="90"/>
        <v>4571000</v>
      </c>
      <c r="TR67" s="36">
        <f t="shared" si="91"/>
        <v>194000</v>
      </c>
      <c r="TS67" s="20">
        <f t="shared" si="92"/>
        <v>21000</v>
      </c>
      <c r="TT67" s="20">
        <f t="shared" si="93"/>
        <v>173000</v>
      </c>
      <c r="TU67" s="20">
        <f t="shared" si="94"/>
        <v>0</v>
      </c>
      <c r="TV67" s="20">
        <f t="shared" si="95"/>
        <v>69000</v>
      </c>
      <c r="TW67" s="20">
        <f t="shared" si="96"/>
        <v>55000</v>
      </c>
      <c r="TX67" s="20">
        <f t="shared" si="97"/>
        <v>521000</v>
      </c>
      <c r="TY67" s="36">
        <f t="shared" si="98"/>
        <v>3732000</v>
      </c>
      <c r="TZ67" s="20">
        <f t="shared" si="99"/>
        <v>2734000</v>
      </c>
      <c r="UA67" s="20">
        <f t="shared" si="100"/>
        <v>42000</v>
      </c>
      <c r="UB67" s="20">
        <f t="shared" si="101"/>
        <v>0</v>
      </c>
      <c r="UC67" s="20">
        <f t="shared" si="102"/>
        <v>227000</v>
      </c>
      <c r="UD67" s="20">
        <f t="shared" si="103"/>
        <v>0</v>
      </c>
      <c r="UE67" s="20">
        <f t="shared" si="104"/>
        <v>139000</v>
      </c>
      <c r="UF67" s="20">
        <f t="shared" si="105"/>
        <v>0</v>
      </c>
      <c r="UG67" s="20">
        <f t="shared" si="106"/>
        <v>0</v>
      </c>
      <c r="UH67" s="20">
        <f t="shared" si="107"/>
        <v>0</v>
      </c>
      <c r="UI67" s="20">
        <f t="shared" si="108"/>
        <v>590000</v>
      </c>
      <c r="UJ67" s="20">
        <f t="shared" si="109"/>
        <v>0</v>
      </c>
      <c r="UK67" s="20">
        <f t="shared" si="110"/>
        <v>0</v>
      </c>
      <c r="UL67" s="6"/>
      <c r="UM67" s="36">
        <f t="shared" si="111"/>
        <v>18491644</v>
      </c>
      <c r="UN67" s="36">
        <f t="shared" si="112"/>
        <v>18491644</v>
      </c>
      <c r="UO67" s="36">
        <f t="shared" si="113"/>
        <v>13920644</v>
      </c>
      <c r="UP67" s="20">
        <f t="shared" si="114"/>
        <v>13920644</v>
      </c>
      <c r="UQ67" s="20">
        <f t="shared" si="115"/>
        <v>0</v>
      </c>
      <c r="UR67" s="20">
        <f t="shared" si="116"/>
        <v>0</v>
      </c>
      <c r="US67" s="20">
        <f t="shared" si="117"/>
        <v>0</v>
      </c>
      <c r="UT67" s="36">
        <f t="shared" si="118"/>
        <v>4571000</v>
      </c>
      <c r="UU67" s="36">
        <f t="shared" si="119"/>
        <v>194000</v>
      </c>
      <c r="UV67" s="20">
        <f t="shared" si="120"/>
        <v>21000</v>
      </c>
      <c r="UW67" s="20">
        <f t="shared" si="121"/>
        <v>173000</v>
      </c>
      <c r="UX67" s="20">
        <f t="shared" si="122"/>
        <v>0</v>
      </c>
      <c r="UY67" s="20">
        <f t="shared" si="123"/>
        <v>69000</v>
      </c>
      <c r="UZ67" s="20">
        <f t="shared" si="124"/>
        <v>55000</v>
      </c>
      <c r="VA67" s="20">
        <f t="shared" si="125"/>
        <v>521000</v>
      </c>
      <c r="VB67" s="36">
        <f t="shared" si="126"/>
        <v>3732000</v>
      </c>
      <c r="VC67" s="20">
        <f t="shared" si="127"/>
        <v>2734000</v>
      </c>
      <c r="VD67" s="20">
        <f t="shared" si="128"/>
        <v>42000</v>
      </c>
      <c r="VE67" s="20">
        <f t="shared" si="129"/>
        <v>0</v>
      </c>
      <c r="VF67" s="20">
        <f t="shared" si="130"/>
        <v>227000</v>
      </c>
      <c r="VG67" s="20">
        <f t="shared" si="131"/>
        <v>0</v>
      </c>
      <c r="VH67" s="20">
        <f t="shared" si="132"/>
        <v>139000</v>
      </c>
      <c r="VI67" s="20">
        <f t="shared" si="133"/>
        <v>0</v>
      </c>
      <c r="VJ67" s="20">
        <f t="shared" si="134"/>
        <v>0</v>
      </c>
      <c r="VK67" s="20">
        <f t="shared" si="135"/>
        <v>0</v>
      </c>
      <c r="VL67" s="20">
        <f t="shared" si="136"/>
        <v>590000</v>
      </c>
      <c r="VM67" s="20">
        <f t="shared" si="137"/>
        <v>0</v>
      </c>
      <c r="VN67" s="20">
        <f t="shared" si="138"/>
        <v>0</v>
      </c>
      <c r="VT67" s="34">
        <f t="shared" si="25"/>
        <v>5220717</v>
      </c>
      <c r="VU67" s="34" t="str">
        <f t="shared" si="26"/>
        <v>DOMOV NA STŘÍBRNÉM VRCHU</v>
      </c>
      <c r="VV67" s="34" t="str">
        <f t="shared" si="27"/>
        <v>DOMOV NA STŘÍBRNÉM VRCHU</v>
      </c>
      <c r="VW67" s="34" t="str">
        <f t="shared" si="28"/>
        <v>domovy se zvláštním režimem</v>
      </c>
      <c r="VX67" s="10">
        <f t="shared" si="29"/>
        <v>2341460</v>
      </c>
      <c r="VY67" s="10"/>
      <c r="VZ67" s="10"/>
      <c r="WA67" s="10">
        <f t="shared" si="30"/>
        <v>3175040</v>
      </c>
      <c r="WB67" s="10">
        <f t="shared" si="31"/>
        <v>198440</v>
      </c>
      <c r="WC67" s="10">
        <f t="shared" si="32"/>
        <v>178530</v>
      </c>
      <c r="WD67" s="10">
        <f t="shared" si="33"/>
        <v>0</v>
      </c>
      <c r="WE67" s="10">
        <f t="shared" si="34"/>
        <v>426580</v>
      </c>
      <c r="WF67" s="10"/>
      <c r="WG67" s="10"/>
      <c r="WH67" s="10">
        <f t="shared" si="35"/>
        <v>1732500</v>
      </c>
      <c r="WI67" s="10">
        <f t="shared" si="36"/>
        <v>1643080</v>
      </c>
      <c r="WJ67" s="10">
        <f t="shared" si="37"/>
        <v>14915695</v>
      </c>
      <c r="WK67" s="10"/>
      <c r="WL67" s="10">
        <f t="shared" si="38"/>
        <v>5698983</v>
      </c>
      <c r="WM67" s="10">
        <f t="shared" si="39"/>
        <v>30310308</v>
      </c>
      <c r="WN67" s="10">
        <f t="shared" si="40"/>
        <v>30310308</v>
      </c>
      <c r="WO67" s="10">
        <f t="shared" si="41"/>
        <v>0</v>
      </c>
      <c r="WP67" s="10">
        <f t="shared" si="42"/>
        <v>20614678</v>
      </c>
      <c r="WQ67" s="34">
        <v>6115340</v>
      </c>
      <c r="WR67" s="10">
        <f t="shared" si="43"/>
        <v>318000</v>
      </c>
      <c r="WS67" s="10"/>
      <c r="WT67" s="10"/>
      <c r="WU67" s="10">
        <f t="shared" si="44"/>
        <v>2734000</v>
      </c>
      <c r="WV67" s="10">
        <f t="shared" si="45"/>
        <v>139000</v>
      </c>
      <c r="WW67" s="10">
        <f t="shared" si="46"/>
        <v>0</v>
      </c>
      <c r="WX67" s="10">
        <f t="shared" si="47"/>
        <v>0</v>
      </c>
      <c r="WY67" s="10">
        <f t="shared" si="48"/>
        <v>269000</v>
      </c>
      <c r="WZ67" s="10"/>
      <c r="XA67" s="10"/>
      <c r="XB67" s="10">
        <f t="shared" si="49"/>
        <v>0</v>
      </c>
      <c r="XC67" s="10">
        <f t="shared" si="50"/>
        <v>1111000</v>
      </c>
      <c r="XD67" s="10">
        <f t="shared" si="51"/>
        <v>13920644</v>
      </c>
      <c r="XE67" s="10">
        <f t="shared" si="52"/>
        <v>18491644</v>
      </c>
      <c r="XF67" s="10"/>
      <c r="XG67" s="10">
        <f t="shared" si="53"/>
        <v>18491644</v>
      </c>
      <c r="XH67" s="10">
        <f t="shared" si="54"/>
        <v>0</v>
      </c>
      <c r="XI67" s="10"/>
      <c r="XJ67" s="10"/>
      <c r="XK67" s="10"/>
    </row>
    <row r="68" spans="1:635" s="34" customFormat="1" ht="28.5" customHeight="1">
      <c r="A68" s="7">
        <v>1</v>
      </c>
      <c r="B68" s="9" t="s">
        <v>1429</v>
      </c>
      <c r="C68" s="7">
        <v>70188653</v>
      </c>
      <c r="D68" s="7" t="s">
        <v>1430</v>
      </c>
      <c r="E68" s="7" t="s">
        <v>1219</v>
      </c>
      <c r="F68" s="7">
        <v>7384495</v>
      </c>
      <c r="G68" s="7" t="s">
        <v>1220</v>
      </c>
      <c r="H68" s="7" t="s">
        <v>1221</v>
      </c>
      <c r="I68" s="7" t="s">
        <v>1429</v>
      </c>
      <c r="J68" s="35">
        <v>42370</v>
      </c>
      <c r="K68" s="7"/>
      <c r="L68" s="7" t="s">
        <v>1188</v>
      </c>
      <c r="M68" s="7"/>
      <c r="N68" s="7"/>
      <c r="O68" s="7"/>
      <c r="P68" s="7"/>
      <c r="Q68" s="7"/>
      <c r="R68" s="7"/>
      <c r="S68" s="7"/>
      <c r="T68" s="7"/>
      <c r="U68" s="7"/>
      <c r="V68" s="7"/>
      <c r="W68" s="7"/>
      <c r="X68" s="7" t="s">
        <v>1433</v>
      </c>
      <c r="Y68" s="7"/>
      <c r="Z68" s="7">
        <v>13</v>
      </c>
      <c r="AA68" s="7">
        <v>13</v>
      </c>
      <c r="AB68" s="7">
        <v>0</v>
      </c>
      <c r="AC68" s="7">
        <v>14</v>
      </c>
      <c r="AD68" s="7">
        <v>14</v>
      </c>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t="s">
        <v>1389</v>
      </c>
      <c r="BM68" s="7" t="s">
        <v>1271</v>
      </c>
      <c r="BN68" s="7" t="s">
        <v>1434</v>
      </c>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v>2</v>
      </c>
      <c r="EL68" s="7">
        <v>0.3</v>
      </c>
      <c r="EM68" s="7">
        <v>0.3</v>
      </c>
      <c r="EN68" s="7">
        <v>114980</v>
      </c>
      <c r="EO68" s="7">
        <v>112680</v>
      </c>
      <c r="EP68" s="7">
        <v>7</v>
      </c>
      <c r="EQ68" s="7">
        <v>4</v>
      </c>
      <c r="ER68" s="7">
        <v>4</v>
      </c>
      <c r="ES68" s="7">
        <v>1533060</v>
      </c>
      <c r="ET68" s="7">
        <v>1502400</v>
      </c>
      <c r="EU68" s="7"/>
      <c r="EV68" s="7"/>
      <c r="EW68" s="7"/>
      <c r="EX68" s="7"/>
      <c r="EY68" s="7"/>
      <c r="EZ68" s="7"/>
      <c r="FA68" s="7"/>
      <c r="FB68" s="7"/>
      <c r="FC68" s="7"/>
      <c r="FD68" s="7"/>
      <c r="FE68" s="7"/>
      <c r="FF68" s="7"/>
      <c r="FG68" s="7"/>
      <c r="FH68" s="7"/>
      <c r="FI68" s="7"/>
      <c r="FJ68" s="7"/>
      <c r="FK68" s="7"/>
      <c r="FL68" s="7"/>
      <c r="FM68" s="7"/>
      <c r="FN68" s="7"/>
      <c r="FO68" s="7">
        <v>6</v>
      </c>
      <c r="FP68" s="7">
        <v>0.6</v>
      </c>
      <c r="FQ68" s="7">
        <v>0.6</v>
      </c>
      <c r="FR68" s="7">
        <v>229185</v>
      </c>
      <c r="FS68" s="7">
        <v>111920</v>
      </c>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v>2</v>
      </c>
      <c r="IT68" s="7">
        <v>50</v>
      </c>
      <c r="IU68" s="7">
        <v>2.5000000000000001E-2</v>
      </c>
      <c r="IV68" s="7">
        <v>11000</v>
      </c>
      <c r="IW68" s="7">
        <v>0</v>
      </c>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v>0</v>
      </c>
      <c r="KH68" s="7"/>
      <c r="KI68" s="7">
        <v>4.3</v>
      </c>
      <c r="KJ68" s="7">
        <v>0</v>
      </c>
      <c r="KK68" s="7">
        <v>0</v>
      </c>
      <c r="KL68" s="7">
        <v>0</v>
      </c>
      <c r="KM68" s="7">
        <v>4.3</v>
      </c>
      <c r="KN68" s="7">
        <v>1877225</v>
      </c>
      <c r="KO68" s="7">
        <v>1727000</v>
      </c>
      <c r="KP68" s="7">
        <v>1727000</v>
      </c>
      <c r="KQ68" s="7"/>
      <c r="KR68" s="7"/>
      <c r="KS68" s="7"/>
      <c r="KT68" s="7">
        <v>0</v>
      </c>
      <c r="KU68" s="7">
        <v>0</v>
      </c>
      <c r="KV68" s="7">
        <v>0</v>
      </c>
      <c r="KW68" s="7"/>
      <c r="KX68" s="7"/>
      <c r="KY68" s="7"/>
      <c r="KZ68" s="7">
        <v>11000</v>
      </c>
      <c r="LA68" s="7">
        <v>0</v>
      </c>
      <c r="LB68" s="7">
        <v>0</v>
      </c>
      <c r="LC68" s="7"/>
      <c r="LD68" s="7"/>
      <c r="LE68" s="7"/>
      <c r="LF68" s="7">
        <v>20750</v>
      </c>
      <c r="LG68" s="7">
        <v>0</v>
      </c>
      <c r="LH68" s="7">
        <v>0</v>
      </c>
      <c r="LI68" s="7"/>
      <c r="LJ68" s="7"/>
      <c r="LK68" s="7"/>
      <c r="LL68" s="7">
        <v>0</v>
      </c>
      <c r="LM68" s="7">
        <v>0</v>
      </c>
      <c r="LN68" s="7">
        <v>0</v>
      </c>
      <c r="LO68" s="7"/>
      <c r="LP68" s="7"/>
      <c r="LQ68" s="7"/>
      <c r="LR68" s="7">
        <v>62400</v>
      </c>
      <c r="LS68" s="7">
        <v>50000</v>
      </c>
      <c r="LT68" s="7">
        <v>50000</v>
      </c>
      <c r="LU68" s="7"/>
      <c r="LV68" s="7"/>
      <c r="LW68" s="7"/>
      <c r="LX68" s="7">
        <v>0</v>
      </c>
      <c r="LY68" s="7">
        <v>0</v>
      </c>
      <c r="LZ68" s="7">
        <v>0</v>
      </c>
      <c r="MA68" s="7"/>
      <c r="MB68" s="7"/>
      <c r="MC68" s="7"/>
      <c r="MD68" s="7">
        <v>2500</v>
      </c>
      <c r="ME68" s="7">
        <v>0</v>
      </c>
      <c r="MF68" s="7">
        <v>0</v>
      </c>
      <c r="MG68" s="7"/>
      <c r="MH68" s="7"/>
      <c r="MI68" s="7"/>
      <c r="MJ68" s="7">
        <v>2500</v>
      </c>
      <c r="MK68" s="7">
        <v>0</v>
      </c>
      <c r="ML68" s="7">
        <v>0</v>
      </c>
      <c r="MM68" s="7"/>
      <c r="MN68" s="7"/>
      <c r="MO68" s="7"/>
      <c r="MP68" s="7">
        <v>76620</v>
      </c>
      <c r="MQ68" s="7">
        <v>62000</v>
      </c>
      <c r="MR68" s="7">
        <v>62000</v>
      </c>
      <c r="MS68" s="7"/>
      <c r="MT68" s="7"/>
      <c r="MU68" s="7"/>
      <c r="MV68" s="7">
        <v>161000</v>
      </c>
      <c r="MW68" s="7">
        <v>150000</v>
      </c>
      <c r="MX68" s="7">
        <v>150000</v>
      </c>
      <c r="MY68" s="7"/>
      <c r="MZ68" s="7"/>
      <c r="NA68" s="7"/>
      <c r="NB68" s="7">
        <v>3450</v>
      </c>
      <c r="NC68" s="7">
        <v>0</v>
      </c>
      <c r="ND68" s="7">
        <v>0</v>
      </c>
      <c r="NE68" s="7"/>
      <c r="NF68" s="7"/>
      <c r="NG68" s="7"/>
      <c r="NH68" s="7">
        <v>115000</v>
      </c>
      <c r="NI68" s="7">
        <v>0</v>
      </c>
      <c r="NJ68" s="7">
        <v>0</v>
      </c>
      <c r="NK68" s="7"/>
      <c r="NL68" s="7"/>
      <c r="NM68" s="7"/>
      <c r="NN68" s="7">
        <v>11500</v>
      </c>
      <c r="NO68" s="7">
        <v>7000</v>
      </c>
      <c r="NP68" s="7">
        <v>7000</v>
      </c>
      <c r="NQ68" s="7"/>
      <c r="NR68" s="7"/>
      <c r="NS68" s="7"/>
      <c r="NT68" s="7">
        <v>4600</v>
      </c>
      <c r="NU68" s="7">
        <v>0</v>
      </c>
      <c r="NV68" s="7">
        <v>0</v>
      </c>
      <c r="NW68" s="7"/>
      <c r="NX68" s="7"/>
      <c r="NY68" s="7"/>
      <c r="NZ68" s="7">
        <v>1150</v>
      </c>
      <c r="OA68" s="7">
        <v>0</v>
      </c>
      <c r="OB68" s="7">
        <v>0</v>
      </c>
      <c r="OC68" s="7"/>
      <c r="OD68" s="7"/>
      <c r="OE68" s="7"/>
      <c r="OF68" s="7">
        <v>1150</v>
      </c>
      <c r="OG68" s="7">
        <v>0</v>
      </c>
      <c r="OH68" s="7">
        <v>0</v>
      </c>
      <c r="OI68" s="7"/>
      <c r="OJ68" s="7"/>
      <c r="OK68" s="7"/>
      <c r="OL68" s="7">
        <v>0</v>
      </c>
      <c r="OM68" s="7">
        <v>0</v>
      </c>
      <c r="ON68" s="7">
        <v>0</v>
      </c>
      <c r="OO68" s="7"/>
      <c r="OP68" s="7"/>
      <c r="OQ68" s="7"/>
      <c r="OR68" s="7">
        <v>0</v>
      </c>
      <c r="OS68" s="7">
        <v>0</v>
      </c>
      <c r="OT68" s="7">
        <v>0</v>
      </c>
      <c r="OU68" s="7"/>
      <c r="OV68" s="7"/>
      <c r="OW68" s="7"/>
      <c r="OX68" s="7">
        <v>115000</v>
      </c>
      <c r="OY68" s="7">
        <v>100000</v>
      </c>
      <c r="OZ68" s="7">
        <v>100000</v>
      </c>
      <c r="PA68" s="7"/>
      <c r="PB68" s="7"/>
      <c r="PC68" s="7"/>
      <c r="PD68" s="7">
        <v>0</v>
      </c>
      <c r="PE68" s="7">
        <v>0</v>
      </c>
      <c r="PF68" s="7">
        <v>0</v>
      </c>
      <c r="PG68" s="7"/>
      <c r="PH68" s="7"/>
      <c r="PI68" s="7"/>
      <c r="PJ68" s="7">
        <v>0</v>
      </c>
      <c r="PK68" s="7">
        <v>0</v>
      </c>
      <c r="PL68" s="7">
        <v>0</v>
      </c>
      <c r="PM68" s="7"/>
      <c r="PN68" s="7"/>
      <c r="PO68" s="7"/>
      <c r="PP68" s="7">
        <v>2465845</v>
      </c>
      <c r="PQ68" s="7">
        <v>2096000</v>
      </c>
      <c r="PR68" s="8">
        <v>2096000</v>
      </c>
      <c r="PS68" s="7">
        <v>100</v>
      </c>
      <c r="PT68" s="7">
        <v>100</v>
      </c>
      <c r="PU68" s="7"/>
      <c r="PV68" s="7"/>
      <c r="PW68" s="7"/>
      <c r="PX68" s="7"/>
      <c r="PY68" s="7">
        <v>0</v>
      </c>
      <c r="PZ68" s="7">
        <v>2096000</v>
      </c>
      <c r="QA68" s="7"/>
      <c r="QB68" s="7">
        <v>0</v>
      </c>
      <c r="QC68" s="7">
        <v>0</v>
      </c>
      <c r="QD68" s="7"/>
      <c r="QE68" s="7">
        <v>0</v>
      </c>
      <c r="QF68" s="7">
        <v>0</v>
      </c>
      <c r="QG68" s="7"/>
      <c r="QH68" s="7">
        <v>1982403</v>
      </c>
      <c r="QI68" s="7">
        <v>369845</v>
      </c>
      <c r="QJ68" s="7"/>
      <c r="QK68" s="7">
        <v>0</v>
      </c>
      <c r="QL68" s="7">
        <v>0</v>
      </c>
      <c r="QM68" s="7"/>
      <c r="QN68" s="7"/>
      <c r="QO68" s="7">
        <v>0</v>
      </c>
      <c r="QP68" s="7">
        <v>0</v>
      </c>
      <c r="QQ68" s="7"/>
      <c r="QR68" s="7"/>
      <c r="QS68" s="7"/>
      <c r="QT68" s="7"/>
      <c r="QU68" s="7"/>
      <c r="QV68" s="7"/>
      <c r="QW68" s="7"/>
      <c r="QX68" s="7"/>
      <c r="QY68" s="7"/>
      <c r="QZ68" s="7"/>
      <c r="RA68" s="7"/>
      <c r="RB68" s="7"/>
      <c r="RC68" s="7"/>
      <c r="RD68" s="7"/>
      <c r="RE68" s="7"/>
      <c r="RF68" s="7"/>
      <c r="RG68" s="7"/>
      <c r="RH68" s="7"/>
      <c r="RI68" s="7">
        <v>0</v>
      </c>
      <c r="RJ68" s="7"/>
      <c r="RK68" s="7"/>
      <c r="RL68" s="7"/>
      <c r="RM68" s="7" t="s">
        <v>1188</v>
      </c>
      <c r="RN68" s="7"/>
      <c r="RO68" s="7"/>
      <c r="RP68" s="7"/>
      <c r="RQ68" s="7"/>
      <c r="RR68" s="7"/>
      <c r="RS68" s="7"/>
      <c r="RT68" s="7"/>
      <c r="RU68" s="7"/>
      <c r="RV68" s="7"/>
      <c r="RW68" s="7"/>
      <c r="RX68" s="7"/>
      <c r="RY68" s="7"/>
      <c r="RZ68" s="7"/>
      <c r="SA68" s="7"/>
      <c r="SB68" s="7"/>
      <c r="SC68" s="7"/>
      <c r="SD68" s="7"/>
      <c r="SE68" s="7"/>
      <c r="SF68" s="7"/>
      <c r="SG68" s="36">
        <f t="shared" si="55"/>
        <v>2465845</v>
      </c>
      <c r="SH68" s="36">
        <f t="shared" si="56"/>
        <v>2465845</v>
      </c>
      <c r="SI68" s="36">
        <f t="shared" si="57"/>
        <v>1908975</v>
      </c>
      <c r="SJ68" s="20">
        <f t="shared" si="58"/>
        <v>1877225</v>
      </c>
      <c r="SK68" s="20">
        <f t="shared" si="59"/>
        <v>0</v>
      </c>
      <c r="SL68" s="20">
        <f t="shared" si="60"/>
        <v>11000</v>
      </c>
      <c r="SM68" s="20">
        <f t="shared" si="61"/>
        <v>20750</v>
      </c>
      <c r="SN68" s="36">
        <f t="shared" si="62"/>
        <v>556870</v>
      </c>
      <c r="SO68" s="36">
        <f t="shared" si="63"/>
        <v>62400</v>
      </c>
      <c r="SP68" s="20">
        <f t="shared" si="64"/>
        <v>0</v>
      </c>
      <c r="SQ68" s="20">
        <f t="shared" si="65"/>
        <v>62400</v>
      </c>
      <c r="SR68" s="20">
        <f t="shared" si="66"/>
        <v>0</v>
      </c>
      <c r="SS68" s="20">
        <f t="shared" si="67"/>
        <v>2500</v>
      </c>
      <c r="ST68" s="20">
        <f t="shared" si="68"/>
        <v>2500</v>
      </c>
      <c r="SU68" s="20">
        <f t="shared" si="69"/>
        <v>76620</v>
      </c>
      <c r="SV68" s="36">
        <f t="shared" si="70"/>
        <v>412850</v>
      </c>
      <c r="SW68" s="20">
        <f t="shared" si="71"/>
        <v>161000</v>
      </c>
      <c r="SX68" s="20">
        <f t="shared" si="72"/>
        <v>3450</v>
      </c>
      <c r="SY68" s="20">
        <f t="shared" si="73"/>
        <v>115000</v>
      </c>
      <c r="SZ68" s="20">
        <f t="shared" si="74"/>
        <v>11500</v>
      </c>
      <c r="TA68" s="20">
        <f t="shared" si="75"/>
        <v>4600</v>
      </c>
      <c r="TB68" s="20">
        <f t="shared" si="76"/>
        <v>1150</v>
      </c>
      <c r="TC68" s="20">
        <f t="shared" si="77"/>
        <v>1150</v>
      </c>
      <c r="TD68" s="20">
        <f t="shared" si="78"/>
        <v>0</v>
      </c>
      <c r="TE68" s="20">
        <f t="shared" si="79"/>
        <v>0</v>
      </c>
      <c r="TF68" s="20">
        <f t="shared" si="80"/>
        <v>115000</v>
      </c>
      <c r="TG68" s="20">
        <f t="shared" si="81"/>
        <v>0</v>
      </c>
      <c r="TH68" s="20">
        <f t="shared" si="82"/>
        <v>0</v>
      </c>
      <c r="TI68" s="6"/>
      <c r="TJ68" s="36">
        <f t="shared" si="83"/>
        <v>2096000</v>
      </c>
      <c r="TK68" s="36">
        <f t="shared" si="84"/>
        <v>2096000</v>
      </c>
      <c r="TL68" s="36">
        <f t="shared" si="85"/>
        <v>1727000</v>
      </c>
      <c r="TM68" s="20">
        <f t="shared" si="86"/>
        <v>1727000</v>
      </c>
      <c r="TN68" s="20">
        <f t="shared" si="87"/>
        <v>0</v>
      </c>
      <c r="TO68" s="20">
        <f t="shared" si="88"/>
        <v>0</v>
      </c>
      <c r="TP68" s="20">
        <f t="shared" si="89"/>
        <v>0</v>
      </c>
      <c r="TQ68" s="36">
        <f t="shared" si="90"/>
        <v>369000</v>
      </c>
      <c r="TR68" s="36">
        <f t="shared" si="91"/>
        <v>50000</v>
      </c>
      <c r="TS68" s="20">
        <f t="shared" si="92"/>
        <v>0</v>
      </c>
      <c r="TT68" s="20">
        <f t="shared" si="93"/>
        <v>50000</v>
      </c>
      <c r="TU68" s="20">
        <f t="shared" si="94"/>
        <v>0</v>
      </c>
      <c r="TV68" s="20">
        <f t="shared" si="95"/>
        <v>0</v>
      </c>
      <c r="TW68" s="20">
        <f t="shared" si="96"/>
        <v>0</v>
      </c>
      <c r="TX68" s="20">
        <f t="shared" si="97"/>
        <v>62000</v>
      </c>
      <c r="TY68" s="36">
        <f t="shared" si="98"/>
        <v>257000</v>
      </c>
      <c r="TZ68" s="20">
        <f t="shared" si="99"/>
        <v>150000</v>
      </c>
      <c r="UA68" s="20">
        <f t="shared" si="100"/>
        <v>0</v>
      </c>
      <c r="UB68" s="20">
        <f t="shared" si="101"/>
        <v>0</v>
      </c>
      <c r="UC68" s="20">
        <f t="shared" si="102"/>
        <v>7000</v>
      </c>
      <c r="UD68" s="20">
        <f t="shared" si="103"/>
        <v>0</v>
      </c>
      <c r="UE68" s="20">
        <f t="shared" si="104"/>
        <v>0</v>
      </c>
      <c r="UF68" s="20">
        <f t="shared" si="105"/>
        <v>0</v>
      </c>
      <c r="UG68" s="20">
        <f t="shared" si="106"/>
        <v>0</v>
      </c>
      <c r="UH68" s="20">
        <f t="shared" si="107"/>
        <v>0</v>
      </c>
      <c r="UI68" s="20">
        <f t="shared" si="108"/>
        <v>100000</v>
      </c>
      <c r="UJ68" s="20">
        <f t="shared" si="109"/>
        <v>0</v>
      </c>
      <c r="UK68" s="20">
        <f t="shared" si="110"/>
        <v>0</v>
      </c>
      <c r="UL68" s="6"/>
      <c r="UM68" s="36">
        <f t="shared" si="111"/>
        <v>2096000</v>
      </c>
      <c r="UN68" s="36">
        <f t="shared" si="112"/>
        <v>2096000</v>
      </c>
      <c r="UO68" s="36">
        <f t="shared" si="113"/>
        <v>1727000</v>
      </c>
      <c r="UP68" s="20">
        <f t="shared" si="114"/>
        <v>1727000</v>
      </c>
      <c r="UQ68" s="20">
        <f t="shared" si="115"/>
        <v>0</v>
      </c>
      <c r="UR68" s="20">
        <f t="shared" si="116"/>
        <v>0</v>
      </c>
      <c r="US68" s="20">
        <f t="shared" si="117"/>
        <v>0</v>
      </c>
      <c r="UT68" s="36">
        <f t="shared" si="118"/>
        <v>369000</v>
      </c>
      <c r="UU68" s="36">
        <f t="shared" si="119"/>
        <v>50000</v>
      </c>
      <c r="UV68" s="20">
        <f t="shared" si="120"/>
        <v>0</v>
      </c>
      <c r="UW68" s="20">
        <f t="shared" si="121"/>
        <v>50000</v>
      </c>
      <c r="UX68" s="20">
        <f t="shared" si="122"/>
        <v>0</v>
      </c>
      <c r="UY68" s="20">
        <f t="shared" si="123"/>
        <v>0</v>
      </c>
      <c r="UZ68" s="20">
        <f t="shared" si="124"/>
        <v>0</v>
      </c>
      <c r="VA68" s="20">
        <f t="shared" si="125"/>
        <v>62000</v>
      </c>
      <c r="VB68" s="36">
        <f t="shared" si="126"/>
        <v>257000</v>
      </c>
      <c r="VC68" s="20">
        <f t="shared" si="127"/>
        <v>150000</v>
      </c>
      <c r="VD68" s="20">
        <f t="shared" si="128"/>
        <v>0</v>
      </c>
      <c r="VE68" s="20">
        <f t="shared" si="129"/>
        <v>0</v>
      </c>
      <c r="VF68" s="20">
        <f t="shared" si="130"/>
        <v>7000</v>
      </c>
      <c r="VG68" s="20">
        <f t="shared" si="131"/>
        <v>0</v>
      </c>
      <c r="VH68" s="20">
        <f t="shared" si="132"/>
        <v>0</v>
      </c>
      <c r="VI68" s="20">
        <f t="shared" si="133"/>
        <v>0</v>
      </c>
      <c r="VJ68" s="20">
        <f t="shared" si="134"/>
        <v>0</v>
      </c>
      <c r="VK68" s="20">
        <f t="shared" si="135"/>
        <v>0</v>
      </c>
      <c r="VL68" s="20">
        <f t="shared" si="136"/>
        <v>100000</v>
      </c>
      <c r="VM68" s="20">
        <f t="shared" si="137"/>
        <v>0</v>
      </c>
      <c r="VN68" s="20">
        <f t="shared" si="138"/>
        <v>0</v>
      </c>
      <c r="VT68" s="34">
        <f t="shared" si="25"/>
        <v>7384495</v>
      </c>
      <c r="VU68" s="34" t="str">
        <f t="shared" si="26"/>
        <v>DOMOV NA STŘÍBRNÉM VRCHU</v>
      </c>
      <c r="VV68" s="34" t="str">
        <f t="shared" si="27"/>
        <v>DOMOV NA STŘÍBRNÉM VRCHU</v>
      </c>
      <c r="VW68" s="34" t="str">
        <f t="shared" si="28"/>
        <v>sociální rehabilitace</v>
      </c>
      <c r="VX68" s="10">
        <f t="shared" si="29"/>
        <v>67400</v>
      </c>
      <c r="VY68" s="10"/>
      <c r="VZ68" s="10"/>
      <c r="WA68" s="10">
        <f t="shared" si="30"/>
        <v>161000</v>
      </c>
      <c r="WB68" s="10">
        <f t="shared" si="31"/>
        <v>1150</v>
      </c>
      <c r="WC68" s="10">
        <f t="shared" si="32"/>
        <v>115000</v>
      </c>
      <c r="WD68" s="10">
        <f t="shared" si="33"/>
        <v>0</v>
      </c>
      <c r="WE68" s="10">
        <f t="shared" si="34"/>
        <v>19550</v>
      </c>
      <c r="WF68" s="10"/>
      <c r="WG68" s="10"/>
      <c r="WH68" s="10">
        <f t="shared" si="35"/>
        <v>0</v>
      </c>
      <c r="WI68" s="10">
        <f t="shared" si="36"/>
        <v>192770</v>
      </c>
      <c r="WJ68" s="10">
        <f t="shared" si="37"/>
        <v>1648040</v>
      </c>
      <c r="WK68" s="10"/>
      <c r="WL68" s="10">
        <f t="shared" si="38"/>
        <v>260935</v>
      </c>
      <c r="WM68" s="10">
        <f t="shared" si="39"/>
        <v>2465845</v>
      </c>
      <c r="WN68" s="10">
        <f t="shared" si="40"/>
        <v>2465845</v>
      </c>
      <c r="WO68" s="10">
        <f t="shared" si="41"/>
        <v>0</v>
      </c>
      <c r="WP68" s="10">
        <f t="shared" si="42"/>
        <v>1908975</v>
      </c>
      <c r="WQ68" s="34">
        <v>6115340</v>
      </c>
      <c r="WR68" s="10">
        <f t="shared" si="43"/>
        <v>50000</v>
      </c>
      <c r="WS68" s="10"/>
      <c r="WT68" s="10"/>
      <c r="WU68" s="10">
        <f t="shared" si="44"/>
        <v>150000</v>
      </c>
      <c r="WV68" s="10">
        <f t="shared" si="45"/>
        <v>0</v>
      </c>
      <c r="WW68" s="10">
        <f t="shared" si="46"/>
        <v>0</v>
      </c>
      <c r="WX68" s="10">
        <f t="shared" si="47"/>
        <v>0</v>
      </c>
      <c r="WY68" s="10">
        <f t="shared" si="48"/>
        <v>7000</v>
      </c>
      <c r="WZ68" s="10"/>
      <c r="XA68" s="10"/>
      <c r="XB68" s="10">
        <f t="shared" si="49"/>
        <v>0</v>
      </c>
      <c r="XC68" s="10">
        <f t="shared" si="50"/>
        <v>162000</v>
      </c>
      <c r="XD68" s="10">
        <f t="shared" si="51"/>
        <v>1727000</v>
      </c>
      <c r="XE68" s="10">
        <f t="shared" si="52"/>
        <v>2096000</v>
      </c>
      <c r="XF68" s="10"/>
      <c r="XG68" s="10">
        <f t="shared" si="53"/>
        <v>2096000</v>
      </c>
      <c r="XH68" s="10">
        <f t="shared" si="54"/>
        <v>0</v>
      </c>
      <c r="XI68" s="10"/>
      <c r="XJ68" s="10"/>
      <c r="XK68" s="10"/>
    </row>
    <row r="69" spans="1:635" s="34" customFormat="1" ht="28.5" customHeight="1">
      <c r="A69" s="7">
        <v>1</v>
      </c>
      <c r="B69" s="9" t="s">
        <v>1429</v>
      </c>
      <c r="C69" s="7">
        <v>70188653</v>
      </c>
      <c r="D69" s="7" t="s">
        <v>1430</v>
      </c>
      <c r="E69" s="7" t="s">
        <v>1219</v>
      </c>
      <c r="F69" s="7">
        <v>8338145</v>
      </c>
      <c r="G69" s="7" t="s">
        <v>1227</v>
      </c>
      <c r="H69" s="7" t="s">
        <v>1187</v>
      </c>
      <c r="I69" s="7" t="s">
        <v>1429</v>
      </c>
      <c r="J69" s="35">
        <v>39083</v>
      </c>
      <c r="K69" s="7"/>
      <c r="L69" s="7" t="s">
        <v>1188</v>
      </c>
      <c r="M69" s="7" t="s">
        <v>1435</v>
      </c>
      <c r="N69" s="7">
        <v>7</v>
      </c>
      <c r="O69" s="7"/>
      <c r="P69" s="7">
        <v>8</v>
      </c>
      <c r="Q69" s="7">
        <v>7</v>
      </c>
      <c r="R69" s="7">
        <v>7</v>
      </c>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t="s">
        <v>1436</v>
      </c>
      <c r="BM69" s="7" t="s">
        <v>1225</v>
      </c>
      <c r="BN69" s="7" t="s">
        <v>1200</v>
      </c>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v>0</v>
      </c>
      <c r="DB69" s="7">
        <v>0</v>
      </c>
      <c r="DC69" s="7">
        <v>0</v>
      </c>
      <c r="DD69" s="7">
        <v>0</v>
      </c>
      <c r="DE69" s="7">
        <v>0</v>
      </c>
      <c r="DF69" s="7">
        <v>0</v>
      </c>
      <c r="DG69" s="7">
        <v>0</v>
      </c>
      <c r="DH69" s="7">
        <v>2</v>
      </c>
      <c r="DI69" s="7">
        <v>5</v>
      </c>
      <c r="DJ69" s="7">
        <v>0</v>
      </c>
      <c r="DK69" s="7">
        <v>0</v>
      </c>
      <c r="DL69" s="7">
        <v>0</v>
      </c>
      <c r="DM69" s="7">
        <v>2</v>
      </c>
      <c r="DN69" s="7">
        <v>5</v>
      </c>
      <c r="DO69" s="7">
        <v>0</v>
      </c>
      <c r="DP69" s="7">
        <v>0</v>
      </c>
      <c r="DQ69" s="7">
        <v>7</v>
      </c>
      <c r="DR69" s="7">
        <v>7</v>
      </c>
      <c r="DS69" s="7">
        <v>0</v>
      </c>
      <c r="DT69" s="7">
        <v>0</v>
      </c>
      <c r="DU69" s="7">
        <v>0</v>
      </c>
      <c r="DV69" s="7">
        <v>0</v>
      </c>
      <c r="DW69" s="7">
        <v>0</v>
      </c>
      <c r="DX69" s="7">
        <v>0</v>
      </c>
      <c r="DY69" s="7">
        <v>0</v>
      </c>
      <c r="DZ69" s="7">
        <v>2</v>
      </c>
      <c r="EA69" s="7">
        <v>5</v>
      </c>
      <c r="EB69" s="7">
        <v>0</v>
      </c>
      <c r="EC69" s="7">
        <v>0</v>
      </c>
      <c r="ED69" s="7">
        <v>0</v>
      </c>
      <c r="EE69" s="7">
        <v>2</v>
      </c>
      <c r="EF69" s="7">
        <v>5</v>
      </c>
      <c r="EG69" s="7">
        <v>0</v>
      </c>
      <c r="EH69" s="7">
        <v>0</v>
      </c>
      <c r="EI69" s="7">
        <v>7</v>
      </c>
      <c r="EJ69" s="7">
        <v>7</v>
      </c>
      <c r="EK69" s="7">
        <v>2</v>
      </c>
      <c r="EL69" s="7">
        <v>0.22</v>
      </c>
      <c r="EM69" s="7">
        <v>0.22</v>
      </c>
      <c r="EN69" s="7">
        <v>137946</v>
      </c>
      <c r="EO69" s="7">
        <v>89018</v>
      </c>
      <c r="EP69" s="7">
        <v>10</v>
      </c>
      <c r="EQ69" s="7">
        <v>5.48</v>
      </c>
      <c r="ER69" s="7">
        <v>5.48</v>
      </c>
      <c r="ES69" s="7">
        <v>3436119</v>
      </c>
      <c r="ET69" s="7">
        <v>2634126</v>
      </c>
      <c r="EU69" s="7">
        <v>8</v>
      </c>
      <c r="EV69" s="7">
        <v>0.81</v>
      </c>
      <c r="EW69" s="7">
        <v>0.81</v>
      </c>
      <c r="EX69" s="7">
        <v>507893</v>
      </c>
      <c r="EY69" s="7">
        <v>0</v>
      </c>
      <c r="EZ69" s="7"/>
      <c r="FA69" s="7"/>
      <c r="FB69" s="7"/>
      <c r="FC69" s="7"/>
      <c r="FD69" s="7"/>
      <c r="FE69" s="7"/>
      <c r="FF69" s="7"/>
      <c r="FG69" s="7"/>
      <c r="FH69" s="7"/>
      <c r="FI69" s="7"/>
      <c r="FJ69" s="7"/>
      <c r="FK69" s="7"/>
      <c r="FL69" s="7"/>
      <c r="FM69" s="7"/>
      <c r="FN69" s="7"/>
      <c r="FO69" s="7">
        <v>14</v>
      </c>
      <c r="FP69" s="7">
        <v>1.69</v>
      </c>
      <c r="FQ69" s="7">
        <v>1.69</v>
      </c>
      <c r="FR69" s="7">
        <v>1059679</v>
      </c>
      <c r="FS69" s="7">
        <v>594803</v>
      </c>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v>2</v>
      </c>
      <c r="IO69" s="7">
        <v>190</v>
      </c>
      <c r="IP69" s="7">
        <v>9.5000000000000001E-2</v>
      </c>
      <c r="IQ69" s="7">
        <v>16720</v>
      </c>
      <c r="IR69" s="7">
        <v>0</v>
      </c>
      <c r="IS69" s="7">
        <v>6</v>
      </c>
      <c r="IT69" s="7">
        <v>156</v>
      </c>
      <c r="IU69" s="7">
        <v>7.8E-2</v>
      </c>
      <c r="IV69" s="7">
        <v>23360</v>
      </c>
      <c r="IW69" s="7">
        <v>0</v>
      </c>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v>0</v>
      </c>
      <c r="KH69" s="7"/>
      <c r="KI69" s="7">
        <v>6.51</v>
      </c>
      <c r="KJ69" s="7">
        <v>0</v>
      </c>
      <c r="KK69" s="7">
        <v>9.5000000000000001E-2</v>
      </c>
      <c r="KL69" s="7">
        <v>0</v>
      </c>
      <c r="KM69" s="7">
        <v>6.6050000000000004</v>
      </c>
      <c r="KN69" s="7">
        <v>5141637</v>
      </c>
      <c r="KO69" s="7">
        <v>3317947</v>
      </c>
      <c r="KP69" s="7">
        <v>3317947</v>
      </c>
      <c r="KQ69" s="7"/>
      <c r="KR69" s="7"/>
      <c r="KS69" s="7"/>
      <c r="KT69" s="7">
        <v>0</v>
      </c>
      <c r="KU69" s="7">
        <v>0</v>
      </c>
      <c r="KV69" s="7">
        <v>0</v>
      </c>
      <c r="KW69" s="7"/>
      <c r="KX69" s="7"/>
      <c r="KY69" s="7"/>
      <c r="KZ69" s="7">
        <v>40080</v>
      </c>
      <c r="LA69" s="7">
        <v>0</v>
      </c>
      <c r="LB69" s="7">
        <v>0</v>
      </c>
      <c r="LC69" s="7"/>
      <c r="LD69" s="7"/>
      <c r="LE69" s="7"/>
      <c r="LF69" s="7">
        <v>104346</v>
      </c>
      <c r="LG69" s="7">
        <v>0</v>
      </c>
      <c r="LH69" s="7">
        <v>0</v>
      </c>
      <c r="LI69" s="7"/>
      <c r="LJ69" s="7"/>
      <c r="LK69" s="7"/>
      <c r="LL69" s="7">
        <v>4845</v>
      </c>
      <c r="LM69" s="7">
        <v>3000</v>
      </c>
      <c r="LN69" s="7">
        <v>3000</v>
      </c>
      <c r="LO69" s="7"/>
      <c r="LP69" s="7"/>
      <c r="LQ69" s="7"/>
      <c r="LR69" s="7">
        <v>40375</v>
      </c>
      <c r="LS69" s="7">
        <v>25000</v>
      </c>
      <c r="LT69" s="7">
        <v>25000</v>
      </c>
      <c r="LU69" s="7"/>
      <c r="LV69" s="7"/>
      <c r="LW69" s="7"/>
      <c r="LX69" s="7">
        <v>308750</v>
      </c>
      <c r="LY69" s="7">
        <v>0</v>
      </c>
      <c r="LZ69" s="7">
        <v>0</v>
      </c>
      <c r="MA69" s="7"/>
      <c r="MB69" s="7"/>
      <c r="MC69" s="7"/>
      <c r="MD69" s="7">
        <v>16245</v>
      </c>
      <c r="ME69" s="7">
        <v>10000</v>
      </c>
      <c r="MF69" s="7">
        <v>10000</v>
      </c>
      <c r="MG69" s="7"/>
      <c r="MH69" s="7"/>
      <c r="MI69" s="7"/>
      <c r="MJ69" s="7">
        <v>12920</v>
      </c>
      <c r="MK69" s="7">
        <v>8000</v>
      </c>
      <c r="ML69" s="7">
        <v>8000</v>
      </c>
      <c r="MM69" s="7"/>
      <c r="MN69" s="7"/>
      <c r="MO69" s="7"/>
      <c r="MP69" s="7">
        <v>121600</v>
      </c>
      <c r="MQ69" s="7">
        <v>77000</v>
      </c>
      <c r="MR69" s="7">
        <v>77000</v>
      </c>
      <c r="MS69" s="7"/>
      <c r="MT69" s="7"/>
      <c r="MU69" s="7"/>
      <c r="MV69" s="7">
        <v>530005</v>
      </c>
      <c r="MW69" s="7">
        <v>325000</v>
      </c>
      <c r="MX69" s="7">
        <v>325000</v>
      </c>
      <c r="MY69" s="7"/>
      <c r="MZ69" s="7"/>
      <c r="NA69" s="7"/>
      <c r="NB69" s="7">
        <v>9690</v>
      </c>
      <c r="NC69" s="7">
        <v>6000</v>
      </c>
      <c r="ND69" s="7">
        <v>6000</v>
      </c>
      <c r="NE69" s="7"/>
      <c r="NF69" s="7"/>
      <c r="NG69" s="7"/>
      <c r="NH69" s="7">
        <v>0</v>
      </c>
      <c r="NI69" s="7">
        <v>0</v>
      </c>
      <c r="NJ69" s="7">
        <v>0</v>
      </c>
      <c r="NK69" s="7"/>
      <c r="NL69" s="7"/>
      <c r="NM69" s="7"/>
      <c r="NN69" s="7">
        <v>52725</v>
      </c>
      <c r="NO69" s="7">
        <v>33000</v>
      </c>
      <c r="NP69" s="7">
        <v>33000</v>
      </c>
      <c r="NQ69" s="7"/>
      <c r="NR69" s="7"/>
      <c r="NS69" s="7"/>
      <c r="NT69" s="7">
        <v>7220</v>
      </c>
      <c r="NU69" s="7">
        <v>0</v>
      </c>
      <c r="NV69" s="7">
        <v>0</v>
      </c>
      <c r="NW69" s="7"/>
      <c r="NX69" s="7"/>
      <c r="NY69" s="7"/>
      <c r="NZ69" s="7">
        <v>32490</v>
      </c>
      <c r="OA69" s="7">
        <v>0</v>
      </c>
      <c r="OB69" s="7">
        <v>0</v>
      </c>
      <c r="OC69" s="7"/>
      <c r="OD69" s="7"/>
      <c r="OE69" s="7"/>
      <c r="OF69" s="7">
        <v>4940</v>
      </c>
      <c r="OG69" s="7">
        <v>0</v>
      </c>
      <c r="OH69" s="7">
        <v>0</v>
      </c>
      <c r="OI69" s="7"/>
      <c r="OJ69" s="7"/>
      <c r="OK69" s="7"/>
      <c r="OL69" s="7">
        <v>0</v>
      </c>
      <c r="OM69" s="7">
        <v>0</v>
      </c>
      <c r="ON69" s="7">
        <v>0</v>
      </c>
      <c r="OO69" s="7"/>
      <c r="OP69" s="7"/>
      <c r="OQ69" s="7"/>
      <c r="OR69" s="7">
        <v>0</v>
      </c>
      <c r="OS69" s="7">
        <v>0</v>
      </c>
      <c r="OT69" s="7">
        <v>0</v>
      </c>
      <c r="OU69" s="7"/>
      <c r="OV69" s="7"/>
      <c r="OW69" s="7"/>
      <c r="OX69" s="7">
        <v>141835</v>
      </c>
      <c r="OY69" s="7">
        <v>87000</v>
      </c>
      <c r="OZ69" s="7">
        <v>87000</v>
      </c>
      <c r="PA69" s="7"/>
      <c r="PB69" s="7"/>
      <c r="PC69" s="7"/>
      <c r="PD69" s="7">
        <v>242000</v>
      </c>
      <c r="PE69" s="7">
        <v>0</v>
      </c>
      <c r="PF69" s="7">
        <v>0</v>
      </c>
      <c r="PG69" s="7"/>
      <c r="PH69" s="7"/>
      <c r="PI69" s="7"/>
      <c r="PJ69" s="7">
        <v>0</v>
      </c>
      <c r="PK69" s="7">
        <v>0</v>
      </c>
      <c r="PL69" s="7">
        <v>0</v>
      </c>
      <c r="PM69" s="7"/>
      <c r="PN69" s="7"/>
      <c r="PO69" s="7"/>
      <c r="PP69" s="7">
        <v>6811703</v>
      </c>
      <c r="PQ69" s="7">
        <v>3891947</v>
      </c>
      <c r="PR69" s="8">
        <v>3891947</v>
      </c>
      <c r="PS69" s="7">
        <v>100</v>
      </c>
      <c r="PT69" s="7">
        <v>100</v>
      </c>
      <c r="PU69" s="7"/>
      <c r="PV69" s="7">
        <v>2827516</v>
      </c>
      <c r="PW69" s="7"/>
      <c r="PX69" s="7">
        <v>3232000</v>
      </c>
      <c r="PY69" s="7">
        <v>2176000</v>
      </c>
      <c r="PZ69" s="7">
        <v>3891947</v>
      </c>
      <c r="QA69" s="7">
        <v>0</v>
      </c>
      <c r="QB69" s="7">
        <v>0</v>
      </c>
      <c r="QC69" s="7">
        <v>0</v>
      </c>
      <c r="QD69" s="7">
        <v>0</v>
      </c>
      <c r="QE69" s="7">
        <v>0</v>
      </c>
      <c r="QF69" s="7">
        <v>0</v>
      </c>
      <c r="QG69" s="7">
        <v>0</v>
      </c>
      <c r="QH69" s="7">
        <v>822189</v>
      </c>
      <c r="QI69" s="7">
        <v>1021756</v>
      </c>
      <c r="QJ69" s="7">
        <v>1913126</v>
      </c>
      <c r="QK69" s="7">
        <v>1669000</v>
      </c>
      <c r="QL69" s="7">
        <v>1669000</v>
      </c>
      <c r="QM69" s="7"/>
      <c r="QN69" s="7">
        <v>156012</v>
      </c>
      <c r="QO69" s="7">
        <v>173333</v>
      </c>
      <c r="QP69" s="7">
        <v>173000</v>
      </c>
      <c r="QQ69" s="7"/>
      <c r="QR69" s="7"/>
      <c r="QS69" s="7"/>
      <c r="QT69" s="7"/>
      <c r="QU69" s="7"/>
      <c r="QV69" s="7"/>
      <c r="QW69" s="7"/>
      <c r="QX69" s="7"/>
      <c r="QY69" s="7"/>
      <c r="QZ69" s="7"/>
      <c r="RA69" s="7"/>
      <c r="RB69" s="7"/>
      <c r="RC69" s="7"/>
      <c r="RD69" s="7">
        <v>58758</v>
      </c>
      <c r="RE69" s="7">
        <v>56000</v>
      </c>
      <c r="RF69" s="7">
        <v>56000</v>
      </c>
      <c r="RG69" s="7"/>
      <c r="RH69" s="7"/>
      <c r="RI69" s="7">
        <v>0</v>
      </c>
      <c r="RJ69" s="7"/>
      <c r="RK69" s="7"/>
      <c r="RL69" s="7"/>
      <c r="RM69" s="7" t="s">
        <v>1188</v>
      </c>
      <c r="RN69" s="7"/>
      <c r="RO69" s="7"/>
      <c r="RP69" s="7"/>
      <c r="RQ69" s="7"/>
      <c r="RR69" s="7"/>
      <c r="RS69" s="7"/>
      <c r="RT69" s="7"/>
      <c r="RU69" s="7"/>
      <c r="RV69" s="7"/>
      <c r="RW69" s="7"/>
      <c r="RX69" s="7"/>
      <c r="RY69" s="7"/>
      <c r="RZ69" s="7"/>
      <c r="SA69" s="7"/>
      <c r="SB69" s="7"/>
      <c r="SC69" s="7"/>
      <c r="SD69" s="7"/>
      <c r="SE69" s="7"/>
      <c r="SF69" s="7"/>
      <c r="SG69" s="36">
        <f t="shared" si="55"/>
        <v>6811703</v>
      </c>
      <c r="SH69" s="36">
        <f t="shared" si="56"/>
        <v>6811703</v>
      </c>
      <c r="SI69" s="36">
        <f t="shared" si="57"/>
        <v>5286063</v>
      </c>
      <c r="SJ69" s="20">
        <f t="shared" si="58"/>
        <v>5141637</v>
      </c>
      <c r="SK69" s="20">
        <f t="shared" si="59"/>
        <v>0</v>
      </c>
      <c r="SL69" s="20">
        <f t="shared" si="60"/>
        <v>40080</v>
      </c>
      <c r="SM69" s="20">
        <f t="shared" si="61"/>
        <v>104346</v>
      </c>
      <c r="SN69" s="36">
        <f t="shared" si="62"/>
        <v>1525640</v>
      </c>
      <c r="SO69" s="36">
        <f t="shared" si="63"/>
        <v>45220</v>
      </c>
      <c r="SP69" s="20">
        <f t="shared" si="64"/>
        <v>4845</v>
      </c>
      <c r="SQ69" s="20">
        <f t="shared" si="65"/>
        <v>40375</v>
      </c>
      <c r="SR69" s="20">
        <f t="shared" si="66"/>
        <v>308750</v>
      </c>
      <c r="SS69" s="20">
        <f t="shared" si="67"/>
        <v>16245</v>
      </c>
      <c r="ST69" s="20">
        <f t="shared" si="68"/>
        <v>12920</v>
      </c>
      <c r="SU69" s="20">
        <f t="shared" si="69"/>
        <v>121600</v>
      </c>
      <c r="SV69" s="36">
        <f t="shared" si="70"/>
        <v>778905</v>
      </c>
      <c r="SW69" s="20">
        <f t="shared" si="71"/>
        <v>530005</v>
      </c>
      <c r="SX69" s="20">
        <f t="shared" si="72"/>
        <v>9690</v>
      </c>
      <c r="SY69" s="20">
        <f t="shared" si="73"/>
        <v>0</v>
      </c>
      <c r="SZ69" s="20">
        <f t="shared" si="74"/>
        <v>52725</v>
      </c>
      <c r="TA69" s="20">
        <f t="shared" si="75"/>
        <v>7220</v>
      </c>
      <c r="TB69" s="20">
        <f t="shared" si="76"/>
        <v>32490</v>
      </c>
      <c r="TC69" s="20">
        <f t="shared" si="77"/>
        <v>4940</v>
      </c>
      <c r="TD69" s="20">
        <f t="shared" si="78"/>
        <v>0</v>
      </c>
      <c r="TE69" s="20">
        <f t="shared" si="79"/>
        <v>0</v>
      </c>
      <c r="TF69" s="20">
        <f t="shared" si="80"/>
        <v>141835</v>
      </c>
      <c r="TG69" s="20">
        <f t="shared" si="81"/>
        <v>242000</v>
      </c>
      <c r="TH69" s="20">
        <f t="shared" si="82"/>
        <v>0</v>
      </c>
      <c r="TI69" s="6"/>
      <c r="TJ69" s="36">
        <f t="shared" si="83"/>
        <v>3891947</v>
      </c>
      <c r="TK69" s="36">
        <f t="shared" si="84"/>
        <v>3891947</v>
      </c>
      <c r="TL69" s="36">
        <f t="shared" si="85"/>
        <v>3317947</v>
      </c>
      <c r="TM69" s="20">
        <f t="shared" si="86"/>
        <v>3317947</v>
      </c>
      <c r="TN69" s="20">
        <f t="shared" si="87"/>
        <v>0</v>
      </c>
      <c r="TO69" s="20">
        <f t="shared" si="88"/>
        <v>0</v>
      </c>
      <c r="TP69" s="20">
        <f t="shared" si="89"/>
        <v>0</v>
      </c>
      <c r="TQ69" s="36">
        <f t="shared" si="90"/>
        <v>574000</v>
      </c>
      <c r="TR69" s="36">
        <f t="shared" si="91"/>
        <v>28000</v>
      </c>
      <c r="TS69" s="20">
        <f t="shared" si="92"/>
        <v>3000</v>
      </c>
      <c r="TT69" s="20">
        <f t="shared" si="93"/>
        <v>25000</v>
      </c>
      <c r="TU69" s="20">
        <f t="shared" si="94"/>
        <v>0</v>
      </c>
      <c r="TV69" s="20">
        <f t="shared" si="95"/>
        <v>10000</v>
      </c>
      <c r="TW69" s="20">
        <f t="shared" si="96"/>
        <v>8000</v>
      </c>
      <c r="TX69" s="20">
        <f t="shared" si="97"/>
        <v>77000</v>
      </c>
      <c r="TY69" s="36">
        <f t="shared" si="98"/>
        <v>451000</v>
      </c>
      <c r="TZ69" s="20">
        <f t="shared" si="99"/>
        <v>325000</v>
      </c>
      <c r="UA69" s="20">
        <f t="shared" si="100"/>
        <v>6000</v>
      </c>
      <c r="UB69" s="20">
        <f t="shared" si="101"/>
        <v>0</v>
      </c>
      <c r="UC69" s="20">
        <f t="shared" si="102"/>
        <v>33000</v>
      </c>
      <c r="UD69" s="20">
        <f t="shared" si="103"/>
        <v>0</v>
      </c>
      <c r="UE69" s="20">
        <f t="shared" si="104"/>
        <v>0</v>
      </c>
      <c r="UF69" s="20">
        <f t="shared" si="105"/>
        <v>0</v>
      </c>
      <c r="UG69" s="20">
        <f t="shared" si="106"/>
        <v>0</v>
      </c>
      <c r="UH69" s="20">
        <f t="shared" si="107"/>
        <v>0</v>
      </c>
      <c r="UI69" s="20">
        <f t="shared" si="108"/>
        <v>87000</v>
      </c>
      <c r="UJ69" s="20">
        <f t="shared" si="109"/>
        <v>0</v>
      </c>
      <c r="UK69" s="20">
        <f t="shared" si="110"/>
        <v>0</v>
      </c>
      <c r="UL69" s="6"/>
      <c r="UM69" s="36">
        <f t="shared" si="111"/>
        <v>3891947</v>
      </c>
      <c r="UN69" s="36">
        <f t="shared" si="112"/>
        <v>3891947</v>
      </c>
      <c r="UO69" s="36">
        <f t="shared" si="113"/>
        <v>3317947</v>
      </c>
      <c r="UP69" s="20">
        <f t="shared" si="114"/>
        <v>3317947</v>
      </c>
      <c r="UQ69" s="20">
        <f t="shared" si="115"/>
        <v>0</v>
      </c>
      <c r="UR69" s="20">
        <f t="shared" si="116"/>
        <v>0</v>
      </c>
      <c r="US69" s="20">
        <f t="shared" si="117"/>
        <v>0</v>
      </c>
      <c r="UT69" s="36">
        <f t="shared" si="118"/>
        <v>574000</v>
      </c>
      <c r="UU69" s="36">
        <f t="shared" si="119"/>
        <v>28000</v>
      </c>
      <c r="UV69" s="20">
        <f t="shared" si="120"/>
        <v>3000</v>
      </c>
      <c r="UW69" s="20">
        <f t="shared" si="121"/>
        <v>25000</v>
      </c>
      <c r="UX69" s="20">
        <f t="shared" si="122"/>
        <v>0</v>
      </c>
      <c r="UY69" s="20">
        <f t="shared" si="123"/>
        <v>10000</v>
      </c>
      <c r="UZ69" s="20">
        <f t="shared" si="124"/>
        <v>8000</v>
      </c>
      <c r="VA69" s="20">
        <f t="shared" si="125"/>
        <v>77000</v>
      </c>
      <c r="VB69" s="36">
        <f t="shared" si="126"/>
        <v>451000</v>
      </c>
      <c r="VC69" s="20">
        <f t="shared" si="127"/>
        <v>325000</v>
      </c>
      <c r="VD69" s="20">
        <f t="shared" si="128"/>
        <v>6000</v>
      </c>
      <c r="VE69" s="20">
        <f t="shared" si="129"/>
        <v>0</v>
      </c>
      <c r="VF69" s="20">
        <f t="shared" si="130"/>
        <v>33000</v>
      </c>
      <c r="VG69" s="20">
        <f t="shared" si="131"/>
        <v>0</v>
      </c>
      <c r="VH69" s="20">
        <f t="shared" si="132"/>
        <v>0</v>
      </c>
      <c r="VI69" s="20">
        <f t="shared" si="133"/>
        <v>0</v>
      </c>
      <c r="VJ69" s="20">
        <f t="shared" si="134"/>
        <v>0</v>
      </c>
      <c r="VK69" s="20">
        <f t="shared" si="135"/>
        <v>0</v>
      </c>
      <c r="VL69" s="20">
        <f t="shared" si="136"/>
        <v>87000</v>
      </c>
      <c r="VM69" s="20">
        <f t="shared" si="137"/>
        <v>0</v>
      </c>
      <c r="VN69" s="20">
        <f t="shared" si="138"/>
        <v>0</v>
      </c>
      <c r="VT69" s="34">
        <f t="shared" si="25"/>
        <v>8338145</v>
      </c>
      <c r="VU69" s="34" t="str">
        <f t="shared" si="26"/>
        <v>DOMOV NA STŘÍBRNÉM VRCHU</v>
      </c>
      <c r="VV69" s="34" t="str">
        <f t="shared" si="27"/>
        <v>DOMOV NA STŘÍBRNÉM VRCHU</v>
      </c>
      <c r="VW69" s="34" t="str">
        <f t="shared" si="28"/>
        <v>domovy pro osoby se zdravotním postižením</v>
      </c>
      <c r="VX69" s="10">
        <f t="shared" si="29"/>
        <v>383135</v>
      </c>
      <c r="VY69" s="10"/>
      <c r="VZ69" s="10"/>
      <c r="WA69" s="10">
        <f t="shared" si="30"/>
        <v>530005</v>
      </c>
      <c r="WB69" s="10">
        <f t="shared" si="31"/>
        <v>32490</v>
      </c>
      <c r="WC69" s="10">
        <f t="shared" si="32"/>
        <v>0</v>
      </c>
      <c r="WD69" s="10">
        <f t="shared" si="33"/>
        <v>0</v>
      </c>
      <c r="WE69" s="10">
        <f t="shared" si="34"/>
        <v>69635</v>
      </c>
      <c r="WF69" s="10"/>
      <c r="WG69" s="10"/>
      <c r="WH69" s="10">
        <f t="shared" si="35"/>
        <v>242000</v>
      </c>
      <c r="WI69" s="10">
        <f t="shared" si="36"/>
        <v>268375</v>
      </c>
      <c r="WJ69" s="10">
        <f t="shared" si="37"/>
        <v>4098678</v>
      </c>
      <c r="WK69" s="10"/>
      <c r="WL69" s="10">
        <f t="shared" si="38"/>
        <v>1187385</v>
      </c>
      <c r="WM69" s="10">
        <f t="shared" si="39"/>
        <v>6811703</v>
      </c>
      <c r="WN69" s="10">
        <f t="shared" si="40"/>
        <v>6811703</v>
      </c>
      <c r="WO69" s="10">
        <f t="shared" si="41"/>
        <v>0</v>
      </c>
      <c r="WP69" s="10">
        <f t="shared" si="42"/>
        <v>5286063</v>
      </c>
      <c r="WQ69" s="34">
        <v>6115340</v>
      </c>
      <c r="WR69" s="10">
        <f t="shared" si="43"/>
        <v>46000</v>
      </c>
      <c r="WS69" s="10"/>
      <c r="WT69" s="10"/>
      <c r="WU69" s="10">
        <f t="shared" si="44"/>
        <v>325000</v>
      </c>
      <c r="WV69" s="10">
        <f t="shared" si="45"/>
        <v>0</v>
      </c>
      <c r="WW69" s="10">
        <f t="shared" si="46"/>
        <v>0</v>
      </c>
      <c r="WX69" s="10">
        <f t="shared" si="47"/>
        <v>0</v>
      </c>
      <c r="WY69" s="10">
        <f t="shared" si="48"/>
        <v>39000</v>
      </c>
      <c r="WZ69" s="10"/>
      <c r="XA69" s="10"/>
      <c r="XB69" s="10">
        <f t="shared" si="49"/>
        <v>0</v>
      </c>
      <c r="XC69" s="10">
        <f t="shared" si="50"/>
        <v>164000</v>
      </c>
      <c r="XD69" s="10">
        <f t="shared" si="51"/>
        <v>3317947</v>
      </c>
      <c r="XE69" s="10">
        <f t="shared" si="52"/>
        <v>3891947</v>
      </c>
      <c r="XF69" s="10"/>
      <c r="XG69" s="10">
        <f t="shared" si="53"/>
        <v>3891947</v>
      </c>
      <c r="XH69" s="10">
        <f t="shared" si="54"/>
        <v>0</v>
      </c>
      <c r="XI69" s="10"/>
      <c r="XJ69" s="10"/>
      <c r="XK69" s="10"/>
    </row>
    <row r="70" spans="1:635" s="34" customFormat="1" ht="28.5" customHeight="1">
      <c r="A70" s="7">
        <v>1</v>
      </c>
      <c r="B70" s="9" t="s">
        <v>1437</v>
      </c>
      <c r="C70" s="7">
        <v>62726226</v>
      </c>
      <c r="D70" s="7" t="s">
        <v>1438</v>
      </c>
      <c r="E70" s="7" t="s">
        <v>1299</v>
      </c>
      <c r="F70" s="7">
        <v>8635813</v>
      </c>
      <c r="G70" s="7" t="s">
        <v>1196</v>
      </c>
      <c r="H70" s="7" t="s">
        <v>1187</v>
      </c>
      <c r="I70" s="7" t="s">
        <v>1437</v>
      </c>
      <c r="J70" s="35">
        <v>39083</v>
      </c>
      <c r="K70" s="7"/>
      <c r="L70" s="7" t="s">
        <v>1188</v>
      </c>
      <c r="M70" s="7" t="s">
        <v>1439</v>
      </c>
      <c r="N70" s="7">
        <v>67</v>
      </c>
      <c r="O70" s="7"/>
      <c r="P70" s="7">
        <v>82</v>
      </c>
      <c r="Q70" s="7">
        <v>84</v>
      </c>
      <c r="R70" s="7">
        <v>86</v>
      </c>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t="s">
        <v>1308</v>
      </c>
      <c r="BM70" s="7" t="s">
        <v>1191</v>
      </c>
      <c r="BN70" s="7" t="s">
        <v>1309</v>
      </c>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v>0</v>
      </c>
      <c r="DB70" s="7">
        <v>0</v>
      </c>
      <c r="DC70" s="7">
        <v>0</v>
      </c>
      <c r="DD70" s="7">
        <v>0</v>
      </c>
      <c r="DE70" s="7">
        <v>0</v>
      </c>
      <c r="DF70" s="7">
        <v>0</v>
      </c>
      <c r="DG70" s="7">
        <v>0</v>
      </c>
      <c r="DH70" s="7">
        <v>0</v>
      </c>
      <c r="DI70" s="7">
        <v>0</v>
      </c>
      <c r="DJ70" s="7">
        <v>0</v>
      </c>
      <c r="DK70" s="7">
        <v>0</v>
      </c>
      <c r="DL70" s="7">
        <v>0</v>
      </c>
      <c r="DM70" s="7">
        <v>0</v>
      </c>
      <c r="DN70" s="7">
        <v>0</v>
      </c>
      <c r="DO70" s="7">
        <v>0</v>
      </c>
      <c r="DP70" s="7">
        <v>0</v>
      </c>
      <c r="DQ70" s="7">
        <v>0</v>
      </c>
      <c r="DR70" s="7">
        <v>0</v>
      </c>
      <c r="DS70" s="7">
        <v>0</v>
      </c>
      <c r="DT70" s="7">
        <v>0</v>
      </c>
      <c r="DU70" s="7">
        <v>0</v>
      </c>
      <c r="DV70" s="7">
        <v>0</v>
      </c>
      <c r="DW70" s="7">
        <v>0</v>
      </c>
      <c r="DX70" s="7">
        <v>12</v>
      </c>
      <c r="DY70" s="7">
        <v>16</v>
      </c>
      <c r="DZ70" s="7">
        <v>20</v>
      </c>
      <c r="EA70" s="7">
        <v>17</v>
      </c>
      <c r="EB70" s="7">
        <v>2</v>
      </c>
      <c r="EC70" s="7">
        <v>12</v>
      </c>
      <c r="ED70" s="7">
        <v>16</v>
      </c>
      <c r="EE70" s="7">
        <v>20</v>
      </c>
      <c r="EF70" s="7">
        <v>17</v>
      </c>
      <c r="EG70" s="7">
        <v>2</v>
      </c>
      <c r="EH70" s="7">
        <v>0</v>
      </c>
      <c r="EI70" s="7">
        <v>67</v>
      </c>
      <c r="EJ70" s="7">
        <v>67</v>
      </c>
      <c r="EK70" s="7">
        <v>2</v>
      </c>
      <c r="EL70" s="7">
        <v>2</v>
      </c>
      <c r="EM70" s="7">
        <v>2.1</v>
      </c>
      <c r="EN70" s="7">
        <v>780000</v>
      </c>
      <c r="EO70" s="7">
        <v>450000</v>
      </c>
      <c r="EP70" s="7">
        <v>20</v>
      </c>
      <c r="EQ70" s="7">
        <v>18</v>
      </c>
      <c r="ER70" s="7">
        <v>15.25</v>
      </c>
      <c r="ES70" s="7">
        <v>5040000</v>
      </c>
      <c r="ET70" s="7">
        <v>3250000</v>
      </c>
      <c r="EU70" s="7">
        <v>7</v>
      </c>
      <c r="EV70" s="7">
        <v>6.25</v>
      </c>
      <c r="EW70" s="7">
        <v>6</v>
      </c>
      <c r="EX70" s="7">
        <v>3860000</v>
      </c>
      <c r="EY70" s="7">
        <v>0</v>
      </c>
      <c r="EZ70" s="7"/>
      <c r="FA70" s="7"/>
      <c r="FB70" s="7"/>
      <c r="FC70" s="7"/>
      <c r="FD70" s="7"/>
      <c r="FE70" s="7"/>
      <c r="FF70" s="7"/>
      <c r="FG70" s="7"/>
      <c r="FH70" s="7"/>
      <c r="FI70" s="7"/>
      <c r="FJ70" s="7"/>
      <c r="FK70" s="7"/>
      <c r="FL70" s="7"/>
      <c r="FM70" s="7"/>
      <c r="FN70" s="7"/>
      <c r="FO70" s="7">
        <v>12</v>
      </c>
      <c r="FP70" s="7">
        <v>11.25</v>
      </c>
      <c r="FQ70" s="7">
        <v>0</v>
      </c>
      <c r="FR70" s="7">
        <v>3400000</v>
      </c>
      <c r="FS70" s="7">
        <v>1100000</v>
      </c>
      <c r="FT70" s="7">
        <v>1</v>
      </c>
      <c r="FU70" s="7">
        <v>0.1</v>
      </c>
      <c r="FV70" s="7">
        <v>12</v>
      </c>
      <c r="FW70" s="7">
        <v>0.1</v>
      </c>
      <c r="FX70" s="7">
        <v>41900</v>
      </c>
      <c r="FY70" s="7">
        <v>0</v>
      </c>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v>1</v>
      </c>
      <c r="II70" s="7">
        <v>0.2</v>
      </c>
      <c r="IJ70" s="7">
        <v>12</v>
      </c>
      <c r="IK70" s="7">
        <v>0.2</v>
      </c>
      <c r="IL70" s="7">
        <v>77600</v>
      </c>
      <c r="IM70" s="7">
        <v>0</v>
      </c>
      <c r="IN70" s="7">
        <v>2</v>
      </c>
      <c r="IO70" s="7">
        <v>600</v>
      </c>
      <c r="IP70" s="7">
        <v>0.29899999999999999</v>
      </c>
      <c r="IQ70" s="7">
        <v>60000</v>
      </c>
      <c r="IR70" s="7">
        <v>0</v>
      </c>
      <c r="IS70" s="7">
        <v>3</v>
      </c>
      <c r="IT70" s="7">
        <v>900</v>
      </c>
      <c r="IU70" s="7">
        <v>0.44800000000000001</v>
      </c>
      <c r="IV70" s="7">
        <v>70500</v>
      </c>
      <c r="IW70" s="7">
        <v>0</v>
      </c>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v>2</v>
      </c>
      <c r="KH70" s="7">
        <v>190</v>
      </c>
      <c r="KI70" s="7">
        <v>26.25</v>
      </c>
      <c r="KJ70" s="7">
        <v>0.1</v>
      </c>
      <c r="KK70" s="7">
        <v>0.29899999999999999</v>
      </c>
      <c r="KL70" s="7">
        <v>0</v>
      </c>
      <c r="KM70" s="7">
        <v>26.649000000000001</v>
      </c>
      <c r="KN70" s="7">
        <v>13080000</v>
      </c>
      <c r="KO70" s="7">
        <v>4800000</v>
      </c>
      <c r="KP70" s="7">
        <v>4800000</v>
      </c>
      <c r="KQ70" s="7"/>
      <c r="KR70" s="7"/>
      <c r="KS70" s="7"/>
      <c r="KT70" s="7">
        <v>119500</v>
      </c>
      <c r="KU70" s="7">
        <v>0</v>
      </c>
      <c r="KV70" s="7">
        <v>0</v>
      </c>
      <c r="KW70" s="7"/>
      <c r="KX70" s="7"/>
      <c r="KY70" s="7"/>
      <c r="KZ70" s="7">
        <v>130500</v>
      </c>
      <c r="LA70" s="7">
        <v>0</v>
      </c>
      <c r="LB70" s="7">
        <v>0</v>
      </c>
      <c r="LC70" s="7"/>
      <c r="LD70" s="7"/>
      <c r="LE70" s="7"/>
      <c r="LF70" s="7">
        <v>241000</v>
      </c>
      <c r="LG70" s="7">
        <v>0</v>
      </c>
      <c r="LH70" s="7">
        <v>0</v>
      </c>
      <c r="LI70" s="7"/>
      <c r="LJ70" s="7"/>
      <c r="LK70" s="7"/>
      <c r="LL70" s="7">
        <v>0</v>
      </c>
      <c r="LM70" s="7">
        <v>0</v>
      </c>
      <c r="LN70" s="7">
        <v>0</v>
      </c>
      <c r="LO70" s="7"/>
      <c r="LP70" s="7"/>
      <c r="LQ70" s="7"/>
      <c r="LR70" s="7">
        <v>300000</v>
      </c>
      <c r="LS70" s="7">
        <v>0</v>
      </c>
      <c r="LT70" s="7">
        <v>0</v>
      </c>
      <c r="LU70" s="7"/>
      <c r="LV70" s="7"/>
      <c r="LW70" s="7"/>
      <c r="LX70" s="7">
        <v>2550000</v>
      </c>
      <c r="LY70" s="7">
        <v>0</v>
      </c>
      <c r="LZ70" s="7">
        <v>0</v>
      </c>
      <c r="MA70" s="7"/>
      <c r="MB70" s="7"/>
      <c r="MC70" s="7"/>
      <c r="MD70" s="7">
        <v>20000</v>
      </c>
      <c r="ME70" s="7">
        <v>0</v>
      </c>
      <c r="MF70" s="7">
        <v>0</v>
      </c>
      <c r="MG70" s="7"/>
      <c r="MH70" s="7"/>
      <c r="MI70" s="7"/>
      <c r="MJ70" s="7">
        <v>15000</v>
      </c>
      <c r="MK70" s="7">
        <v>0</v>
      </c>
      <c r="ML70" s="7">
        <v>0</v>
      </c>
      <c r="MM70" s="7"/>
      <c r="MN70" s="7"/>
      <c r="MO70" s="7"/>
      <c r="MP70" s="7">
        <v>660000</v>
      </c>
      <c r="MQ70" s="7">
        <v>0</v>
      </c>
      <c r="MR70" s="7">
        <v>0</v>
      </c>
      <c r="MS70" s="7"/>
      <c r="MT70" s="7"/>
      <c r="MU70" s="7"/>
      <c r="MV70" s="7">
        <v>1270000</v>
      </c>
      <c r="MW70" s="7">
        <v>0</v>
      </c>
      <c r="MX70" s="7">
        <v>0</v>
      </c>
      <c r="MY70" s="7"/>
      <c r="MZ70" s="7"/>
      <c r="NA70" s="7"/>
      <c r="NB70" s="7">
        <v>130000</v>
      </c>
      <c r="NC70" s="7">
        <v>0</v>
      </c>
      <c r="ND70" s="7">
        <v>0</v>
      </c>
      <c r="NE70" s="7"/>
      <c r="NF70" s="7"/>
      <c r="NG70" s="7"/>
      <c r="NH70" s="7">
        <v>0</v>
      </c>
      <c r="NI70" s="7">
        <v>0</v>
      </c>
      <c r="NJ70" s="7">
        <v>0</v>
      </c>
      <c r="NK70" s="7"/>
      <c r="NL70" s="7"/>
      <c r="NM70" s="7"/>
      <c r="NN70" s="7">
        <v>400000</v>
      </c>
      <c r="NO70" s="7">
        <v>0</v>
      </c>
      <c r="NP70" s="7">
        <v>0</v>
      </c>
      <c r="NQ70" s="7"/>
      <c r="NR70" s="7"/>
      <c r="NS70" s="7"/>
      <c r="NT70" s="7">
        <v>70000</v>
      </c>
      <c r="NU70" s="7">
        <v>0</v>
      </c>
      <c r="NV70" s="7">
        <v>0</v>
      </c>
      <c r="NW70" s="7"/>
      <c r="NX70" s="7"/>
      <c r="NY70" s="7"/>
      <c r="NZ70" s="7">
        <v>480000</v>
      </c>
      <c r="OA70" s="7">
        <v>0</v>
      </c>
      <c r="OB70" s="7">
        <v>0</v>
      </c>
      <c r="OC70" s="7"/>
      <c r="OD70" s="7"/>
      <c r="OE70" s="7"/>
      <c r="OF70" s="7">
        <v>20000</v>
      </c>
      <c r="OG70" s="7">
        <v>0</v>
      </c>
      <c r="OH70" s="7">
        <v>0</v>
      </c>
      <c r="OI70" s="7"/>
      <c r="OJ70" s="7"/>
      <c r="OK70" s="7"/>
      <c r="OL70" s="7">
        <v>0</v>
      </c>
      <c r="OM70" s="7">
        <v>0</v>
      </c>
      <c r="ON70" s="7">
        <v>0</v>
      </c>
      <c r="OO70" s="7"/>
      <c r="OP70" s="7"/>
      <c r="OQ70" s="7"/>
      <c r="OR70" s="7">
        <v>0</v>
      </c>
      <c r="OS70" s="7">
        <v>0</v>
      </c>
      <c r="OT70" s="7">
        <v>0</v>
      </c>
      <c r="OU70" s="7"/>
      <c r="OV70" s="7"/>
      <c r="OW70" s="7"/>
      <c r="OX70" s="7">
        <v>206000</v>
      </c>
      <c r="OY70" s="7">
        <v>0</v>
      </c>
      <c r="OZ70" s="7">
        <v>0</v>
      </c>
      <c r="PA70" s="7"/>
      <c r="PB70" s="7"/>
      <c r="PC70" s="7"/>
      <c r="PD70" s="7">
        <v>160000</v>
      </c>
      <c r="PE70" s="7">
        <v>0</v>
      </c>
      <c r="PF70" s="7">
        <v>0</v>
      </c>
      <c r="PG70" s="7"/>
      <c r="PH70" s="7"/>
      <c r="PI70" s="7"/>
      <c r="PJ70" s="7">
        <v>75000</v>
      </c>
      <c r="PK70" s="7">
        <v>0</v>
      </c>
      <c r="PL70" s="7">
        <v>0</v>
      </c>
      <c r="PM70" s="7"/>
      <c r="PN70" s="7"/>
      <c r="PO70" s="7"/>
      <c r="PP70" s="7">
        <v>19927000</v>
      </c>
      <c r="PQ70" s="7">
        <v>4800000</v>
      </c>
      <c r="PR70" s="8">
        <v>4800000</v>
      </c>
      <c r="PS70" s="7">
        <v>100</v>
      </c>
      <c r="PT70" s="7">
        <v>100</v>
      </c>
      <c r="PU70" s="7"/>
      <c r="PV70" s="7">
        <v>18012768</v>
      </c>
      <c r="PW70" s="7"/>
      <c r="PX70" s="7">
        <v>3595000</v>
      </c>
      <c r="PY70" s="7">
        <v>3465000</v>
      </c>
      <c r="PZ70" s="7">
        <v>4800000</v>
      </c>
      <c r="QA70" s="7">
        <v>0</v>
      </c>
      <c r="QB70" s="7">
        <v>0</v>
      </c>
      <c r="QC70" s="7">
        <v>0</v>
      </c>
      <c r="QD70" s="7">
        <v>950000</v>
      </c>
      <c r="QE70" s="7">
        <v>1037990</v>
      </c>
      <c r="QF70" s="7">
        <v>1200000</v>
      </c>
      <c r="QG70" s="7">
        <v>0</v>
      </c>
      <c r="QH70" s="7">
        <v>0</v>
      </c>
      <c r="QI70" s="7">
        <v>0</v>
      </c>
      <c r="QJ70" s="7">
        <v>11882115</v>
      </c>
      <c r="QK70" s="7">
        <v>12000000</v>
      </c>
      <c r="QL70" s="7">
        <v>12750000</v>
      </c>
      <c r="QM70" s="7"/>
      <c r="QN70" s="7">
        <v>673417</v>
      </c>
      <c r="QO70" s="7">
        <v>650000</v>
      </c>
      <c r="QP70" s="7">
        <v>700000</v>
      </c>
      <c r="QQ70" s="7"/>
      <c r="QR70" s="7"/>
      <c r="QS70" s="7"/>
      <c r="QT70" s="7"/>
      <c r="QU70" s="7"/>
      <c r="QV70" s="7"/>
      <c r="QW70" s="7"/>
      <c r="QX70" s="7">
        <v>0</v>
      </c>
      <c r="QY70" s="7">
        <v>40000</v>
      </c>
      <c r="QZ70" s="7">
        <v>40000</v>
      </c>
      <c r="RA70" s="7"/>
      <c r="RB70" s="7"/>
      <c r="RC70" s="7"/>
      <c r="RD70" s="7">
        <v>839097</v>
      </c>
      <c r="RE70" s="7">
        <v>462684</v>
      </c>
      <c r="RF70" s="7">
        <v>437000</v>
      </c>
      <c r="RG70" s="7"/>
      <c r="RH70" s="7"/>
      <c r="RI70" s="7">
        <v>0</v>
      </c>
      <c r="RJ70" s="7"/>
      <c r="RK70" s="7"/>
      <c r="RL70" s="7"/>
      <c r="RM70" s="7" t="s">
        <v>1188</v>
      </c>
      <c r="RN70" s="7"/>
      <c r="RO70" s="7"/>
      <c r="RP70" s="7"/>
      <c r="RQ70" s="7"/>
      <c r="RR70" s="7"/>
      <c r="RS70" s="7"/>
      <c r="RT70" s="7"/>
      <c r="RU70" s="7"/>
      <c r="RV70" s="7"/>
      <c r="RW70" s="7"/>
      <c r="RX70" s="7"/>
      <c r="RY70" s="7"/>
      <c r="RZ70" s="7"/>
      <c r="SA70" s="7"/>
      <c r="SB70" s="7"/>
      <c r="SC70" s="7"/>
      <c r="SD70" s="7"/>
      <c r="SE70" s="7"/>
      <c r="SF70" s="7"/>
      <c r="SG70" s="36">
        <f t="shared" si="55"/>
        <v>19927000</v>
      </c>
      <c r="SH70" s="36">
        <f t="shared" si="56"/>
        <v>19927000</v>
      </c>
      <c r="SI70" s="36">
        <f t="shared" si="57"/>
        <v>13571000</v>
      </c>
      <c r="SJ70" s="20">
        <f t="shared" si="58"/>
        <v>13080000</v>
      </c>
      <c r="SK70" s="20">
        <f t="shared" si="59"/>
        <v>119500</v>
      </c>
      <c r="SL70" s="20">
        <f t="shared" si="60"/>
        <v>130500</v>
      </c>
      <c r="SM70" s="20">
        <f t="shared" si="61"/>
        <v>241000</v>
      </c>
      <c r="SN70" s="36">
        <f t="shared" si="62"/>
        <v>6356000</v>
      </c>
      <c r="SO70" s="36">
        <f t="shared" si="63"/>
        <v>300000</v>
      </c>
      <c r="SP70" s="20">
        <f t="shared" si="64"/>
        <v>0</v>
      </c>
      <c r="SQ70" s="20">
        <f t="shared" si="65"/>
        <v>300000</v>
      </c>
      <c r="SR70" s="20">
        <f t="shared" si="66"/>
        <v>2550000</v>
      </c>
      <c r="SS70" s="20">
        <f t="shared" si="67"/>
        <v>20000</v>
      </c>
      <c r="ST70" s="20">
        <f t="shared" si="68"/>
        <v>15000</v>
      </c>
      <c r="SU70" s="20">
        <f t="shared" si="69"/>
        <v>660000</v>
      </c>
      <c r="SV70" s="36">
        <f t="shared" si="70"/>
        <v>2576000</v>
      </c>
      <c r="SW70" s="20">
        <f t="shared" si="71"/>
        <v>1270000</v>
      </c>
      <c r="SX70" s="20">
        <f t="shared" si="72"/>
        <v>130000</v>
      </c>
      <c r="SY70" s="20">
        <f t="shared" si="73"/>
        <v>0</v>
      </c>
      <c r="SZ70" s="20">
        <f t="shared" si="74"/>
        <v>400000</v>
      </c>
      <c r="TA70" s="20">
        <f t="shared" si="75"/>
        <v>70000</v>
      </c>
      <c r="TB70" s="20">
        <f t="shared" si="76"/>
        <v>480000</v>
      </c>
      <c r="TC70" s="20">
        <f t="shared" si="77"/>
        <v>20000</v>
      </c>
      <c r="TD70" s="20">
        <f t="shared" si="78"/>
        <v>0</v>
      </c>
      <c r="TE70" s="20">
        <f t="shared" si="79"/>
        <v>0</v>
      </c>
      <c r="TF70" s="20">
        <f t="shared" si="80"/>
        <v>206000</v>
      </c>
      <c r="TG70" s="20">
        <f t="shared" si="81"/>
        <v>160000</v>
      </c>
      <c r="TH70" s="20">
        <f t="shared" si="82"/>
        <v>75000</v>
      </c>
      <c r="TI70" s="6"/>
      <c r="TJ70" s="36">
        <f t="shared" si="83"/>
        <v>4800000</v>
      </c>
      <c r="TK70" s="36">
        <f t="shared" si="84"/>
        <v>4800000</v>
      </c>
      <c r="TL70" s="36">
        <f t="shared" si="85"/>
        <v>4800000</v>
      </c>
      <c r="TM70" s="20">
        <f t="shared" si="86"/>
        <v>4800000</v>
      </c>
      <c r="TN70" s="20">
        <f t="shared" si="87"/>
        <v>0</v>
      </c>
      <c r="TO70" s="20">
        <f t="shared" si="88"/>
        <v>0</v>
      </c>
      <c r="TP70" s="20">
        <f t="shared" si="89"/>
        <v>0</v>
      </c>
      <c r="TQ70" s="36">
        <f t="shared" si="90"/>
        <v>0</v>
      </c>
      <c r="TR70" s="36">
        <f t="shared" si="91"/>
        <v>0</v>
      </c>
      <c r="TS70" s="20">
        <f t="shared" si="92"/>
        <v>0</v>
      </c>
      <c r="TT70" s="20">
        <f t="shared" si="93"/>
        <v>0</v>
      </c>
      <c r="TU70" s="20">
        <f t="shared" si="94"/>
        <v>0</v>
      </c>
      <c r="TV70" s="20">
        <f t="shared" si="95"/>
        <v>0</v>
      </c>
      <c r="TW70" s="20">
        <f t="shared" si="96"/>
        <v>0</v>
      </c>
      <c r="TX70" s="20">
        <f t="shared" si="97"/>
        <v>0</v>
      </c>
      <c r="TY70" s="36">
        <f t="shared" si="98"/>
        <v>0</v>
      </c>
      <c r="TZ70" s="20">
        <f t="shared" si="99"/>
        <v>0</v>
      </c>
      <c r="UA70" s="20">
        <f t="shared" si="100"/>
        <v>0</v>
      </c>
      <c r="UB70" s="20">
        <f t="shared" si="101"/>
        <v>0</v>
      </c>
      <c r="UC70" s="20">
        <f t="shared" si="102"/>
        <v>0</v>
      </c>
      <c r="UD70" s="20">
        <f t="shared" si="103"/>
        <v>0</v>
      </c>
      <c r="UE70" s="20">
        <f t="shared" si="104"/>
        <v>0</v>
      </c>
      <c r="UF70" s="20">
        <f t="shared" si="105"/>
        <v>0</v>
      </c>
      <c r="UG70" s="20">
        <f t="shared" si="106"/>
        <v>0</v>
      </c>
      <c r="UH70" s="20">
        <f t="shared" si="107"/>
        <v>0</v>
      </c>
      <c r="UI70" s="20">
        <f t="shared" si="108"/>
        <v>0</v>
      </c>
      <c r="UJ70" s="20">
        <f t="shared" si="109"/>
        <v>0</v>
      </c>
      <c r="UK70" s="20">
        <f t="shared" si="110"/>
        <v>0</v>
      </c>
      <c r="UL70" s="6"/>
      <c r="UM70" s="36">
        <f t="shared" si="111"/>
        <v>4800000</v>
      </c>
      <c r="UN70" s="36">
        <f t="shared" si="112"/>
        <v>4800000</v>
      </c>
      <c r="UO70" s="36">
        <f t="shared" si="113"/>
        <v>4800000</v>
      </c>
      <c r="UP70" s="20">
        <f t="shared" si="114"/>
        <v>4800000</v>
      </c>
      <c r="UQ70" s="20">
        <f t="shared" si="115"/>
        <v>0</v>
      </c>
      <c r="UR70" s="20">
        <f t="shared" si="116"/>
        <v>0</v>
      </c>
      <c r="US70" s="20">
        <f t="shared" si="117"/>
        <v>0</v>
      </c>
      <c r="UT70" s="36">
        <f t="shared" si="118"/>
        <v>0</v>
      </c>
      <c r="UU70" s="36">
        <f t="shared" si="119"/>
        <v>0</v>
      </c>
      <c r="UV70" s="20">
        <f t="shared" si="120"/>
        <v>0</v>
      </c>
      <c r="UW70" s="20">
        <f t="shared" si="121"/>
        <v>0</v>
      </c>
      <c r="UX70" s="20">
        <f t="shared" si="122"/>
        <v>0</v>
      </c>
      <c r="UY70" s="20">
        <f t="shared" si="123"/>
        <v>0</v>
      </c>
      <c r="UZ70" s="20">
        <f t="shared" si="124"/>
        <v>0</v>
      </c>
      <c r="VA70" s="20">
        <f t="shared" si="125"/>
        <v>0</v>
      </c>
      <c r="VB70" s="36">
        <f t="shared" si="126"/>
        <v>0</v>
      </c>
      <c r="VC70" s="20">
        <f t="shared" si="127"/>
        <v>0</v>
      </c>
      <c r="VD70" s="20">
        <f t="shared" si="128"/>
        <v>0</v>
      </c>
      <c r="VE70" s="20">
        <f t="shared" si="129"/>
        <v>0</v>
      </c>
      <c r="VF70" s="20">
        <f t="shared" si="130"/>
        <v>0</v>
      </c>
      <c r="VG70" s="20">
        <f t="shared" si="131"/>
        <v>0</v>
      </c>
      <c r="VH70" s="20">
        <f t="shared" si="132"/>
        <v>0</v>
      </c>
      <c r="VI70" s="20">
        <f t="shared" si="133"/>
        <v>0</v>
      </c>
      <c r="VJ70" s="20">
        <f t="shared" si="134"/>
        <v>0</v>
      </c>
      <c r="VK70" s="20">
        <f t="shared" si="135"/>
        <v>0</v>
      </c>
      <c r="VL70" s="20">
        <f t="shared" si="136"/>
        <v>0</v>
      </c>
      <c r="VM70" s="20">
        <f t="shared" si="137"/>
        <v>0</v>
      </c>
      <c r="VN70" s="20">
        <f t="shared" si="138"/>
        <v>0</v>
      </c>
      <c r="VT70" s="34">
        <f t="shared" si="25"/>
        <v>8635813</v>
      </c>
      <c r="VU70" s="34" t="str">
        <f t="shared" si="26"/>
        <v>Domov odpočinku ve stáří Justynka</v>
      </c>
      <c r="VV70" s="34" t="str">
        <f t="shared" si="27"/>
        <v>Domov odpočinku ve stáří Justynka</v>
      </c>
      <c r="VW70" s="34" t="str">
        <f t="shared" si="28"/>
        <v>domovy pro seniory</v>
      </c>
      <c r="VX70" s="10">
        <f t="shared" si="29"/>
        <v>2885000</v>
      </c>
      <c r="VY70" s="10"/>
      <c r="VZ70" s="10"/>
      <c r="WA70" s="10">
        <f t="shared" si="30"/>
        <v>1270000</v>
      </c>
      <c r="WB70" s="10">
        <f t="shared" si="31"/>
        <v>480000</v>
      </c>
      <c r="WC70" s="10">
        <f t="shared" si="32"/>
        <v>0</v>
      </c>
      <c r="WD70" s="10">
        <f t="shared" si="33"/>
        <v>0</v>
      </c>
      <c r="WE70" s="10">
        <f t="shared" si="34"/>
        <v>600000</v>
      </c>
      <c r="WF70" s="10"/>
      <c r="WG70" s="10"/>
      <c r="WH70" s="10">
        <f t="shared" si="35"/>
        <v>160000</v>
      </c>
      <c r="WI70" s="10">
        <f t="shared" si="36"/>
        <v>961000</v>
      </c>
      <c r="WJ70" s="10">
        <f t="shared" si="37"/>
        <v>9781900</v>
      </c>
      <c r="WK70" s="10"/>
      <c r="WL70" s="10">
        <f t="shared" si="38"/>
        <v>3789100</v>
      </c>
      <c r="WM70" s="10">
        <f t="shared" si="39"/>
        <v>19927000</v>
      </c>
      <c r="WN70" s="10">
        <f t="shared" si="40"/>
        <v>19927000</v>
      </c>
      <c r="WO70" s="10">
        <f t="shared" si="41"/>
        <v>0</v>
      </c>
      <c r="WP70" s="10">
        <f t="shared" si="42"/>
        <v>13571000</v>
      </c>
      <c r="WQ70" s="34">
        <v>6115340</v>
      </c>
      <c r="WR70" s="10">
        <f t="shared" si="43"/>
        <v>0</v>
      </c>
      <c r="WS70" s="10"/>
      <c r="WT70" s="10"/>
      <c r="WU70" s="10">
        <f t="shared" si="44"/>
        <v>0</v>
      </c>
      <c r="WV70" s="10">
        <f t="shared" si="45"/>
        <v>0</v>
      </c>
      <c r="WW70" s="10">
        <f t="shared" si="46"/>
        <v>0</v>
      </c>
      <c r="WX70" s="10">
        <f t="shared" si="47"/>
        <v>0</v>
      </c>
      <c r="WY70" s="10">
        <f t="shared" si="48"/>
        <v>0</v>
      </c>
      <c r="WZ70" s="10"/>
      <c r="XA70" s="10"/>
      <c r="XB70" s="10">
        <f t="shared" si="49"/>
        <v>0</v>
      </c>
      <c r="XC70" s="10">
        <f t="shared" si="50"/>
        <v>0</v>
      </c>
      <c r="XD70" s="10">
        <f t="shared" si="51"/>
        <v>4800000</v>
      </c>
      <c r="XE70" s="10">
        <f t="shared" si="52"/>
        <v>4800000</v>
      </c>
      <c r="XF70" s="10"/>
      <c r="XG70" s="10">
        <f t="shared" si="53"/>
        <v>4800000</v>
      </c>
      <c r="XH70" s="10">
        <f t="shared" si="54"/>
        <v>0</v>
      </c>
      <c r="XI70" s="10"/>
      <c r="XJ70" s="10"/>
      <c r="XK70" s="10"/>
    </row>
    <row r="71" spans="1:635" s="34" customFormat="1" ht="28.5" customHeight="1">
      <c r="A71" s="7">
        <v>1</v>
      </c>
      <c r="B71" s="9" t="s">
        <v>1440</v>
      </c>
      <c r="C71" s="7">
        <v>195031</v>
      </c>
      <c r="D71" s="7" t="s">
        <v>1441</v>
      </c>
      <c r="E71" s="7" t="s">
        <v>1219</v>
      </c>
      <c r="F71" s="7">
        <v>1872907</v>
      </c>
      <c r="G71" s="7" t="s">
        <v>1196</v>
      </c>
      <c r="H71" s="7" t="s">
        <v>1187</v>
      </c>
      <c r="I71" s="7" t="s">
        <v>1347</v>
      </c>
      <c r="J71" s="35">
        <v>39814</v>
      </c>
      <c r="K71" s="7"/>
      <c r="L71" s="7" t="s">
        <v>1188</v>
      </c>
      <c r="M71" s="7" t="s">
        <v>1442</v>
      </c>
      <c r="N71" s="7">
        <v>42</v>
      </c>
      <c r="O71" s="7"/>
      <c r="P71" s="7">
        <v>42</v>
      </c>
      <c r="Q71" s="7">
        <v>42</v>
      </c>
      <c r="R71" s="7">
        <v>42</v>
      </c>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t="s">
        <v>1308</v>
      </c>
      <c r="BM71" s="7" t="s">
        <v>1191</v>
      </c>
      <c r="BN71" s="7" t="s">
        <v>1200</v>
      </c>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v>0</v>
      </c>
      <c r="DB71" s="7">
        <v>0</v>
      </c>
      <c r="DC71" s="7">
        <v>0</v>
      </c>
      <c r="DD71" s="7">
        <v>0</v>
      </c>
      <c r="DE71" s="7">
        <v>0</v>
      </c>
      <c r="DF71" s="7">
        <v>5</v>
      </c>
      <c r="DG71" s="7">
        <v>6</v>
      </c>
      <c r="DH71" s="7">
        <v>15</v>
      </c>
      <c r="DI71" s="7">
        <v>13</v>
      </c>
      <c r="DJ71" s="7">
        <v>3</v>
      </c>
      <c r="DK71" s="7">
        <v>5</v>
      </c>
      <c r="DL71" s="7">
        <v>6</v>
      </c>
      <c r="DM71" s="7">
        <v>15</v>
      </c>
      <c r="DN71" s="7">
        <v>13</v>
      </c>
      <c r="DO71" s="7">
        <v>3</v>
      </c>
      <c r="DP71" s="7">
        <v>0</v>
      </c>
      <c r="DQ71" s="7">
        <v>42</v>
      </c>
      <c r="DR71" s="7">
        <v>42</v>
      </c>
      <c r="DS71" s="7">
        <v>0</v>
      </c>
      <c r="DT71" s="7">
        <v>0</v>
      </c>
      <c r="DU71" s="7">
        <v>0</v>
      </c>
      <c r="DV71" s="7">
        <v>0</v>
      </c>
      <c r="DW71" s="7">
        <v>0</v>
      </c>
      <c r="DX71" s="7">
        <v>4</v>
      </c>
      <c r="DY71" s="7">
        <v>4</v>
      </c>
      <c r="DZ71" s="7">
        <v>17</v>
      </c>
      <c r="EA71" s="7">
        <v>16</v>
      </c>
      <c r="EB71" s="7">
        <v>1</v>
      </c>
      <c r="EC71" s="7">
        <v>4</v>
      </c>
      <c r="ED71" s="7">
        <v>4</v>
      </c>
      <c r="EE71" s="7">
        <v>17</v>
      </c>
      <c r="EF71" s="7">
        <v>16</v>
      </c>
      <c r="EG71" s="7">
        <v>1</v>
      </c>
      <c r="EH71" s="7">
        <v>0</v>
      </c>
      <c r="EI71" s="7">
        <v>42</v>
      </c>
      <c r="EJ71" s="7">
        <v>42</v>
      </c>
      <c r="EK71" s="7">
        <v>1</v>
      </c>
      <c r="EL71" s="7">
        <v>1</v>
      </c>
      <c r="EM71" s="7">
        <v>1</v>
      </c>
      <c r="EN71" s="7">
        <v>489475</v>
      </c>
      <c r="EO71" s="7">
        <v>300000</v>
      </c>
      <c r="EP71" s="7">
        <v>11</v>
      </c>
      <c r="EQ71" s="7">
        <v>11</v>
      </c>
      <c r="ER71" s="7">
        <v>11</v>
      </c>
      <c r="ES71" s="7">
        <v>4131981</v>
      </c>
      <c r="ET71" s="7">
        <v>2368623</v>
      </c>
      <c r="EU71" s="7">
        <v>6</v>
      </c>
      <c r="EV71" s="7">
        <v>6</v>
      </c>
      <c r="EW71" s="7">
        <v>6</v>
      </c>
      <c r="EX71" s="7">
        <v>3300291</v>
      </c>
      <c r="EY71" s="7">
        <v>0</v>
      </c>
      <c r="EZ71" s="7"/>
      <c r="FA71" s="7"/>
      <c r="FB71" s="7"/>
      <c r="FC71" s="7"/>
      <c r="FD71" s="7"/>
      <c r="FE71" s="7"/>
      <c r="FF71" s="7"/>
      <c r="FG71" s="7"/>
      <c r="FH71" s="7"/>
      <c r="FI71" s="7"/>
      <c r="FJ71" s="7"/>
      <c r="FK71" s="7"/>
      <c r="FL71" s="7"/>
      <c r="FM71" s="7"/>
      <c r="FN71" s="7"/>
      <c r="FO71" s="7">
        <v>11</v>
      </c>
      <c r="FP71" s="7">
        <v>11</v>
      </c>
      <c r="FQ71" s="7">
        <v>11</v>
      </c>
      <c r="FR71" s="7">
        <v>3980426</v>
      </c>
      <c r="FS71" s="7">
        <v>1800000</v>
      </c>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v>4</v>
      </c>
      <c r="IT71" s="7">
        <v>1050</v>
      </c>
      <c r="IU71" s="7">
        <v>0.52300000000000002</v>
      </c>
      <c r="IV71" s="7">
        <v>87750</v>
      </c>
      <c r="IW71" s="7">
        <v>0</v>
      </c>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v>0</v>
      </c>
      <c r="KH71" s="7"/>
      <c r="KI71" s="7">
        <v>18</v>
      </c>
      <c r="KJ71" s="7">
        <v>0</v>
      </c>
      <c r="KK71" s="7">
        <v>0</v>
      </c>
      <c r="KL71" s="7">
        <v>0</v>
      </c>
      <c r="KM71" s="7">
        <v>18</v>
      </c>
      <c r="KN71" s="7">
        <v>11902173</v>
      </c>
      <c r="KO71" s="7">
        <v>4468623</v>
      </c>
      <c r="KP71" s="7">
        <v>4468623</v>
      </c>
      <c r="KQ71" s="7"/>
      <c r="KR71" s="7"/>
      <c r="KS71" s="7"/>
      <c r="KT71" s="7">
        <v>0</v>
      </c>
      <c r="KU71" s="7">
        <v>0</v>
      </c>
      <c r="KV71" s="7">
        <v>0</v>
      </c>
      <c r="KW71" s="7"/>
      <c r="KX71" s="7"/>
      <c r="KY71" s="7"/>
      <c r="KZ71" s="7">
        <v>87750</v>
      </c>
      <c r="LA71" s="7">
        <v>0</v>
      </c>
      <c r="LB71" s="7">
        <v>0</v>
      </c>
      <c r="LC71" s="7"/>
      <c r="LD71" s="7"/>
      <c r="LE71" s="7"/>
      <c r="LF71" s="7">
        <v>0</v>
      </c>
      <c r="LG71" s="7">
        <v>0</v>
      </c>
      <c r="LH71" s="7">
        <v>0</v>
      </c>
      <c r="LI71" s="7"/>
      <c r="LJ71" s="7"/>
      <c r="LK71" s="7"/>
      <c r="LL71" s="7">
        <v>0</v>
      </c>
      <c r="LM71" s="7">
        <v>0</v>
      </c>
      <c r="LN71" s="7">
        <v>0</v>
      </c>
      <c r="LO71" s="7"/>
      <c r="LP71" s="7"/>
      <c r="LQ71" s="7"/>
      <c r="LR71" s="7">
        <v>1000000</v>
      </c>
      <c r="LS71" s="7">
        <v>0</v>
      </c>
      <c r="LT71" s="7">
        <v>0</v>
      </c>
      <c r="LU71" s="7"/>
      <c r="LV71" s="7"/>
      <c r="LW71" s="7"/>
      <c r="LX71" s="7">
        <v>1200000</v>
      </c>
      <c r="LY71" s="7">
        <v>0</v>
      </c>
      <c r="LZ71" s="7">
        <v>0</v>
      </c>
      <c r="MA71" s="7"/>
      <c r="MB71" s="7"/>
      <c r="MC71" s="7"/>
      <c r="MD71" s="7">
        <v>80000</v>
      </c>
      <c r="ME71" s="7">
        <v>0</v>
      </c>
      <c r="MF71" s="7">
        <v>0</v>
      </c>
      <c r="MG71" s="7"/>
      <c r="MH71" s="7"/>
      <c r="MI71" s="7"/>
      <c r="MJ71" s="7">
        <v>50000</v>
      </c>
      <c r="MK71" s="7">
        <v>0</v>
      </c>
      <c r="ML71" s="7">
        <v>0</v>
      </c>
      <c r="MM71" s="7"/>
      <c r="MN71" s="7"/>
      <c r="MO71" s="7"/>
      <c r="MP71" s="7">
        <v>600000</v>
      </c>
      <c r="MQ71" s="7">
        <v>0</v>
      </c>
      <c r="MR71" s="7">
        <v>0</v>
      </c>
      <c r="MS71" s="7"/>
      <c r="MT71" s="7"/>
      <c r="MU71" s="7"/>
      <c r="MV71" s="7">
        <v>700000</v>
      </c>
      <c r="MW71" s="7">
        <v>0</v>
      </c>
      <c r="MX71" s="7">
        <v>0</v>
      </c>
      <c r="MY71" s="7"/>
      <c r="MZ71" s="7"/>
      <c r="NA71" s="7"/>
      <c r="NB71" s="7">
        <v>60000</v>
      </c>
      <c r="NC71" s="7">
        <v>0</v>
      </c>
      <c r="ND71" s="7">
        <v>0</v>
      </c>
      <c r="NE71" s="7"/>
      <c r="NF71" s="7"/>
      <c r="NG71" s="7"/>
      <c r="NH71" s="7">
        <v>0</v>
      </c>
      <c r="NI71" s="7">
        <v>0</v>
      </c>
      <c r="NJ71" s="7">
        <v>0</v>
      </c>
      <c r="NK71" s="7"/>
      <c r="NL71" s="7"/>
      <c r="NM71" s="7"/>
      <c r="NN71" s="7">
        <v>50000</v>
      </c>
      <c r="NO71" s="7">
        <v>0</v>
      </c>
      <c r="NP71" s="7">
        <v>0</v>
      </c>
      <c r="NQ71" s="7"/>
      <c r="NR71" s="7"/>
      <c r="NS71" s="7"/>
      <c r="NT71" s="7">
        <v>80000</v>
      </c>
      <c r="NU71" s="7">
        <v>0</v>
      </c>
      <c r="NV71" s="7">
        <v>0</v>
      </c>
      <c r="NW71" s="7"/>
      <c r="NX71" s="7"/>
      <c r="NY71" s="7"/>
      <c r="NZ71" s="7">
        <v>650000</v>
      </c>
      <c r="OA71" s="7">
        <v>0</v>
      </c>
      <c r="OB71" s="7">
        <v>0</v>
      </c>
      <c r="OC71" s="7"/>
      <c r="OD71" s="7"/>
      <c r="OE71" s="7"/>
      <c r="OF71" s="7">
        <v>10000</v>
      </c>
      <c r="OG71" s="7">
        <v>0</v>
      </c>
      <c r="OH71" s="7">
        <v>0</v>
      </c>
      <c r="OI71" s="7"/>
      <c r="OJ71" s="7"/>
      <c r="OK71" s="7"/>
      <c r="OL71" s="7">
        <v>0</v>
      </c>
      <c r="OM71" s="7">
        <v>0</v>
      </c>
      <c r="ON71" s="7">
        <v>0</v>
      </c>
      <c r="OO71" s="7"/>
      <c r="OP71" s="7"/>
      <c r="OQ71" s="7"/>
      <c r="OR71" s="7">
        <v>0</v>
      </c>
      <c r="OS71" s="7">
        <v>0</v>
      </c>
      <c r="OT71" s="7">
        <v>0</v>
      </c>
      <c r="OU71" s="7"/>
      <c r="OV71" s="7"/>
      <c r="OW71" s="7"/>
      <c r="OX71" s="7">
        <v>60000</v>
      </c>
      <c r="OY71" s="7">
        <v>0</v>
      </c>
      <c r="OZ71" s="7">
        <v>0</v>
      </c>
      <c r="PA71" s="7"/>
      <c r="PB71" s="7"/>
      <c r="PC71" s="7"/>
      <c r="PD71" s="7">
        <v>350000</v>
      </c>
      <c r="PE71" s="7">
        <v>0</v>
      </c>
      <c r="PF71" s="7">
        <v>0</v>
      </c>
      <c r="PG71" s="7"/>
      <c r="PH71" s="7"/>
      <c r="PI71" s="7"/>
      <c r="PJ71" s="7">
        <v>7000</v>
      </c>
      <c r="PK71" s="7">
        <v>0</v>
      </c>
      <c r="PL71" s="7">
        <v>0</v>
      </c>
      <c r="PM71" s="7"/>
      <c r="PN71" s="7"/>
      <c r="PO71" s="7"/>
      <c r="PP71" s="7">
        <v>16886923</v>
      </c>
      <c r="PQ71" s="7">
        <v>4468623</v>
      </c>
      <c r="PR71" s="8">
        <v>4468623</v>
      </c>
      <c r="PS71" s="7">
        <v>100</v>
      </c>
      <c r="PT71" s="7">
        <v>100</v>
      </c>
      <c r="PU71" s="7"/>
      <c r="PV71" s="7">
        <v>12208660</v>
      </c>
      <c r="PW71" s="7"/>
      <c r="PX71" s="7">
        <v>3653000</v>
      </c>
      <c r="PY71" s="7">
        <v>4538000</v>
      </c>
      <c r="PZ71" s="7">
        <v>4468623</v>
      </c>
      <c r="QA71" s="7">
        <v>0</v>
      </c>
      <c r="QB71" s="7">
        <v>0</v>
      </c>
      <c r="QC71" s="7">
        <v>0</v>
      </c>
      <c r="QD71" s="7">
        <v>0</v>
      </c>
      <c r="QE71" s="7">
        <v>0</v>
      </c>
      <c r="QF71" s="7">
        <v>0</v>
      </c>
      <c r="QG71" s="7">
        <v>3551000</v>
      </c>
      <c r="QH71" s="7">
        <v>3168300</v>
      </c>
      <c r="QI71" s="7">
        <v>3163300</v>
      </c>
      <c r="QJ71" s="7">
        <v>7418359</v>
      </c>
      <c r="QK71" s="7">
        <v>7650000</v>
      </c>
      <c r="QL71" s="7">
        <v>7860000</v>
      </c>
      <c r="QM71" s="7"/>
      <c r="QN71" s="7">
        <v>1026784</v>
      </c>
      <c r="QO71" s="7">
        <v>1045000</v>
      </c>
      <c r="QP71" s="7">
        <v>1045000</v>
      </c>
      <c r="QQ71" s="7"/>
      <c r="QR71" s="7"/>
      <c r="QS71" s="7"/>
      <c r="QT71" s="7"/>
      <c r="QU71" s="7"/>
      <c r="QV71" s="7"/>
      <c r="QW71" s="7"/>
      <c r="QX71" s="7"/>
      <c r="QY71" s="7"/>
      <c r="QZ71" s="7"/>
      <c r="RA71" s="7"/>
      <c r="RB71" s="7"/>
      <c r="RC71" s="7"/>
      <c r="RD71" s="7">
        <v>342616</v>
      </c>
      <c r="RE71" s="7">
        <v>370000</v>
      </c>
      <c r="RF71" s="7">
        <v>350000</v>
      </c>
      <c r="RG71" s="7"/>
      <c r="RH71" s="7"/>
      <c r="RI71" s="7">
        <v>0</v>
      </c>
      <c r="RJ71" s="7"/>
      <c r="RK71" s="7"/>
      <c r="RL71" s="7"/>
      <c r="RM71" s="7" t="s">
        <v>1188</v>
      </c>
      <c r="RN71" s="7"/>
      <c r="RO71" s="7"/>
      <c r="RP71" s="7"/>
      <c r="RQ71" s="7"/>
      <c r="RR71" s="7"/>
      <c r="RS71" s="7"/>
      <c r="RT71" s="7"/>
      <c r="RU71" s="7"/>
      <c r="RV71" s="7"/>
      <c r="RW71" s="7"/>
      <c r="RX71" s="7"/>
      <c r="RY71" s="7"/>
      <c r="RZ71" s="7"/>
      <c r="SA71" s="7"/>
      <c r="SB71" s="7"/>
      <c r="SC71" s="7"/>
      <c r="SD71" s="7"/>
      <c r="SE71" s="7"/>
      <c r="SF71" s="7"/>
      <c r="SG71" s="36">
        <f t="shared" si="55"/>
        <v>16886923</v>
      </c>
      <c r="SH71" s="36">
        <f t="shared" si="56"/>
        <v>16886923</v>
      </c>
      <c r="SI71" s="36">
        <f t="shared" si="57"/>
        <v>11989923</v>
      </c>
      <c r="SJ71" s="20">
        <f t="shared" si="58"/>
        <v>11902173</v>
      </c>
      <c r="SK71" s="20">
        <f t="shared" si="59"/>
        <v>0</v>
      </c>
      <c r="SL71" s="20">
        <f t="shared" si="60"/>
        <v>87750</v>
      </c>
      <c r="SM71" s="20">
        <f t="shared" si="61"/>
        <v>0</v>
      </c>
      <c r="SN71" s="36">
        <f t="shared" si="62"/>
        <v>4897000</v>
      </c>
      <c r="SO71" s="36">
        <f t="shared" si="63"/>
        <v>1000000</v>
      </c>
      <c r="SP71" s="20">
        <f t="shared" si="64"/>
        <v>0</v>
      </c>
      <c r="SQ71" s="20">
        <f t="shared" si="65"/>
        <v>1000000</v>
      </c>
      <c r="SR71" s="20">
        <f t="shared" si="66"/>
        <v>1200000</v>
      </c>
      <c r="SS71" s="20">
        <f t="shared" si="67"/>
        <v>80000</v>
      </c>
      <c r="ST71" s="20">
        <f t="shared" si="68"/>
        <v>50000</v>
      </c>
      <c r="SU71" s="20">
        <f t="shared" si="69"/>
        <v>600000</v>
      </c>
      <c r="SV71" s="36">
        <f t="shared" si="70"/>
        <v>1610000</v>
      </c>
      <c r="SW71" s="20">
        <f t="shared" si="71"/>
        <v>700000</v>
      </c>
      <c r="SX71" s="20">
        <f t="shared" si="72"/>
        <v>60000</v>
      </c>
      <c r="SY71" s="20">
        <f t="shared" si="73"/>
        <v>0</v>
      </c>
      <c r="SZ71" s="20">
        <f t="shared" si="74"/>
        <v>50000</v>
      </c>
      <c r="TA71" s="20">
        <f t="shared" si="75"/>
        <v>80000</v>
      </c>
      <c r="TB71" s="20">
        <f t="shared" si="76"/>
        <v>650000</v>
      </c>
      <c r="TC71" s="20">
        <f t="shared" si="77"/>
        <v>10000</v>
      </c>
      <c r="TD71" s="20">
        <f t="shared" si="78"/>
        <v>0</v>
      </c>
      <c r="TE71" s="20">
        <f t="shared" si="79"/>
        <v>0</v>
      </c>
      <c r="TF71" s="20">
        <f t="shared" si="80"/>
        <v>60000</v>
      </c>
      <c r="TG71" s="20">
        <f t="shared" si="81"/>
        <v>350000</v>
      </c>
      <c r="TH71" s="20">
        <f t="shared" si="82"/>
        <v>7000</v>
      </c>
      <c r="TI71" s="6"/>
      <c r="TJ71" s="36">
        <f t="shared" si="83"/>
        <v>4468623</v>
      </c>
      <c r="TK71" s="36">
        <f t="shared" si="84"/>
        <v>4468623</v>
      </c>
      <c r="TL71" s="36">
        <f t="shared" si="85"/>
        <v>4468623</v>
      </c>
      <c r="TM71" s="20">
        <f t="shared" si="86"/>
        <v>4468623</v>
      </c>
      <c r="TN71" s="20">
        <f t="shared" si="87"/>
        <v>0</v>
      </c>
      <c r="TO71" s="20">
        <f t="shared" si="88"/>
        <v>0</v>
      </c>
      <c r="TP71" s="20">
        <f t="shared" si="89"/>
        <v>0</v>
      </c>
      <c r="TQ71" s="36">
        <f t="shared" si="90"/>
        <v>0</v>
      </c>
      <c r="TR71" s="36">
        <f t="shared" si="91"/>
        <v>0</v>
      </c>
      <c r="TS71" s="20">
        <f t="shared" si="92"/>
        <v>0</v>
      </c>
      <c r="TT71" s="20">
        <f t="shared" si="93"/>
        <v>0</v>
      </c>
      <c r="TU71" s="20">
        <f t="shared" si="94"/>
        <v>0</v>
      </c>
      <c r="TV71" s="20">
        <f t="shared" si="95"/>
        <v>0</v>
      </c>
      <c r="TW71" s="20">
        <f t="shared" si="96"/>
        <v>0</v>
      </c>
      <c r="TX71" s="20">
        <f t="shared" si="97"/>
        <v>0</v>
      </c>
      <c r="TY71" s="36">
        <f t="shared" si="98"/>
        <v>0</v>
      </c>
      <c r="TZ71" s="20">
        <f t="shared" si="99"/>
        <v>0</v>
      </c>
      <c r="UA71" s="20">
        <f t="shared" si="100"/>
        <v>0</v>
      </c>
      <c r="UB71" s="20">
        <f t="shared" si="101"/>
        <v>0</v>
      </c>
      <c r="UC71" s="20">
        <f t="shared" si="102"/>
        <v>0</v>
      </c>
      <c r="UD71" s="20">
        <f t="shared" si="103"/>
        <v>0</v>
      </c>
      <c r="UE71" s="20">
        <f t="shared" si="104"/>
        <v>0</v>
      </c>
      <c r="UF71" s="20">
        <f t="shared" si="105"/>
        <v>0</v>
      </c>
      <c r="UG71" s="20">
        <f t="shared" si="106"/>
        <v>0</v>
      </c>
      <c r="UH71" s="20">
        <f t="shared" si="107"/>
        <v>0</v>
      </c>
      <c r="UI71" s="20">
        <f t="shared" si="108"/>
        <v>0</v>
      </c>
      <c r="UJ71" s="20">
        <f t="shared" si="109"/>
        <v>0</v>
      </c>
      <c r="UK71" s="20">
        <f t="shared" si="110"/>
        <v>0</v>
      </c>
      <c r="UL71" s="6"/>
      <c r="UM71" s="36">
        <f t="shared" si="111"/>
        <v>4468623</v>
      </c>
      <c r="UN71" s="36">
        <f t="shared" si="112"/>
        <v>4468623</v>
      </c>
      <c r="UO71" s="36">
        <f t="shared" si="113"/>
        <v>4468623</v>
      </c>
      <c r="UP71" s="20">
        <f t="shared" si="114"/>
        <v>4468623</v>
      </c>
      <c r="UQ71" s="20">
        <f t="shared" si="115"/>
        <v>0</v>
      </c>
      <c r="UR71" s="20">
        <f t="shared" si="116"/>
        <v>0</v>
      </c>
      <c r="US71" s="20">
        <f t="shared" si="117"/>
        <v>0</v>
      </c>
      <c r="UT71" s="36">
        <f t="shared" si="118"/>
        <v>0</v>
      </c>
      <c r="UU71" s="36">
        <f t="shared" si="119"/>
        <v>0</v>
      </c>
      <c r="UV71" s="20">
        <f t="shared" si="120"/>
        <v>0</v>
      </c>
      <c r="UW71" s="20">
        <f t="shared" si="121"/>
        <v>0</v>
      </c>
      <c r="UX71" s="20">
        <f t="shared" si="122"/>
        <v>0</v>
      </c>
      <c r="UY71" s="20">
        <f t="shared" si="123"/>
        <v>0</v>
      </c>
      <c r="UZ71" s="20">
        <f t="shared" si="124"/>
        <v>0</v>
      </c>
      <c r="VA71" s="20">
        <f t="shared" si="125"/>
        <v>0</v>
      </c>
      <c r="VB71" s="36">
        <f t="shared" si="126"/>
        <v>0</v>
      </c>
      <c r="VC71" s="20">
        <f t="shared" si="127"/>
        <v>0</v>
      </c>
      <c r="VD71" s="20">
        <f t="shared" si="128"/>
        <v>0</v>
      </c>
      <c r="VE71" s="20">
        <f t="shared" si="129"/>
        <v>0</v>
      </c>
      <c r="VF71" s="20">
        <f t="shared" si="130"/>
        <v>0</v>
      </c>
      <c r="VG71" s="20">
        <f t="shared" si="131"/>
        <v>0</v>
      </c>
      <c r="VH71" s="20">
        <f t="shared" si="132"/>
        <v>0</v>
      </c>
      <c r="VI71" s="20">
        <f t="shared" si="133"/>
        <v>0</v>
      </c>
      <c r="VJ71" s="20">
        <f t="shared" si="134"/>
        <v>0</v>
      </c>
      <c r="VK71" s="20">
        <f t="shared" si="135"/>
        <v>0</v>
      </c>
      <c r="VL71" s="20">
        <f t="shared" si="136"/>
        <v>0</v>
      </c>
      <c r="VM71" s="20">
        <f t="shared" si="137"/>
        <v>0</v>
      </c>
      <c r="VN71" s="20">
        <f t="shared" si="138"/>
        <v>0</v>
      </c>
      <c r="VT71" s="34">
        <f t="shared" si="25"/>
        <v>1872907</v>
      </c>
      <c r="VU71" s="34" t="str">
        <f t="shared" si="26"/>
        <v>Domov pro seniory Pilníkov</v>
      </c>
      <c r="VV71" s="34" t="str">
        <f t="shared" si="27"/>
        <v>Domov pro seniory</v>
      </c>
      <c r="VW71" s="34" t="str">
        <f t="shared" si="28"/>
        <v>domovy pro seniory</v>
      </c>
      <c r="VX71" s="10">
        <f t="shared" si="29"/>
        <v>2330000</v>
      </c>
      <c r="VY71" s="10"/>
      <c r="VZ71" s="10"/>
      <c r="WA71" s="10">
        <f t="shared" si="30"/>
        <v>700000</v>
      </c>
      <c r="WB71" s="10">
        <f t="shared" si="31"/>
        <v>650000</v>
      </c>
      <c r="WC71" s="10">
        <f t="shared" si="32"/>
        <v>0</v>
      </c>
      <c r="WD71" s="10">
        <f t="shared" si="33"/>
        <v>0</v>
      </c>
      <c r="WE71" s="10">
        <f t="shared" si="34"/>
        <v>190000</v>
      </c>
      <c r="WF71" s="10"/>
      <c r="WG71" s="10"/>
      <c r="WH71" s="10">
        <f t="shared" si="35"/>
        <v>350000</v>
      </c>
      <c r="WI71" s="10">
        <f t="shared" si="36"/>
        <v>677000</v>
      </c>
      <c r="WJ71" s="10">
        <f t="shared" si="37"/>
        <v>7921747</v>
      </c>
      <c r="WK71" s="10"/>
      <c r="WL71" s="10">
        <f t="shared" si="38"/>
        <v>4068176</v>
      </c>
      <c r="WM71" s="10">
        <f t="shared" si="39"/>
        <v>16886923</v>
      </c>
      <c r="WN71" s="10">
        <f t="shared" si="40"/>
        <v>16886923</v>
      </c>
      <c r="WO71" s="10">
        <f t="shared" si="41"/>
        <v>0</v>
      </c>
      <c r="WP71" s="10">
        <f t="shared" si="42"/>
        <v>11989923</v>
      </c>
      <c r="WQ71" s="34">
        <v>6115340</v>
      </c>
      <c r="WR71" s="10">
        <f t="shared" si="43"/>
        <v>0</v>
      </c>
      <c r="WS71" s="10"/>
      <c r="WT71" s="10"/>
      <c r="WU71" s="10">
        <f t="shared" si="44"/>
        <v>0</v>
      </c>
      <c r="WV71" s="10">
        <f t="shared" si="45"/>
        <v>0</v>
      </c>
      <c r="WW71" s="10">
        <f t="shared" si="46"/>
        <v>0</v>
      </c>
      <c r="WX71" s="10">
        <f t="shared" si="47"/>
        <v>0</v>
      </c>
      <c r="WY71" s="10">
        <f t="shared" si="48"/>
        <v>0</v>
      </c>
      <c r="WZ71" s="10"/>
      <c r="XA71" s="10"/>
      <c r="XB71" s="10">
        <f t="shared" si="49"/>
        <v>0</v>
      </c>
      <c r="XC71" s="10">
        <f t="shared" si="50"/>
        <v>0</v>
      </c>
      <c r="XD71" s="10">
        <f t="shared" si="51"/>
        <v>4468623</v>
      </c>
      <c r="XE71" s="10">
        <f t="shared" si="52"/>
        <v>4468623</v>
      </c>
      <c r="XF71" s="10"/>
      <c r="XG71" s="10">
        <f t="shared" si="53"/>
        <v>4468623</v>
      </c>
      <c r="XH71" s="10">
        <f t="shared" si="54"/>
        <v>0</v>
      </c>
      <c r="XI71" s="10"/>
      <c r="XJ71" s="10"/>
      <c r="XK71" s="10"/>
    </row>
    <row r="72" spans="1:635" s="34" customFormat="1" ht="28.5" customHeight="1">
      <c r="A72" s="7">
        <v>1</v>
      </c>
      <c r="B72" s="9" t="s">
        <v>1443</v>
      </c>
      <c r="C72" s="7">
        <v>70153906</v>
      </c>
      <c r="D72" s="7" t="s">
        <v>1444</v>
      </c>
      <c r="E72" s="7" t="s">
        <v>1299</v>
      </c>
      <c r="F72" s="7">
        <v>9688838</v>
      </c>
      <c r="G72" s="7" t="s">
        <v>1196</v>
      </c>
      <c r="H72" s="7" t="s">
        <v>1187</v>
      </c>
      <c r="I72" s="7" t="s">
        <v>1443</v>
      </c>
      <c r="J72" s="35">
        <v>39083</v>
      </c>
      <c r="K72" s="7"/>
      <c r="L72" s="7" t="s">
        <v>1188</v>
      </c>
      <c r="M72" s="7" t="s">
        <v>1445</v>
      </c>
      <c r="N72" s="7">
        <v>124</v>
      </c>
      <c r="O72" s="7"/>
      <c r="P72" s="7">
        <v>124</v>
      </c>
      <c r="Q72" s="7">
        <v>124</v>
      </c>
      <c r="R72" s="7">
        <v>124</v>
      </c>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t="s">
        <v>1308</v>
      </c>
      <c r="BM72" s="7" t="s">
        <v>1191</v>
      </c>
      <c r="BN72" s="7" t="s">
        <v>1309</v>
      </c>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v>0</v>
      </c>
      <c r="DB72" s="7">
        <v>0</v>
      </c>
      <c r="DC72" s="7">
        <v>0</v>
      </c>
      <c r="DD72" s="7">
        <v>0</v>
      </c>
      <c r="DE72" s="7">
        <v>0</v>
      </c>
      <c r="DF72" s="7">
        <v>10</v>
      </c>
      <c r="DG72" s="7">
        <v>30</v>
      </c>
      <c r="DH72" s="7">
        <v>37</v>
      </c>
      <c r="DI72" s="7">
        <v>43</v>
      </c>
      <c r="DJ72" s="7">
        <v>1</v>
      </c>
      <c r="DK72" s="7">
        <v>10</v>
      </c>
      <c r="DL72" s="7">
        <v>30</v>
      </c>
      <c r="DM72" s="7">
        <v>37</v>
      </c>
      <c r="DN72" s="7">
        <v>43</v>
      </c>
      <c r="DO72" s="7">
        <v>1</v>
      </c>
      <c r="DP72" s="7">
        <v>0</v>
      </c>
      <c r="DQ72" s="7">
        <v>121</v>
      </c>
      <c r="DR72" s="7">
        <v>121</v>
      </c>
      <c r="DS72" s="7">
        <v>0</v>
      </c>
      <c r="DT72" s="7">
        <v>0</v>
      </c>
      <c r="DU72" s="7">
        <v>0</v>
      </c>
      <c r="DV72" s="7">
        <v>0</v>
      </c>
      <c r="DW72" s="7">
        <v>0</v>
      </c>
      <c r="DX72" s="7">
        <v>10</v>
      </c>
      <c r="DY72" s="7">
        <v>32</v>
      </c>
      <c r="DZ72" s="7">
        <v>39</v>
      </c>
      <c r="EA72" s="7">
        <v>43</v>
      </c>
      <c r="EB72" s="7">
        <v>0</v>
      </c>
      <c r="EC72" s="7">
        <v>10</v>
      </c>
      <c r="ED72" s="7">
        <v>32</v>
      </c>
      <c r="EE72" s="7">
        <v>39</v>
      </c>
      <c r="EF72" s="7">
        <v>43</v>
      </c>
      <c r="EG72" s="7">
        <v>0</v>
      </c>
      <c r="EH72" s="7">
        <v>0</v>
      </c>
      <c r="EI72" s="7">
        <v>124</v>
      </c>
      <c r="EJ72" s="7">
        <v>124</v>
      </c>
      <c r="EK72" s="7">
        <v>4</v>
      </c>
      <c r="EL72" s="7">
        <v>4</v>
      </c>
      <c r="EM72" s="7">
        <v>3</v>
      </c>
      <c r="EN72" s="7">
        <v>1450000</v>
      </c>
      <c r="EO72" s="7">
        <v>500000</v>
      </c>
      <c r="EP72" s="7">
        <v>35</v>
      </c>
      <c r="EQ72" s="7">
        <v>35</v>
      </c>
      <c r="ER72" s="7">
        <v>36</v>
      </c>
      <c r="ES72" s="7">
        <v>11880000</v>
      </c>
      <c r="ET72" s="7">
        <v>8000000</v>
      </c>
      <c r="EU72" s="7">
        <v>20</v>
      </c>
      <c r="EV72" s="7">
        <v>19</v>
      </c>
      <c r="EW72" s="7">
        <v>19</v>
      </c>
      <c r="EX72" s="7">
        <v>10050000</v>
      </c>
      <c r="EY72" s="7">
        <v>0</v>
      </c>
      <c r="EZ72" s="7"/>
      <c r="FA72" s="7"/>
      <c r="FB72" s="7"/>
      <c r="FC72" s="7"/>
      <c r="FD72" s="7"/>
      <c r="FE72" s="7"/>
      <c r="FF72" s="7"/>
      <c r="FG72" s="7"/>
      <c r="FH72" s="7"/>
      <c r="FI72" s="7"/>
      <c r="FJ72" s="7"/>
      <c r="FK72" s="7"/>
      <c r="FL72" s="7"/>
      <c r="FM72" s="7"/>
      <c r="FN72" s="7"/>
      <c r="FO72" s="7">
        <v>28</v>
      </c>
      <c r="FP72" s="7">
        <v>27</v>
      </c>
      <c r="FQ72" s="7">
        <v>27</v>
      </c>
      <c r="FR72" s="7">
        <v>7860000</v>
      </c>
      <c r="FS72" s="7">
        <v>0</v>
      </c>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v>4</v>
      </c>
      <c r="IT72" s="7">
        <v>1200</v>
      </c>
      <c r="IU72" s="7">
        <v>0.59799999999999998</v>
      </c>
      <c r="IV72" s="7">
        <v>102000</v>
      </c>
      <c r="IW72" s="7">
        <v>0</v>
      </c>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v>15</v>
      </c>
      <c r="KH72" s="7">
        <v>220</v>
      </c>
      <c r="KI72" s="7">
        <v>58</v>
      </c>
      <c r="KJ72" s="7">
        <v>0</v>
      </c>
      <c r="KK72" s="7">
        <v>0</v>
      </c>
      <c r="KL72" s="7">
        <v>0</v>
      </c>
      <c r="KM72" s="7">
        <v>58</v>
      </c>
      <c r="KN72" s="7">
        <v>31240000</v>
      </c>
      <c r="KO72" s="7">
        <v>8500000</v>
      </c>
      <c r="KP72" s="7">
        <v>8500000</v>
      </c>
      <c r="KQ72" s="7"/>
      <c r="KR72" s="7"/>
      <c r="KS72" s="7"/>
      <c r="KT72" s="7">
        <v>0</v>
      </c>
      <c r="KU72" s="7">
        <v>0</v>
      </c>
      <c r="KV72" s="7">
        <v>0</v>
      </c>
      <c r="KW72" s="7"/>
      <c r="KX72" s="7"/>
      <c r="KY72" s="7"/>
      <c r="KZ72" s="7">
        <v>102000</v>
      </c>
      <c r="LA72" s="7">
        <v>0</v>
      </c>
      <c r="LB72" s="7">
        <v>0</v>
      </c>
      <c r="LC72" s="7"/>
      <c r="LD72" s="7"/>
      <c r="LE72" s="7"/>
      <c r="LF72" s="7">
        <v>0</v>
      </c>
      <c r="LG72" s="7">
        <v>0</v>
      </c>
      <c r="LH72" s="7">
        <v>0</v>
      </c>
      <c r="LI72" s="7"/>
      <c r="LJ72" s="7"/>
      <c r="LK72" s="7"/>
      <c r="LL72" s="7">
        <v>0</v>
      </c>
      <c r="LM72" s="7">
        <v>0</v>
      </c>
      <c r="LN72" s="7">
        <v>0</v>
      </c>
      <c r="LO72" s="7"/>
      <c r="LP72" s="7"/>
      <c r="LQ72" s="7"/>
      <c r="LR72" s="7">
        <v>50000</v>
      </c>
      <c r="LS72" s="7">
        <v>0</v>
      </c>
      <c r="LT72" s="7">
        <v>0</v>
      </c>
      <c r="LU72" s="7"/>
      <c r="LV72" s="7"/>
      <c r="LW72" s="7"/>
      <c r="LX72" s="7">
        <v>3600000</v>
      </c>
      <c r="LY72" s="7">
        <v>0</v>
      </c>
      <c r="LZ72" s="7">
        <v>0</v>
      </c>
      <c r="MA72" s="7"/>
      <c r="MB72" s="7"/>
      <c r="MC72" s="7"/>
      <c r="MD72" s="7">
        <v>80000</v>
      </c>
      <c r="ME72" s="7">
        <v>0</v>
      </c>
      <c r="MF72" s="7">
        <v>0</v>
      </c>
      <c r="MG72" s="7"/>
      <c r="MH72" s="7"/>
      <c r="MI72" s="7"/>
      <c r="MJ72" s="7">
        <v>40000</v>
      </c>
      <c r="MK72" s="7">
        <v>0</v>
      </c>
      <c r="ML72" s="7">
        <v>0</v>
      </c>
      <c r="MM72" s="7"/>
      <c r="MN72" s="7"/>
      <c r="MO72" s="7"/>
      <c r="MP72" s="7">
        <v>950000</v>
      </c>
      <c r="MQ72" s="7">
        <v>0</v>
      </c>
      <c r="MR72" s="7">
        <v>0</v>
      </c>
      <c r="MS72" s="7"/>
      <c r="MT72" s="7"/>
      <c r="MU72" s="7"/>
      <c r="MV72" s="7">
        <v>2730000</v>
      </c>
      <c r="MW72" s="7">
        <v>0</v>
      </c>
      <c r="MX72" s="7">
        <v>0</v>
      </c>
      <c r="MY72" s="7"/>
      <c r="MZ72" s="7"/>
      <c r="NA72" s="7"/>
      <c r="NB72" s="7">
        <v>124000</v>
      </c>
      <c r="NC72" s="7">
        <v>0</v>
      </c>
      <c r="ND72" s="7">
        <v>0</v>
      </c>
      <c r="NE72" s="7"/>
      <c r="NF72" s="7"/>
      <c r="NG72" s="7"/>
      <c r="NH72" s="7">
        <v>0</v>
      </c>
      <c r="NI72" s="7">
        <v>0</v>
      </c>
      <c r="NJ72" s="7">
        <v>0</v>
      </c>
      <c r="NK72" s="7"/>
      <c r="NL72" s="7"/>
      <c r="NM72" s="7"/>
      <c r="NN72" s="7">
        <v>0</v>
      </c>
      <c r="NO72" s="7">
        <v>0</v>
      </c>
      <c r="NP72" s="7">
        <v>0</v>
      </c>
      <c r="NQ72" s="7"/>
      <c r="NR72" s="7"/>
      <c r="NS72" s="7"/>
      <c r="NT72" s="7">
        <v>160000</v>
      </c>
      <c r="NU72" s="7">
        <v>0</v>
      </c>
      <c r="NV72" s="7">
        <v>0</v>
      </c>
      <c r="NW72" s="7"/>
      <c r="NX72" s="7"/>
      <c r="NY72" s="7"/>
      <c r="NZ72" s="7">
        <v>600000</v>
      </c>
      <c r="OA72" s="7">
        <v>0</v>
      </c>
      <c r="OB72" s="7">
        <v>0</v>
      </c>
      <c r="OC72" s="7"/>
      <c r="OD72" s="7"/>
      <c r="OE72" s="7"/>
      <c r="OF72" s="7">
        <v>5000</v>
      </c>
      <c r="OG72" s="7">
        <v>0</v>
      </c>
      <c r="OH72" s="7">
        <v>0</v>
      </c>
      <c r="OI72" s="7"/>
      <c r="OJ72" s="7"/>
      <c r="OK72" s="7"/>
      <c r="OL72" s="7">
        <v>0</v>
      </c>
      <c r="OM72" s="7">
        <v>0</v>
      </c>
      <c r="ON72" s="7">
        <v>0</v>
      </c>
      <c r="OO72" s="7"/>
      <c r="OP72" s="7"/>
      <c r="OQ72" s="7"/>
      <c r="OR72" s="7">
        <v>0</v>
      </c>
      <c r="OS72" s="7">
        <v>0</v>
      </c>
      <c r="OT72" s="7">
        <v>0</v>
      </c>
      <c r="OU72" s="7"/>
      <c r="OV72" s="7"/>
      <c r="OW72" s="7"/>
      <c r="OX72" s="7">
        <v>1176000</v>
      </c>
      <c r="OY72" s="7">
        <v>0</v>
      </c>
      <c r="OZ72" s="7">
        <v>0</v>
      </c>
      <c r="PA72" s="7"/>
      <c r="PB72" s="7"/>
      <c r="PC72" s="7"/>
      <c r="PD72" s="7">
        <v>3203000</v>
      </c>
      <c r="PE72" s="7">
        <v>0</v>
      </c>
      <c r="PF72" s="7">
        <v>0</v>
      </c>
      <c r="PG72" s="7"/>
      <c r="PH72" s="7"/>
      <c r="PI72" s="7"/>
      <c r="PJ72" s="7">
        <v>104000</v>
      </c>
      <c r="PK72" s="7">
        <v>0</v>
      </c>
      <c r="PL72" s="7">
        <v>0</v>
      </c>
      <c r="PM72" s="7"/>
      <c r="PN72" s="7"/>
      <c r="PO72" s="7"/>
      <c r="PP72" s="7">
        <v>44164000</v>
      </c>
      <c r="PQ72" s="7">
        <v>8500000</v>
      </c>
      <c r="PR72" s="8">
        <v>8500000</v>
      </c>
      <c r="PS72" s="7">
        <v>100</v>
      </c>
      <c r="PT72" s="7">
        <v>100</v>
      </c>
      <c r="PU72" s="7"/>
      <c r="PV72" s="7">
        <v>31246136</v>
      </c>
      <c r="PW72" s="7"/>
      <c r="PX72" s="7">
        <v>7167000</v>
      </c>
      <c r="PY72" s="7">
        <v>7310000</v>
      </c>
      <c r="PZ72" s="7">
        <v>8500000</v>
      </c>
      <c r="QA72" s="7">
        <v>0</v>
      </c>
      <c r="QB72" s="7">
        <v>0</v>
      </c>
      <c r="QC72" s="7">
        <v>0</v>
      </c>
      <c r="QD72" s="7">
        <v>7750000</v>
      </c>
      <c r="QE72" s="7">
        <v>8990000</v>
      </c>
      <c r="QF72" s="7">
        <v>6972000</v>
      </c>
      <c r="QG72" s="7">
        <v>0</v>
      </c>
      <c r="QH72" s="7">
        <v>0</v>
      </c>
      <c r="QI72" s="7">
        <v>0</v>
      </c>
      <c r="QJ72" s="7">
        <v>23793870</v>
      </c>
      <c r="QK72" s="7">
        <v>25000000</v>
      </c>
      <c r="QL72" s="7">
        <v>26000000</v>
      </c>
      <c r="QM72" s="7"/>
      <c r="QN72" s="7">
        <v>3743449</v>
      </c>
      <c r="QO72" s="7">
        <v>2800000</v>
      </c>
      <c r="QP72" s="7">
        <v>2400000</v>
      </c>
      <c r="QQ72" s="7"/>
      <c r="QR72" s="7"/>
      <c r="QS72" s="7"/>
      <c r="QT72" s="7"/>
      <c r="QU72" s="7">
        <v>0</v>
      </c>
      <c r="QV72" s="7">
        <v>100000</v>
      </c>
      <c r="QW72" s="7">
        <v>0</v>
      </c>
      <c r="QX72" s="7"/>
      <c r="QY72" s="7"/>
      <c r="QZ72" s="7"/>
      <c r="RA72" s="7"/>
      <c r="RB72" s="7"/>
      <c r="RC72" s="7"/>
      <c r="RD72" s="7">
        <v>443577</v>
      </c>
      <c r="RE72" s="7">
        <v>395000</v>
      </c>
      <c r="RF72" s="7">
        <v>292000</v>
      </c>
      <c r="RG72" s="7"/>
      <c r="RH72" s="7"/>
      <c r="RI72" s="7">
        <v>0</v>
      </c>
      <c r="RJ72" s="7"/>
      <c r="RK72" s="7"/>
      <c r="RL72" s="7"/>
      <c r="RM72" s="7" t="s">
        <v>1188</v>
      </c>
      <c r="RN72" s="7"/>
      <c r="RO72" s="7"/>
      <c r="RP72" s="7"/>
      <c r="RQ72" s="7"/>
      <c r="RR72" s="7"/>
      <c r="RS72" s="7"/>
      <c r="RT72" s="7"/>
      <c r="RU72" s="7"/>
      <c r="RV72" s="7"/>
      <c r="RW72" s="7"/>
      <c r="RX72" s="7"/>
      <c r="RY72" s="7"/>
      <c r="RZ72" s="7"/>
      <c r="SA72" s="7"/>
      <c r="SB72" s="7"/>
      <c r="SC72" s="7"/>
      <c r="SD72" s="7"/>
      <c r="SE72" s="7"/>
      <c r="SF72" s="7"/>
      <c r="SG72" s="36">
        <f t="shared" si="55"/>
        <v>44164000</v>
      </c>
      <c r="SH72" s="36">
        <f t="shared" si="56"/>
        <v>44164000</v>
      </c>
      <c r="SI72" s="36">
        <f t="shared" si="57"/>
        <v>31342000</v>
      </c>
      <c r="SJ72" s="20">
        <f t="shared" si="58"/>
        <v>31240000</v>
      </c>
      <c r="SK72" s="20">
        <f t="shared" si="59"/>
        <v>0</v>
      </c>
      <c r="SL72" s="20">
        <f t="shared" si="60"/>
        <v>102000</v>
      </c>
      <c r="SM72" s="20">
        <f t="shared" si="61"/>
        <v>0</v>
      </c>
      <c r="SN72" s="36">
        <f t="shared" si="62"/>
        <v>12822000</v>
      </c>
      <c r="SO72" s="36">
        <f t="shared" si="63"/>
        <v>50000</v>
      </c>
      <c r="SP72" s="20">
        <f t="shared" si="64"/>
        <v>0</v>
      </c>
      <c r="SQ72" s="20">
        <f t="shared" si="65"/>
        <v>50000</v>
      </c>
      <c r="SR72" s="20">
        <f t="shared" si="66"/>
        <v>3600000</v>
      </c>
      <c r="SS72" s="20">
        <f t="shared" si="67"/>
        <v>80000</v>
      </c>
      <c r="ST72" s="20">
        <f t="shared" si="68"/>
        <v>40000</v>
      </c>
      <c r="SU72" s="20">
        <f t="shared" si="69"/>
        <v>950000</v>
      </c>
      <c r="SV72" s="36">
        <f t="shared" si="70"/>
        <v>4795000</v>
      </c>
      <c r="SW72" s="20">
        <f t="shared" si="71"/>
        <v>2730000</v>
      </c>
      <c r="SX72" s="20">
        <f t="shared" si="72"/>
        <v>124000</v>
      </c>
      <c r="SY72" s="20">
        <f t="shared" si="73"/>
        <v>0</v>
      </c>
      <c r="SZ72" s="20">
        <f t="shared" si="74"/>
        <v>0</v>
      </c>
      <c r="TA72" s="20">
        <f t="shared" si="75"/>
        <v>160000</v>
      </c>
      <c r="TB72" s="20">
        <f t="shared" si="76"/>
        <v>600000</v>
      </c>
      <c r="TC72" s="20">
        <f t="shared" si="77"/>
        <v>5000</v>
      </c>
      <c r="TD72" s="20">
        <f t="shared" si="78"/>
        <v>0</v>
      </c>
      <c r="TE72" s="20">
        <f t="shared" si="79"/>
        <v>0</v>
      </c>
      <c r="TF72" s="20">
        <f t="shared" si="80"/>
        <v>1176000</v>
      </c>
      <c r="TG72" s="20">
        <f t="shared" si="81"/>
        <v>3203000</v>
      </c>
      <c r="TH72" s="20">
        <f t="shared" si="82"/>
        <v>104000</v>
      </c>
      <c r="TI72" s="6"/>
      <c r="TJ72" s="36">
        <f t="shared" si="83"/>
        <v>8500000</v>
      </c>
      <c r="TK72" s="36">
        <f t="shared" si="84"/>
        <v>8500000</v>
      </c>
      <c r="TL72" s="36">
        <f t="shared" si="85"/>
        <v>8500000</v>
      </c>
      <c r="TM72" s="20">
        <f t="shared" si="86"/>
        <v>8500000</v>
      </c>
      <c r="TN72" s="20">
        <f t="shared" si="87"/>
        <v>0</v>
      </c>
      <c r="TO72" s="20">
        <f t="shared" si="88"/>
        <v>0</v>
      </c>
      <c r="TP72" s="20">
        <f t="shared" si="89"/>
        <v>0</v>
      </c>
      <c r="TQ72" s="36">
        <f t="shared" si="90"/>
        <v>0</v>
      </c>
      <c r="TR72" s="36">
        <f t="shared" si="91"/>
        <v>0</v>
      </c>
      <c r="TS72" s="20">
        <f t="shared" si="92"/>
        <v>0</v>
      </c>
      <c r="TT72" s="20">
        <f t="shared" si="93"/>
        <v>0</v>
      </c>
      <c r="TU72" s="20">
        <f t="shared" si="94"/>
        <v>0</v>
      </c>
      <c r="TV72" s="20">
        <f t="shared" si="95"/>
        <v>0</v>
      </c>
      <c r="TW72" s="20">
        <f t="shared" si="96"/>
        <v>0</v>
      </c>
      <c r="TX72" s="20">
        <f t="shared" si="97"/>
        <v>0</v>
      </c>
      <c r="TY72" s="36">
        <f t="shared" si="98"/>
        <v>0</v>
      </c>
      <c r="TZ72" s="20">
        <f t="shared" si="99"/>
        <v>0</v>
      </c>
      <c r="UA72" s="20">
        <f t="shared" si="100"/>
        <v>0</v>
      </c>
      <c r="UB72" s="20">
        <f t="shared" si="101"/>
        <v>0</v>
      </c>
      <c r="UC72" s="20">
        <f t="shared" si="102"/>
        <v>0</v>
      </c>
      <c r="UD72" s="20">
        <f t="shared" si="103"/>
        <v>0</v>
      </c>
      <c r="UE72" s="20">
        <f t="shared" si="104"/>
        <v>0</v>
      </c>
      <c r="UF72" s="20">
        <f t="shared" si="105"/>
        <v>0</v>
      </c>
      <c r="UG72" s="20">
        <f t="shared" si="106"/>
        <v>0</v>
      </c>
      <c r="UH72" s="20">
        <f t="shared" si="107"/>
        <v>0</v>
      </c>
      <c r="UI72" s="20">
        <f t="shared" si="108"/>
        <v>0</v>
      </c>
      <c r="UJ72" s="20">
        <f t="shared" si="109"/>
        <v>0</v>
      </c>
      <c r="UK72" s="20">
        <f t="shared" si="110"/>
        <v>0</v>
      </c>
      <c r="UL72" s="6"/>
      <c r="UM72" s="36">
        <f t="shared" si="111"/>
        <v>8500000</v>
      </c>
      <c r="UN72" s="36">
        <f t="shared" si="112"/>
        <v>8500000</v>
      </c>
      <c r="UO72" s="36">
        <f t="shared" si="113"/>
        <v>8500000</v>
      </c>
      <c r="UP72" s="20">
        <f t="shared" si="114"/>
        <v>8500000</v>
      </c>
      <c r="UQ72" s="20">
        <f t="shared" si="115"/>
        <v>0</v>
      </c>
      <c r="UR72" s="20">
        <f t="shared" si="116"/>
        <v>0</v>
      </c>
      <c r="US72" s="20">
        <f t="shared" si="117"/>
        <v>0</v>
      </c>
      <c r="UT72" s="36">
        <f t="shared" si="118"/>
        <v>0</v>
      </c>
      <c r="UU72" s="36">
        <f t="shared" si="119"/>
        <v>0</v>
      </c>
      <c r="UV72" s="20">
        <f t="shared" si="120"/>
        <v>0</v>
      </c>
      <c r="UW72" s="20">
        <f t="shared" si="121"/>
        <v>0</v>
      </c>
      <c r="UX72" s="20">
        <f t="shared" si="122"/>
        <v>0</v>
      </c>
      <c r="UY72" s="20">
        <f t="shared" si="123"/>
        <v>0</v>
      </c>
      <c r="UZ72" s="20">
        <f t="shared" si="124"/>
        <v>0</v>
      </c>
      <c r="VA72" s="20">
        <f t="shared" si="125"/>
        <v>0</v>
      </c>
      <c r="VB72" s="36">
        <f t="shared" si="126"/>
        <v>0</v>
      </c>
      <c r="VC72" s="20">
        <f t="shared" si="127"/>
        <v>0</v>
      </c>
      <c r="VD72" s="20">
        <f t="shared" si="128"/>
        <v>0</v>
      </c>
      <c r="VE72" s="20">
        <f t="shared" si="129"/>
        <v>0</v>
      </c>
      <c r="VF72" s="20">
        <f t="shared" si="130"/>
        <v>0</v>
      </c>
      <c r="VG72" s="20">
        <f t="shared" si="131"/>
        <v>0</v>
      </c>
      <c r="VH72" s="20">
        <f t="shared" si="132"/>
        <v>0</v>
      </c>
      <c r="VI72" s="20">
        <f t="shared" si="133"/>
        <v>0</v>
      </c>
      <c r="VJ72" s="20">
        <f t="shared" si="134"/>
        <v>0</v>
      </c>
      <c r="VK72" s="20">
        <f t="shared" si="135"/>
        <v>0</v>
      </c>
      <c r="VL72" s="20">
        <f t="shared" si="136"/>
        <v>0</v>
      </c>
      <c r="VM72" s="20">
        <f t="shared" si="137"/>
        <v>0</v>
      </c>
      <c r="VN72" s="20">
        <f t="shared" si="138"/>
        <v>0</v>
      </c>
      <c r="VT72" s="34">
        <f t="shared" si="25"/>
        <v>9688838</v>
      </c>
      <c r="VU72" s="34" t="str">
        <f t="shared" si="26"/>
        <v>Domov pro seniory Trutnov</v>
      </c>
      <c r="VV72" s="34" t="str">
        <f t="shared" si="27"/>
        <v>Domov pro seniory Trutnov</v>
      </c>
      <c r="VW72" s="34" t="str">
        <f t="shared" si="28"/>
        <v>domovy pro seniory</v>
      </c>
      <c r="VX72" s="10">
        <f t="shared" si="29"/>
        <v>3770000</v>
      </c>
      <c r="VY72" s="10"/>
      <c r="VZ72" s="10"/>
      <c r="WA72" s="10">
        <f t="shared" si="30"/>
        <v>2730000</v>
      </c>
      <c r="WB72" s="10">
        <f t="shared" si="31"/>
        <v>600000</v>
      </c>
      <c r="WC72" s="10">
        <f t="shared" si="32"/>
        <v>0</v>
      </c>
      <c r="WD72" s="10">
        <f t="shared" si="33"/>
        <v>0</v>
      </c>
      <c r="WE72" s="10">
        <f t="shared" si="34"/>
        <v>284000</v>
      </c>
      <c r="WF72" s="10"/>
      <c r="WG72" s="10"/>
      <c r="WH72" s="10">
        <f t="shared" si="35"/>
        <v>3203000</v>
      </c>
      <c r="WI72" s="10">
        <f t="shared" si="36"/>
        <v>2235000</v>
      </c>
      <c r="WJ72" s="10">
        <f t="shared" si="37"/>
        <v>23380000</v>
      </c>
      <c r="WK72" s="10"/>
      <c r="WL72" s="10">
        <f t="shared" si="38"/>
        <v>7962000</v>
      </c>
      <c r="WM72" s="10">
        <f t="shared" si="39"/>
        <v>44164000</v>
      </c>
      <c r="WN72" s="10">
        <f t="shared" si="40"/>
        <v>44164000</v>
      </c>
      <c r="WO72" s="10">
        <f t="shared" si="41"/>
        <v>0</v>
      </c>
      <c r="WP72" s="10">
        <f t="shared" si="42"/>
        <v>31342000</v>
      </c>
      <c r="WQ72" s="34">
        <v>6115340</v>
      </c>
      <c r="WR72" s="10">
        <f t="shared" si="43"/>
        <v>0</v>
      </c>
      <c r="WS72" s="10"/>
      <c r="WT72" s="10"/>
      <c r="WU72" s="10">
        <f t="shared" si="44"/>
        <v>0</v>
      </c>
      <c r="WV72" s="10">
        <f t="shared" si="45"/>
        <v>0</v>
      </c>
      <c r="WW72" s="10">
        <f t="shared" si="46"/>
        <v>0</v>
      </c>
      <c r="WX72" s="10">
        <f t="shared" si="47"/>
        <v>0</v>
      </c>
      <c r="WY72" s="10">
        <f t="shared" si="48"/>
        <v>0</v>
      </c>
      <c r="WZ72" s="10"/>
      <c r="XA72" s="10"/>
      <c r="XB72" s="10">
        <f t="shared" si="49"/>
        <v>0</v>
      </c>
      <c r="XC72" s="10">
        <f t="shared" si="50"/>
        <v>0</v>
      </c>
      <c r="XD72" s="10">
        <f t="shared" si="51"/>
        <v>8500000</v>
      </c>
      <c r="XE72" s="10">
        <f t="shared" si="52"/>
        <v>8500000</v>
      </c>
      <c r="XF72" s="10"/>
      <c r="XG72" s="10">
        <f t="shared" si="53"/>
        <v>8500000</v>
      </c>
      <c r="XH72" s="10">
        <f t="shared" si="54"/>
        <v>0</v>
      </c>
      <c r="XI72" s="10"/>
      <c r="XJ72" s="10"/>
      <c r="XK72" s="10"/>
    </row>
    <row r="73" spans="1:635" s="34" customFormat="1" ht="28.5" customHeight="1">
      <c r="A73" s="7">
        <v>1</v>
      </c>
      <c r="B73" s="9" t="s">
        <v>1446</v>
      </c>
      <c r="C73" s="7">
        <v>194891</v>
      </c>
      <c r="D73" s="7" t="s">
        <v>1447</v>
      </c>
      <c r="E73" s="7" t="s">
        <v>1219</v>
      </c>
      <c r="F73" s="7">
        <v>1878615</v>
      </c>
      <c r="G73" s="7" t="s">
        <v>1316</v>
      </c>
      <c r="H73" s="7" t="s">
        <v>1187</v>
      </c>
      <c r="I73" s="7" t="s">
        <v>1446</v>
      </c>
      <c r="J73" s="35">
        <v>40787</v>
      </c>
      <c r="K73" s="7"/>
      <c r="L73" s="7" t="s">
        <v>1188</v>
      </c>
      <c r="M73" s="7" t="s">
        <v>1448</v>
      </c>
      <c r="N73" s="7">
        <v>3</v>
      </c>
      <c r="O73" s="7">
        <v>3</v>
      </c>
      <c r="P73" s="7">
        <v>18</v>
      </c>
      <c r="Q73" s="7">
        <v>30</v>
      </c>
      <c r="R73" s="7">
        <v>15</v>
      </c>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t="s">
        <v>1308</v>
      </c>
      <c r="BM73" s="7" t="s">
        <v>1191</v>
      </c>
      <c r="BN73" s="7" t="s">
        <v>1200</v>
      </c>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v>0</v>
      </c>
      <c r="DB73" s="7">
        <v>0</v>
      </c>
      <c r="DC73" s="7">
        <v>0</v>
      </c>
      <c r="DD73" s="7">
        <v>0</v>
      </c>
      <c r="DE73" s="7">
        <v>0</v>
      </c>
      <c r="DF73" s="7">
        <v>0</v>
      </c>
      <c r="DG73" s="7">
        <v>2</v>
      </c>
      <c r="DH73" s="7">
        <v>1</v>
      </c>
      <c r="DI73" s="7">
        <v>0</v>
      </c>
      <c r="DJ73" s="7">
        <v>0</v>
      </c>
      <c r="DK73" s="7">
        <v>0</v>
      </c>
      <c r="DL73" s="7">
        <v>2</v>
      </c>
      <c r="DM73" s="7">
        <v>1</v>
      </c>
      <c r="DN73" s="7">
        <v>0</v>
      </c>
      <c r="DO73" s="7">
        <v>0</v>
      </c>
      <c r="DP73" s="7">
        <v>0</v>
      </c>
      <c r="DQ73" s="7">
        <v>3</v>
      </c>
      <c r="DR73" s="7">
        <v>3</v>
      </c>
      <c r="DS73" s="7">
        <v>0</v>
      </c>
      <c r="DT73" s="7">
        <v>0</v>
      </c>
      <c r="DU73" s="7">
        <v>0</v>
      </c>
      <c r="DV73" s="7">
        <v>0</v>
      </c>
      <c r="DW73" s="7">
        <v>0</v>
      </c>
      <c r="DX73" s="7">
        <v>0</v>
      </c>
      <c r="DY73" s="7">
        <v>1</v>
      </c>
      <c r="DZ73" s="7">
        <v>1</v>
      </c>
      <c r="EA73" s="7">
        <v>1</v>
      </c>
      <c r="EB73" s="7">
        <v>0</v>
      </c>
      <c r="EC73" s="7">
        <v>0</v>
      </c>
      <c r="ED73" s="7">
        <v>1</v>
      </c>
      <c r="EE73" s="7">
        <v>1</v>
      </c>
      <c r="EF73" s="7">
        <v>1</v>
      </c>
      <c r="EG73" s="7">
        <v>0</v>
      </c>
      <c r="EH73" s="7">
        <v>0</v>
      </c>
      <c r="EI73" s="7">
        <v>3</v>
      </c>
      <c r="EJ73" s="7">
        <v>3</v>
      </c>
      <c r="EK73" s="7">
        <v>2</v>
      </c>
      <c r="EL73" s="7">
        <v>0.08</v>
      </c>
      <c r="EM73" s="7">
        <v>0.08</v>
      </c>
      <c r="EN73" s="7">
        <v>28689</v>
      </c>
      <c r="EO73" s="7">
        <v>28600</v>
      </c>
      <c r="EP73" s="7">
        <v>11</v>
      </c>
      <c r="EQ73" s="7">
        <v>0.55000000000000004</v>
      </c>
      <c r="ER73" s="7">
        <v>0.55000000000000004</v>
      </c>
      <c r="ES73" s="7">
        <v>192585</v>
      </c>
      <c r="ET73" s="7">
        <v>192500</v>
      </c>
      <c r="EU73" s="7">
        <v>12</v>
      </c>
      <c r="EV73" s="7">
        <v>0.48</v>
      </c>
      <c r="EW73" s="7">
        <v>0.48</v>
      </c>
      <c r="EX73" s="7">
        <v>253286</v>
      </c>
      <c r="EY73" s="7">
        <v>0</v>
      </c>
      <c r="EZ73" s="7"/>
      <c r="FA73" s="7"/>
      <c r="FB73" s="7"/>
      <c r="FC73" s="7"/>
      <c r="FD73" s="7"/>
      <c r="FE73" s="7"/>
      <c r="FF73" s="7"/>
      <c r="FG73" s="7"/>
      <c r="FH73" s="7"/>
      <c r="FI73" s="7"/>
      <c r="FJ73" s="7"/>
      <c r="FK73" s="7"/>
      <c r="FL73" s="7"/>
      <c r="FM73" s="7"/>
      <c r="FN73" s="7"/>
      <c r="FO73" s="7">
        <v>16</v>
      </c>
      <c r="FP73" s="7">
        <v>0.64</v>
      </c>
      <c r="FQ73" s="7">
        <v>0.64</v>
      </c>
      <c r="FR73" s="7">
        <v>233090</v>
      </c>
      <c r="FS73" s="7">
        <v>233000</v>
      </c>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v>3</v>
      </c>
      <c r="IO73" s="7">
        <v>38</v>
      </c>
      <c r="IP73" s="7">
        <v>1.9E-2</v>
      </c>
      <c r="IQ73" s="7">
        <v>3280</v>
      </c>
      <c r="IR73" s="7">
        <v>0</v>
      </c>
      <c r="IS73" s="7">
        <v>5</v>
      </c>
      <c r="IT73" s="7">
        <v>84</v>
      </c>
      <c r="IU73" s="7">
        <v>4.2000000000000003E-2</v>
      </c>
      <c r="IV73" s="7">
        <v>12192</v>
      </c>
      <c r="IW73" s="7">
        <v>0</v>
      </c>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v>0</v>
      </c>
      <c r="KH73" s="7"/>
      <c r="KI73" s="7">
        <v>1.1100000000000001</v>
      </c>
      <c r="KJ73" s="7">
        <v>0</v>
      </c>
      <c r="KK73" s="7">
        <v>1.9E-2</v>
      </c>
      <c r="KL73" s="7">
        <v>0</v>
      </c>
      <c r="KM73" s="7">
        <v>1.129</v>
      </c>
      <c r="KN73" s="7">
        <v>707650</v>
      </c>
      <c r="KO73" s="7">
        <v>454100</v>
      </c>
      <c r="KP73" s="7">
        <v>454100</v>
      </c>
      <c r="KQ73" s="7"/>
      <c r="KR73" s="7"/>
      <c r="KS73" s="7"/>
      <c r="KT73" s="7">
        <v>0</v>
      </c>
      <c r="KU73" s="7">
        <v>0</v>
      </c>
      <c r="KV73" s="7">
        <v>0</v>
      </c>
      <c r="KW73" s="7"/>
      <c r="KX73" s="7"/>
      <c r="KY73" s="7"/>
      <c r="KZ73" s="7">
        <v>15472</v>
      </c>
      <c r="LA73" s="7">
        <v>0</v>
      </c>
      <c r="LB73" s="7">
        <v>0</v>
      </c>
      <c r="LC73" s="7"/>
      <c r="LD73" s="7"/>
      <c r="LE73" s="7"/>
      <c r="LF73" s="7">
        <v>6136</v>
      </c>
      <c r="LG73" s="7">
        <v>0</v>
      </c>
      <c r="LH73" s="7">
        <v>0</v>
      </c>
      <c r="LI73" s="7"/>
      <c r="LJ73" s="7"/>
      <c r="LK73" s="7"/>
      <c r="LL73" s="7">
        <v>0</v>
      </c>
      <c r="LM73" s="7">
        <v>0</v>
      </c>
      <c r="LN73" s="7">
        <v>0</v>
      </c>
      <c r="LO73" s="7"/>
      <c r="LP73" s="7"/>
      <c r="LQ73" s="7"/>
      <c r="LR73" s="7">
        <v>16000</v>
      </c>
      <c r="LS73" s="7">
        <v>0</v>
      </c>
      <c r="LT73" s="7">
        <v>0</v>
      </c>
      <c r="LU73" s="7"/>
      <c r="LV73" s="7"/>
      <c r="LW73" s="7"/>
      <c r="LX73" s="7">
        <v>81200</v>
      </c>
      <c r="LY73" s="7">
        <v>0</v>
      </c>
      <c r="LZ73" s="7">
        <v>0</v>
      </c>
      <c r="MA73" s="7"/>
      <c r="MB73" s="7"/>
      <c r="MC73" s="7"/>
      <c r="MD73" s="7">
        <v>2200</v>
      </c>
      <c r="ME73" s="7">
        <v>0</v>
      </c>
      <c r="MF73" s="7">
        <v>0</v>
      </c>
      <c r="MG73" s="7"/>
      <c r="MH73" s="7"/>
      <c r="MI73" s="7"/>
      <c r="MJ73" s="7">
        <v>1000</v>
      </c>
      <c r="MK73" s="7">
        <v>0</v>
      </c>
      <c r="ML73" s="7">
        <v>0</v>
      </c>
      <c r="MM73" s="7"/>
      <c r="MN73" s="7"/>
      <c r="MO73" s="7"/>
      <c r="MP73" s="7">
        <v>18600</v>
      </c>
      <c r="MQ73" s="7">
        <v>0</v>
      </c>
      <c r="MR73" s="7">
        <v>0</v>
      </c>
      <c r="MS73" s="7"/>
      <c r="MT73" s="7"/>
      <c r="MU73" s="7"/>
      <c r="MV73" s="7">
        <v>57800</v>
      </c>
      <c r="MW73" s="7">
        <v>0</v>
      </c>
      <c r="MX73" s="7">
        <v>0</v>
      </c>
      <c r="MY73" s="7"/>
      <c r="MZ73" s="7"/>
      <c r="NA73" s="7"/>
      <c r="NB73" s="7">
        <v>2080</v>
      </c>
      <c r="NC73" s="7">
        <v>0</v>
      </c>
      <c r="ND73" s="7">
        <v>0</v>
      </c>
      <c r="NE73" s="7"/>
      <c r="NF73" s="7"/>
      <c r="NG73" s="7"/>
      <c r="NH73" s="7">
        <v>0</v>
      </c>
      <c r="NI73" s="7">
        <v>0</v>
      </c>
      <c r="NJ73" s="7">
        <v>0</v>
      </c>
      <c r="NK73" s="7"/>
      <c r="NL73" s="7"/>
      <c r="NM73" s="7"/>
      <c r="NN73" s="7">
        <v>0</v>
      </c>
      <c r="NO73" s="7">
        <v>0</v>
      </c>
      <c r="NP73" s="7">
        <v>0</v>
      </c>
      <c r="NQ73" s="7"/>
      <c r="NR73" s="7"/>
      <c r="NS73" s="7"/>
      <c r="NT73" s="7">
        <v>4000</v>
      </c>
      <c r="NU73" s="7">
        <v>0</v>
      </c>
      <c r="NV73" s="7">
        <v>0</v>
      </c>
      <c r="NW73" s="7"/>
      <c r="NX73" s="7"/>
      <c r="NY73" s="7"/>
      <c r="NZ73" s="7">
        <v>21800</v>
      </c>
      <c r="OA73" s="7">
        <v>0</v>
      </c>
      <c r="OB73" s="7">
        <v>0</v>
      </c>
      <c r="OC73" s="7"/>
      <c r="OD73" s="7"/>
      <c r="OE73" s="7"/>
      <c r="OF73" s="7">
        <v>560</v>
      </c>
      <c r="OG73" s="7">
        <v>0</v>
      </c>
      <c r="OH73" s="7">
        <v>0</v>
      </c>
      <c r="OI73" s="7"/>
      <c r="OJ73" s="7"/>
      <c r="OK73" s="7"/>
      <c r="OL73" s="7">
        <v>0</v>
      </c>
      <c r="OM73" s="7">
        <v>0</v>
      </c>
      <c r="ON73" s="7">
        <v>0</v>
      </c>
      <c r="OO73" s="7"/>
      <c r="OP73" s="7"/>
      <c r="OQ73" s="7"/>
      <c r="OR73" s="7">
        <v>0</v>
      </c>
      <c r="OS73" s="7">
        <v>0</v>
      </c>
      <c r="OT73" s="7">
        <v>0</v>
      </c>
      <c r="OU73" s="7"/>
      <c r="OV73" s="7"/>
      <c r="OW73" s="7"/>
      <c r="OX73" s="7">
        <v>38120</v>
      </c>
      <c r="OY73" s="7">
        <v>0</v>
      </c>
      <c r="OZ73" s="7">
        <v>0</v>
      </c>
      <c r="PA73" s="7"/>
      <c r="PB73" s="7"/>
      <c r="PC73" s="7"/>
      <c r="PD73" s="7">
        <v>49800</v>
      </c>
      <c r="PE73" s="7">
        <v>0</v>
      </c>
      <c r="PF73" s="7">
        <v>0</v>
      </c>
      <c r="PG73" s="7"/>
      <c r="PH73" s="7"/>
      <c r="PI73" s="7"/>
      <c r="PJ73" s="7">
        <v>1040</v>
      </c>
      <c r="PK73" s="7">
        <v>0</v>
      </c>
      <c r="PL73" s="7">
        <v>0</v>
      </c>
      <c r="PM73" s="7"/>
      <c r="PN73" s="7"/>
      <c r="PO73" s="7"/>
      <c r="PP73" s="7">
        <v>1023458</v>
      </c>
      <c r="PQ73" s="7">
        <v>454100</v>
      </c>
      <c r="PR73" s="8">
        <v>454100</v>
      </c>
      <c r="PS73" s="7">
        <v>100</v>
      </c>
      <c r="PT73" s="7">
        <v>100</v>
      </c>
      <c r="PU73" s="7"/>
      <c r="PV73" s="7">
        <v>775926</v>
      </c>
      <c r="PW73" s="7"/>
      <c r="PX73" s="7">
        <v>300000</v>
      </c>
      <c r="PY73" s="7">
        <v>321000</v>
      </c>
      <c r="PZ73" s="7">
        <v>454100</v>
      </c>
      <c r="QA73" s="7">
        <v>0</v>
      </c>
      <c r="QB73" s="7">
        <v>0</v>
      </c>
      <c r="QC73" s="7">
        <v>0</v>
      </c>
      <c r="QD73" s="7">
        <v>0</v>
      </c>
      <c r="QE73" s="7">
        <v>0</v>
      </c>
      <c r="QF73" s="7">
        <v>0</v>
      </c>
      <c r="QG73" s="7">
        <v>205660</v>
      </c>
      <c r="QH73" s="7">
        <v>175994</v>
      </c>
      <c r="QI73" s="7">
        <v>84478</v>
      </c>
      <c r="QJ73" s="7">
        <v>464273</v>
      </c>
      <c r="QK73" s="7">
        <v>522621</v>
      </c>
      <c r="QL73" s="7">
        <v>472000</v>
      </c>
      <c r="QM73" s="7"/>
      <c r="QN73" s="7">
        <v>0</v>
      </c>
      <c r="QO73" s="7">
        <v>0</v>
      </c>
      <c r="QP73" s="7">
        <v>0</v>
      </c>
      <c r="QQ73" s="7"/>
      <c r="QR73" s="7">
        <v>1047</v>
      </c>
      <c r="QS73" s="7">
        <v>1040</v>
      </c>
      <c r="QT73" s="7">
        <v>1040</v>
      </c>
      <c r="QU73" s="7"/>
      <c r="QV73" s="7"/>
      <c r="QW73" s="7"/>
      <c r="QX73" s="7"/>
      <c r="QY73" s="7"/>
      <c r="QZ73" s="7"/>
      <c r="RA73" s="7"/>
      <c r="RB73" s="7"/>
      <c r="RC73" s="7"/>
      <c r="RD73" s="7">
        <v>7579</v>
      </c>
      <c r="RE73" s="7">
        <v>5916</v>
      </c>
      <c r="RF73" s="7">
        <v>11840</v>
      </c>
      <c r="RG73" s="7"/>
      <c r="RH73" s="7"/>
      <c r="RI73" s="7">
        <v>0</v>
      </c>
      <c r="RJ73" s="7"/>
      <c r="RK73" s="7"/>
      <c r="RL73" s="7"/>
      <c r="RM73" s="7" t="s">
        <v>1188</v>
      </c>
      <c r="RN73" s="7"/>
      <c r="RO73" s="7"/>
      <c r="RP73" s="7"/>
      <c r="RQ73" s="7"/>
      <c r="RR73" s="7"/>
      <c r="RS73" s="7"/>
      <c r="RT73" s="7"/>
      <c r="RU73" s="7"/>
      <c r="RV73" s="7"/>
      <c r="RW73" s="7"/>
      <c r="RX73" s="7"/>
      <c r="RY73" s="7"/>
      <c r="RZ73" s="7"/>
      <c r="SA73" s="7"/>
      <c r="SB73" s="7"/>
      <c r="SC73" s="7"/>
      <c r="SD73" s="7"/>
      <c r="SE73" s="7"/>
      <c r="SF73" s="7"/>
      <c r="SG73" s="36">
        <f t="shared" si="55"/>
        <v>1023458</v>
      </c>
      <c r="SH73" s="36">
        <f t="shared" si="56"/>
        <v>1023458</v>
      </c>
      <c r="SI73" s="36">
        <f t="shared" si="57"/>
        <v>729258</v>
      </c>
      <c r="SJ73" s="20">
        <f t="shared" si="58"/>
        <v>707650</v>
      </c>
      <c r="SK73" s="20">
        <f t="shared" si="59"/>
        <v>0</v>
      </c>
      <c r="SL73" s="20">
        <f t="shared" si="60"/>
        <v>15472</v>
      </c>
      <c r="SM73" s="20">
        <f t="shared" si="61"/>
        <v>6136</v>
      </c>
      <c r="SN73" s="36">
        <f t="shared" si="62"/>
        <v>294200</v>
      </c>
      <c r="SO73" s="36">
        <f t="shared" si="63"/>
        <v>16000</v>
      </c>
      <c r="SP73" s="20">
        <f t="shared" si="64"/>
        <v>0</v>
      </c>
      <c r="SQ73" s="20">
        <f t="shared" si="65"/>
        <v>16000</v>
      </c>
      <c r="SR73" s="20">
        <f t="shared" si="66"/>
        <v>81200</v>
      </c>
      <c r="SS73" s="20">
        <f t="shared" si="67"/>
        <v>2200</v>
      </c>
      <c r="ST73" s="20">
        <f t="shared" si="68"/>
        <v>1000</v>
      </c>
      <c r="SU73" s="20">
        <f t="shared" si="69"/>
        <v>18600</v>
      </c>
      <c r="SV73" s="36">
        <f t="shared" si="70"/>
        <v>124360</v>
      </c>
      <c r="SW73" s="20">
        <f t="shared" si="71"/>
        <v>57800</v>
      </c>
      <c r="SX73" s="20">
        <f t="shared" si="72"/>
        <v>2080</v>
      </c>
      <c r="SY73" s="20">
        <f t="shared" si="73"/>
        <v>0</v>
      </c>
      <c r="SZ73" s="20">
        <f t="shared" si="74"/>
        <v>0</v>
      </c>
      <c r="TA73" s="20">
        <f t="shared" si="75"/>
        <v>4000</v>
      </c>
      <c r="TB73" s="20">
        <f t="shared" si="76"/>
        <v>21800</v>
      </c>
      <c r="TC73" s="20">
        <f t="shared" si="77"/>
        <v>560</v>
      </c>
      <c r="TD73" s="20">
        <f t="shared" si="78"/>
        <v>0</v>
      </c>
      <c r="TE73" s="20">
        <f t="shared" si="79"/>
        <v>0</v>
      </c>
      <c r="TF73" s="20">
        <f t="shared" si="80"/>
        <v>38120</v>
      </c>
      <c r="TG73" s="20">
        <f t="shared" si="81"/>
        <v>49800</v>
      </c>
      <c r="TH73" s="20">
        <f t="shared" si="82"/>
        <v>1040</v>
      </c>
      <c r="TI73" s="6"/>
      <c r="TJ73" s="36">
        <f t="shared" si="83"/>
        <v>454100</v>
      </c>
      <c r="TK73" s="36">
        <f t="shared" si="84"/>
        <v>454100</v>
      </c>
      <c r="TL73" s="36">
        <f t="shared" si="85"/>
        <v>454100</v>
      </c>
      <c r="TM73" s="20">
        <f t="shared" si="86"/>
        <v>454100</v>
      </c>
      <c r="TN73" s="20">
        <f t="shared" si="87"/>
        <v>0</v>
      </c>
      <c r="TO73" s="20">
        <f t="shared" si="88"/>
        <v>0</v>
      </c>
      <c r="TP73" s="20">
        <f t="shared" si="89"/>
        <v>0</v>
      </c>
      <c r="TQ73" s="36">
        <f t="shared" si="90"/>
        <v>0</v>
      </c>
      <c r="TR73" s="36">
        <f t="shared" si="91"/>
        <v>0</v>
      </c>
      <c r="TS73" s="20">
        <f t="shared" si="92"/>
        <v>0</v>
      </c>
      <c r="TT73" s="20">
        <f t="shared" si="93"/>
        <v>0</v>
      </c>
      <c r="TU73" s="20">
        <f t="shared" si="94"/>
        <v>0</v>
      </c>
      <c r="TV73" s="20">
        <f t="shared" si="95"/>
        <v>0</v>
      </c>
      <c r="TW73" s="20">
        <f t="shared" si="96"/>
        <v>0</v>
      </c>
      <c r="TX73" s="20">
        <f t="shared" si="97"/>
        <v>0</v>
      </c>
      <c r="TY73" s="36">
        <f t="shared" si="98"/>
        <v>0</v>
      </c>
      <c r="TZ73" s="20">
        <f t="shared" si="99"/>
        <v>0</v>
      </c>
      <c r="UA73" s="20">
        <f t="shared" si="100"/>
        <v>0</v>
      </c>
      <c r="UB73" s="20">
        <f t="shared" si="101"/>
        <v>0</v>
      </c>
      <c r="UC73" s="20">
        <f t="shared" si="102"/>
        <v>0</v>
      </c>
      <c r="UD73" s="20">
        <f t="shared" si="103"/>
        <v>0</v>
      </c>
      <c r="UE73" s="20">
        <f t="shared" si="104"/>
        <v>0</v>
      </c>
      <c r="UF73" s="20">
        <f t="shared" si="105"/>
        <v>0</v>
      </c>
      <c r="UG73" s="20">
        <f t="shared" si="106"/>
        <v>0</v>
      </c>
      <c r="UH73" s="20">
        <f t="shared" si="107"/>
        <v>0</v>
      </c>
      <c r="UI73" s="20">
        <f t="shared" si="108"/>
        <v>0</v>
      </c>
      <c r="UJ73" s="20">
        <f t="shared" si="109"/>
        <v>0</v>
      </c>
      <c r="UK73" s="20">
        <f t="shared" si="110"/>
        <v>0</v>
      </c>
      <c r="UL73" s="6"/>
      <c r="UM73" s="36">
        <f t="shared" si="111"/>
        <v>454100</v>
      </c>
      <c r="UN73" s="36">
        <f t="shared" si="112"/>
        <v>454100</v>
      </c>
      <c r="UO73" s="36">
        <f t="shared" si="113"/>
        <v>454100</v>
      </c>
      <c r="UP73" s="20">
        <f t="shared" si="114"/>
        <v>454100</v>
      </c>
      <c r="UQ73" s="20">
        <f t="shared" si="115"/>
        <v>0</v>
      </c>
      <c r="UR73" s="20">
        <f t="shared" si="116"/>
        <v>0</v>
      </c>
      <c r="US73" s="20">
        <f t="shared" si="117"/>
        <v>0</v>
      </c>
      <c r="UT73" s="36">
        <f t="shared" si="118"/>
        <v>0</v>
      </c>
      <c r="UU73" s="36">
        <f t="shared" si="119"/>
        <v>0</v>
      </c>
      <c r="UV73" s="20">
        <f t="shared" si="120"/>
        <v>0</v>
      </c>
      <c r="UW73" s="20">
        <f t="shared" si="121"/>
        <v>0</v>
      </c>
      <c r="UX73" s="20">
        <f t="shared" si="122"/>
        <v>0</v>
      </c>
      <c r="UY73" s="20">
        <f t="shared" si="123"/>
        <v>0</v>
      </c>
      <c r="UZ73" s="20">
        <f t="shared" si="124"/>
        <v>0</v>
      </c>
      <c r="VA73" s="20">
        <f t="shared" si="125"/>
        <v>0</v>
      </c>
      <c r="VB73" s="36">
        <f t="shared" si="126"/>
        <v>0</v>
      </c>
      <c r="VC73" s="20">
        <f t="shared" si="127"/>
        <v>0</v>
      </c>
      <c r="VD73" s="20">
        <f t="shared" si="128"/>
        <v>0</v>
      </c>
      <c r="VE73" s="20">
        <f t="shared" si="129"/>
        <v>0</v>
      </c>
      <c r="VF73" s="20">
        <f t="shared" si="130"/>
        <v>0</v>
      </c>
      <c r="VG73" s="20">
        <f t="shared" si="131"/>
        <v>0</v>
      </c>
      <c r="VH73" s="20">
        <f t="shared" si="132"/>
        <v>0</v>
      </c>
      <c r="VI73" s="20">
        <f t="shared" si="133"/>
        <v>0</v>
      </c>
      <c r="VJ73" s="20">
        <f t="shared" si="134"/>
        <v>0</v>
      </c>
      <c r="VK73" s="20">
        <f t="shared" si="135"/>
        <v>0</v>
      </c>
      <c r="VL73" s="20">
        <f t="shared" si="136"/>
        <v>0</v>
      </c>
      <c r="VM73" s="20">
        <f t="shared" si="137"/>
        <v>0</v>
      </c>
      <c r="VN73" s="20">
        <f t="shared" si="138"/>
        <v>0</v>
      </c>
      <c r="VT73" s="34">
        <f t="shared" ref="VT73:VT136" si="139">F73</f>
        <v>1878615</v>
      </c>
      <c r="VU73" s="34" t="str">
        <f t="shared" ref="VU73:VU136" si="140">B73</f>
        <v>Domov pro seniory Vrchlabí</v>
      </c>
      <c r="VV73" s="34" t="str">
        <f t="shared" ref="VV73:VV136" si="141">I73</f>
        <v>Domov pro seniory Vrchlabí</v>
      </c>
      <c r="VW73" s="34" t="str">
        <f t="shared" ref="VW73:VW136" si="142">G73</f>
        <v>odlehčovací služby</v>
      </c>
      <c r="VX73" s="10">
        <f t="shared" ref="VX73:VX136" si="143">LL73+LR73+LX73+MD73+MJ73</f>
        <v>100400</v>
      </c>
      <c r="VY73" s="10"/>
      <c r="VZ73" s="10"/>
      <c r="WA73" s="10">
        <f t="shared" ref="WA73:WA136" si="144">MV73</f>
        <v>57800</v>
      </c>
      <c r="WB73" s="10">
        <f t="shared" ref="WB73:WB136" si="145">NZ73</f>
        <v>21800</v>
      </c>
      <c r="WC73" s="10">
        <f t="shared" ref="WC73:WC136" si="146">NH73</f>
        <v>0</v>
      </c>
      <c r="WD73" s="10">
        <f t="shared" ref="WD73:WD136" si="147">JA73+JF73+JK73+JP73+JU73+JZ73+KE73</f>
        <v>0</v>
      </c>
      <c r="WE73" s="10">
        <f t="shared" ref="WE73:WE136" si="148">NB73+NN73+NT73</f>
        <v>6080</v>
      </c>
      <c r="WF73" s="10"/>
      <c r="WG73" s="10"/>
      <c r="WH73" s="10">
        <f t="shared" ref="WH73:WH136" si="149">PD73</f>
        <v>49800</v>
      </c>
      <c r="WI73" s="10">
        <f t="shared" ref="WI73:WI136" si="150">MP73+OF73+OX73+PJ73</f>
        <v>58320</v>
      </c>
      <c r="WJ73" s="10">
        <f t="shared" ref="WJ73:WJ136" si="151">EN73+ES73+EX73+FC73+FH73+FM73+FX73+GD73+GJ73+GP73+GV73+HB73+HH73+HN73+HT73+HZ73+IF73+IQ73</f>
        <v>477840</v>
      </c>
      <c r="WK73" s="10"/>
      <c r="WL73" s="10">
        <f t="shared" ref="WL73:WL136" si="152">FR73+IL73+IV73+LF73</f>
        <v>251418</v>
      </c>
      <c r="WM73" s="10">
        <f t="shared" ref="WM73:WM136" si="153">VX73+WA73+WB73+WC73+WD73+WE73+WH73+WI73+WJ73+WL73</f>
        <v>1023458</v>
      </c>
      <c r="WN73" s="10">
        <f t="shared" ref="WN73:WN136" si="154">SG73</f>
        <v>1023458</v>
      </c>
      <c r="WO73" s="10">
        <f t="shared" ref="WO73:WO136" si="155">WN73-WM73</f>
        <v>0</v>
      </c>
      <c r="WP73" s="10">
        <f t="shared" ref="WP73:WP136" si="156">WJ73+WL73</f>
        <v>729258</v>
      </c>
      <c r="WQ73" s="34">
        <v>6115340</v>
      </c>
      <c r="WR73" s="10">
        <f t="shared" ref="WR73:WR136" si="157">LN73+LT73+LZ73+MF73+ML73</f>
        <v>0</v>
      </c>
      <c r="WS73" s="10"/>
      <c r="WT73" s="10"/>
      <c r="WU73" s="10">
        <f t="shared" ref="WU73:WU136" si="158">MX73</f>
        <v>0</v>
      </c>
      <c r="WV73" s="10">
        <f t="shared" ref="WV73:WV136" si="159">OB73</f>
        <v>0</v>
      </c>
      <c r="WW73" s="10">
        <f t="shared" ref="WW73:WW136" si="160">NJ73</f>
        <v>0</v>
      </c>
      <c r="WX73" s="10">
        <f t="shared" ref="WX73:WX136" si="161">JB73+JG73+JL73+JQ73+JV73+KA73+KF73</f>
        <v>0</v>
      </c>
      <c r="WY73" s="10">
        <f t="shared" ref="WY73:WY136" si="162">ND73+NP73+NV73</f>
        <v>0</v>
      </c>
      <c r="WZ73" s="10"/>
      <c r="XA73" s="10"/>
      <c r="XB73" s="10">
        <f t="shared" ref="XB73:XB136" si="163">PF73</f>
        <v>0</v>
      </c>
      <c r="XC73" s="10">
        <f t="shared" ref="XC73:XC136" si="164">MR73+OH73+OZ73+PL73</f>
        <v>0</v>
      </c>
      <c r="XD73" s="10">
        <f t="shared" ref="XD73:XD136" si="165">KP73+KV73+LB73+LH73</f>
        <v>454100</v>
      </c>
      <c r="XE73" s="10">
        <f t="shared" ref="XE73:XE136" si="166">WR73+WU73+WV73+WW73+WX73+WY73+XB73+XC73+XD73</f>
        <v>454100</v>
      </c>
      <c r="XF73" s="10"/>
      <c r="XG73" s="10">
        <f t="shared" ref="XG73:XG136" si="167">PR73</f>
        <v>454100</v>
      </c>
      <c r="XH73" s="10">
        <f t="shared" ref="XH73:XH136" si="168">XE73-XG73</f>
        <v>0</v>
      </c>
      <c r="XI73" s="10"/>
      <c r="XJ73" s="10"/>
      <c r="XK73" s="10"/>
    </row>
    <row r="74" spans="1:635" s="34" customFormat="1" ht="28.5" customHeight="1">
      <c r="A74" s="7">
        <v>1</v>
      </c>
      <c r="B74" s="9" t="s">
        <v>1446</v>
      </c>
      <c r="C74" s="7">
        <v>194891</v>
      </c>
      <c r="D74" s="7" t="s">
        <v>1447</v>
      </c>
      <c r="E74" s="7" t="s">
        <v>1219</v>
      </c>
      <c r="F74" s="7">
        <v>6565956</v>
      </c>
      <c r="G74" s="7" t="s">
        <v>1196</v>
      </c>
      <c r="H74" s="7" t="s">
        <v>1187</v>
      </c>
      <c r="I74" s="7" t="s">
        <v>1446</v>
      </c>
      <c r="J74" s="35">
        <v>39814</v>
      </c>
      <c r="K74" s="7"/>
      <c r="L74" s="7" t="s">
        <v>1188</v>
      </c>
      <c r="M74" s="7" t="s">
        <v>1416</v>
      </c>
      <c r="N74" s="7">
        <v>55</v>
      </c>
      <c r="O74" s="7"/>
      <c r="P74" s="7">
        <v>71</v>
      </c>
      <c r="Q74" s="7">
        <v>74</v>
      </c>
      <c r="R74" s="7">
        <v>55</v>
      </c>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t="s">
        <v>1308</v>
      </c>
      <c r="BM74" s="7" t="s">
        <v>1191</v>
      </c>
      <c r="BN74" s="7" t="s">
        <v>1309</v>
      </c>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v>0</v>
      </c>
      <c r="DB74" s="7">
        <v>0</v>
      </c>
      <c r="DC74" s="7">
        <v>0</v>
      </c>
      <c r="DD74" s="7">
        <v>0</v>
      </c>
      <c r="DE74" s="7">
        <v>0</v>
      </c>
      <c r="DF74" s="7">
        <v>7</v>
      </c>
      <c r="DG74" s="7">
        <v>12</v>
      </c>
      <c r="DH74" s="7">
        <v>16</v>
      </c>
      <c r="DI74" s="7">
        <v>14</v>
      </c>
      <c r="DJ74" s="7">
        <v>6</v>
      </c>
      <c r="DK74" s="7">
        <v>7</v>
      </c>
      <c r="DL74" s="7">
        <v>12</v>
      </c>
      <c r="DM74" s="7">
        <v>16</v>
      </c>
      <c r="DN74" s="7">
        <v>14</v>
      </c>
      <c r="DO74" s="7">
        <v>6</v>
      </c>
      <c r="DP74" s="7">
        <v>0</v>
      </c>
      <c r="DQ74" s="7">
        <v>55</v>
      </c>
      <c r="DR74" s="7">
        <v>55</v>
      </c>
      <c r="DS74" s="7">
        <v>0</v>
      </c>
      <c r="DT74" s="7">
        <v>0</v>
      </c>
      <c r="DU74" s="7">
        <v>0</v>
      </c>
      <c r="DV74" s="7">
        <v>0</v>
      </c>
      <c r="DW74" s="7">
        <v>0</v>
      </c>
      <c r="DX74" s="7">
        <v>4</v>
      </c>
      <c r="DY74" s="7">
        <v>10</v>
      </c>
      <c r="DZ74" s="7">
        <v>21</v>
      </c>
      <c r="EA74" s="7">
        <v>17</v>
      </c>
      <c r="EB74" s="7">
        <v>3</v>
      </c>
      <c r="EC74" s="7">
        <v>4</v>
      </c>
      <c r="ED74" s="7">
        <v>10</v>
      </c>
      <c r="EE74" s="7">
        <v>21</v>
      </c>
      <c r="EF74" s="7">
        <v>17</v>
      </c>
      <c r="EG74" s="7">
        <v>3</v>
      </c>
      <c r="EH74" s="7">
        <v>0</v>
      </c>
      <c r="EI74" s="7">
        <v>55</v>
      </c>
      <c r="EJ74" s="7">
        <v>55</v>
      </c>
      <c r="EK74" s="7">
        <v>2</v>
      </c>
      <c r="EL74" s="7">
        <v>1.62</v>
      </c>
      <c r="EM74" s="7">
        <v>2</v>
      </c>
      <c r="EN74" s="7">
        <v>580950</v>
      </c>
      <c r="EO74" s="7">
        <v>300000</v>
      </c>
      <c r="EP74" s="7">
        <v>11</v>
      </c>
      <c r="EQ74" s="7">
        <v>10.45</v>
      </c>
      <c r="ER74" s="7">
        <v>10.45</v>
      </c>
      <c r="ES74" s="7">
        <v>3659116</v>
      </c>
      <c r="ET74" s="7">
        <v>2922601</v>
      </c>
      <c r="EU74" s="7">
        <v>12</v>
      </c>
      <c r="EV74" s="7">
        <v>9.7200000000000006</v>
      </c>
      <c r="EW74" s="7">
        <v>9.7200000000000006</v>
      </c>
      <c r="EX74" s="7">
        <v>5129044</v>
      </c>
      <c r="EY74" s="7">
        <v>0</v>
      </c>
      <c r="EZ74" s="7"/>
      <c r="FA74" s="7"/>
      <c r="FB74" s="7"/>
      <c r="FC74" s="7"/>
      <c r="FD74" s="7"/>
      <c r="FE74" s="7"/>
      <c r="FF74" s="7"/>
      <c r="FG74" s="7"/>
      <c r="FH74" s="7"/>
      <c r="FI74" s="7"/>
      <c r="FJ74" s="7"/>
      <c r="FK74" s="7"/>
      <c r="FL74" s="7"/>
      <c r="FM74" s="7"/>
      <c r="FN74" s="7"/>
      <c r="FO74" s="7">
        <v>16</v>
      </c>
      <c r="FP74" s="7">
        <v>12.96</v>
      </c>
      <c r="FQ74" s="7">
        <v>12.96</v>
      </c>
      <c r="FR74" s="7">
        <v>4720064</v>
      </c>
      <c r="FS74" s="7">
        <v>3550000</v>
      </c>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v>3</v>
      </c>
      <c r="IO74" s="7">
        <v>732</v>
      </c>
      <c r="IP74" s="7">
        <v>0.36499999999999999</v>
      </c>
      <c r="IQ74" s="7">
        <v>63720</v>
      </c>
      <c r="IR74" s="7">
        <v>0</v>
      </c>
      <c r="IS74" s="7">
        <v>5</v>
      </c>
      <c r="IT74" s="7">
        <v>826</v>
      </c>
      <c r="IU74" s="7">
        <v>0.41099999999999998</v>
      </c>
      <c r="IV74" s="7">
        <v>71888</v>
      </c>
      <c r="IW74" s="7">
        <v>0</v>
      </c>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v>0</v>
      </c>
      <c r="KH74" s="7"/>
      <c r="KI74" s="7">
        <v>21.79</v>
      </c>
      <c r="KJ74" s="7">
        <v>0</v>
      </c>
      <c r="KK74" s="7">
        <v>0.36499999999999999</v>
      </c>
      <c r="KL74" s="7">
        <v>0</v>
      </c>
      <c r="KM74" s="7">
        <v>22.155000000000001</v>
      </c>
      <c r="KN74" s="7">
        <v>14089174</v>
      </c>
      <c r="KO74" s="7">
        <v>6772601</v>
      </c>
      <c r="KP74" s="7">
        <v>6772601</v>
      </c>
      <c r="KQ74" s="7"/>
      <c r="KR74" s="7"/>
      <c r="KS74" s="7"/>
      <c r="KT74" s="7">
        <v>0</v>
      </c>
      <c r="KU74" s="7">
        <v>0</v>
      </c>
      <c r="KV74" s="7">
        <v>0</v>
      </c>
      <c r="KW74" s="7"/>
      <c r="KX74" s="7"/>
      <c r="KY74" s="7"/>
      <c r="KZ74" s="7">
        <v>135608</v>
      </c>
      <c r="LA74" s="7">
        <v>0</v>
      </c>
      <c r="LB74" s="7">
        <v>0</v>
      </c>
      <c r="LC74" s="7"/>
      <c r="LD74" s="7"/>
      <c r="LE74" s="7"/>
      <c r="LF74" s="7">
        <v>124254</v>
      </c>
      <c r="LG74" s="7">
        <v>0</v>
      </c>
      <c r="LH74" s="7">
        <v>0</v>
      </c>
      <c r="LI74" s="7"/>
      <c r="LJ74" s="7"/>
      <c r="LK74" s="7"/>
      <c r="LL74" s="7">
        <v>0</v>
      </c>
      <c r="LM74" s="7">
        <v>0</v>
      </c>
      <c r="LN74" s="7">
        <v>0</v>
      </c>
      <c r="LO74" s="7"/>
      <c r="LP74" s="7"/>
      <c r="LQ74" s="7"/>
      <c r="LR74" s="7">
        <v>324000</v>
      </c>
      <c r="LS74" s="7">
        <v>0</v>
      </c>
      <c r="LT74" s="7">
        <v>0</v>
      </c>
      <c r="LU74" s="7"/>
      <c r="LV74" s="7"/>
      <c r="LW74" s="7"/>
      <c r="LX74" s="7">
        <v>1644300</v>
      </c>
      <c r="LY74" s="7">
        <v>0</v>
      </c>
      <c r="LZ74" s="7">
        <v>0</v>
      </c>
      <c r="MA74" s="7"/>
      <c r="MB74" s="7"/>
      <c r="MC74" s="7"/>
      <c r="MD74" s="7">
        <v>44550</v>
      </c>
      <c r="ME74" s="7">
        <v>0</v>
      </c>
      <c r="MF74" s="7">
        <v>0</v>
      </c>
      <c r="MG74" s="7"/>
      <c r="MH74" s="7"/>
      <c r="MI74" s="7"/>
      <c r="MJ74" s="7">
        <v>20250</v>
      </c>
      <c r="MK74" s="7">
        <v>0</v>
      </c>
      <c r="ML74" s="7">
        <v>0</v>
      </c>
      <c r="MM74" s="7"/>
      <c r="MN74" s="7"/>
      <c r="MO74" s="7"/>
      <c r="MP74" s="7">
        <v>376650</v>
      </c>
      <c r="MQ74" s="7">
        <v>0</v>
      </c>
      <c r="MR74" s="7">
        <v>0</v>
      </c>
      <c r="MS74" s="7"/>
      <c r="MT74" s="7"/>
      <c r="MU74" s="7"/>
      <c r="MV74" s="7">
        <v>1170450</v>
      </c>
      <c r="MW74" s="7">
        <v>0</v>
      </c>
      <c r="MX74" s="7">
        <v>0</v>
      </c>
      <c r="MY74" s="7"/>
      <c r="MZ74" s="7"/>
      <c r="NA74" s="7"/>
      <c r="NB74" s="7">
        <v>42120</v>
      </c>
      <c r="NC74" s="7">
        <v>0</v>
      </c>
      <c r="ND74" s="7">
        <v>0</v>
      </c>
      <c r="NE74" s="7"/>
      <c r="NF74" s="7"/>
      <c r="NG74" s="7"/>
      <c r="NH74" s="7">
        <v>0</v>
      </c>
      <c r="NI74" s="7">
        <v>0</v>
      </c>
      <c r="NJ74" s="7">
        <v>0</v>
      </c>
      <c r="NK74" s="7"/>
      <c r="NL74" s="7"/>
      <c r="NM74" s="7"/>
      <c r="NN74" s="7">
        <v>0</v>
      </c>
      <c r="NO74" s="7">
        <v>0</v>
      </c>
      <c r="NP74" s="7">
        <v>0</v>
      </c>
      <c r="NQ74" s="7"/>
      <c r="NR74" s="7"/>
      <c r="NS74" s="7"/>
      <c r="NT74" s="7">
        <v>81000</v>
      </c>
      <c r="NU74" s="7">
        <v>0</v>
      </c>
      <c r="NV74" s="7">
        <v>0</v>
      </c>
      <c r="NW74" s="7"/>
      <c r="NX74" s="7"/>
      <c r="NY74" s="7"/>
      <c r="NZ74" s="7">
        <v>441450</v>
      </c>
      <c r="OA74" s="7">
        <v>0</v>
      </c>
      <c r="OB74" s="7">
        <v>0</v>
      </c>
      <c r="OC74" s="7"/>
      <c r="OD74" s="7"/>
      <c r="OE74" s="7"/>
      <c r="OF74" s="7">
        <v>11340</v>
      </c>
      <c r="OG74" s="7">
        <v>0</v>
      </c>
      <c r="OH74" s="7">
        <v>0</v>
      </c>
      <c r="OI74" s="7"/>
      <c r="OJ74" s="7"/>
      <c r="OK74" s="7"/>
      <c r="OL74" s="7">
        <v>0</v>
      </c>
      <c r="OM74" s="7">
        <v>0</v>
      </c>
      <c r="ON74" s="7">
        <v>0</v>
      </c>
      <c r="OO74" s="7"/>
      <c r="OP74" s="7"/>
      <c r="OQ74" s="7"/>
      <c r="OR74" s="7">
        <v>0</v>
      </c>
      <c r="OS74" s="7">
        <v>0</v>
      </c>
      <c r="OT74" s="7">
        <v>0</v>
      </c>
      <c r="OU74" s="7"/>
      <c r="OV74" s="7"/>
      <c r="OW74" s="7"/>
      <c r="OX74" s="7">
        <v>771930</v>
      </c>
      <c r="OY74" s="7">
        <v>0</v>
      </c>
      <c r="OZ74" s="7">
        <v>0</v>
      </c>
      <c r="PA74" s="7"/>
      <c r="PB74" s="7"/>
      <c r="PC74" s="7"/>
      <c r="PD74" s="7">
        <v>1008450</v>
      </c>
      <c r="PE74" s="7">
        <v>0</v>
      </c>
      <c r="PF74" s="7">
        <v>0</v>
      </c>
      <c r="PG74" s="7"/>
      <c r="PH74" s="7"/>
      <c r="PI74" s="7"/>
      <c r="PJ74" s="7">
        <v>21060</v>
      </c>
      <c r="PK74" s="7">
        <v>0</v>
      </c>
      <c r="PL74" s="7">
        <v>0</v>
      </c>
      <c r="PM74" s="7"/>
      <c r="PN74" s="7"/>
      <c r="PO74" s="7"/>
      <c r="PP74" s="7">
        <v>20306586</v>
      </c>
      <c r="PQ74" s="7">
        <v>6772601</v>
      </c>
      <c r="PR74" s="8">
        <v>6772601</v>
      </c>
      <c r="PS74" s="7">
        <v>100</v>
      </c>
      <c r="PT74" s="7">
        <v>100</v>
      </c>
      <c r="PU74" s="7"/>
      <c r="PV74" s="7">
        <v>15226796</v>
      </c>
      <c r="PW74" s="7"/>
      <c r="PX74" s="7">
        <v>3600000</v>
      </c>
      <c r="PY74" s="7">
        <v>4201000</v>
      </c>
      <c r="PZ74" s="7">
        <v>6772601</v>
      </c>
      <c r="QA74" s="7">
        <v>0</v>
      </c>
      <c r="QB74" s="7">
        <v>0</v>
      </c>
      <c r="QC74" s="7">
        <v>0</v>
      </c>
      <c r="QD74" s="7">
        <v>0</v>
      </c>
      <c r="QE74" s="7">
        <v>0</v>
      </c>
      <c r="QF74" s="7">
        <v>0</v>
      </c>
      <c r="QG74" s="7">
        <v>3918518</v>
      </c>
      <c r="QH74" s="7">
        <v>2213503</v>
      </c>
      <c r="QI74" s="7">
        <v>1195165</v>
      </c>
      <c r="QJ74" s="7">
        <v>10086345</v>
      </c>
      <c r="QK74" s="7">
        <v>10583063</v>
      </c>
      <c r="QL74" s="7">
        <v>10028000</v>
      </c>
      <c r="QM74" s="7"/>
      <c r="QN74" s="7">
        <v>1809514</v>
      </c>
      <c r="QO74" s="7">
        <v>2041000</v>
      </c>
      <c r="QP74" s="7">
        <v>2050000</v>
      </c>
      <c r="QQ74" s="7"/>
      <c r="QR74" s="7">
        <v>21199</v>
      </c>
      <c r="QS74" s="7">
        <v>21199</v>
      </c>
      <c r="QT74" s="7">
        <v>21060</v>
      </c>
      <c r="QU74" s="7"/>
      <c r="QV74" s="7"/>
      <c r="QW74" s="7"/>
      <c r="QX74" s="7"/>
      <c r="QY74" s="7"/>
      <c r="QZ74" s="7"/>
      <c r="RA74" s="7"/>
      <c r="RB74" s="7"/>
      <c r="RC74" s="7"/>
      <c r="RD74" s="7">
        <v>277613</v>
      </c>
      <c r="RE74" s="7">
        <v>250336</v>
      </c>
      <c r="RF74" s="7">
        <v>239760</v>
      </c>
      <c r="RG74" s="7"/>
      <c r="RH74" s="7"/>
      <c r="RI74" s="7">
        <v>0</v>
      </c>
      <c r="RJ74" s="7"/>
      <c r="RK74" s="7"/>
      <c r="RL74" s="7"/>
      <c r="RM74" s="7" t="s">
        <v>1188</v>
      </c>
      <c r="RN74" s="7"/>
      <c r="RO74" s="7"/>
      <c r="RP74" s="7"/>
      <c r="RQ74" s="7"/>
      <c r="RR74" s="7"/>
      <c r="RS74" s="7"/>
      <c r="RT74" s="7"/>
      <c r="RU74" s="7"/>
      <c r="RV74" s="7"/>
      <c r="RW74" s="7"/>
      <c r="RX74" s="7"/>
      <c r="RY74" s="7"/>
      <c r="RZ74" s="7"/>
      <c r="SA74" s="7"/>
      <c r="SB74" s="7"/>
      <c r="SC74" s="7"/>
      <c r="SD74" s="7"/>
      <c r="SE74" s="7"/>
      <c r="SF74" s="7"/>
      <c r="SG74" s="36">
        <f t="shared" si="55"/>
        <v>20306586</v>
      </c>
      <c r="SH74" s="36">
        <f t="shared" si="56"/>
        <v>20306586</v>
      </c>
      <c r="SI74" s="36">
        <f t="shared" si="57"/>
        <v>14349036</v>
      </c>
      <c r="SJ74" s="20">
        <f t="shared" si="58"/>
        <v>14089174</v>
      </c>
      <c r="SK74" s="20">
        <f t="shared" si="59"/>
        <v>0</v>
      </c>
      <c r="SL74" s="20">
        <f t="shared" si="60"/>
        <v>135608</v>
      </c>
      <c r="SM74" s="20">
        <f t="shared" si="61"/>
        <v>124254</v>
      </c>
      <c r="SN74" s="36">
        <f t="shared" si="62"/>
        <v>5957550</v>
      </c>
      <c r="SO74" s="36">
        <f t="shared" si="63"/>
        <v>324000</v>
      </c>
      <c r="SP74" s="20">
        <f t="shared" si="64"/>
        <v>0</v>
      </c>
      <c r="SQ74" s="20">
        <f t="shared" si="65"/>
        <v>324000</v>
      </c>
      <c r="SR74" s="20">
        <f t="shared" si="66"/>
        <v>1644300</v>
      </c>
      <c r="SS74" s="20">
        <f t="shared" si="67"/>
        <v>44550</v>
      </c>
      <c r="ST74" s="20">
        <f t="shared" si="68"/>
        <v>20250</v>
      </c>
      <c r="SU74" s="20">
        <f t="shared" si="69"/>
        <v>376650</v>
      </c>
      <c r="SV74" s="36">
        <f t="shared" si="70"/>
        <v>2518290</v>
      </c>
      <c r="SW74" s="20">
        <f t="shared" si="71"/>
        <v>1170450</v>
      </c>
      <c r="SX74" s="20">
        <f t="shared" si="72"/>
        <v>42120</v>
      </c>
      <c r="SY74" s="20">
        <f t="shared" si="73"/>
        <v>0</v>
      </c>
      <c r="SZ74" s="20">
        <f t="shared" si="74"/>
        <v>0</v>
      </c>
      <c r="TA74" s="20">
        <f t="shared" si="75"/>
        <v>81000</v>
      </c>
      <c r="TB74" s="20">
        <f t="shared" si="76"/>
        <v>441450</v>
      </c>
      <c r="TC74" s="20">
        <f t="shared" si="77"/>
        <v>11340</v>
      </c>
      <c r="TD74" s="20">
        <f t="shared" si="78"/>
        <v>0</v>
      </c>
      <c r="TE74" s="20">
        <f t="shared" si="79"/>
        <v>0</v>
      </c>
      <c r="TF74" s="20">
        <f t="shared" si="80"/>
        <v>771930</v>
      </c>
      <c r="TG74" s="20">
        <f t="shared" si="81"/>
        <v>1008450</v>
      </c>
      <c r="TH74" s="20">
        <f t="shared" si="82"/>
        <v>21060</v>
      </c>
      <c r="TI74" s="6"/>
      <c r="TJ74" s="36">
        <f t="shared" si="83"/>
        <v>6772601</v>
      </c>
      <c r="TK74" s="36">
        <f t="shared" si="84"/>
        <v>6772601</v>
      </c>
      <c r="TL74" s="36">
        <f t="shared" si="85"/>
        <v>6772601</v>
      </c>
      <c r="TM74" s="20">
        <f t="shared" si="86"/>
        <v>6772601</v>
      </c>
      <c r="TN74" s="20">
        <f t="shared" si="87"/>
        <v>0</v>
      </c>
      <c r="TO74" s="20">
        <f t="shared" si="88"/>
        <v>0</v>
      </c>
      <c r="TP74" s="20">
        <f t="shared" si="89"/>
        <v>0</v>
      </c>
      <c r="TQ74" s="36">
        <f t="shared" si="90"/>
        <v>0</v>
      </c>
      <c r="TR74" s="36">
        <f t="shared" si="91"/>
        <v>0</v>
      </c>
      <c r="TS74" s="20">
        <f t="shared" si="92"/>
        <v>0</v>
      </c>
      <c r="TT74" s="20">
        <f t="shared" si="93"/>
        <v>0</v>
      </c>
      <c r="TU74" s="20">
        <f t="shared" si="94"/>
        <v>0</v>
      </c>
      <c r="TV74" s="20">
        <f t="shared" si="95"/>
        <v>0</v>
      </c>
      <c r="TW74" s="20">
        <f t="shared" si="96"/>
        <v>0</v>
      </c>
      <c r="TX74" s="20">
        <f t="shared" si="97"/>
        <v>0</v>
      </c>
      <c r="TY74" s="36">
        <f t="shared" si="98"/>
        <v>0</v>
      </c>
      <c r="TZ74" s="20">
        <f t="shared" si="99"/>
        <v>0</v>
      </c>
      <c r="UA74" s="20">
        <f t="shared" si="100"/>
        <v>0</v>
      </c>
      <c r="UB74" s="20">
        <f t="shared" si="101"/>
        <v>0</v>
      </c>
      <c r="UC74" s="20">
        <f t="shared" si="102"/>
        <v>0</v>
      </c>
      <c r="UD74" s="20">
        <f t="shared" si="103"/>
        <v>0</v>
      </c>
      <c r="UE74" s="20">
        <f t="shared" si="104"/>
        <v>0</v>
      </c>
      <c r="UF74" s="20">
        <f t="shared" si="105"/>
        <v>0</v>
      </c>
      <c r="UG74" s="20">
        <f t="shared" si="106"/>
        <v>0</v>
      </c>
      <c r="UH74" s="20">
        <f t="shared" si="107"/>
        <v>0</v>
      </c>
      <c r="UI74" s="20">
        <f t="shared" si="108"/>
        <v>0</v>
      </c>
      <c r="UJ74" s="20">
        <f t="shared" si="109"/>
        <v>0</v>
      </c>
      <c r="UK74" s="20">
        <f t="shared" si="110"/>
        <v>0</v>
      </c>
      <c r="UL74" s="6"/>
      <c r="UM74" s="36">
        <f t="shared" si="111"/>
        <v>6772601</v>
      </c>
      <c r="UN74" s="36">
        <f t="shared" si="112"/>
        <v>6772601</v>
      </c>
      <c r="UO74" s="36">
        <f t="shared" si="113"/>
        <v>6772601</v>
      </c>
      <c r="UP74" s="20">
        <f t="shared" si="114"/>
        <v>6772601</v>
      </c>
      <c r="UQ74" s="20">
        <f t="shared" si="115"/>
        <v>0</v>
      </c>
      <c r="UR74" s="20">
        <f t="shared" si="116"/>
        <v>0</v>
      </c>
      <c r="US74" s="20">
        <f t="shared" si="117"/>
        <v>0</v>
      </c>
      <c r="UT74" s="36">
        <f t="shared" si="118"/>
        <v>0</v>
      </c>
      <c r="UU74" s="36">
        <f t="shared" si="119"/>
        <v>0</v>
      </c>
      <c r="UV74" s="20">
        <f t="shared" si="120"/>
        <v>0</v>
      </c>
      <c r="UW74" s="20">
        <f t="shared" si="121"/>
        <v>0</v>
      </c>
      <c r="UX74" s="20">
        <f t="shared" si="122"/>
        <v>0</v>
      </c>
      <c r="UY74" s="20">
        <f t="shared" si="123"/>
        <v>0</v>
      </c>
      <c r="UZ74" s="20">
        <f t="shared" si="124"/>
        <v>0</v>
      </c>
      <c r="VA74" s="20">
        <f t="shared" si="125"/>
        <v>0</v>
      </c>
      <c r="VB74" s="36">
        <f t="shared" si="126"/>
        <v>0</v>
      </c>
      <c r="VC74" s="20">
        <f t="shared" si="127"/>
        <v>0</v>
      </c>
      <c r="VD74" s="20">
        <f t="shared" si="128"/>
        <v>0</v>
      </c>
      <c r="VE74" s="20">
        <f t="shared" si="129"/>
        <v>0</v>
      </c>
      <c r="VF74" s="20">
        <f t="shared" si="130"/>
        <v>0</v>
      </c>
      <c r="VG74" s="20">
        <f t="shared" si="131"/>
        <v>0</v>
      </c>
      <c r="VH74" s="20">
        <f t="shared" si="132"/>
        <v>0</v>
      </c>
      <c r="VI74" s="20">
        <f t="shared" si="133"/>
        <v>0</v>
      </c>
      <c r="VJ74" s="20">
        <f t="shared" si="134"/>
        <v>0</v>
      </c>
      <c r="VK74" s="20">
        <f t="shared" si="135"/>
        <v>0</v>
      </c>
      <c r="VL74" s="20">
        <f t="shared" si="136"/>
        <v>0</v>
      </c>
      <c r="VM74" s="20">
        <f t="shared" si="137"/>
        <v>0</v>
      </c>
      <c r="VN74" s="20">
        <f t="shared" si="138"/>
        <v>0</v>
      </c>
      <c r="VT74" s="34">
        <f t="shared" si="139"/>
        <v>6565956</v>
      </c>
      <c r="VU74" s="34" t="str">
        <f t="shared" si="140"/>
        <v>Domov pro seniory Vrchlabí</v>
      </c>
      <c r="VV74" s="34" t="str">
        <f t="shared" si="141"/>
        <v>Domov pro seniory Vrchlabí</v>
      </c>
      <c r="VW74" s="34" t="str">
        <f t="shared" si="142"/>
        <v>domovy pro seniory</v>
      </c>
      <c r="VX74" s="10">
        <f t="shared" si="143"/>
        <v>2033100</v>
      </c>
      <c r="VY74" s="10"/>
      <c r="VZ74" s="10"/>
      <c r="WA74" s="10">
        <f t="shared" si="144"/>
        <v>1170450</v>
      </c>
      <c r="WB74" s="10">
        <f t="shared" si="145"/>
        <v>441450</v>
      </c>
      <c r="WC74" s="10">
        <f t="shared" si="146"/>
        <v>0</v>
      </c>
      <c r="WD74" s="10">
        <f t="shared" si="147"/>
        <v>0</v>
      </c>
      <c r="WE74" s="10">
        <f t="shared" si="148"/>
        <v>123120</v>
      </c>
      <c r="WF74" s="10"/>
      <c r="WG74" s="10"/>
      <c r="WH74" s="10">
        <f t="shared" si="149"/>
        <v>1008450</v>
      </c>
      <c r="WI74" s="10">
        <f t="shared" si="150"/>
        <v>1180980</v>
      </c>
      <c r="WJ74" s="10">
        <f t="shared" si="151"/>
        <v>9432830</v>
      </c>
      <c r="WK74" s="10"/>
      <c r="WL74" s="10">
        <f t="shared" si="152"/>
        <v>4916206</v>
      </c>
      <c r="WM74" s="10">
        <f t="shared" si="153"/>
        <v>20306586</v>
      </c>
      <c r="WN74" s="10">
        <f t="shared" si="154"/>
        <v>20306586</v>
      </c>
      <c r="WO74" s="10">
        <f t="shared" si="155"/>
        <v>0</v>
      </c>
      <c r="WP74" s="10">
        <f t="shared" si="156"/>
        <v>14349036</v>
      </c>
      <c r="WQ74" s="34">
        <v>6115340</v>
      </c>
      <c r="WR74" s="10">
        <f t="shared" si="157"/>
        <v>0</v>
      </c>
      <c r="WS74" s="10"/>
      <c r="WT74" s="10"/>
      <c r="WU74" s="10">
        <f t="shared" si="158"/>
        <v>0</v>
      </c>
      <c r="WV74" s="10">
        <f t="shared" si="159"/>
        <v>0</v>
      </c>
      <c r="WW74" s="10">
        <f t="shared" si="160"/>
        <v>0</v>
      </c>
      <c r="WX74" s="10">
        <f t="shared" si="161"/>
        <v>0</v>
      </c>
      <c r="WY74" s="10">
        <f t="shared" si="162"/>
        <v>0</v>
      </c>
      <c r="WZ74" s="10"/>
      <c r="XA74" s="10"/>
      <c r="XB74" s="10">
        <f t="shared" si="163"/>
        <v>0</v>
      </c>
      <c r="XC74" s="10">
        <f t="shared" si="164"/>
        <v>0</v>
      </c>
      <c r="XD74" s="10">
        <f t="shared" si="165"/>
        <v>6772601</v>
      </c>
      <c r="XE74" s="10">
        <f t="shared" si="166"/>
        <v>6772601</v>
      </c>
      <c r="XF74" s="10"/>
      <c r="XG74" s="10">
        <f t="shared" si="167"/>
        <v>6772601</v>
      </c>
      <c r="XH74" s="10">
        <f t="shared" si="168"/>
        <v>0</v>
      </c>
      <c r="XI74" s="10"/>
      <c r="XJ74" s="10"/>
      <c r="XK74" s="10"/>
    </row>
    <row r="75" spans="1:635" s="34" customFormat="1" ht="28.5" customHeight="1">
      <c r="A75" s="7">
        <v>1</v>
      </c>
      <c r="B75" s="9" t="s">
        <v>1446</v>
      </c>
      <c r="C75" s="7">
        <v>194891</v>
      </c>
      <c r="D75" s="7" t="s">
        <v>1447</v>
      </c>
      <c r="E75" s="7" t="s">
        <v>1219</v>
      </c>
      <c r="F75" s="7">
        <v>9924037</v>
      </c>
      <c r="G75" s="7" t="s">
        <v>1349</v>
      </c>
      <c r="H75" s="7" t="s">
        <v>1187</v>
      </c>
      <c r="I75" s="7" t="s">
        <v>1446</v>
      </c>
      <c r="J75" s="35">
        <v>40787</v>
      </c>
      <c r="K75" s="7"/>
      <c r="L75" s="7" t="s">
        <v>1188</v>
      </c>
      <c r="M75" s="7" t="s">
        <v>1351</v>
      </c>
      <c r="N75" s="7">
        <v>10</v>
      </c>
      <c r="O75" s="7"/>
      <c r="P75" s="7">
        <v>15</v>
      </c>
      <c r="Q75" s="7">
        <v>11</v>
      </c>
      <c r="R75" s="7">
        <v>10</v>
      </c>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t="s">
        <v>1308</v>
      </c>
      <c r="BM75" s="7" t="s">
        <v>1191</v>
      </c>
      <c r="BN75" s="7" t="s">
        <v>1200</v>
      </c>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v>0</v>
      </c>
      <c r="DB75" s="7">
        <v>0</v>
      </c>
      <c r="DC75" s="7">
        <v>0</v>
      </c>
      <c r="DD75" s="7">
        <v>0</v>
      </c>
      <c r="DE75" s="7">
        <v>0</v>
      </c>
      <c r="DF75" s="7">
        <v>1</v>
      </c>
      <c r="DG75" s="7">
        <v>2</v>
      </c>
      <c r="DH75" s="7">
        <v>2</v>
      </c>
      <c r="DI75" s="7">
        <v>5</v>
      </c>
      <c r="DJ75" s="7">
        <v>0</v>
      </c>
      <c r="DK75" s="7">
        <v>1</v>
      </c>
      <c r="DL75" s="7">
        <v>2</v>
      </c>
      <c r="DM75" s="7">
        <v>2</v>
      </c>
      <c r="DN75" s="7">
        <v>5</v>
      </c>
      <c r="DO75" s="7">
        <v>0</v>
      </c>
      <c r="DP75" s="7">
        <v>0</v>
      </c>
      <c r="DQ75" s="7">
        <v>10</v>
      </c>
      <c r="DR75" s="7">
        <v>10</v>
      </c>
      <c r="DS75" s="7">
        <v>0</v>
      </c>
      <c r="DT75" s="7">
        <v>0</v>
      </c>
      <c r="DU75" s="7">
        <v>0</v>
      </c>
      <c r="DV75" s="7">
        <v>0</v>
      </c>
      <c r="DW75" s="7">
        <v>0</v>
      </c>
      <c r="DX75" s="7">
        <v>0</v>
      </c>
      <c r="DY75" s="7">
        <v>3</v>
      </c>
      <c r="DZ75" s="7">
        <v>2</v>
      </c>
      <c r="EA75" s="7">
        <v>5</v>
      </c>
      <c r="EB75" s="7">
        <v>0</v>
      </c>
      <c r="EC75" s="7">
        <v>0</v>
      </c>
      <c r="ED75" s="7">
        <v>3</v>
      </c>
      <c r="EE75" s="7">
        <v>2</v>
      </c>
      <c r="EF75" s="7">
        <v>5</v>
      </c>
      <c r="EG75" s="7">
        <v>0</v>
      </c>
      <c r="EH75" s="7">
        <v>0</v>
      </c>
      <c r="EI75" s="7">
        <v>10</v>
      </c>
      <c r="EJ75" s="7">
        <v>10</v>
      </c>
      <c r="EK75" s="7">
        <v>2</v>
      </c>
      <c r="EL75" s="7">
        <v>0.3</v>
      </c>
      <c r="EM75" s="7">
        <v>0.3</v>
      </c>
      <c r="EN75" s="7">
        <v>107583</v>
      </c>
      <c r="EO75" s="7">
        <v>70000</v>
      </c>
      <c r="EP75" s="7">
        <v>6</v>
      </c>
      <c r="EQ75" s="7">
        <v>6</v>
      </c>
      <c r="ER75" s="7">
        <v>6</v>
      </c>
      <c r="ES75" s="7">
        <v>2250198</v>
      </c>
      <c r="ET75" s="7">
        <v>1750000</v>
      </c>
      <c r="EU75" s="7">
        <v>12</v>
      </c>
      <c r="EV75" s="7">
        <v>1.8</v>
      </c>
      <c r="EW75" s="7">
        <v>1.8</v>
      </c>
      <c r="EX75" s="7">
        <v>949823</v>
      </c>
      <c r="EY75" s="7">
        <v>0</v>
      </c>
      <c r="EZ75" s="7"/>
      <c r="FA75" s="7"/>
      <c r="FB75" s="7"/>
      <c r="FC75" s="7"/>
      <c r="FD75" s="7"/>
      <c r="FE75" s="7"/>
      <c r="FF75" s="7"/>
      <c r="FG75" s="7"/>
      <c r="FH75" s="7"/>
      <c r="FI75" s="7"/>
      <c r="FJ75" s="7"/>
      <c r="FK75" s="7"/>
      <c r="FL75" s="7"/>
      <c r="FM75" s="7"/>
      <c r="FN75" s="7"/>
      <c r="FO75" s="7">
        <v>16</v>
      </c>
      <c r="FP75" s="7">
        <v>2.4</v>
      </c>
      <c r="FQ75" s="7">
        <v>2.4</v>
      </c>
      <c r="FR75" s="7">
        <v>874086</v>
      </c>
      <c r="FS75" s="7">
        <v>526994</v>
      </c>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v>1</v>
      </c>
      <c r="IO75" s="7">
        <v>30</v>
      </c>
      <c r="IP75" s="7">
        <v>1.4999999999999999E-2</v>
      </c>
      <c r="IQ75" s="7">
        <v>4200</v>
      </c>
      <c r="IR75" s="7">
        <v>0</v>
      </c>
      <c r="IS75" s="7">
        <v>5</v>
      </c>
      <c r="IT75" s="7">
        <v>153</v>
      </c>
      <c r="IU75" s="7">
        <v>7.5999999999999998E-2</v>
      </c>
      <c r="IV75" s="7">
        <v>13320</v>
      </c>
      <c r="IW75" s="7">
        <v>0</v>
      </c>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v>0</v>
      </c>
      <c r="KH75" s="7"/>
      <c r="KI75" s="7">
        <v>8.1</v>
      </c>
      <c r="KJ75" s="7">
        <v>0</v>
      </c>
      <c r="KK75" s="7">
        <v>1.4999999999999999E-2</v>
      </c>
      <c r="KL75" s="7">
        <v>0</v>
      </c>
      <c r="KM75" s="7">
        <v>8.1150000000000002</v>
      </c>
      <c r="KN75" s="7">
        <v>4181690</v>
      </c>
      <c r="KO75" s="7">
        <v>2346994</v>
      </c>
      <c r="KP75" s="7">
        <v>2346994</v>
      </c>
      <c r="KQ75" s="7"/>
      <c r="KR75" s="7"/>
      <c r="KS75" s="7"/>
      <c r="KT75" s="7">
        <v>0</v>
      </c>
      <c r="KU75" s="7">
        <v>0</v>
      </c>
      <c r="KV75" s="7">
        <v>0</v>
      </c>
      <c r="KW75" s="7"/>
      <c r="KX75" s="7"/>
      <c r="KY75" s="7"/>
      <c r="KZ75" s="7">
        <v>17520</v>
      </c>
      <c r="LA75" s="7">
        <v>0</v>
      </c>
      <c r="LB75" s="7">
        <v>0</v>
      </c>
      <c r="LC75" s="7"/>
      <c r="LD75" s="7"/>
      <c r="LE75" s="7"/>
      <c r="LF75" s="7">
        <v>23010</v>
      </c>
      <c r="LG75" s="7">
        <v>0</v>
      </c>
      <c r="LH75" s="7">
        <v>0</v>
      </c>
      <c r="LI75" s="7"/>
      <c r="LJ75" s="7"/>
      <c r="LK75" s="7"/>
      <c r="LL75" s="7">
        <v>0</v>
      </c>
      <c r="LM75" s="7">
        <v>0</v>
      </c>
      <c r="LN75" s="7">
        <v>0</v>
      </c>
      <c r="LO75" s="7"/>
      <c r="LP75" s="7"/>
      <c r="LQ75" s="7"/>
      <c r="LR75" s="7">
        <v>60000</v>
      </c>
      <c r="LS75" s="7">
        <v>0</v>
      </c>
      <c r="LT75" s="7">
        <v>0</v>
      </c>
      <c r="LU75" s="7"/>
      <c r="LV75" s="7"/>
      <c r="LW75" s="7"/>
      <c r="LX75" s="7">
        <v>304500</v>
      </c>
      <c r="LY75" s="7">
        <v>0</v>
      </c>
      <c r="LZ75" s="7">
        <v>0</v>
      </c>
      <c r="MA75" s="7"/>
      <c r="MB75" s="7"/>
      <c r="MC75" s="7"/>
      <c r="MD75" s="7">
        <v>8250</v>
      </c>
      <c r="ME75" s="7">
        <v>0</v>
      </c>
      <c r="MF75" s="7">
        <v>0</v>
      </c>
      <c r="MG75" s="7"/>
      <c r="MH75" s="7"/>
      <c r="MI75" s="7"/>
      <c r="MJ75" s="7">
        <v>3750</v>
      </c>
      <c r="MK75" s="7">
        <v>0</v>
      </c>
      <c r="ML75" s="7">
        <v>0</v>
      </c>
      <c r="MM75" s="7"/>
      <c r="MN75" s="7"/>
      <c r="MO75" s="7"/>
      <c r="MP75" s="7">
        <v>69750</v>
      </c>
      <c r="MQ75" s="7">
        <v>0</v>
      </c>
      <c r="MR75" s="7">
        <v>0</v>
      </c>
      <c r="MS75" s="7"/>
      <c r="MT75" s="7"/>
      <c r="MU75" s="7"/>
      <c r="MV75" s="7">
        <v>216750</v>
      </c>
      <c r="MW75" s="7">
        <v>0</v>
      </c>
      <c r="MX75" s="7">
        <v>0</v>
      </c>
      <c r="MY75" s="7"/>
      <c r="MZ75" s="7"/>
      <c r="NA75" s="7"/>
      <c r="NB75" s="7">
        <v>7800</v>
      </c>
      <c r="NC75" s="7">
        <v>0</v>
      </c>
      <c r="ND75" s="7">
        <v>0</v>
      </c>
      <c r="NE75" s="7"/>
      <c r="NF75" s="7"/>
      <c r="NG75" s="7"/>
      <c r="NH75" s="7">
        <v>0</v>
      </c>
      <c r="NI75" s="7">
        <v>0</v>
      </c>
      <c r="NJ75" s="7">
        <v>0</v>
      </c>
      <c r="NK75" s="7"/>
      <c r="NL75" s="7"/>
      <c r="NM75" s="7"/>
      <c r="NN75" s="7">
        <v>0</v>
      </c>
      <c r="NO75" s="7">
        <v>0</v>
      </c>
      <c r="NP75" s="7">
        <v>0</v>
      </c>
      <c r="NQ75" s="7"/>
      <c r="NR75" s="7"/>
      <c r="NS75" s="7"/>
      <c r="NT75" s="7">
        <v>15000</v>
      </c>
      <c r="NU75" s="7">
        <v>0</v>
      </c>
      <c r="NV75" s="7">
        <v>0</v>
      </c>
      <c r="NW75" s="7"/>
      <c r="NX75" s="7"/>
      <c r="NY75" s="7"/>
      <c r="NZ75" s="7">
        <v>81750</v>
      </c>
      <c r="OA75" s="7">
        <v>0</v>
      </c>
      <c r="OB75" s="7">
        <v>0</v>
      </c>
      <c r="OC75" s="7"/>
      <c r="OD75" s="7"/>
      <c r="OE75" s="7"/>
      <c r="OF75" s="7">
        <v>2100</v>
      </c>
      <c r="OG75" s="7">
        <v>0</v>
      </c>
      <c r="OH75" s="7">
        <v>0</v>
      </c>
      <c r="OI75" s="7"/>
      <c r="OJ75" s="7"/>
      <c r="OK75" s="7"/>
      <c r="OL75" s="7">
        <v>0</v>
      </c>
      <c r="OM75" s="7">
        <v>0</v>
      </c>
      <c r="ON75" s="7">
        <v>0</v>
      </c>
      <c r="OO75" s="7"/>
      <c r="OP75" s="7"/>
      <c r="OQ75" s="7"/>
      <c r="OR75" s="7">
        <v>0</v>
      </c>
      <c r="OS75" s="7">
        <v>0</v>
      </c>
      <c r="OT75" s="7">
        <v>0</v>
      </c>
      <c r="OU75" s="7"/>
      <c r="OV75" s="7"/>
      <c r="OW75" s="7"/>
      <c r="OX75" s="7">
        <v>142950</v>
      </c>
      <c r="OY75" s="7">
        <v>0</v>
      </c>
      <c r="OZ75" s="7">
        <v>0</v>
      </c>
      <c r="PA75" s="7"/>
      <c r="PB75" s="7"/>
      <c r="PC75" s="7"/>
      <c r="PD75" s="7">
        <v>186750</v>
      </c>
      <c r="PE75" s="7">
        <v>0</v>
      </c>
      <c r="PF75" s="7">
        <v>0</v>
      </c>
      <c r="PG75" s="7"/>
      <c r="PH75" s="7"/>
      <c r="PI75" s="7"/>
      <c r="PJ75" s="7">
        <v>3900</v>
      </c>
      <c r="PK75" s="7">
        <v>0</v>
      </c>
      <c r="PL75" s="7">
        <v>0</v>
      </c>
      <c r="PM75" s="7"/>
      <c r="PN75" s="7"/>
      <c r="PO75" s="7"/>
      <c r="PP75" s="7">
        <v>5325470</v>
      </c>
      <c r="PQ75" s="7">
        <v>2346994</v>
      </c>
      <c r="PR75" s="8">
        <v>2346994</v>
      </c>
      <c r="PS75" s="7">
        <v>100</v>
      </c>
      <c r="PT75" s="7">
        <v>100</v>
      </c>
      <c r="PU75" s="7"/>
      <c r="PV75" s="7">
        <v>4003183</v>
      </c>
      <c r="PW75" s="7"/>
      <c r="PX75" s="7">
        <v>1085000</v>
      </c>
      <c r="PY75" s="7">
        <v>1273000</v>
      </c>
      <c r="PZ75" s="7">
        <v>2346994</v>
      </c>
      <c r="QA75" s="7">
        <v>0</v>
      </c>
      <c r="QB75" s="7">
        <v>0</v>
      </c>
      <c r="QC75" s="7">
        <v>0</v>
      </c>
      <c r="QD75" s="7">
        <v>0</v>
      </c>
      <c r="QE75" s="7">
        <v>0</v>
      </c>
      <c r="QF75" s="7">
        <v>0</v>
      </c>
      <c r="QG75" s="7">
        <v>1662822</v>
      </c>
      <c r="QH75" s="7">
        <v>1464803</v>
      </c>
      <c r="QI75" s="7">
        <v>414176</v>
      </c>
      <c r="QJ75" s="7">
        <v>1883245</v>
      </c>
      <c r="QK75" s="7">
        <v>1959826</v>
      </c>
      <c r="QL75" s="7">
        <v>2216000</v>
      </c>
      <c r="QM75" s="7"/>
      <c r="QN75" s="7">
        <v>319446</v>
      </c>
      <c r="QO75" s="7">
        <v>360235</v>
      </c>
      <c r="QP75" s="7">
        <v>300000</v>
      </c>
      <c r="QQ75" s="7"/>
      <c r="QR75" s="7">
        <v>3926</v>
      </c>
      <c r="QS75" s="7">
        <v>3900</v>
      </c>
      <c r="QT75" s="7">
        <v>3900</v>
      </c>
      <c r="QU75" s="7"/>
      <c r="QV75" s="7"/>
      <c r="QW75" s="7"/>
      <c r="QX75" s="7"/>
      <c r="QY75" s="7"/>
      <c r="QZ75" s="7"/>
      <c r="RA75" s="7"/>
      <c r="RB75" s="7"/>
      <c r="RC75" s="7"/>
      <c r="RD75" s="7">
        <v>49241</v>
      </c>
      <c r="RE75" s="7">
        <v>27137</v>
      </c>
      <c r="RF75" s="7">
        <v>44400</v>
      </c>
      <c r="RG75" s="7"/>
      <c r="RH75" s="7"/>
      <c r="RI75" s="7">
        <v>0</v>
      </c>
      <c r="RJ75" s="7"/>
      <c r="RK75" s="7"/>
      <c r="RL75" s="7"/>
      <c r="RM75" s="7" t="s">
        <v>1188</v>
      </c>
      <c r="RN75" s="7"/>
      <c r="RO75" s="7"/>
      <c r="RP75" s="7"/>
      <c r="RQ75" s="7"/>
      <c r="RR75" s="7"/>
      <c r="RS75" s="7"/>
      <c r="RT75" s="7"/>
      <c r="RU75" s="7"/>
      <c r="RV75" s="7"/>
      <c r="RW75" s="7"/>
      <c r="RX75" s="7"/>
      <c r="RY75" s="7"/>
      <c r="RZ75" s="7"/>
      <c r="SA75" s="7"/>
      <c r="SB75" s="7"/>
      <c r="SC75" s="7"/>
      <c r="SD75" s="7"/>
      <c r="SE75" s="7"/>
      <c r="SF75" s="7"/>
      <c r="SG75" s="36">
        <f t="shared" si="55"/>
        <v>5325470</v>
      </c>
      <c r="SH75" s="36">
        <f t="shared" si="56"/>
        <v>5325470</v>
      </c>
      <c r="SI75" s="36">
        <f t="shared" si="57"/>
        <v>4222220</v>
      </c>
      <c r="SJ75" s="20">
        <f t="shared" si="58"/>
        <v>4181690</v>
      </c>
      <c r="SK75" s="20">
        <f t="shared" si="59"/>
        <v>0</v>
      </c>
      <c r="SL75" s="20">
        <f t="shared" si="60"/>
        <v>17520</v>
      </c>
      <c r="SM75" s="20">
        <f t="shared" si="61"/>
        <v>23010</v>
      </c>
      <c r="SN75" s="36">
        <f t="shared" si="62"/>
        <v>1103250</v>
      </c>
      <c r="SO75" s="36">
        <f t="shared" si="63"/>
        <v>60000</v>
      </c>
      <c r="SP75" s="20">
        <f t="shared" si="64"/>
        <v>0</v>
      </c>
      <c r="SQ75" s="20">
        <f t="shared" si="65"/>
        <v>60000</v>
      </c>
      <c r="SR75" s="20">
        <f t="shared" si="66"/>
        <v>304500</v>
      </c>
      <c r="SS75" s="20">
        <f t="shared" si="67"/>
        <v>8250</v>
      </c>
      <c r="ST75" s="20">
        <f t="shared" si="68"/>
        <v>3750</v>
      </c>
      <c r="SU75" s="20">
        <f t="shared" si="69"/>
        <v>69750</v>
      </c>
      <c r="SV75" s="36">
        <f t="shared" si="70"/>
        <v>466350</v>
      </c>
      <c r="SW75" s="20">
        <f t="shared" si="71"/>
        <v>216750</v>
      </c>
      <c r="SX75" s="20">
        <f t="shared" si="72"/>
        <v>7800</v>
      </c>
      <c r="SY75" s="20">
        <f t="shared" si="73"/>
        <v>0</v>
      </c>
      <c r="SZ75" s="20">
        <f t="shared" si="74"/>
        <v>0</v>
      </c>
      <c r="TA75" s="20">
        <f t="shared" si="75"/>
        <v>15000</v>
      </c>
      <c r="TB75" s="20">
        <f t="shared" si="76"/>
        <v>81750</v>
      </c>
      <c r="TC75" s="20">
        <f t="shared" si="77"/>
        <v>2100</v>
      </c>
      <c r="TD75" s="20">
        <f t="shared" si="78"/>
        <v>0</v>
      </c>
      <c r="TE75" s="20">
        <f t="shared" si="79"/>
        <v>0</v>
      </c>
      <c r="TF75" s="20">
        <f t="shared" si="80"/>
        <v>142950</v>
      </c>
      <c r="TG75" s="20">
        <f t="shared" si="81"/>
        <v>186750</v>
      </c>
      <c r="TH75" s="20">
        <f t="shared" si="82"/>
        <v>3900</v>
      </c>
      <c r="TI75" s="6"/>
      <c r="TJ75" s="36">
        <f t="shared" si="83"/>
        <v>2346994</v>
      </c>
      <c r="TK75" s="36">
        <f t="shared" si="84"/>
        <v>2346994</v>
      </c>
      <c r="TL75" s="36">
        <f t="shared" si="85"/>
        <v>2346994</v>
      </c>
      <c r="TM75" s="20">
        <f t="shared" si="86"/>
        <v>2346994</v>
      </c>
      <c r="TN75" s="20">
        <f t="shared" si="87"/>
        <v>0</v>
      </c>
      <c r="TO75" s="20">
        <f t="shared" si="88"/>
        <v>0</v>
      </c>
      <c r="TP75" s="20">
        <f t="shared" si="89"/>
        <v>0</v>
      </c>
      <c r="TQ75" s="36">
        <f t="shared" si="90"/>
        <v>0</v>
      </c>
      <c r="TR75" s="36">
        <f t="shared" si="91"/>
        <v>0</v>
      </c>
      <c r="TS75" s="20">
        <f t="shared" si="92"/>
        <v>0</v>
      </c>
      <c r="TT75" s="20">
        <f t="shared" si="93"/>
        <v>0</v>
      </c>
      <c r="TU75" s="20">
        <f t="shared" si="94"/>
        <v>0</v>
      </c>
      <c r="TV75" s="20">
        <f t="shared" si="95"/>
        <v>0</v>
      </c>
      <c r="TW75" s="20">
        <f t="shared" si="96"/>
        <v>0</v>
      </c>
      <c r="TX75" s="20">
        <f t="shared" si="97"/>
        <v>0</v>
      </c>
      <c r="TY75" s="36">
        <f t="shared" si="98"/>
        <v>0</v>
      </c>
      <c r="TZ75" s="20">
        <f t="shared" si="99"/>
        <v>0</v>
      </c>
      <c r="UA75" s="20">
        <f t="shared" si="100"/>
        <v>0</v>
      </c>
      <c r="UB75" s="20">
        <f t="shared" si="101"/>
        <v>0</v>
      </c>
      <c r="UC75" s="20">
        <f t="shared" si="102"/>
        <v>0</v>
      </c>
      <c r="UD75" s="20">
        <f t="shared" si="103"/>
        <v>0</v>
      </c>
      <c r="UE75" s="20">
        <f t="shared" si="104"/>
        <v>0</v>
      </c>
      <c r="UF75" s="20">
        <f t="shared" si="105"/>
        <v>0</v>
      </c>
      <c r="UG75" s="20">
        <f t="shared" si="106"/>
        <v>0</v>
      </c>
      <c r="UH75" s="20">
        <f t="shared" si="107"/>
        <v>0</v>
      </c>
      <c r="UI75" s="20">
        <f t="shared" si="108"/>
        <v>0</v>
      </c>
      <c r="UJ75" s="20">
        <f t="shared" si="109"/>
        <v>0</v>
      </c>
      <c r="UK75" s="20">
        <f t="shared" si="110"/>
        <v>0</v>
      </c>
      <c r="UL75" s="6"/>
      <c r="UM75" s="36">
        <f t="shared" si="111"/>
        <v>2346994</v>
      </c>
      <c r="UN75" s="36">
        <f t="shared" si="112"/>
        <v>2346994</v>
      </c>
      <c r="UO75" s="36">
        <f t="shared" si="113"/>
        <v>2346994</v>
      </c>
      <c r="UP75" s="20">
        <f t="shared" si="114"/>
        <v>2346994</v>
      </c>
      <c r="UQ75" s="20">
        <f t="shared" si="115"/>
        <v>0</v>
      </c>
      <c r="UR75" s="20">
        <f t="shared" si="116"/>
        <v>0</v>
      </c>
      <c r="US75" s="20">
        <f t="shared" si="117"/>
        <v>0</v>
      </c>
      <c r="UT75" s="36">
        <f t="shared" si="118"/>
        <v>0</v>
      </c>
      <c r="UU75" s="36">
        <f t="shared" si="119"/>
        <v>0</v>
      </c>
      <c r="UV75" s="20">
        <f t="shared" si="120"/>
        <v>0</v>
      </c>
      <c r="UW75" s="20">
        <f t="shared" si="121"/>
        <v>0</v>
      </c>
      <c r="UX75" s="20">
        <f t="shared" si="122"/>
        <v>0</v>
      </c>
      <c r="UY75" s="20">
        <f t="shared" si="123"/>
        <v>0</v>
      </c>
      <c r="UZ75" s="20">
        <f t="shared" si="124"/>
        <v>0</v>
      </c>
      <c r="VA75" s="20">
        <f t="shared" si="125"/>
        <v>0</v>
      </c>
      <c r="VB75" s="36">
        <f t="shared" si="126"/>
        <v>0</v>
      </c>
      <c r="VC75" s="20">
        <f t="shared" si="127"/>
        <v>0</v>
      </c>
      <c r="VD75" s="20">
        <f t="shared" si="128"/>
        <v>0</v>
      </c>
      <c r="VE75" s="20">
        <f t="shared" si="129"/>
        <v>0</v>
      </c>
      <c r="VF75" s="20">
        <f t="shared" si="130"/>
        <v>0</v>
      </c>
      <c r="VG75" s="20">
        <f t="shared" si="131"/>
        <v>0</v>
      </c>
      <c r="VH75" s="20">
        <f t="shared" si="132"/>
        <v>0</v>
      </c>
      <c r="VI75" s="20">
        <f t="shared" si="133"/>
        <v>0</v>
      </c>
      <c r="VJ75" s="20">
        <f t="shared" si="134"/>
        <v>0</v>
      </c>
      <c r="VK75" s="20">
        <f t="shared" si="135"/>
        <v>0</v>
      </c>
      <c r="VL75" s="20">
        <f t="shared" si="136"/>
        <v>0</v>
      </c>
      <c r="VM75" s="20">
        <f t="shared" si="137"/>
        <v>0</v>
      </c>
      <c r="VN75" s="20">
        <f t="shared" si="138"/>
        <v>0</v>
      </c>
      <c r="VT75" s="34">
        <f t="shared" si="139"/>
        <v>9924037</v>
      </c>
      <c r="VU75" s="34" t="str">
        <f t="shared" si="140"/>
        <v>Domov pro seniory Vrchlabí</v>
      </c>
      <c r="VV75" s="34" t="str">
        <f t="shared" si="141"/>
        <v>Domov pro seniory Vrchlabí</v>
      </c>
      <c r="VW75" s="34" t="str">
        <f t="shared" si="142"/>
        <v>domovy se zvláštním režimem</v>
      </c>
      <c r="VX75" s="10">
        <f t="shared" si="143"/>
        <v>376500</v>
      </c>
      <c r="VY75" s="10"/>
      <c r="VZ75" s="10"/>
      <c r="WA75" s="10">
        <f t="shared" si="144"/>
        <v>216750</v>
      </c>
      <c r="WB75" s="10">
        <f t="shared" si="145"/>
        <v>81750</v>
      </c>
      <c r="WC75" s="10">
        <f t="shared" si="146"/>
        <v>0</v>
      </c>
      <c r="WD75" s="10">
        <f t="shared" si="147"/>
        <v>0</v>
      </c>
      <c r="WE75" s="10">
        <f t="shared" si="148"/>
        <v>22800</v>
      </c>
      <c r="WF75" s="10"/>
      <c r="WG75" s="10"/>
      <c r="WH75" s="10">
        <f t="shared" si="149"/>
        <v>186750</v>
      </c>
      <c r="WI75" s="10">
        <f t="shared" si="150"/>
        <v>218700</v>
      </c>
      <c r="WJ75" s="10">
        <f t="shared" si="151"/>
        <v>3311804</v>
      </c>
      <c r="WK75" s="10"/>
      <c r="WL75" s="10">
        <f t="shared" si="152"/>
        <v>910416</v>
      </c>
      <c r="WM75" s="10">
        <f t="shared" si="153"/>
        <v>5325470</v>
      </c>
      <c r="WN75" s="10">
        <f t="shared" si="154"/>
        <v>5325470</v>
      </c>
      <c r="WO75" s="10">
        <f t="shared" si="155"/>
        <v>0</v>
      </c>
      <c r="WP75" s="10">
        <f t="shared" si="156"/>
        <v>4222220</v>
      </c>
      <c r="WQ75" s="34">
        <v>6115340</v>
      </c>
      <c r="WR75" s="10">
        <f t="shared" si="157"/>
        <v>0</v>
      </c>
      <c r="WS75" s="10"/>
      <c r="WT75" s="10"/>
      <c r="WU75" s="10">
        <f t="shared" si="158"/>
        <v>0</v>
      </c>
      <c r="WV75" s="10">
        <f t="shared" si="159"/>
        <v>0</v>
      </c>
      <c r="WW75" s="10">
        <f t="shared" si="160"/>
        <v>0</v>
      </c>
      <c r="WX75" s="10">
        <f t="shared" si="161"/>
        <v>0</v>
      </c>
      <c r="WY75" s="10">
        <f t="shared" si="162"/>
        <v>0</v>
      </c>
      <c r="WZ75" s="10"/>
      <c r="XA75" s="10"/>
      <c r="XB75" s="10">
        <f t="shared" si="163"/>
        <v>0</v>
      </c>
      <c r="XC75" s="10">
        <f t="shared" si="164"/>
        <v>0</v>
      </c>
      <c r="XD75" s="10">
        <f t="shared" si="165"/>
        <v>2346994</v>
      </c>
      <c r="XE75" s="10">
        <f t="shared" si="166"/>
        <v>2346994</v>
      </c>
      <c r="XF75" s="10"/>
      <c r="XG75" s="10">
        <f t="shared" si="167"/>
        <v>2346994</v>
      </c>
      <c r="XH75" s="10">
        <f t="shared" si="168"/>
        <v>0</v>
      </c>
      <c r="XI75" s="10"/>
      <c r="XJ75" s="10"/>
      <c r="XK75" s="10"/>
    </row>
    <row r="76" spans="1:635" s="34" customFormat="1" ht="28.5" customHeight="1">
      <c r="A76" s="7">
        <v>1</v>
      </c>
      <c r="B76" s="9" t="s">
        <v>1449</v>
      </c>
      <c r="C76" s="7">
        <v>578991</v>
      </c>
      <c r="D76" s="7" t="s">
        <v>1450</v>
      </c>
      <c r="E76" s="7" t="s">
        <v>1219</v>
      </c>
      <c r="F76" s="7">
        <v>3713907</v>
      </c>
      <c r="G76" s="7" t="s">
        <v>1227</v>
      </c>
      <c r="H76" s="7" t="s">
        <v>1187</v>
      </c>
      <c r="I76" s="7" t="s">
        <v>1451</v>
      </c>
      <c r="J76" s="35">
        <v>39083</v>
      </c>
      <c r="K76" s="7"/>
      <c r="L76" s="7" t="s">
        <v>1188</v>
      </c>
      <c r="M76" s="7" t="s">
        <v>1452</v>
      </c>
      <c r="N76" s="7">
        <v>86</v>
      </c>
      <c r="O76" s="7"/>
      <c r="P76" s="7">
        <v>87</v>
      </c>
      <c r="Q76" s="7">
        <v>86</v>
      </c>
      <c r="R76" s="7">
        <v>86</v>
      </c>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t="s">
        <v>1224</v>
      </c>
      <c r="BM76" s="7" t="s">
        <v>1225</v>
      </c>
      <c r="BN76" s="7" t="s">
        <v>1234</v>
      </c>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v>0</v>
      </c>
      <c r="DB76" s="7">
        <v>0</v>
      </c>
      <c r="DC76" s="7">
        <v>0</v>
      </c>
      <c r="DD76" s="7">
        <v>0</v>
      </c>
      <c r="DE76" s="7">
        <v>0</v>
      </c>
      <c r="DF76" s="7">
        <v>0</v>
      </c>
      <c r="DG76" s="7">
        <v>37</v>
      </c>
      <c r="DH76" s="7">
        <v>29</v>
      </c>
      <c r="DI76" s="7">
        <v>19</v>
      </c>
      <c r="DJ76" s="7">
        <v>0</v>
      </c>
      <c r="DK76" s="7">
        <v>0</v>
      </c>
      <c r="DL76" s="7">
        <v>37</v>
      </c>
      <c r="DM76" s="7">
        <v>29</v>
      </c>
      <c r="DN76" s="7">
        <v>19</v>
      </c>
      <c r="DO76" s="7">
        <v>0</v>
      </c>
      <c r="DP76" s="7">
        <v>0</v>
      </c>
      <c r="DQ76" s="7">
        <v>85</v>
      </c>
      <c r="DR76" s="7">
        <v>85</v>
      </c>
      <c r="DS76" s="7">
        <v>0</v>
      </c>
      <c r="DT76" s="7">
        <v>0</v>
      </c>
      <c r="DU76" s="7">
        <v>0</v>
      </c>
      <c r="DV76" s="7">
        <v>0</v>
      </c>
      <c r="DW76" s="7">
        <v>0</v>
      </c>
      <c r="DX76" s="7">
        <v>0</v>
      </c>
      <c r="DY76" s="7">
        <v>37</v>
      </c>
      <c r="DZ76" s="7">
        <v>29</v>
      </c>
      <c r="EA76" s="7">
        <v>20</v>
      </c>
      <c r="EB76" s="7">
        <v>0</v>
      </c>
      <c r="EC76" s="7">
        <v>0</v>
      </c>
      <c r="ED76" s="7">
        <v>37</v>
      </c>
      <c r="EE76" s="7">
        <v>29</v>
      </c>
      <c r="EF76" s="7">
        <v>20</v>
      </c>
      <c r="EG76" s="7">
        <v>0</v>
      </c>
      <c r="EH76" s="7">
        <v>0</v>
      </c>
      <c r="EI76" s="7">
        <v>86</v>
      </c>
      <c r="EJ76" s="7">
        <v>86</v>
      </c>
      <c r="EK76" s="7">
        <v>2</v>
      </c>
      <c r="EL76" s="7">
        <v>1.9</v>
      </c>
      <c r="EM76" s="7">
        <v>1.9</v>
      </c>
      <c r="EN76" s="7">
        <v>780500</v>
      </c>
      <c r="EO76" s="7">
        <v>442000</v>
      </c>
      <c r="EP76" s="7">
        <v>34</v>
      </c>
      <c r="EQ76" s="7">
        <v>32.25</v>
      </c>
      <c r="ER76" s="7">
        <v>32.6</v>
      </c>
      <c r="ES76" s="7">
        <v>12181600</v>
      </c>
      <c r="ET76" s="7">
        <v>7066400</v>
      </c>
      <c r="EU76" s="7">
        <v>8</v>
      </c>
      <c r="EV76" s="7">
        <v>7.92</v>
      </c>
      <c r="EW76" s="7">
        <v>7.92</v>
      </c>
      <c r="EX76" s="7">
        <v>3743200</v>
      </c>
      <c r="EY76" s="7">
        <v>0</v>
      </c>
      <c r="EZ76" s="7"/>
      <c r="FA76" s="7"/>
      <c r="FB76" s="7"/>
      <c r="FC76" s="7"/>
      <c r="FD76" s="7"/>
      <c r="FE76" s="7"/>
      <c r="FF76" s="7"/>
      <c r="FG76" s="7"/>
      <c r="FH76" s="7"/>
      <c r="FI76" s="7"/>
      <c r="FJ76" s="7"/>
      <c r="FK76" s="7"/>
      <c r="FL76" s="7"/>
      <c r="FM76" s="7"/>
      <c r="FN76" s="7"/>
      <c r="FO76" s="7">
        <v>37</v>
      </c>
      <c r="FP76" s="7">
        <v>18.350000000000001</v>
      </c>
      <c r="FQ76" s="7">
        <v>18.52</v>
      </c>
      <c r="FR76" s="7">
        <v>6544800</v>
      </c>
      <c r="FS76" s="7">
        <v>3737600</v>
      </c>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v>2</v>
      </c>
      <c r="IT76" s="7">
        <v>350</v>
      </c>
      <c r="IU76" s="7">
        <v>0.17399999999999999</v>
      </c>
      <c r="IV76" s="7">
        <v>35000</v>
      </c>
      <c r="IW76" s="7">
        <v>0</v>
      </c>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v>3</v>
      </c>
      <c r="KH76" s="7">
        <v>400</v>
      </c>
      <c r="KI76" s="7">
        <v>42.07</v>
      </c>
      <c r="KJ76" s="7">
        <v>0</v>
      </c>
      <c r="KK76" s="7">
        <v>0</v>
      </c>
      <c r="KL76" s="7">
        <v>0</v>
      </c>
      <c r="KM76" s="7">
        <v>42.07</v>
      </c>
      <c r="KN76" s="7">
        <v>23250100</v>
      </c>
      <c r="KO76" s="7">
        <v>11246000</v>
      </c>
      <c r="KP76" s="7">
        <v>11246000</v>
      </c>
      <c r="KQ76" s="7"/>
      <c r="KR76" s="7"/>
      <c r="KS76" s="7"/>
      <c r="KT76" s="7">
        <v>0</v>
      </c>
      <c r="KU76" s="7">
        <v>0</v>
      </c>
      <c r="KV76" s="7">
        <v>0</v>
      </c>
      <c r="KW76" s="7"/>
      <c r="KX76" s="7"/>
      <c r="KY76" s="7"/>
      <c r="KZ76" s="7">
        <v>35000</v>
      </c>
      <c r="LA76" s="7">
        <v>0</v>
      </c>
      <c r="LB76" s="7">
        <v>0</v>
      </c>
      <c r="LC76" s="7"/>
      <c r="LD76" s="7"/>
      <c r="LE76" s="7"/>
      <c r="LF76" s="7">
        <v>0</v>
      </c>
      <c r="LG76" s="7">
        <v>0</v>
      </c>
      <c r="LH76" s="7">
        <v>0</v>
      </c>
      <c r="LI76" s="7"/>
      <c r="LJ76" s="7"/>
      <c r="LK76" s="7"/>
      <c r="LL76" s="7">
        <v>224000</v>
      </c>
      <c r="LM76" s="7">
        <v>0</v>
      </c>
      <c r="LN76" s="7">
        <v>0</v>
      </c>
      <c r="LO76" s="7"/>
      <c r="LP76" s="7"/>
      <c r="LQ76" s="7"/>
      <c r="LR76" s="7">
        <v>193000</v>
      </c>
      <c r="LS76" s="7">
        <v>0</v>
      </c>
      <c r="LT76" s="7">
        <v>0</v>
      </c>
      <c r="LU76" s="7"/>
      <c r="LV76" s="7"/>
      <c r="LW76" s="7"/>
      <c r="LX76" s="7">
        <v>2435000</v>
      </c>
      <c r="LY76" s="7">
        <v>0</v>
      </c>
      <c r="LZ76" s="7">
        <v>0</v>
      </c>
      <c r="MA76" s="7"/>
      <c r="MB76" s="7"/>
      <c r="MC76" s="7"/>
      <c r="MD76" s="7">
        <v>134000</v>
      </c>
      <c r="ME76" s="7">
        <v>0</v>
      </c>
      <c r="MF76" s="7">
        <v>0</v>
      </c>
      <c r="MG76" s="7"/>
      <c r="MH76" s="7"/>
      <c r="MI76" s="7"/>
      <c r="MJ76" s="7">
        <v>96000</v>
      </c>
      <c r="MK76" s="7">
        <v>0</v>
      </c>
      <c r="ML76" s="7">
        <v>0</v>
      </c>
      <c r="MM76" s="7"/>
      <c r="MN76" s="7"/>
      <c r="MO76" s="7"/>
      <c r="MP76" s="7">
        <v>843000</v>
      </c>
      <c r="MQ76" s="7">
        <v>0</v>
      </c>
      <c r="MR76" s="7">
        <v>0</v>
      </c>
      <c r="MS76" s="7"/>
      <c r="MT76" s="7"/>
      <c r="MU76" s="7"/>
      <c r="MV76" s="7">
        <v>1867000</v>
      </c>
      <c r="MW76" s="7">
        <v>0</v>
      </c>
      <c r="MX76" s="7">
        <v>0</v>
      </c>
      <c r="MY76" s="7"/>
      <c r="MZ76" s="7"/>
      <c r="NA76" s="7"/>
      <c r="NB76" s="7">
        <v>75000</v>
      </c>
      <c r="NC76" s="7">
        <v>0</v>
      </c>
      <c r="ND76" s="7">
        <v>0</v>
      </c>
      <c r="NE76" s="7"/>
      <c r="NF76" s="7"/>
      <c r="NG76" s="7"/>
      <c r="NH76" s="7">
        <v>0</v>
      </c>
      <c r="NI76" s="7">
        <v>0</v>
      </c>
      <c r="NJ76" s="7">
        <v>0</v>
      </c>
      <c r="NK76" s="7"/>
      <c r="NL76" s="7"/>
      <c r="NM76" s="7"/>
      <c r="NN76" s="7">
        <v>48000</v>
      </c>
      <c r="NO76" s="7">
        <v>0</v>
      </c>
      <c r="NP76" s="7">
        <v>0</v>
      </c>
      <c r="NQ76" s="7"/>
      <c r="NR76" s="7"/>
      <c r="NS76" s="7"/>
      <c r="NT76" s="7">
        <v>106000</v>
      </c>
      <c r="NU76" s="7">
        <v>0</v>
      </c>
      <c r="NV76" s="7">
        <v>0</v>
      </c>
      <c r="NW76" s="7"/>
      <c r="NX76" s="7"/>
      <c r="NY76" s="7"/>
      <c r="NZ76" s="7">
        <v>730000</v>
      </c>
      <c r="OA76" s="7">
        <v>0</v>
      </c>
      <c r="OB76" s="7">
        <v>0</v>
      </c>
      <c r="OC76" s="7"/>
      <c r="OD76" s="7"/>
      <c r="OE76" s="7"/>
      <c r="OF76" s="7">
        <v>19000</v>
      </c>
      <c r="OG76" s="7">
        <v>0</v>
      </c>
      <c r="OH76" s="7">
        <v>0</v>
      </c>
      <c r="OI76" s="7"/>
      <c r="OJ76" s="7"/>
      <c r="OK76" s="7"/>
      <c r="OL76" s="7">
        <v>0</v>
      </c>
      <c r="OM76" s="7">
        <v>0</v>
      </c>
      <c r="ON76" s="7">
        <v>0</v>
      </c>
      <c r="OO76" s="7"/>
      <c r="OP76" s="7"/>
      <c r="OQ76" s="7"/>
      <c r="OR76" s="7">
        <v>0</v>
      </c>
      <c r="OS76" s="7">
        <v>0</v>
      </c>
      <c r="OT76" s="7">
        <v>0</v>
      </c>
      <c r="OU76" s="7"/>
      <c r="OV76" s="7"/>
      <c r="OW76" s="7"/>
      <c r="OX76" s="7">
        <v>786000</v>
      </c>
      <c r="OY76" s="7">
        <v>0</v>
      </c>
      <c r="OZ76" s="7">
        <v>0</v>
      </c>
      <c r="PA76" s="7"/>
      <c r="PB76" s="7"/>
      <c r="PC76" s="7"/>
      <c r="PD76" s="7">
        <v>4500000</v>
      </c>
      <c r="PE76" s="7">
        <v>0</v>
      </c>
      <c r="PF76" s="7">
        <v>0</v>
      </c>
      <c r="PG76" s="7"/>
      <c r="PH76" s="7"/>
      <c r="PI76" s="7"/>
      <c r="PJ76" s="7">
        <v>115000</v>
      </c>
      <c r="PK76" s="7">
        <v>0</v>
      </c>
      <c r="PL76" s="7">
        <v>0</v>
      </c>
      <c r="PM76" s="7"/>
      <c r="PN76" s="7"/>
      <c r="PO76" s="7"/>
      <c r="PP76" s="7">
        <v>35456100</v>
      </c>
      <c r="PQ76" s="7">
        <v>11246000</v>
      </c>
      <c r="PR76" s="8">
        <v>11246000</v>
      </c>
      <c r="PS76" s="7">
        <v>100</v>
      </c>
      <c r="PT76" s="7">
        <v>100</v>
      </c>
      <c r="PU76" s="7"/>
      <c r="PV76" s="7">
        <v>28812879</v>
      </c>
      <c r="PW76" s="7"/>
      <c r="PX76" s="7">
        <v>9662000</v>
      </c>
      <c r="PY76" s="7">
        <v>9252000</v>
      </c>
      <c r="PZ76" s="7">
        <v>11246000</v>
      </c>
      <c r="QA76" s="7">
        <v>0</v>
      </c>
      <c r="QB76" s="7">
        <v>0</v>
      </c>
      <c r="QC76" s="7">
        <v>0</v>
      </c>
      <c r="QD76" s="7">
        <v>0</v>
      </c>
      <c r="QE76" s="7">
        <v>0</v>
      </c>
      <c r="QF76" s="7">
        <v>0</v>
      </c>
      <c r="QG76" s="7">
        <v>5700000</v>
      </c>
      <c r="QH76" s="7">
        <v>6041300</v>
      </c>
      <c r="QI76" s="7">
        <v>6300000</v>
      </c>
      <c r="QJ76" s="7">
        <v>15039102</v>
      </c>
      <c r="QK76" s="7">
        <v>15027000</v>
      </c>
      <c r="QL76" s="7">
        <v>15094000</v>
      </c>
      <c r="QM76" s="7"/>
      <c r="QN76" s="7">
        <v>1448543</v>
      </c>
      <c r="QO76" s="7">
        <v>1594000</v>
      </c>
      <c r="QP76" s="7">
        <v>1594000</v>
      </c>
      <c r="QQ76" s="7"/>
      <c r="QR76" s="7"/>
      <c r="QS76" s="7"/>
      <c r="QT76" s="7"/>
      <c r="QU76" s="7"/>
      <c r="QV76" s="7"/>
      <c r="QW76" s="7"/>
      <c r="QX76" s="7"/>
      <c r="QY76" s="7"/>
      <c r="QZ76" s="7"/>
      <c r="RA76" s="7"/>
      <c r="RB76" s="7"/>
      <c r="RC76" s="7"/>
      <c r="RD76" s="7">
        <v>1227235</v>
      </c>
      <c r="RE76" s="7">
        <v>1223000</v>
      </c>
      <c r="RF76" s="7">
        <v>1222100</v>
      </c>
      <c r="RG76" s="7"/>
      <c r="RH76" s="7"/>
      <c r="RI76" s="7">
        <v>0</v>
      </c>
      <c r="RJ76" s="7"/>
      <c r="RK76" s="7"/>
      <c r="RL76" s="7"/>
      <c r="RM76" s="7" t="s">
        <v>1188</v>
      </c>
      <c r="RN76" s="7"/>
      <c r="RO76" s="7"/>
      <c r="RP76" s="7"/>
      <c r="RQ76" s="7"/>
      <c r="RR76" s="7"/>
      <c r="RS76" s="7"/>
      <c r="RT76" s="7"/>
      <c r="RU76" s="7"/>
      <c r="RV76" s="7"/>
      <c r="RW76" s="7"/>
      <c r="RX76" s="7"/>
      <c r="RY76" s="7"/>
      <c r="RZ76" s="7"/>
      <c r="SA76" s="7"/>
      <c r="SB76" s="7"/>
      <c r="SC76" s="7"/>
      <c r="SD76" s="7"/>
      <c r="SE76" s="7"/>
      <c r="SF76" s="7"/>
      <c r="SG76" s="36">
        <f t="shared" ref="SG76:SG139" si="169">PP76</f>
        <v>35456100</v>
      </c>
      <c r="SH76" s="36">
        <f t="shared" ref="SH76:SH139" si="170">SI76+SN76</f>
        <v>35456100</v>
      </c>
      <c r="SI76" s="36">
        <f t="shared" ref="SI76:SI139" si="171">SJ76+SK76+SL76+SM76</f>
        <v>23285100</v>
      </c>
      <c r="SJ76" s="20">
        <f t="shared" ref="SJ76:SJ139" si="172">KN76</f>
        <v>23250100</v>
      </c>
      <c r="SK76" s="20">
        <f t="shared" ref="SK76:SK139" si="173">KT76</f>
        <v>0</v>
      </c>
      <c r="SL76" s="20">
        <f t="shared" ref="SL76:SL139" si="174">KZ76</f>
        <v>35000</v>
      </c>
      <c r="SM76" s="20">
        <f t="shared" ref="SM76:SM139" si="175">LF76</f>
        <v>0</v>
      </c>
      <c r="SN76" s="36">
        <f t="shared" ref="SN76:SN139" si="176">SO76+SR76+SS76+ST76+SU76+SV76+TG76+TH76</f>
        <v>12171000</v>
      </c>
      <c r="SO76" s="36">
        <f t="shared" ref="SO76:SO139" si="177">SP76+SQ76</f>
        <v>417000</v>
      </c>
      <c r="SP76" s="20">
        <f t="shared" ref="SP76:SP139" si="178">LL76</f>
        <v>224000</v>
      </c>
      <c r="SQ76" s="20">
        <f t="shared" ref="SQ76:SQ139" si="179">LR76</f>
        <v>193000</v>
      </c>
      <c r="SR76" s="20">
        <f t="shared" ref="SR76:SR139" si="180">LX76</f>
        <v>2435000</v>
      </c>
      <c r="SS76" s="20">
        <f t="shared" ref="SS76:SS139" si="181">MD76</f>
        <v>134000</v>
      </c>
      <c r="ST76" s="20">
        <f t="shared" ref="ST76:ST139" si="182">MJ76</f>
        <v>96000</v>
      </c>
      <c r="SU76" s="20">
        <f t="shared" ref="SU76:SU139" si="183">MP76</f>
        <v>843000</v>
      </c>
      <c r="SV76" s="36">
        <f t="shared" ref="SV76:SV139" si="184">SUM(SW76:TF76)</f>
        <v>3631000</v>
      </c>
      <c r="SW76" s="20">
        <f t="shared" ref="SW76:SW139" si="185">MV76</f>
        <v>1867000</v>
      </c>
      <c r="SX76" s="20">
        <f t="shared" ref="SX76:SX139" si="186">NB76</f>
        <v>75000</v>
      </c>
      <c r="SY76" s="20">
        <f t="shared" ref="SY76:SY139" si="187">NH76</f>
        <v>0</v>
      </c>
      <c r="SZ76" s="20">
        <f t="shared" ref="SZ76:SZ139" si="188">NN76</f>
        <v>48000</v>
      </c>
      <c r="TA76" s="20">
        <f t="shared" ref="TA76:TA139" si="189">NT76</f>
        <v>106000</v>
      </c>
      <c r="TB76" s="20">
        <f t="shared" ref="TB76:TB139" si="190">NZ76</f>
        <v>730000</v>
      </c>
      <c r="TC76" s="20">
        <f t="shared" ref="TC76:TC139" si="191">OF76</f>
        <v>19000</v>
      </c>
      <c r="TD76" s="20">
        <f t="shared" ref="TD76:TD139" si="192">OL76</f>
        <v>0</v>
      </c>
      <c r="TE76" s="20">
        <f t="shared" ref="TE76:TE139" si="193">OR76</f>
        <v>0</v>
      </c>
      <c r="TF76" s="20">
        <f t="shared" ref="TF76:TF139" si="194">OX76</f>
        <v>786000</v>
      </c>
      <c r="TG76" s="20">
        <f t="shared" ref="TG76:TG139" si="195">PD76</f>
        <v>4500000</v>
      </c>
      <c r="TH76" s="20">
        <f t="shared" ref="TH76:TH139" si="196">PJ76</f>
        <v>115000</v>
      </c>
      <c r="TI76" s="6"/>
      <c r="TJ76" s="36">
        <f t="shared" ref="TJ76:TJ139" si="197">PQ76</f>
        <v>11246000</v>
      </c>
      <c r="TK76" s="36">
        <f t="shared" ref="TK76:TK139" si="198">TL76+TQ76</f>
        <v>11246000</v>
      </c>
      <c r="TL76" s="36">
        <f t="shared" ref="TL76:TL139" si="199">TM76+TN76+TO76+TP76</f>
        <v>11246000</v>
      </c>
      <c r="TM76" s="20">
        <f t="shared" ref="TM76:TM139" si="200">KO76</f>
        <v>11246000</v>
      </c>
      <c r="TN76" s="20">
        <f t="shared" ref="TN76:TN139" si="201">KU76</f>
        <v>0</v>
      </c>
      <c r="TO76" s="20">
        <f t="shared" ref="TO76:TO139" si="202">LA76</f>
        <v>0</v>
      </c>
      <c r="TP76" s="20">
        <f t="shared" ref="TP76:TP139" si="203">LG76</f>
        <v>0</v>
      </c>
      <c r="TQ76" s="36">
        <f t="shared" ref="TQ76:TQ139" si="204">TR76+TU76+TV76+TW76+TX76+TY76+UJ76+UK76</f>
        <v>0</v>
      </c>
      <c r="TR76" s="36">
        <f t="shared" ref="TR76:TR139" si="205">TS76+TT76</f>
        <v>0</v>
      </c>
      <c r="TS76" s="20">
        <f t="shared" ref="TS76:TS139" si="206">LM76</f>
        <v>0</v>
      </c>
      <c r="TT76" s="20">
        <f t="shared" ref="TT76:TT139" si="207">LS76</f>
        <v>0</v>
      </c>
      <c r="TU76" s="20">
        <f t="shared" ref="TU76:TU139" si="208">LY76</f>
        <v>0</v>
      </c>
      <c r="TV76" s="20">
        <f t="shared" ref="TV76:TV139" si="209">ME76</f>
        <v>0</v>
      </c>
      <c r="TW76" s="20">
        <f t="shared" ref="TW76:TW139" si="210">MK76</f>
        <v>0</v>
      </c>
      <c r="TX76" s="20">
        <f t="shared" ref="TX76:TX139" si="211">MQ76</f>
        <v>0</v>
      </c>
      <c r="TY76" s="36">
        <f t="shared" ref="TY76:TY139" si="212">SUM(TZ76:UI76)</f>
        <v>0</v>
      </c>
      <c r="TZ76" s="20">
        <f t="shared" ref="TZ76:TZ139" si="213">MW76</f>
        <v>0</v>
      </c>
      <c r="UA76" s="20">
        <f t="shared" ref="UA76:UA139" si="214">NC76</f>
        <v>0</v>
      </c>
      <c r="UB76" s="20">
        <f t="shared" ref="UB76:UB139" si="215">NI76</f>
        <v>0</v>
      </c>
      <c r="UC76" s="20">
        <f t="shared" ref="UC76:UC139" si="216">NO76</f>
        <v>0</v>
      </c>
      <c r="UD76" s="20">
        <f t="shared" ref="UD76:UD139" si="217">NU76</f>
        <v>0</v>
      </c>
      <c r="UE76" s="20">
        <f t="shared" ref="UE76:UE139" si="218">OA76</f>
        <v>0</v>
      </c>
      <c r="UF76" s="20">
        <f t="shared" ref="UF76:UF139" si="219">OG76</f>
        <v>0</v>
      </c>
      <c r="UG76" s="20">
        <f t="shared" ref="UG76:UG139" si="220">OM76</f>
        <v>0</v>
      </c>
      <c r="UH76" s="20">
        <f t="shared" ref="UH76:UH139" si="221">OS76</f>
        <v>0</v>
      </c>
      <c r="UI76" s="20">
        <f t="shared" ref="UI76:UI139" si="222">OY76</f>
        <v>0</v>
      </c>
      <c r="UJ76" s="20">
        <f t="shared" ref="UJ76:UJ139" si="223">PE76</f>
        <v>0</v>
      </c>
      <c r="UK76" s="20">
        <f t="shared" ref="UK76:UK139" si="224">PK76</f>
        <v>0</v>
      </c>
      <c r="UL76" s="6"/>
      <c r="UM76" s="36">
        <f t="shared" ref="UM76:UM139" si="225">PR76</f>
        <v>11246000</v>
      </c>
      <c r="UN76" s="36">
        <f t="shared" ref="UN76:UN139" si="226">UO76+UT76</f>
        <v>11246000</v>
      </c>
      <c r="UO76" s="36">
        <f t="shared" ref="UO76:UO139" si="227">UP76+UQ76+UR76+US76</f>
        <v>11246000</v>
      </c>
      <c r="UP76" s="20">
        <f t="shared" ref="UP76:UP139" si="228">KP76</f>
        <v>11246000</v>
      </c>
      <c r="UQ76" s="20">
        <f t="shared" ref="UQ76:UQ139" si="229">KV76</f>
        <v>0</v>
      </c>
      <c r="UR76" s="20">
        <f t="shared" ref="UR76:UR139" si="230">LB76</f>
        <v>0</v>
      </c>
      <c r="US76" s="20">
        <f t="shared" ref="US76:US139" si="231">LH76</f>
        <v>0</v>
      </c>
      <c r="UT76" s="36">
        <f t="shared" ref="UT76:UT139" si="232">UU76+UX76+UY76+UZ76+VA76+VB76+VM76+VN76</f>
        <v>0</v>
      </c>
      <c r="UU76" s="36">
        <f t="shared" ref="UU76:UU139" si="233">UV76+UW76</f>
        <v>0</v>
      </c>
      <c r="UV76" s="20">
        <f t="shared" ref="UV76:UV139" si="234">LN76</f>
        <v>0</v>
      </c>
      <c r="UW76" s="20">
        <f t="shared" ref="UW76:UW139" si="235">LT76</f>
        <v>0</v>
      </c>
      <c r="UX76" s="20">
        <f t="shared" ref="UX76:UX139" si="236">LZ76</f>
        <v>0</v>
      </c>
      <c r="UY76" s="20">
        <f t="shared" ref="UY76:UY139" si="237">MF76</f>
        <v>0</v>
      </c>
      <c r="UZ76" s="20">
        <f t="shared" ref="UZ76:UZ139" si="238">ML76</f>
        <v>0</v>
      </c>
      <c r="VA76" s="20">
        <f t="shared" ref="VA76:VA139" si="239">MR76</f>
        <v>0</v>
      </c>
      <c r="VB76" s="36">
        <f t="shared" ref="VB76:VB139" si="240">SUM(VC76:VL76)</f>
        <v>0</v>
      </c>
      <c r="VC76" s="20">
        <f t="shared" ref="VC76:VC139" si="241">MX76</f>
        <v>0</v>
      </c>
      <c r="VD76" s="20">
        <f t="shared" ref="VD76:VD139" si="242">ND76</f>
        <v>0</v>
      </c>
      <c r="VE76" s="20">
        <f t="shared" ref="VE76:VE139" si="243">NJ76</f>
        <v>0</v>
      </c>
      <c r="VF76" s="20">
        <f t="shared" ref="VF76:VF139" si="244">NP76</f>
        <v>0</v>
      </c>
      <c r="VG76" s="20">
        <f t="shared" ref="VG76:VG139" si="245">NV76</f>
        <v>0</v>
      </c>
      <c r="VH76" s="20">
        <f t="shared" ref="VH76:VH139" si="246">OB76</f>
        <v>0</v>
      </c>
      <c r="VI76" s="20">
        <f t="shared" ref="VI76:VI139" si="247">OH76</f>
        <v>0</v>
      </c>
      <c r="VJ76" s="20">
        <f t="shared" ref="VJ76:VJ139" si="248">ON76</f>
        <v>0</v>
      </c>
      <c r="VK76" s="20">
        <f t="shared" ref="VK76:VK139" si="249">OT76</f>
        <v>0</v>
      </c>
      <c r="VL76" s="20">
        <f t="shared" ref="VL76:VL139" si="250">OZ76</f>
        <v>0</v>
      </c>
      <c r="VM76" s="20">
        <f t="shared" ref="VM76:VM139" si="251">PF76</f>
        <v>0</v>
      </c>
      <c r="VN76" s="20">
        <f t="shared" ref="VN76:VN139" si="252">PL76</f>
        <v>0</v>
      </c>
      <c r="VT76" s="34">
        <f t="shared" si="139"/>
        <v>3713907</v>
      </c>
      <c r="VU76" s="34" t="str">
        <f t="shared" si="140"/>
        <v>Domov sociálních služeb Skřivany</v>
      </c>
      <c r="VV76" s="34" t="str">
        <f t="shared" si="141"/>
        <v>Domov sociálních služeb Skřivany - DOZP</v>
      </c>
      <c r="VW76" s="34" t="str">
        <f t="shared" si="142"/>
        <v>domovy pro osoby se zdravotním postižením</v>
      </c>
      <c r="VX76" s="10">
        <f t="shared" si="143"/>
        <v>3082000</v>
      </c>
      <c r="VY76" s="10"/>
      <c r="VZ76" s="10"/>
      <c r="WA76" s="10">
        <f t="shared" si="144"/>
        <v>1867000</v>
      </c>
      <c r="WB76" s="10">
        <f t="shared" si="145"/>
        <v>730000</v>
      </c>
      <c r="WC76" s="10">
        <f t="shared" si="146"/>
        <v>0</v>
      </c>
      <c r="WD76" s="10">
        <f t="shared" si="147"/>
        <v>0</v>
      </c>
      <c r="WE76" s="10">
        <f t="shared" si="148"/>
        <v>229000</v>
      </c>
      <c r="WF76" s="10"/>
      <c r="WG76" s="10"/>
      <c r="WH76" s="10">
        <f t="shared" si="149"/>
        <v>4500000</v>
      </c>
      <c r="WI76" s="10">
        <f t="shared" si="150"/>
        <v>1763000</v>
      </c>
      <c r="WJ76" s="10">
        <f t="shared" si="151"/>
        <v>16705300</v>
      </c>
      <c r="WK76" s="10"/>
      <c r="WL76" s="10">
        <f t="shared" si="152"/>
        <v>6579800</v>
      </c>
      <c r="WM76" s="10">
        <f t="shared" si="153"/>
        <v>35456100</v>
      </c>
      <c r="WN76" s="10">
        <f t="shared" si="154"/>
        <v>35456100</v>
      </c>
      <c r="WO76" s="10">
        <f t="shared" si="155"/>
        <v>0</v>
      </c>
      <c r="WP76" s="10">
        <f t="shared" si="156"/>
        <v>23285100</v>
      </c>
      <c r="WQ76" s="34">
        <v>6115340</v>
      </c>
      <c r="WR76" s="10">
        <f t="shared" si="157"/>
        <v>0</v>
      </c>
      <c r="WS76" s="10"/>
      <c r="WT76" s="10"/>
      <c r="WU76" s="10">
        <f t="shared" si="158"/>
        <v>0</v>
      </c>
      <c r="WV76" s="10">
        <f t="shared" si="159"/>
        <v>0</v>
      </c>
      <c r="WW76" s="10">
        <f t="shared" si="160"/>
        <v>0</v>
      </c>
      <c r="WX76" s="10">
        <f t="shared" si="161"/>
        <v>0</v>
      </c>
      <c r="WY76" s="10">
        <f t="shared" si="162"/>
        <v>0</v>
      </c>
      <c r="WZ76" s="10"/>
      <c r="XA76" s="10"/>
      <c r="XB76" s="10">
        <f t="shared" si="163"/>
        <v>0</v>
      </c>
      <c r="XC76" s="10">
        <f t="shared" si="164"/>
        <v>0</v>
      </c>
      <c r="XD76" s="10">
        <f t="shared" si="165"/>
        <v>11246000</v>
      </c>
      <c r="XE76" s="10">
        <f t="shared" si="166"/>
        <v>11246000</v>
      </c>
      <c r="XF76" s="10"/>
      <c r="XG76" s="10">
        <f t="shared" si="167"/>
        <v>11246000</v>
      </c>
      <c r="XH76" s="10">
        <f t="shared" si="168"/>
        <v>0</v>
      </c>
      <c r="XI76" s="10"/>
      <c r="XJ76" s="10"/>
      <c r="XK76" s="10"/>
    </row>
    <row r="77" spans="1:635" s="34" customFormat="1" ht="28.5" customHeight="1">
      <c r="A77" s="7">
        <v>1</v>
      </c>
      <c r="B77" s="9" t="s">
        <v>1449</v>
      </c>
      <c r="C77" s="7">
        <v>578991</v>
      </c>
      <c r="D77" s="7" t="s">
        <v>1450</v>
      </c>
      <c r="E77" s="7" t="s">
        <v>1219</v>
      </c>
      <c r="F77" s="7">
        <v>4007320</v>
      </c>
      <c r="G77" s="7" t="s">
        <v>1235</v>
      </c>
      <c r="H77" s="7" t="s">
        <v>1187</v>
      </c>
      <c r="I77" s="7" t="s">
        <v>1453</v>
      </c>
      <c r="J77" s="35">
        <v>39083</v>
      </c>
      <c r="K77" s="7"/>
      <c r="L77" s="7" t="s">
        <v>1188</v>
      </c>
      <c r="M77" s="7" t="s">
        <v>1431</v>
      </c>
      <c r="N77" s="7">
        <v>4</v>
      </c>
      <c r="O77" s="7"/>
      <c r="P77" s="7">
        <v>4</v>
      </c>
      <c r="Q77" s="7">
        <v>4</v>
      </c>
      <c r="R77" s="7">
        <v>4</v>
      </c>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t="s">
        <v>1224</v>
      </c>
      <c r="BM77" s="7" t="s">
        <v>1225</v>
      </c>
      <c r="BN77" s="7" t="s">
        <v>1234</v>
      </c>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v>0</v>
      </c>
      <c r="DB77" s="7">
        <v>0</v>
      </c>
      <c r="DC77" s="7">
        <v>0</v>
      </c>
      <c r="DD77" s="7">
        <v>0</v>
      </c>
      <c r="DE77" s="7">
        <v>0</v>
      </c>
      <c r="DF77" s="7">
        <v>0</v>
      </c>
      <c r="DG77" s="7">
        <v>4</v>
      </c>
      <c r="DH77" s="7">
        <v>0</v>
      </c>
      <c r="DI77" s="7">
        <v>0</v>
      </c>
      <c r="DJ77" s="7">
        <v>0</v>
      </c>
      <c r="DK77" s="7">
        <v>0</v>
      </c>
      <c r="DL77" s="7">
        <v>4</v>
      </c>
      <c r="DM77" s="7">
        <v>0</v>
      </c>
      <c r="DN77" s="7">
        <v>0</v>
      </c>
      <c r="DO77" s="7">
        <v>0</v>
      </c>
      <c r="DP77" s="7">
        <v>0</v>
      </c>
      <c r="DQ77" s="7">
        <v>4</v>
      </c>
      <c r="DR77" s="7">
        <v>4</v>
      </c>
      <c r="DS77" s="7">
        <v>0</v>
      </c>
      <c r="DT77" s="7">
        <v>0</v>
      </c>
      <c r="DU77" s="7">
        <v>0</v>
      </c>
      <c r="DV77" s="7">
        <v>0</v>
      </c>
      <c r="DW77" s="7">
        <v>0</v>
      </c>
      <c r="DX77" s="7">
        <v>0</v>
      </c>
      <c r="DY77" s="7">
        <v>4</v>
      </c>
      <c r="DZ77" s="7">
        <v>0</v>
      </c>
      <c r="EA77" s="7">
        <v>0</v>
      </c>
      <c r="EB77" s="7">
        <v>0</v>
      </c>
      <c r="EC77" s="7">
        <v>0</v>
      </c>
      <c r="ED77" s="7">
        <v>4</v>
      </c>
      <c r="EE77" s="7">
        <v>0</v>
      </c>
      <c r="EF77" s="7">
        <v>0</v>
      </c>
      <c r="EG77" s="7">
        <v>0</v>
      </c>
      <c r="EH77" s="7">
        <v>0</v>
      </c>
      <c r="EI77" s="7">
        <v>4</v>
      </c>
      <c r="EJ77" s="7">
        <v>4</v>
      </c>
      <c r="EK77" s="7">
        <v>2</v>
      </c>
      <c r="EL77" s="7">
        <v>0.1</v>
      </c>
      <c r="EM77" s="7">
        <v>0.1</v>
      </c>
      <c r="EN77" s="7">
        <v>45500</v>
      </c>
      <c r="EO77" s="7">
        <v>36000</v>
      </c>
      <c r="EP77" s="7">
        <v>6</v>
      </c>
      <c r="EQ77" s="7">
        <v>1.5</v>
      </c>
      <c r="ER77" s="7">
        <v>1.5</v>
      </c>
      <c r="ES77" s="7">
        <v>560000</v>
      </c>
      <c r="ET77" s="7">
        <v>434000</v>
      </c>
      <c r="EU77" s="7">
        <v>3</v>
      </c>
      <c r="EV77" s="7">
        <v>0.08</v>
      </c>
      <c r="EW77" s="7">
        <v>0.08</v>
      </c>
      <c r="EX77" s="7">
        <v>48800</v>
      </c>
      <c r="EY77" s="7">
        <v>0</v>
      </c>
      <c r="EZ77" s="7"/>
      <c r="FA77" s="7"/>
      <c r="FB77" s="7"/>
      <c r="FC77" s="7"/>
      <c r="FD77" s="7"/>
      <c r="FE77" s="7"/>
      <c r="FF77" s="7"/>
      <c r="FG77" s="7"/>
      <c r="FH77" s="7"/>
      <c r="FI77" s="7"/>
      <c r="FJ77" s="7"/>
      <c r="FK77" s="7"/>
      <c r="FL77" s="7"/>
      <c r="FM77" s="7"/>
      <c r="FN77" s="7"/>
      <c r="FO77" s="7">
        <v>25</v>
      </c>
      <c r="FP77" s="7">
        <v>0.78</v>
      </c>
      <c r="FQ77" s="7">
        <v>0.78</v>
      </c>
      <c r="FR77" s="7">
        <v>287000</v>
      </c>
      <c r="FS77" s="7">
        <v>130000</v>
      </c>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v>0</v>
      </c>
      <c r="KH77" s="7"/>
      <c r="KI77" s="7">
        <v>1.68</v>
      </c>
      <c r="KJ77" s="7">
        <v>0</v>
      </c>
      <c r="KK77" s="7">
        <v>0</v>
      </c>
      <c r="KL77" s="7">
        <v>0</v>
      </c>
      <c r="KM77" s="7">
        <v>1.68</v>
      </c>
      <c r="KN77" s="7">
        <v>941300</v>
      </c>
      <c r="KO77" s="7">
        <v>600000</v>
      </c>
      <c r="KP77" s="7">
        <v>600000</v>
      </c>
      <c r="KQ77" s="7"/>
      <c r="KR77" s="7"/>
      <c r="KS77" s="7"/>
      <c r="KT77" s="7">
        <v>0</v>
      </c>
      <c r="KU77" s="7">
        <v>0</v>
      </c>
      <c r="KV77" s="7">
        <v>0</v>
      </c>
      <c r="KW77" s="7"/>
      <c r="KX77" s="7"/>
      <c r="KY77" s="7"/>
      <c r="KZ77" s="7">
        <v>0</v>
      </c>
      <c r="LA77" s="7">
        <v>0</v>
      </c>
      <c r="LB77" s="7">
        <v>0</v>
      </c>
      <c r="LC77" s="7"/>
      <c r="LD77" s="7"/>
      <c r="LE77" s="7"/>
      <c r="LF77" s="7">
        <v>0</v>
      </c>
      <c r="LG77" s="7">
        <v>0</v>
      </c>
      <c r="LH77" s="7">
        <v>0</v>
      </c>
      <c r="LI77" s="7"/>
      <c r="LJ77" s="7"/>
      <c r="LK77" s="7"/>
      <c r="LL77" s="7">
        <v>0</v>
      </c>
      <c r="LM77" s="7">
        <v>0</v>
      </c>
      <c r="LN77" s="7">
        <v>0</v>
      </c>
      <c r="LO77" s="7"/>
      <c r="LP77" s="7"/>
      <c r="LQ77" s="7"/>
      <c r="LR77" s="7">
        <v>8000</v>
      </c>
      <c r="LS77" s="7">
        <v>0</v>
      </c>
      <c r="LT77" s="7">
        <v>0</v>
      </c>
      <c r="LU77" s="7"/>
      <c r="LV77" s="7"/>
      <c r="LW77" s="7"/>
      <c r="LX77" s="7">
        <v>40000</v>
      </c>
      <c r="LY77" s="7">
        <v>0</v>
      </c>
      <c r="LZ77" s="7">
        <v>0</v>
      </c>
      <c r="MA77" s="7"/>
      <c r="MB77" s="7"/>
      <c r="MC77" s="7"/>
      <c r="MD77" s="7">
        <v>6000</v>
      </c>
      <c r="ME77" s="7">
        <v>0</v>
      </c>
      <c r="MF77" s="7">
        <v>0</v>
      </c>
      <c r="MG77" s="7"/>
      <c r="MH77" s="7"/>
      <c r="MI77" s="7"/>
      <c r="MJ77" s="7">
        <v>4000</v>
      </c>
      <c r="MK77" s="7">
        <v>0</v>
      </c>
      <c r="ML77" s="7">
        <v>0</v>
      </c>
      <c r="MM77" s="7"/>
      <c r="MN77" s="7"/>
      <c r="MO77" s="7"/>
      <c r="MP77" s="7">
        <v>34000</v>
      </c>
      <c r="MQ77" s="7">
        <v>0</v>
      </c>
      <c r="MR77" s="7">
        <v>0</v>
      </c>
      <c r="MS77" s="7"/>
      <c r="MT77" s="7"/>
      <c r="MU77" s="7"/>
      <c r="MV77" s="7">
        <v>105000</v>
      </c>
      <c r="MW77" s="7">
        <v>0</v>
      </c>
      <c r="MX77" s="7">
        <v>0</v>
      </c>
      <c r="MY77" s="7"/>
      <c r="MZ77" s="7"/>
      <c r="NA77" s="7"/>
      <c r="NB77" s="7">
        <v>3000</v>
      </c>
      <c r="NC77" s="7">
        <v>0</v>
      </c>
      <c r="ND77" s="7">
        <v>0</v>
      </c>
      <c r="NE77" s="7"/>
      <c r="NF77" s="7"/>
      <c r="NG77" s="7"/>
      <c r="NH77" s="7">
        <v>0</v>
      </c>
      <c r="NI77" s="7">
        <v>0</v>
      </c>
      <c r="NJ77" s="7">
        <v>0</v>
      </c>
      <c r="NK77" s="7"/>
      <c r="NL77" s="7"/>
      <c r="NM77" s="7"/>
      <c r="NN77" s="7">
        <v>2000</v>
      </c>
      <c r="NO77" s="7">
        <v>0</v>
      </c>
      <c r="NP77" s="7">
        <v>0</v>
      </c>
      <c r="NQ77" s="7"/>
      <c r="NR77" s="7"/>
      <c r="NS77" s="7"/>
      <c r="NT77" s="7">
        <v>4000</v>
      </c>
      <c r="NU77" s="7">
        <v>0</v>
      </c>
      <c r="NV77" s="7">
        <v>0</v>
      </c>
      <c r="NW77" s="7"/>
      <c r="NX77" s="7"/>
      <c r="NY77" s="7"/>
      <c r="NZ77" s="7">
        <v>78000</v>
      </c>
      <c r="OA77" s="7">
        <v>0</v>
      </c>
      <c r="OB77" s="7">
        <v>0</v>
      </c>
      <c r="OC77" s="7"/>
      <c r="OD77" s="7"/>
      <c r="OE77" s="7"/>
      <c r="OF77" s="7">
        <v>1000</v>
      </c>
      <c r="OG77" s="7">
        <v>0</v>
      </c>
      <c r="OH77" s="7">
        <v>0</v>
      </c>
      <c r="OI77" s="7"/>
      <c r="OJ77" s="7"/>
      <c r="OK77" s="7"/>
      <c r="OL77" s="7">
        <v>0</v>
      </c>
      <c r="OM77" s="7">
        <v>0</v>
      </c>
      <c r="ON77" s="7">
        <v>0</v>
      </c>
      <c r="OO77" s="7"/>
      <c r="OP77" s="7"/>
      <c r="OQ77" s="7"/>
      <c r="OR77" s="7">
        <v>0</v>
      </c>
      <c r="OS77" s="7">
        <v>0</v>
      </c>
      <c r="OT77" s="7">
        <v>0</v>
      </c>
      <c r="OU77" s="7"/>
      <c r="OV77" s="7"/>
      <c r="OW77" s="7"/>
      <c r="OX77" s="7">
        <v>44000</v>
      </c>
      <c r="OY77" s="7">
        <v>0</v>
      </c>
      <c r="OZ77" s="7">
        <v>0</v>
      </c>
      <c r="PA77" s="7"/>
      <c r="PB77" s="7"/>
      <c r="PC77" s="7"/>
      <c r="PD77" s="7">
        <v>118000</v>
      </c>
      <c r="PE77" s="7">
        <v>0</v>
      </c>
      <c r="PF77" s="7">
        <v>0</v>
      </c>
      <c r="PG77" s="7"/>
      <c r="PH77" s="7"/>
      <c r="PI77" s="7"/>
      <c r="PJ77" s="7">
        <v>0</v>
      </c>
      <c r="PK77" s="7">
        <v>0</v>
      </c>
      <c r="PL77" s="7">
        <v>0</v>
      </c>
      <c r="PM77" s="7"/>
      <c r="PN77" s="7"/>
      <c r="PO77" s="7"/>
      <c r="PP77" s="7">
        <v>1388300</v>
      </c>
      <c r="PQ77" s="7">
        <v>600000</v>
      </c>
      <c r="PR77" s="8">
        <v>600000</v>
      </c>
      <c r="PS77" s="7">
        <v>100</v>
      </c>
      <c r="PT77" s="7">
        <v>100</v>
      </c>
      <c r="PU77" s="7"/>
      <c r="PV77" s="7"/>
      <c r="PW77" s="7"/>
      <c r="PX77" s="7">
        <v>539000</v>
      </c>
      <c r="PY77" s="7">
        <v>593000</v>
      </c>
      <c r="PZ77" s="7">
        <v>600000</v>
      </c>
      <c r="QA77" s="7">
        <v>0</v>
      </c>
      <c r="QB77" s="7">
        <v>0</v>
      </c>
      <c r="QC77" s="7">
        <v>0</v>
      </c>
      <c r="QD77" s="7">
        <v>0</v>
      </c>
      <c r="QE77" s="7">
        <v>0</v>
      </c>
      <c r="QF77" s="7">
        <v>0</v>
      </c>
      <c r="QG77" s="7">
        <v>185000</v>
      </c>
      <c r="QH77" s="7">
        <v>280000</v>
      </c>
      <c r="QI77" s="7">
        <v>300000</v>
      </c>
      <c r="QJ77" s="7">
        <v>475154</v>
      </c>
      <c r="QK77" s="7">
        <v>488000</v>
      </c>
      <c r="QL77" s="7">
        <v>488000</v>
      </c>
      <c r="QM77" s="7"/>
      <c r="QN77" s="7">
        <v>0</v>
      </c>
      <c r="QO77" s="7">
        <v>0</v>
      </c>
      <c r="QP77" s="7">
        <v>0</v>
      </c>
      <c r="QQ77" s="7"/>
      <c r="QR77" s="7"/>
      <c r="QS77" s="7"/>
      <c r="QT77" s="7"/>
      <c r="QU77" s="7"/>
      <c r="QV77" s="7"/>
      <c r="QW77" s="7"/>
      <c r="QX77" s="7"/>
      <c r="QY77" s="7"/>
      <c r="QZ77" s="7"/>
      <c r="RA77" s="7"/>
      <c r="RB77" s="7"/>
      <c r="RC77" s="7"/>
      <c r="RD77" s="7">
        <v>0</v>
      </c>
      <c r="RE77" s="7">
        <v>0</v>
      </c>
      <c r="RF77" s="7">
        <v>300</v>
      </c>
      <c r="RG77" s="7"/>
      <c r="RH77" s="7"/>
      <c r="RI77" s="7">
        <v>0</v>
      </c>
      <c r="RJ77" s="7"/>
      <c r="RK77" s="7"/>
      <c r="RL77" s="7"/>
      <c r="RM77" s="7" t="s">
        <v>1188</v>
      </c>
      <c r="RN77" s="7"/>
      <c r="RO77" s="7"/>
      <c r="RP77" s="7"/>
      <c r="RQ77" s="7"/>
      <c r="RR77" s="7"/>
      <c r="RS77" s="7"/>
      <c r="RT77" s="7"/>
      <c r="RU77" s="7"/>
      <c r="RV77" s="7"/>
      <c r="RW77" s="7"/>
      <c r="RX77" s="7"/>
      <c r="RY77" s="7"/>
      <c r="RZ77" s="7"/>
      <c r="SA77" s="7"/>
      <c r="SB77" s="7"/>
      <c r="SC77" s="7"/>
      <c r="SD77" s="7"/>
      <c r="SE77" s="7"/>
      <c r="SF77" s="7"/>
      <c r="SG77" s="36">
        <f t="shared" si="169"/>
        <v>1388300</v>
      </c>
      <c r="SH77" s="36">
        <f t="shared" si="170"/>
        <v>1388300</v>
      </c>
      <c r="SI77" s="36">
        <f t="shared" si="171"/>
        <v>941300</v>
      </c>
      <c r="SJ77" s="20">
        <f t="shared" si="172"/>
        <v>941300</v>
      </c>
      <c r="SK77" s="20">
        <f t="shared" si="173"/>
        <v>0</v>
      </c>
      <c r="SL77" s="20">
        <f t="shared" si="174"/>
        <v>0</v>
      </c>
      <c r="SM77" s="20">
        <f t="shared" si="175"/>
        <v>0</v>
      </c>
      <c r="SN77" s="36">
        <f t="shared" si="176"/>
        <v>447000</v>
      </c>
      <c r="SO77" s="36">
        <f t="shared" si="177"/>
        <v>8000</v>
      </c>
      <c r="SP77" s="20">
        <f t="shared" si="178"/>
        <v>0</v>
      </c>
      <c r="SQ77" s="20">
        <f t="shared" si="179"/>
        <v>8000</v>
      </c>
      <c r="SR77" s="20">
        <f t="shared" si="180"/>
        <v>40000</v>
      </c>
      <c r="SS77" s="20">
        <f t="shared" si="181"/>
        <v>6000</v>
      </c>
      <c r="ST77" s="20">
        <f t="shared" si="182"/>
        <v>4000</v>
      </c>
      <c r="SU77" s="20">
        <f t="shared" si="183"/>
        <v>34000</v>
      </c>
      <c r="SV77" s="36">
        <f t="shared" si="184"/>
        <v>237000</v>
      </c>
      <c r="SW77" s="20">
        <f t="shared" si="185"/>
        <v>105000</v>
      </c>
      <c r="SX77" s="20">
        <f t="shared" si="186"/>
        <v>3000</v>
      </c>
      <c r="SY77" s="20">
        <f t="shared" si="187"/>
        <v>0</v>
      </c>
      <c r="SZ77" s="20">
        <f t="shared" si="188"/>
        <v>2000</v>
      </c>
      <c r="TA77" s="20">
        <f t="shared" si="189"/>
        <v>4000</v>
      </c>
      <c r="TB77" s="20">
        <f t="shared" si="190"/>
        <v>78000</v>
      </c>
      <c r="TC77" s="20">
        <f t="shared" si="191"/>
        <v>1000</v>
      </c>
      <c r="TD77" s="20">
        <f t="shared" si="192"/>
        <v>0</v>
      </c>
      <c r="TE77" s="20">
        <f t="shared" si="193"/>
        <v>0</v>
      </c>
      <c r="TF77" s="20">
        <f t="shared" si="194"/>
        <v>44000</v>
      </c>
      <c r="TG77" s="20">
        <f t="shared" si="195"/>
        <v>118000</v>
      </c>
      <c r="TH77" s="20">
        <f t="shared" si="196"/>
        <v>0</v>
      </c>
      <c r="TI77" s="6"/>
      <c r="TJ77" s="36">
        <f t="shared" si="197"/>
        <v>600000</v>
      </c>
      <c r="TK77" s="36">
        <f t="shared" si="198"/>
        <v>600000</v>
      </c>
      <c r="TL77" s="36">
        <f t="shared" si="199"/>
        <v>600000</v>
      </c>
      <c r="TM77" s="20">
        <f t="shared" si="200"/>
        <v>600000</v>
      </c>
      <c r="TN77" s="20">
        <f t="shared" si="201"/>
        <v>0</v>
      </c>
      <c r="TO77" s="20">
        <f t="shared" si="202"/>
        <v>0</v>
      </c>
      <c r="TP77" s="20">
        <f t="shared" si="203"/>
        <v>0</v>
      </c>
      <c r="TQ77" s="36">
        <f t="shared" si="204"/>
        <v>0</v>
      </c>
      <c r="TR77" s="36">
        <f t="shared" si="205"/>
        <v>0</v>
      </c>
      <c r="TS77" s="20">
        <f t="shared" si="206"/>
        <v>0</v>
      </c>
      <c r="TT77" s="20">
        <f t="shared" si="207"/>
        <v>0</v>
      </c>
      <c r="TU77" s="20">
        <f t="shared" si="208"/>
        <v>0</v>
      </c>
      <c r="TV77" s="20">
        <f t="shared" si="209"/>
        <v>0</v>
      </c>
      <c r="TW77" s="20">
        <f t="shared" si="210"/>
        <v>0</v>
      </c>
      <c r="TX77" s="20">
        <f t="shared" si="211"/>
        <v>0</v>
      </c>
      <c r="TY77" s="36">
        <f t="shared" si="212"/>
        <v>0</v>
      </c>
      <c r="TZ77" s="20">
        <f t="shared" si="213"/>
        <v>0</v>
      </c>
      <c r="UA77" s="20">
        <f t="shared" si="214"/>
        <v>0</v>
      </c>
      <c r="UB77" s="20">
        <f t="shared" si="215"/>
        <v>0</v>
      </c>
      <c r="UC77" s="20">
        <f t="shared" si="216"/>
        <v>0</v>
      </c>
      <c r="UD77" s="20">
        <f t="shared" si="217"/>
        <v>0</v>
      </c>
      <c r="UE77" s="20">
        <f t="shared" si="218"/>
        <v>0</v>
      </c>
      <c r="UF77" s="20">
        <f t="shared" si="219"/>
        <v>0</v>
      </c>
      <c r="UG77" s="20">
        <f t="shared" si="220"/>
        <v>0</v>
      </c>
      <c r="UH77" s="20">
        <f t="shared" si="221"/>
        <v>0</v>
      </c>
      <c r="UI77" s="20">
        <f t="shared" si="222"/>
        <v>0</v>
      </c>
      <c r="UJ77" s="20">
        <f t="shared" si="223"/>
        <v>0</v>
      </c>
      <c r="UK77" s="20">
        <f t="shared" si="224"/>
        <v>0</v>
      </c>
      <c r="UL77" s="6"/>
      <c r="UM77" s="36">
        <f t="shared" si="225"/>
        <v>600000</v>
      </c>
      <c r="UN77" s="36">
        <f t="shared" si="226"/>
        <v>600000</v>
      </c>
      <c r="UO77" s="36">
        <f t="shared" si="227"/>
        <v>600000</v>
      </c>
      <c r="UP77" s="20">
        <f t="shared" si="228"/>
        <v>600000</v>
      </c>
      <c r="UQ77" s="20">
        <f t="shared" si="229"/>
        <v>0</v>
      </c>
      <c r="UR77" s="20">
        <f t="shared" si="230"/>
        <v>0</v>
      </c>
      <c r="US77" s="20">
        <f t="shared" si="231"/>
        <v>0</v>
      </c>
      <c r="UT77" s="36">
        <f t="shared" si="232"/>
        <v>0</v>
      </c>
      <c r="UU77" s="36">
        <f t="shared" si="233"/>
        <v>0</v>
      </c>
      <c r="UV77" s="20">
        <f t="shared" si="234"/>
        <v>0</v>
      </c>
      <c r="UW77" s="20">
        <f t="shared" si="235"/>
        <v>0</v>
      </c>
      <c r="UX77" s="20">
        <f t="shared" si="236"/>
        <v>0</v>
      </c>
      <c r="UY77" s="20">
        <f t="shared" si="237"/>
        <v>0</v>
      </c>
      <c r="UZ77" s="20">
        <f t="shared" si="238"/>
        <v>0</v>
      </c>
      <c r="VA77" s="20">
        <f t="shared" si="239"/>
        <v>0</v>
      </c>
      <c r="VB77" s="36">
        <f t="shared" si="240"/>
        <v>0</v>
      </c>
      <c r="VC77" s="20">
        <f t="shared" si="241"/>
        <v>0</v>
      </c>
      <c r="VD77" s="20">
        <f t="shared" si="242"/>
        <v>0</v>
      </c>
      <c r="VE77" s="20">
        <f t="shared" si="243"/>
        <v>0</v>
      </c>
      <c r="VF77" s="20">
        <f t="shared" si="244"/>
        <v>0</v>
      </c>
      <c r="VG77" s="20">
        <f t="shared" si="245"/>
        <v>0</v>
      </c>
      <c r="VH77" s="20">
        <f t="shared" si="246"/>
        <v>0</v>
      </c>
      <c r="VI77" s="20">
        <f t="shared" si="247"/>
        <v>0</v>
      </c>
      <c r="VJ77" s="20">
        <f t="shared" si="248"/>
        <v>0</v>
      </c>
      <c r="VK77" s="20">
        <f t="shared" si="249"/>
        <v>0</v>
      </c>
      <c r="VL77" s="20">
        <f t="shared" si="250"/>
        <v>0</v>
      </c>
      <c r="VM77" s="20">
        <f t="shared" si="251"/>
        <v>0</v>
      </c>
      <c r="VN77" s="20">
        <f t="shared" si="252"/>
        <v>0</v>
      </c>
      <c r="VT77" s="34">
        <f t="shared" si="139"/>
        <v>4007320</v>
      </c>
      <c r="VU77" s="34" t="str">
        <f t="shared" si="140"/>
        <v>Domov sociálních služeb Skřivany</v>
      </c>
      <c r="VV77" s="34" t="str">
        <f t="shared" si="141"/>
        <v>Domov sociálních služeb Skřivany - CHB</v>
      </c>
      <c r="VW77" s="34" t="str">
        <f t="shared" si="142"/>
        <v>chráněné bydlení</v>
      </c>
      <c r="VX77" s="10">
        <f t="shared" si="143"/>
        <v>58000</v>
      </c>
      <c r="VY77" s="10"/>
      <c r="VZ77" s="10"/>
      <c r="WA77" s="10">
        <f t="shared" si="144"/>
        <v>105000</v>
      </c>
      <c r="WB77" s="10">
        <f t="shared" si="145"/>
        <v>78000</v>
      </c>
      <c r="WC77" s="10">
        <f t="shared" si="146"/>
        <v>0</v>
      </c>
      <c r="WD77" s="10">
        <f t="shared" si="147"/>
        <v>0</v>
      </c>
      <c r="WE77" s="10">
        <f t="shared" si="148"/>
        <v>9000</v>
      </c>
      <c r="WF77" s="10"/>
      <c r="WG77" s="10"/>
      <c r="WH77" s="10">
        <f t="shared" si="149"/>
        <v>118000</v>
      </c>
      <c r="WI77" s="10">
        <f t="shared" si="150"/>
        <v>79000</v>
      </c>
      <c r="WJ77" s="10">
        <f t="shared" si="151"/>
        <v>654300</v>
      </c>
      <c r="WK77" s="10"/>
      <c r="WL77" s="10">
        <f t="shared" si="152"/>
        <v>287000</v>
      </c>
      <c r="WM77" s="10">
        <f t="shared" si="153"/>
        <v>1388300</v>
      </c>
      <c r="WN77" s="10">
        <f t="shared" si="154"/>
        <v>1388300</v>
      </c>
      <c r="WO77" s="10">
        <f t="shared" si="155"/>
        <v>0</v>
      </c>
      <c r="WP77" s="10">
        <f t="shared" si="156"/>
        <v>941300</v>
      </c>
      <c r="WQ77" s="34">
        <v>6115340</v>
      </c>
      <c r="WR77" s="10">
        <f t="shared" si="157"/>
        <v>0</v>
      </c>
      <c r="WS77" s="10"/>
      <c r="WT77" s="10"/>
      <c r="WU77" s="10">
        <f t="shared" si="158"/>
        <v>0</v>
      </c>
      <c r="WV77" s="10">
        <f t="shared" si="159"/>
        <v>0</v>
      </c>
      <c r="WW77" s="10">
        <f t="shared" si="160"/>
        <v>0</v>
      </c>
      <c r="WX77" s="10">
        <f t="shared" si="161"/>
        <v>0</v>
      </c>
      <c r="WY77" s="10">
        <f t="shared" si="162"/>
        <v>0</v>
      </c>
      <c r="WZ77" s="10"/>
      <c r="XA77" s="10"/>
      <c r="XB77" s="10">
        <f t="shared" si="163"/>
        <v>0</v>
      </c>
      <c r="XC77" s="10">
        <f t="shared" si="164"/>
        <v>0</v>
      </c>
      <c r="XD77" s="10">
        <f t="shared" si="165"/>
        <v>600000</v>
      </c>
      <c r="XE77" s="10">
        <f t="shared" si="166"/>
        <v>600000</v>
      </c>
      <c r="XF77" s="10"/>
      <c r="XG77" s="10">
        <f t="shared" si="167"/>
        <v>600000</v>
      </c>
      <c r="XH77" s="10">
        <f t="shared" si="168"/>
        <v>0</v>
      </c>
      <c r="XI77" s="10"/>
      <c r="XJ77" s="10"/>
      <c r="XK77" s="10"/>
    </row>
    <row r="78" spans="1:635" s="34" customFormat="1" ht="28.5" customHeight="1">
      <c r="A78" s="7">
        <v>1</v>
      </c>
      <c r="B78" s="9" t="s">
        <v>1454</v>
      </c>
      <c r="C78" s="7">
        <v>579033</v>
      </c>
      <c r="D78" s="7" t="s">
        <v>1455</v>
      </c>
      <c r="E78" s="7" t="s">
        <v>1219</v>
      </c>
      <c r="F78" s="7">
        <v>5804478</v>
      </c>
      <c r="G78" s="7" t="s">
        <v>1349</v>
      </c>
      <c r="H78" s="7" t="s">
        <v>1187</v>
      </c>
      <c r="I78" s="7" t="s">
        <v>1454</v>
      </c>
      <c r="J78" s="35">
        <v>39814</v>
      </c>
      <c r="K78" s="7"/>
      <c r="L78" s="7" t="s">
        <v>1188</v>
      </c>
      <c r="M78" s="7" t="s">
        <v>1456</v>
      </c>
      <c r="N78" s="7">
        <v>58</v>
      </c>
      <c r="O78" s="7"/>
      <c r="P78" s="7">
        <v>79</v>
      </c>
      <c r="Q78" s="7">
        <v>76</v>
      </c>
      <c r="R78" s="7">
        <v>85</v>
      </c>
      <c r="S78" s="7"/>
      <c r="T78" s="7"/>
      <c r="U78" s="7"/>
      <c r="V78" s="7"/>
      <c r="W78" s="7" t="s">
        <v>1457</v>
      </c>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t="s">
        <v>1308</v>
      </c>
      <c r="BM78" s="7" t="s">
        <v>1191</v>
      </c>
      <c r="BN78" s="7" t="s">
        <v>1200</v>
      </c>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v>0</v>
      </c>
      <c r="DB78" s="7">
        <v>0</v>
      </c>
      <c r="DC78" s="7">
        <v>0</v>
      </c>
      <c r="DD78" s="7">
        <v>0</v>
      </c>
      <c r="DE78" s="7">
        <v>0</v>
      </c>
      <c r="DF78" s="7">
        <v>1</v>
      </c>
      <c r="DG78" s="7">
        <v>6</v>
      </c>
      <c r="DH78" s="7">
        <v>19</v>
      </c>
      <c r="DI78" s="7">
        <v>29</v>
      </c>
      <c r="DJ78" s="7">
        <v>3</v>
      </c>
      <c r="DK78" s="7">
        <v>1</v>
      </c>
      <c r="DL78" s="7">
        <v>6</v>
      </c>
      <c r="DM78" s="7">
        <v>19</v>
      </c>
      <c r="DN78" s="7">
        <v>29</v>
      </c>
      <c r="DO78" s="7">
        <v>3</v>
      </c>
      <c r="DP78" s="7">
        <v>0</v>
      </c>
      <c r="DQ78" s="7">
        <v>58</v>
      </c>
      <c r="DR78" s="7">
        <v>58</v>
      </c>
      <c r="DS78" s="7">
        <v>0</v>
      </c>
      <c r="DT78" s="7">
        <v>0</v>
      </c>
      <c r="DU78" s="7">
        <v>0</v>
      </c>
      <c r="DV78" s="7">
        <v>0</v>
      </c>
      <c r="DW78" s="7">
        <v>0</v>
      </c>
      <c r="DX78" s="7">
        <v>1</v>
      </c>
      <c r="DY78" s="7">
        <v>4</v>
      </c>
      <c r="DZ78" s="7">
        <v>22</v>
      </c>
      <c r="EA78" s="7">
        <v>29</v>
      </c>
      <c r="EB78" s="7">
        <v>2</v>
      </c>
      <c r="EC78" s="7">
        <v>1</v>
      </c>
      <c r="ED78" s="7">
        <v>4</v>
      </c>
      <c r="EE78" s="7">
        <v>22</v>
      </c>
      <c r="EF78" s="7">
        <v>29</v>
      </c>
      <c r="EG78" s="7">
        <v>2</v>
      </c>
      <c r="EH78" s="7">
        <v>0</v>
      </c>
      <c r="EI78" s="7">
        <v>58</v>
      </c>
      <c r="EJ78" s="7">
        <v>58</v>
      </c>
      <c r="EK78" s="7">
        <v>2</v>
      </c>
      <c r="EL78" s="7">
        <v>1.2</v>
      </c>
      <c r="EM78" s="7">
        <v>1.2</v>
      </c>
      <c r="EN78" s="7">
        <v>537000</v>
      </c>
      <c r="EO78" s="7">
        <v>177000</v>
      </c>
      <c r="EP78" s="7">
        <v>22</v>
      </c>
      <c r="EQ78" s="7">
        <v>22</v>
      </c>
      <c r="ER78" s="7">
        <v>22</v>
      </c>
      <c r="ES78" s="7">
        <v>8077000</v>
      </c>
      <c r="ET78" s="7">
        <v>4358000</v>
      </c>
      <c r="EU78" s="7">
        <v>5</v>
      </c>
      <c r="EV78" s="7">
        <v>4.2</v>
      </c>
      <c r="EW78" s="7">
        <v>4</v>
      </c>
      <c r="EX78" s="7">
        <v>2351000</v>
      </c>
      <c r="EY78" s="7">
        <v>0</v>
      </c>
      <c r="EZ78" s="7"/>
      <c r="FA78" s="7"/>
      <c r="FB78" s="7"/>
      <c r="FC78" s="7"/>
      <c r="FD78" s="7"/>
      <c r="FE78" s="7"/>
      <c r="FF78" s="7"/>
      <c r="FG78" s="7"/>
      <c r="FH78" s="7"/>
      <c r="FI78" s="7"/>
      <c r="FJ78" s="7"/>
      <c r="FK78" s="7"/>
      <c r="FL78" s="7"/>
      <c r="FM78" s="7"/>
      <c r="FN78" s="7"/>
      <c r="FO78" s="7">
        <v>51</v>
      </c>
      <c r="FP78" s="7">
        <v>12.9</v>
      </c>
      <c r="FQ78" s="7">
        <v>12</v>
      </c>
      <c r="FR78" s="7">
        <v>4496000</v>
      </c>
      <c r="FS78" s="7">
        <v>2155000</v>
      </c>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v>1</v>
      </c>
      <c r="HE78" s="7">
        <v>0.2</v>
      </c>
      <c r="HF78" s="7">
        <v>12</v>
      </c>
      <c r="HG78" s="7">
        <v>0.2</v>
      </c>
      <c r="HH78" s="7">
        <v>58000</v>
      </c>
      <c r="HI78" s="7">
        <v>0</v>
      </c>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c r="JY78" s="7"/>
      <c r="JZ78" s="7"/>
      <c r="KA78" s="7"/>
      <c r="KB78" s="7"/>
      <c r="KC78" s="7"/>
      <c r="KD78" s="7"/>
      <c r="KE78" s="7"/>
      <c r="KF78" s="7"/>
      <c r="KG78" s="7">
        <v>0</v>
      </c>
      <c r="KH78" s="7"/>
      <c r="KI78" s="7">
        <v>27.4</v>
      </c>
      <c r="KJ78" s="7">
        <v>0.2</v>
      </c>
      <c r="KK78" s="7">
        <v>0</v>
      </c>
      <c r="KL78" s="7">
        <v>0</v>
      </c>
      <c r="KM78" s="7">
        <v>27.6</v>
      </c>
      <c r="KN78" s="7">
        <v>15461000</v>
      </c>
      <c r="KO78" s="7">
        <v>6690000</v>
      </c>
      <c r="KP78" s="7">
        <v>6690000</v>
      </c>
      <c r="KQ78" s="7"/>
      <c r="KR78" s="7"/>
      <c r="KS78" s="7"/>
      <c r="KT78" s="7">
        <v>58000</v>
      </c>
      <c r="KU78" s="7">
        <v>0</v>
      </c>
      <c r="KV78" s="7">
        <v>0</v>
      </c>
      <c r="KW78" s="7"/>
      <c r="KX78" s="7"/>
      <c r="KY78" s="7"/>
      <c r="KZ78" s="7">
        <v>0</v>
      </c>
      <c r="LA78" s="7">
        <v>0</v>
      </c>
      <c r="LB78" s="7">
        <v>0</v>
      </c>
      <c r="LC78" s="7"/>
      <c r="LD78" s="7"/>
      <c r="LE78" s="7"/>
      <c r="LF78" s="7">
        <v>426000</v>
      </c>
      <c r="LG78" s="7">
        <v>0</v>
      </c>
      <c r="LH78" s="7">
        <v>0</v>
      </c>
      <c r="LI78" s="7"/>
      <c r="LJ78" s="7"/>
      <c r="LK78" s="7"/>
      <c r="LL78" s="7">
        <v>2000</v>
      </c>
      <c r="LM78" s="7">
        <v>0</v>
      </c>
      <c r="LN78" s="7">
        <v>0</v>
      </c>
      <c r="LO78" s="7"/>
      <c r="LP78" s="7"/>
      <c r="LQ78" s="7"/>
      <c r="LR78" s="7">
        <v>276000</v>
      </c>
      <c r="LS78" s="7">
        <v>0</v>
      </c>
      <c r="LT78" s="7">
        <v>0</v>
      </c>
      <c r="LU78" s="7"/>
      <c r="LV78" s="7"/>
      <c r="LW78" s="7"/>
      <c r="LX78" s="7">
        <v>1683000</v>
      </c>
      <c r="LY78" s="7">
        <v>0</v>
      </c>
      <c r="LZ78" s="7">
        <v>0</v>
      </c>
      <c r="MA78" s="7"/>
      <c r="MB78" s="7"/>
      <c r="MC78" s="7"/>
      <c r="MD78" s="7">
        <v>101000</v>
      </c>
      <c r="ME78" s="7">
        <v>0</v>
      </c>
      <c r="MF78" s="7">
        <v>0</v>
      </c>
      <c r="MG78" s="7"/>
      <c r="MH78" s="7"/>
      <c r="MI78" s="7"/>
      <c r="MJ78" s="7">
        <v>12000</v>
      </c>
      <c r="MK78" s="7">
        <v>0</v>
      </c>
      <c r="ML78" s="7">
        <v>0</v>
      </c>
      <c r="MM78" s="7"/>
      <c r="MN78" s="7"/>
      <c r="MO78" s="7"/>
      <c r="MP78" s="7">
        <v>592000</v>
      </c>
      <c r="MQ78" s="7">
        <v>0</v>
      </c>
      <c r="MR78" s="7">
        <v>0</v>
      </c>
      <c r="MS78" s="7"/>
      <c r="MT78" s="7"/>
      <c r="MU78" s="7"/>
      <c r="MV78" s="7">
        <v>1138000</v>
      </c>
      <c r="MW78" s="7">
        <v>0</v>
      </c>
      <c r="MX78" s="7">
        <v>0</v>
      </c>
      <c r="MY78" s="7"/>
      <c r="MZ78" s="7"/>
      <c r="NA78" s="7"/>
      <c r="NB78" s="7">
        <v>38000</v>
      </c>
      <c r="NC78" s="7">
        <v>0</v>
      </c>
      <c r="ND78" s="7">
        <v>0</v>
      </c>
      <c r="NE78" s="7"/>
      <c r="NF78" s="7"/>
      <c r="NG78" s="7"/>
      <c r="NH78" s="7">
        <v>2000</v>
      </c>
      <c r="NI78" s="7">
        <v>0</v>
      </c>
      <c r="NJ78" s="7">
        <v>0</v>
      </c>
      <c r="NK78" s="7"/>
      <c r="NL78" s="7"/>
      <c r="NM78" s="7"/>
      <c r="NN78" s="7">
        <v>21000</v>
      </c>
      <c r="NO78" s="7">
        <v>0</v>
      </c>
      <c r="NP78" s="7">
        <v>0</v>
      </c>
      <c r="NQ78" s="7"/>
      <c r="NR78" s="7"/>
      <c r="NS78" s="7"/>
      <c r="NT78" s="7">
        <v>49000</v>
      </c>
      <c r="NU78" s="7">
        <v>0</v>
      </c>
      <c r="NV78" s="7">
        <v>0</v>
      </c>
      <c r="NW78" s="7"/>
      <c r="NX78" s="7"/>
      <c r="NY78" s="7"/>
      <c r="NZ78" s="7">
        <v>518000</v>
      </c>
      <c r="OA78" s="7">
        <v>0</v>
      </c>
      <c r="OB78" s="7">
        <v>0</v>
      </c>
      <c r="OC78" s="7"/>
      <c r="OD78" s="7"/>
      <c r="OE78" s="7"/>
      <c r="OF78" s="7">
        <v>13000</v>
      </c>
      <c r="OG78" s="7">
        <v>0</v>
      </c>
      <c r="OH78" s="7">
        <v>0</v>
      </c>
      <c r="OI78" s="7"/>
      <c r="OJ78" s="7"/>
      <c r="OK78" s="7"/>
      <c r="OL78" s="7">
        <v>0</v>
      </c>
      <c r="OM78" s="7">
        <v>0</v>
      </c>
      <c r="ON78" s="7">
        <v>0</v>
      </c>
      <c r="OO78" s="7"/>
      <c r="OP78" s="7"/>
      <c r="OQ78" s="7"/>
      <c r="OR78" s="7">
        <v>0</v>
      </c>
      <c r="OS78" s="7">
        <v>0</v>
      </c>
      <c r="OT78" s="7">
        <v>0</v>
      </c>
      <c r="OU78" s="7"/>
      <c r="OV78" s="7"/>
      <c r="OW78" s="7"/>
      <c r="OX78" s="7">
        <v>364000</v>
      </c>
      <c r="OY78" s="7">
        <v>0</v>
      </c>
      <c r="OZ78" s="7">
        <v>0</v>
      </c>
      <c r="PA78" s="7"/>
      <c r="PB78" s="7"/>
      <c r="PC78" s="7"/>
      <c r="PD78" s="7">
        <v>626000</v>
      </c>
      <c r="PE78" s="7">
        <v>0</v>
      </c>
      <c r="PF78" s="7">
        <v>0</v>
      </c>
      <c r="PG78" s="7"/>
      <c r="PH78" s="7"/>
      <c r="PI78" s="7"/>
      <c r="PJ78" s="7">
        <v>31000</v>
      </c>
      <c r="PK78" s="7">
        <v>0</v>
      </c>
      <c r="PL78" s="7">
        <v>0</v>
      </c>
      <c r="PM78" s="7"/>
      <c r="PN78" s="7"/>
      <c r="PO78" s="7"/>
      <c r="PP78" s="7">
        <v>21411000</v>
      </c>
      <c r="PQ78" s="7">
        <v>6690000</v>
      </c>
      <c r="PR78" s="8">
        <v>6690000</v>
      </c>
      <c r="PS78" s="7">
        <v>100</v>
      </c>
      <c r="PT78" s="7">
        <v>100</v>
      </c>
      <c r="PU78" s="7"/>
      <c r="PV78" s="7">
        <v>18201039</v>
      </c>
      <c r="PW78" s="7"/>
      <c r="PX78" s="7">
        <v>2328000</v>
      </c>
      <c r="PY78" s="7">
        <v>3922000</v>
      </c>
      <c r="PZ78" s="7">
        <v>6690000</v>
      </c>
      <c r="QA78" s="7">
        <v>0</v>
      </c>
      <c r="QB78" s="7">
        <v>0</v>
      </c>
      <c r="QC78" s="7">
        <v>0</v>
      </c>
      <c r="QD78" s="7">
        <v>0</v>
      </c>
      <c r="QE78" s="7">
        <v>0</v>
      </c>
      <c r="QF78" s="7">
        <v>0</v>
      </c>
      <c r="QG78" s="7">
        <v>4239000</v>
      </c>
      <c r="QH78" s="7">
        <v>2752000</v>
      </c>
      <c r="QI78" s="7">
        <v>1180000</v>
      </c>
      <c r="QJ78" s="7">
        <v>11883001</v>
      </c>
      <c r="QK78" s="7">
        <v>12984000</v>
      </c>
      <c r="QL78" s="7">
        <v>12884000</v>
      </c>
      <c r="QM78" s="7"/>
      <c r="QN78" s="7">
        <v>412648</v>
      </c>
      <c r="QO78" s="7">
        <v>400000</v>
      </c>
      <c r="QP78" s="7">
        <v>442000</v>
      </c>
      <c r="QQ78" s="7"/>
      <c r="QR78" s="7"/>
      <c r="QS78" s="7"/>
      <c r="QT78" s="7"/>
      <c r="QU78" s="7"/>
      <c r="QV78" s="7"/>
      <c r="QW78" s="7"/>
      <c r="QX78" s="7"/>
      <c r="QY78" s="7"/>
      <c r="QZ78" s="7"/>
      <c r="RA78" s="7"/>
      <c r="RB78" s="7"/>
      <c r="RC78" s="7"/>
      <c r="RD78" s="7">
        <v>209723</v>
      </c>
      <c r="RE78" s="7">
        <v>158000</v>
      </c>
      <c r="RF78" s="7">
        <v>215000</v>
      </c>
      <c r="RG78" s="7"/>
      <c r="RH78" s="7"/>
      <c r="RI78" s="7">
        <v>0</v>
      </c>
      <c r="RJ78" s="7"/>
      <c r="RK78" s="7"/>
      <c r="RL78" s="7"/>
      <c r="RM78" s="7" t="s">
        <v>1188</v>
      </c>
      <c r="RN78" s="7"/>
      <c r="RO78" s="7"/>
      <c r="RP78" s="7"/>
      <c r="RQ78" s="7"/>
      <c r="RR78" s="7"/>
      <c r="RS78" s="7"/>
      <c r="RT78" s="7"/>
      <c r="RU78" s="7"/>
      <c r="RV78" s="7"/>
      <c r="RW78" s="7"/>
      <c r="RX78" s="7"/>
      <c r="RY78" s="7"/>
      <c r="RZ78" s="7"/>
      <c r="SA78" s="7"/>
      <c r="SB78" s="7"/>
      <c r="SC78" s="7"/>
      <c r="SD78" s="7"/>
      <c r="SE78" s="7"/>
      <c r="SF78" s="7"/>
      <c r="SG78" s="36">
        <f t="shared" si="169"/>
        <v>21411000</v>
      </c>
      <c r="SH78" s="36">
        <f t="shared" si="170"/>
        <v>21411000</v>
      </c>
      <c r="SI78" s="36">
        <f t="shared" si="171"/>
        <v>15945000</v>
      </c>
      <c r="SJ78" s="20">
        <f t="shared" si="172"/>
        <v>15461000</v>
      </c>
      <c r="SK78" s="20">
        <f t="shared" si="173"/>
        <v>58000</v>
      </c>
      <c r="SL78" s="20">
        <f t="shared" si="174"/>
        <v>0</v>
      </c>
      <c r="SM78" s="20">
        <f t="shared" si="175"/>
        <v>426000</v>
      </c>
      <c r="SN78" s="36">
        <f t="shared" si="176"/>
        <v>5466000</v>
      </c>
      <c r="SO78" s="36">
        <f t="shared" si="177"/>
        <v>278000</v>
      </c>
      <c r="SP78" s="20">
        <f t="shared" si="178"/>
        <v>2000</v>
      </c>
      <c r="SQ78" s="20">
        <f t="shared" si="179"/>
        <v>276000</v>
      </c>
      <c r="SR78" s="20">
        <f t="shared" si="180"/>
        <v>1683000</v>
      </c>
      <c r="SS78" s="20">
        <f t="shared" si="181"/>
        <v>101000</v>
      </c>
      <c r="ST78" s="20">
        <f t="shared" si="182"/>
        <v>12000</v>
      </c>
      <c r="SU78" s="20">
        <f t="shared" si="183"/>
        <v>592000</v>
      </c>
      <c r="SV78" s="36">
        <f t="shared" si="184"/>
        <v>2143000</v>
      </c>
      <c r="SW78" s="20">
        <f t="shared" si="185"/>
        <v>1138000</v>
      </c>
      <c r="SX78" s="20">
        <f t="shared" si="186"/>
        <v>38000</v>
      </c>
      <c r="SY78" s="20">
        <f t="shared" si="187"/>
        <v>2000</v>
      </c>
      <c r="SZ78" s="20">
        <f t="shared" si="188"/>
        <v>21000</v>
      </c>
      <c r="TA78" s="20">
        <f t="shared" si="189"/>
        <v>49000</v>
      </c>
      <c r="TB78" s="20">
        <f t="shared" si="190"/>
        <v>518000</v>
      </c>
      <c r="TC78" s="20">
        <f t="shared" si="191"/>
        <v>13000</v>
      </c>
      <c r="TD78" s="20">
        <f t="shared" si="192"/>
        <v>0</v>
      </c>
      <c r="TE78" s="20">
        <f t="shared" si="193"/>
        <v>0</v>
      </c>
      <c r="TF78" s="20">
        <f t="shared" si="194"/>
        <v>364000</v>
      </c>
      <c r="TG78" s="20">
        <f t="shared" si="195"/>
        <v>626000</v>
      </c>
      <c r="TH78" s="20">
        <f t="shared" si="196"/>
        <v>31000</v>
      </c>
      <c r="TI78" s="6"/>
      <c r="TJ78" s="36">
        <f t="shared" si="197"/>
        <v>6690000</v>
      </c>
      <c r="TK78" s="36">
        <f t="shared" si="198"/>
        <v>6690000</v>
      </c>
      <c r="TL78" s="36">
        <f t="shared" si="199"/>
        <v>6690000</v>
      </c>
      <c r="TM78" s="20">
        <f t="shared" si="200"/>
        <v>6690000</v>
      </c>
      <c r="TN78" s="20">
        <f t="shared" si="201"/>
        <v>0</v>
      </c>
      <c r="TO78" s="20">
        <f t="shared" si="202"/>
        <v>0</v>
      </c>
      <c r="TP78" s="20">
        <f t="shared" si="203"/>
        <v>0</v>
      </c>
      <c r="TQ78" s="36">
        <f t="shared" si="204"/>
        <v>0</v>
      </c>
      <c r="TR78" s="36">
        <f t="shared" si="205"/>
        <v>0</v>
      </c>
      <c r="TS78" s="20">
        <f t="shared" si="206"/>
        <v>0</v>
      </c>
      <c r="TT78" s="20">
        <f t="shared" si="207"/>
        <v>0</v>
      </c>
      <c r="TU78" s="20">
        <f t="shared" si="208"/>
        <v>0</v>
      </c>
      <c r="TV78" s="20">
        <f t="shared" si="209"/>
        <v>0</v>
      </c>
      <c r="TW78" s="20">
        <f t="shared" si="210"/>
        <v>0</v>
      </c>
      <c r="TX78" s="20">
        <f t="shared" si="211"/>
        <v>0</v>
      </c>
      <c r="TY78" s="36">
        <f t="shared" si="212"/>
        <v>0</v>
      </c>
      <c r="TZ78" s="20">
        <f t="shared" si="213"/>
        <v>0</v>
      </c>
      <c r="UA78" s="20">
        <f t="shared" si="214"/>
        <v>0</v>
      </c>
      <c r="UB78" s="20">
        <f t="shared" si="215"/>
        <v>0</v>
      </c>
      <c r="UC78" s="20">
        <f t="shared" si="216"/>
        <v>0</v>
      </c>
      <c r="UD78" s="20">
        <f t="shared" si="217"/>
        <v>0</v>
      </c>
      <c r="UE78" s="20">
        <f t="shared" si="218"/>
        <v>0</v>
      </c>
      <c r="UF78" s="20">
        <f t="shared" si="219"/>
        <v>0</v>
      </c>
      <c r="UG78" s="20">
        <f t="shared" si="220"/>
        <v>0</v>
      </c>
      <c r="UH78" s="20">
        <f t="shared" si="221"/>
        <v>0</v>
      </c>
      <c r="UI78" s="20">
        <f t="shared" si="222"/>
        <v>0</v>
      </c>
      <c r="UJ78" s="20">
        <f t="shared" si="223"/>
        <v>0</v>
      </c>
      <c r="UK78" s="20">
        <f t="shared" si="224"/>
        <v>0</v>
      </c>
      <c r="UL78" s="6"/>
      <c r="UM78" s="36">
        <f t="shared" si="225"/>
        <v>6690000</v>
      </c>
      <c r="UN78" s="36">
        <f t="shared" si="226"/>
        <v>6690000</v>
      </c>
      <c r="UO78" s="36">
        <f t="shared" si="227"/>
        <v>6690000</v>
      </c>
      <c r="UP78" s="20">
        <f t="shared" si="228"/>
        <v>6690000</v>
      </c>
      <c r="UQ78" s="20">
        <f t="shared" si="229"/>
        <v>0</v>
      </c>
      <c r="UR78" s="20">
        <f t="shared" si="230"/>
        <v>0</v>
      </c>
      <c r="US78" s="20">
        <f t="shared" si="231"/>
        <v>0</v>
      </c>
      <c r="UT78" s="36">
        <f t="shared" si="232"/>
        <v>0</v>
      </c>
      <c r="UU78" s="36">
        <f t="shared" si="233"/>
        <v>0</v>
      </c>
      <c r="UV78" s="20">
        <f t="shared" si="234"/>
        <v>0</v>
      </c>
      <c r="UW78" s="20">
        <f t="shared" si="235"/>
        <v>0</v>
      </c>
      <c r="UX78" s="20">
        <f t="shared" si="236"/>
        <v>0</v>
      </c>
      <c r="UY78" s="20">
        <f t="shared" si="237"/>
        <v>0</v>
      </c>
      <c r="UZ78" s="20">
        <f t="shared" si="238"/>
        <v>0</v>
      </c>
      <c r="VA78" s="20">
        <f t="shared" si="239"/>
        <v>0</v>
      </c>
      <c r="VB78" s="36">
        <f t="shared" si="240"/>
        <v>0</v>
      </c>
      <c r="VC78" s="20">
        <f t="shared" si="241"/>
        <v>0</v>
      </c>
      <c r="VD78" s="20">
        <f t="shared" si="242"/>
        <v>0</v>
      </c>
      <c r="VE78" s="20">
        <f t="shared" si="243"/>
        <v>0</v>
      </c>
      <c r="VF78" s="20">
        <f t="shared" si="244"/>
        <v>0</v>
      </c>
      <c r="VG78" s="20">
        <f t="shared" si="245"/>
        <v>0</v>
      </c>
      <c r="VH78" s="20">
        <f t="shared" si="246"/>
        <v>0</v>
      </c>
      <c r="VI78" s="20">
        <f t="shared" si="247"/>
        <v>0</v>
      </c>
      <c r="VJ78" s="20">
        <f t="shared" si="248"/>
        <v>0</v>
      </c>
      <c r="VK78" s="20">
        <f t="shared" si="249"/>
        <v>0</v>
      </c>
      <c r="VL78" s="20">
        <f t="shared" si="250"/>
        <v>0</v>
      </c>
      <c r="VM78" s="20">
        <f t="shared" si="251"/>
        <v>0</v>
      </c>
      <c r="VN78" s="20">
        <f t="shared" si="252"/>
        <v>0</v>
      </c>
      <c r="VT78" s="34">
        <f t="shared" si="139"/>
        <v>5804478</v>
      </c>
      <c r="VU78" s="34" t="str">
        <f t="shared" si="140"/>
        <v>Domov U Biřičky</v>
      </c>
      <c r="VV78" s="34" t="str">
        <f t="shared" si="141"/>
        <v>Domov U Biřičky</v>
      </c>
      <c r="VW78" s="34" t="str">
        <f t="shared" si="142"/>
        <v>domovy se zvláštním režimem</v>
      </c>
      <c r="VX78" s="10">
        <f t="shared" si="143"/>
        <v>2074000</v>
      </c>
      <c r="VY78" s="10"/>
      <c r="VZ78" s="10"/>
      <c r="WA78" s="10">
        <f t="shared" si="144"/>
        <v>1138000</v>
      </c>
      <c r="WB78" s="10">
        <f t="shared" si="145"/>
        <v>518000</v>
      </c>
      <c r="WC78" s="10">
        <f t="shared" si="146"/>
        <v>2000</v>
      </c>
      <c r="WD78" s="10">
        <f t="shared" si="147"/>
        <v>0</v>
      </c>
      <c r="WE78" s="10">
        <f t="shared" si="148"/>
        <v>108000</v>
      </c>
      <c r="WF78" s="10"/>
      <c r="WG78" s="10"/>
      <c r="WH78" s="10">
        <f t="shared" si="149"/>
        <v>626000</v>
      </c>
      <c r="WI78" s="10">
        <f t="shared" si="150"/>
        <v>1000000</v>
      </c>
      <c r="WJ78" s="10">
        <f t="shared" si="151"/>
        <v>11023000</v>
      </c>
      <c r="WK78" s="10"/>
      <c r="WL78" s="10">
        <f t="shared" si="152"/>
        <v>4922000</v>
      </c>
      <c r="WM78" s="10">
        <f t="shared" si="153"/>
        <v>21411000</v>
      </c>
      <c r="WN78" s="10">
        <f t="shared" si="154"/>
        <v>21411000</v>
      </c>
      <c r="WO78" s="10">
        <f t="shared" si="155"/>
        <v>0</v>
      </c>
      <c r="WP78" s="10">
        <f t="shared" si="156"/>
        <v>15945000</v>
      </c>
      <c r="WQ78" s="34">
        <v>6115340</v>
      </c>
      <c r="WR78" s="10">
        <f t="shared" si="157"/>
        <v>0</v>
      </c>
      <c r="WS78" s="10"/>
      <c r="WT78" s="10"/>
      <c r="WU78" s="10">
        <f t="shared" si="158"/>
        <v>0</v>
      </c>
      <c r="WV78" s="10">
        <f t="shared" si="159"/>
        <v>0</v>
      </c>
      <c r="WW78" s="10">
        <f t="shared" si="160"/>
        <v>0</v>
      </c>
      <c r="WX78" s="10">
        <f t="shared" si="161"/>
        <v>0</v>
      </c>
      <c r="WY78" s="10">
        <f t="shared" si="162"/>
        <v>0</v>
      </c>
      <c r="WZ78" s="10"/>
      <c r="XA78" s="10"/>
      <c r="XB78" s="10">
        <f t="shared" si="163"/>
        <v>0</v>
      </c>
      <c r="XC78" s="10">
        <f t="shared" si="164"/>
        <v>0</v>
      </c>
      <c r="XD78" s="10">
        <f t="shared" si="165"/>
        <v>6690000</v>
      </c>
      <c r="XE78" s="10">
        <f t="shared" si="166"/>
        <v>6690000</v>
      </c>
      <c r="XF78" s="10"/>
      <c r="XG78" s="10">
        <f t="shared" si="167"/>
        <v>6690000</v>
      </c>
      <c r="XH78" s="10">
        <f t="shared" si="168"/>
        <v>0</v>
      </c>
      <c r="XI78" s="10"/>
      <c r="XJ78" s="10"/>
      <c r="XK78" s="10"/>
    </row>
    <row r="79" spans="1:635" s="34" customFormat="1" ht="28.5" customHeight="1">
      <c r="A79" s="7">
        <v>1</v>
      </c>
      <c r="B79" s="9" t="s">
        <v>1454</v>
      </c>
      <c r="C79" s="7">
        <v>579033</v>
      </c>
      <c r="D79" s="7" t="s">
        <v>1455</v>
      </c>
      <c r="E79" s="7" t="s">
        <v>1219</v>
      </c>
      <c r="F79" s="7">
        <v>7630615</v>
      </c>
      <c r="G79" s="7" t="s">
        <v>1196</v>
      </c>
      <c r="H79" s="7" t="s">
        <v>1187</v>
      </c>
      <c r="I79" s="7" t="s">
        <v>1454</v>
      </c>
      <c r="J79" s="35">
        <v>39814</v>
      </c>
      <c r="K79" s="7"/>
      <c r="L79" s="7" t="s">
        <v>1188</v>
      </c>
      <c r="M79" s="7" t="s">
        <v>1458</v>
      </c>
      <c r="N79" s="7">
        <v>267</v>
      </c>
      <c r="O79" s="7"/>
      <c r="P79" s="7">
        <v>425</v>
      </c>
      <c r="Q79" s="7">
        <v>394</v>
      </c>
      <c r="R79" s="7">
        <v>312</v>
      </c>
      <c r="S79" s="7"/>
      <c r="T79" s="7"/>
      <c r="U79" s="7"/>
      <c r="V79" s="7"/>
      <c r="W79" s="7" t="s">
        <v>1457</v>
      </c>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t="s">
        <v>1308</v>
      </c>
      <c r="BM79" s="7" t="s">
        <v>1191</v>
      </c>
      <c r="BN79" s="7" t="s">
        <v>1309</v>
      </c>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v>0</v>
      </c>
      <c r="DB79" s="7">
        <v>0</v>
      </c>
      <c r="DC79" s="7">
        <v>0</v>
      </c>
      <c r="DD79" s="7">
        <v>0</v>
      </c>
      <c r="DE79" s="7">
        <v>0</v>
      </c>
      <c r="DF79" s="7">
        <v>54</v>
      </c>
      <c r="DG79" s="7">
        <v>67</v>
      </c>
      <c r="DH79" s="7">
        <v>62</v>
      </c>
      <c r="DI79" s="7">
        <v>73</v>
      </c>
      <c r="DJ79" s="7">
        <v>11</v>
      </c>
      <c r="DK79" s="7">
        <v>54</v>
      </c>
      <c r="DL79" s="7">
        <v>67</v>
      </c>
      <c r="DM79" s="7">
        <v>62</v>
      </c>
      <c r="DN79" s="7">
        <v>73</v>
      </c>
      <c r="DO79" s="7">
        <v>11</v>
      </c>
      <c r="DP79" s="7">
        <v>0</v>
      </c>
      <c r="DQ79" s="7">
        <v>267</v>
      </c>
      <c r="DR79" s="7">
        <v>267</v>
      </c>
      <c r="DS79" s="7">
        <v>0</v>
      </c>
      <c r="DT79" s="7">
        <v>0</v>
      </c>
      <c r="DU79" s="7">
        <v>0</v>
      </c>
      <c r="DV79" s="7">
        <v>0</v>
      </c>
      <c r="DW79" s="7">
        <v>0</v>
      </c>
      <c r="DX79" s="7">
        <v>50</v>
      </c>
      <c r="DY79" s="7">
        <v>59</v>
      </c>
      <c r="DZ79" s="7">
        <v>64</v>
      </c>
      <c r="EA79" s="7">
        <v>90</v>
      </c>
      <c r="EB79" s="7">
        <v>4</v>
      </c>
      <c r="EC79" s="7">
        <v>50</v>
      </c>
      <c r="ED79" s="7">
        <v>59</v>
      </c>
      <c r="EE79" s="7">
        <v>64</v>
      </c>
      <c r="EF79" s="7">
        <v>90</v>
      </c>
      <c r="EG79" s="7">
        <v>4</v>
      </c>
      <c r="EH79" s="7">
        <v>0</v>
      </c>
      <c r="EI79" s="7">
        <v>267</v>
      </c>
      <c r="EJ79" s="7">
        <v>267</v>
      </c>
      <c r="EK79" s="7">
        <v>5</v>
      </c>
      <c r="EL79" s="7">
        <v>4.8</v>
      </c>
      <c r="EM79" s="7">
        <v>4.8</v>
      </c>
      <c r="EN79" s="7">
        <v>2149000</v>
      </c>
      <c r="EO79" s="7">
        <v>788000</v>
      </c>
      <c r="EP79" s="7">
        <v>89</v>
      </c>
      <c r="EQ79" s="7">
        <v>89</v>
      </c>
      <c r="ER79" s="7">
        <v>82.5</v>
      </c>
      <c r="ES79" s="7">
        <v>32410000</v>
      </c>
      <c r="ET79" s="7">
        <v>21067000</v>
      </c>
      <c r="EU79" s="7">
        <v>23</v>
      </c>
      <c r="EV79" s="7">
        <v>22.8</v>
      </c>
      <c r="EW79" s="7">
        <v>22.8</v>
      </c>
      <c r="EX79" s="7">
        <v>12010000</v>
      </c>
      <c r="EY79" s="7">
        <v>0</v>
      </c>
      <c r="EZ79" s="7"/>
      <c r="FA79" s="7"/>
      <c r="FB79" s="7"/>
      <c r="FC79" s="7"/>
      <c r="FD79" s="7"/>
      <c r="FE79" s="7"/>
      <c r="FF79" s="7"/>
      <c r="FG79" s="7"/>
      <c r="FH79" s="7"/>
      <c r="FI79" s="7"/>
      <c r="FJ79" s="7"/>
      <c r="FK79" s="7"/>
      <c r="FL79" s="7"/>
      <c r="FM79" s="7"/>
      <c r="FN79" s="7"/>
      <c r="FO79" s="7">
        <v>69</v>
      </c>
      <c r="FP79" s="7">
        <v>59.1</v>
      </c>
      <c r="FQ79" s="7">
        <v>56</v>
      </c>
      <c r="FR79" s="7">
        <v>20405000</v>
      </c>
      <c r="FS79" s="7">
        <v>13083000</v>
      </c>
      <c r="FT79" s="7"/>
      <c r="FU79" s="7"/>
      <c r="FV79" s="7"/>
      <c r="FW79" s="7"/>
      <c r="FX79" s="7"/>
      <c r="FY79" s="7"/>
      <c r="FZ79" s="7">
        <v>1</v>
      </c>
      <c r="GA79" s="7">
        <v>0.6</v>
      </c>
      <c r="GB79" s="7">
        <v>12</v>
      </c>
      <c r="GC79" s="7">
        <v>0.6</v>
      </c>
      <c r="GD79" s="7">
        <v>230000</v>
      </c>
      <c r="GE79" s="7">
        <v>0</v>
      </c>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v>16</v>
      </c>
      <c r="KH79" s="7">
        <v>300</v>
      </c>
      <c r="KI79" s="7">
        <v>116.6</v>
      </c>
      <c r="KJ79" s="7">
        <v>0.6</v>
      </c>
      <c r="KK79" s="7">
        <v>0</v>
      </c>
      <c r="KL79" s="7">
        <v>0</v>
      </c>
      <c r="KM79" s="7">
        <v>117.2</v>
      </c>
      <c r="KN79" s="7">
        <v>66974000</v>
      </c>
      <c r="KO79" s="7">
        <v>34938000</v>
      </c>
      <c r="KP79" s="7">
        <v>34938000</v>
      </c>
      <c r="KQ79" s="7"/>
      <c r="KR79" s="7"/>
      <c r="KS79" s="7"/>
      <c r="KT79" s="7">
        <v>230000</v>
      </c>
      <c r="KU79" s="7">
        <v>0</v>
      </c>
      <c r="KV79" s="7">
        <v>0</v>
      </c>
      <c r="KW79" s="7"/>
      <c r="KX79" s="7"/>
      <c r="KY79" s="7"/>
      <c r="KZ79" s="7">
        <v>0</v>
      </c>
      <c r="LA79" s="7">
        <v>0</v>
      </c>
      <c r="LB79" s="7">
        <v>0</v>
      </c>
      <c r="LC79" s="7"/>
      <c r="LD79" s="7"/>
      <c r="LE79" s="7"/>
      <c r="LF79" s="7">
        <v>1841000</v>
      </c>
      <c r="LG79" s="7">
        <v>0</v>
      </c>
      <c r="LH79" s="7">
        <v>0</v>
      </c>
      <c r="LI79" s="7"/>
      <c r="LJ79" s="7"/>
      <c r="LK79" s="7"/>
      <c r="LL79" s="7">
        <v>24000</v>
      </c>
      <c r="LM79" s="7">
        <v>0</v>
      </c>
      <c r="LN79" s="7">
        <v>0</v>
      </c>
      <c r="LO79" s="7"/>
      <c r="LP79" s="7"/>
      <c r="LQ79" s="7"/>
      <c r="LR79" s="7">
        <v>924000</v>
      </c>
      <c r="LS79" s="7">
        <v>0</v>
      </c>
      <c r="LT79" s="7">
        <v>0</v>
      </c>
      <c r="LU79" s="7"/>
      <c r="LV79" s="7"/>
      <c r="LW79" s="7"/>
      <c r="LX79" s="7">
        <v>8617000</v>
      </c>
      <c r="LY79" s="7">
        <v>0</v>
      </c>
      <c r="LZ79" s="7">
        <v>0</v>
      </c>
      <c r="MA79" s="7"/>
      <c r="MB79" s="7"/>
      <c r="MC79" s="7"/>
      <c r="MD79" s="7">
        <v>399000</v>
      </c>
      <c r="ME79" s="7">
        <v>0</v>
      </c>
      <c r="MF79" s="7">
        <v>0</v>
      </c>
      <c r="MG79" s="7"/>
      <c r="MH79" s="7"/>
      <c r="MI79" s="7"/>
      <c r="MJ79" s="7">
        <v>68000</v>
      </c>
      <c r="MK79" s="7">
        <v>0</v>
      </c>
      <c r="ML79" s="7">
        <v>0</v>
      </c>
      <c r="MM79" s="7"/>
      <c r="MN79" s="7"/>
      <c r="MO79" s="7"/>
      <c r="MP79" s="7">
        <v>3042000</v>
      </c>
      <c r="MQ79" s="7">
        <v>0</v>
      </c>
      <c r="MR79" s="7">
        <v>0</v>
      </c>
      <c r="MS79" s="7"/>
      <c r="MT79" s="7"/>
      <c r="MU79" s="7"/>
      <c r="MV79" s="7">
        <v>7162000</v>
      </c>
      <c r="MW79" s="7">
        <v>0</v>
      </c>
      <c r="MX79" s="7">
        <v>0</v>
      </c>
      <c r="MY79" s="7"/>
      <c r="MZ79" s="7"/>
      <c r="NA79" s="7"/>
      <c r="NB79" s="7">
        <v>192000</v>
      </c>
      <c r="NC79" s="7">
        <v>0</v>
      </c>
      <c r="ND79" s="7">
        <v>0</v>
      </c>
      <c r="NE79" s="7"/>
      <c r="NF79" s="7"/>
      <c r="NG79" s="7"/>
      <c r="NH79" s="7">
        <v>8000</v>
      </c>
      <c r="NI79" s="7">
        <v>0</v>
      </c>
      <c r="NJ79" s="7">
        <v>0</v>
      </c>
      <c r="NK79" s="7"/>
      <c r="NL79" s="7"/>
      <c r="NM79" s="7"/>
      <c r="NN79" s="7">
        <v>109000</v>
      </c>
      <c r="NO79" s="7">
        <v>0</v>
      </c>
      <c r="NP79" s="7">
        <v>0</v>
      </c>
      <c r="NQ79" s="7"/>
      <c r="NR79" s="7"/>
      <c r="NS79" s="7"/>
      <c r="NT79" s="7">
        <v>251000</v>
      </c>
      <c r="NU79" s="7">
        <v>0</v>
      </c>
      <c r="NV79" s="7">
        <v>0</v>
      </c>
      <c r="NW79" s="7"/>
      <c r="NX79" s="7"/>
      <c r="NY79" s="7"/>
      <c r="NZ79" s="7">
        <v>2556000</v>
      </c>
      <c r="OA79" s="7">
        <v>0</v>
      </c>
      <c r="OB79" s="7">
        <v>0</v>
      </c>
      <c r="OC79" s="7"/>
      <c r="OD79" s="7"/>
      <c r="OE79" s="7"/>
      <c r="OF79" s="7">
        <v>67000</v>
      </c>
      <c r="OG79" s="7">
        <v>0</v>
      </c>
      <c r="OH79" s="7">
        <v>0</v>
      </c>
      <c r="OI79" s="7"/>
      <c r="OJ79" s="7"/>
      <c r="OK79" s="7"/>
      <c r="OL79" s="7">
        <v>0</v>
      </c>
      <c r="OM79" s="7">
        <v>0</v>
      </c>
      <c r="ON79" s="7">
        <v>0</v>
      </c>
      <c r="OO79" s="7"/>
      <c r="OP79" s="7"/>
      <c r="OQ79" s="7"/>
      <c r="OR79" s="7">
        <v>0</v>
      </c>
      <c r="OS79" s="7">
        <v>0</v>
      </c>
      <c r="OT79" s="7">
        <v>0</v>
      </c>
      <c r="OU79" s="7"/>
      <c r="OV79" s="7"/>
      <c r="OW79" s="7"/>
      <c r="OX79" s="7">
        <v>2041000</v>
      </c>
      <c r="OY79" s="7">
        <v>0</v>
      </c>
      <c r="OZ79" s="7">
        <v>0</v>
      </c>
      <c r="PA79" s="7"/>
      <c r="PB79" s="7"/>
      <c r="PC79" s="7"/>
      <c r="PD79" s="7">
        <v>3304000</v>
      </c>
      <c r="PE79" s="7">
        <v>0</v>
      </c>
      <c r="PF79" s="7">
        <v>0</v>
      </c>
      <c r="PG79" s="7"/>
      <c r="PH79" s="7"/>
      <c r="PI79" s="7"/>
      <c r="PJ79" s="7">
        <v>149000</v>
      </c>
      <c r="PK79" s="7">
        <v>0</v>
      </c>
      <c r="PL79" s="7">
        <v>0</v>
      </c>
      <c r="PM79" s="7"/>
      <c r="PN79" s="7"/>
      <c r="PO79" s="7"/>
      <c r="PP79" s="7">
        <v>97958000</v>
      </c>
      <c r="PQ79" s="7">
        <v>34938000</v>
      </c>
      <c r="PR79" s="8">
        <v>34938000</v>
      </c>
      <c r="PS79" s="7">
        <v>100</v>
      </c>
      <c r="PT79" s="7">
        <v>100</v>
      </c>
      <c r="PU79" s="7"/>
      <c r="PV79" s="7">
        <v>64445636</v>
      </c>
      <c r="PW79" s="7"/>
      <c r="PX79" s="7">
        <v>11669000</v>
      </c>
      <c r="PY79" s="7">
        <v>19802000</v>
      </c>
      <c r="PZ79" s="7">
        <v>34938000</v>
      </c>
      <c r="QA79" s="7">
        <v>0</v>
      </c>
      <c r="QB79" s="7">
        <v>0</v>
      </c>
      <c r="QC79" s="7">
        <v>0</v>
      </c>
      <c r="QD79" s="7">
        <v>0</v>
      </c>
      <c r="QE79" s="7">
        <v>0</v>
      </c>
      <c r="QF79" s="7">
        <v>0</v>
      </c>
      <c r="QG79" s="7">
        <v>16284000</v>
      </c>
      <c r="QH79" s="7">
        <v>10576000</v>
      </c>
      <c r="QI79" s="7">
        <v>6166000</v>
      </c>
      <c r="QJ79" s="7">
        <v>54112123</v>
      </c>
      <c r="QK79" s="7">
        <v>53216000</v>
      </c>
      <c r="QL79" s="7">
        <v>53416000</v>
      </c>
      <c r="QM79" s="7"/>
      <c r="QN79" s="7">
        <v>1924159</v>
      </c>
      <c r="QO79" s="7">
        <v>2400000</v>
      </c>
      <c r="QP79" s="7">
        <v>2358000</v>
      </c>
      <c r="QQ79" s="7"/>
      <c r="QR79" s="7"/>
      <c r="QS79" s="7"/>
      <c r="QT79" s="7"/>
      <c r="QU79" s="7"/>
      <c r="QV79" s="7"/>
      <c r="QW79" s="7"/>
      <c r="QX79" s="7"/>
      <c r="QY79" s="7"/>
      <c r="QZ79" s="7"/>
      <c r="RA79" s="7"/>
      <c r="RB79" s="7"/>
      <c r="RC79" s="7"/>
      <c r="RD79" s="7">
        <v>0</v>
      </c>
      <c r="RE79" s="7">
        <v>849000</v>
      </c>
      <c r="RF79" s="7">
        <v>1080000</v>
      </c>
      <c r="RG79" s="7"/>
      <c r="RH79" s="7"/>
      <c r="RI79" s="7">
        <v>0</v>
      </c>
      <c r="RJ79" s="7"/>
      <c r="RK79" s="7"/>
      <c r="RL79" s="7"/>
      <c r="RM79" s="7" t="s">
        <v>1188</v>
      </c>
      <c r="RN79" s="7"/>
      <c r="RO79" s="7"/>
      <c r="RP79" s="7"/>
      <c r="RQ79" s="7"/>
      <c r="RR79" s="7"/>
      <c r="RS79" s="7"/>
      <c r="RT79" s="7"/>
      <c r="RU79" s="7"/>
      <c r="RV79" s="7"/>
      <c r="RW79" s="7"/>
      <c r="RX79" s="7"/>
      <c r="RY79" s="7"/>
      <c r="RZ79" s="7"/>
      <c r="SA79" s="7"/>
      <c r="SB79" s="7"/>
      <c r="SC79" s="7"/>
      <c r="SD79" s="7"/>
      <c r="SE79" s="7"/>
      <c r="SF79" s="7"/>
      <c r="SG79" s="36">
        <f t="shared" si="169"/>
        <v>97958000</v>
      </c>
      <c r="SH79" s="36">
        <f t="shared" si="170"/>
        <v>97958000</v>
      </c>
      <c r="SI79" s="36">
        <f t="shared" si="171"/>
        <v>69045000</v>
      </c>
      <c r="SJ79" s="20">
        <f t="shared" si="172"/>
        <v>66974000</v>
      </c>
      <c r="SK79" s="20">
        <f t="shared" si="173"/>
        <v>230000</v>
      </c>
      <c r="SL79" s="20">
        <f t="shared" si="174"/>
        <v>0</v>
      </c>
      <c r="SM79" s="20">
        <f t="shared" si="175"/>
        <v>1841000</v>
      </c>
      <c r="SN79" s="36">
        <f t="shared" si="176"/>
        <v>28913000</v>
      </c>
      <c r="SO79" s="36">
        <f t="shared" si="177"/>
        <v>948000</v>
      </c>
      <c r="SP79" s="20">
        <f t="shared" si="178"/>
        <v>24000</v>
      </c>
      <c r="SQ79" s="20">
        <f t="shared" si="179"/>
        <v>924000</v>
      </c>
      <c r="SR79" s="20">
        <f t="shared" si="180"/>
        <v>8617000</v>
      </c>
      <c r="SS79" s="20">
        <f t="shared" si="181"/>
        <v>399000</v>
      </c>
      <c r="ST79" s="20">
        <f t="shared" si="182"/>
        <v>68000</v>
      </c>
      <c r="SU79" s="20">
        <f t="shared" si="183"/>
        <v>3042000</v>
      </c>
      <c r="SV79" s="36">
        <f t="shared" si="184"/>
        <v>12386000</v>
      </c>
      <c r="SW79" s="20">
        <f t="shared" si="185"/>
        <v>7162000</v>
      </c>
      <c r="SX79" s="20">
        <f t="shared" si="186"/>
        <v>192000</v>
      </c>
      <c r="SY79" s="20">
        <f t="shared" si="187"/>
        <v>8000</v>
      </c>
      <c r="SZ79" s="20">
        <f t="shared" si="188"/>
        <v>109000</v>
      </c>
      <c r="TA79" s="20">
        <f t="shared" si="189"/>
        <v>251000</v>
      </c>
      <c r="TB79" s="20">
        <f t="shared" si="190"/>
        <v>2556000</v>
      </c>
      <c r="TC79" s="20">
        <f t="shared" si="191"/>
        <v>67000</v>
      </c>
      <c r="TD79" s="20">
        <f t="shared" si="192"/>
        <v>0</v>
      </c>
      <c r="TE79" s="20">
        <f t="shared" si="193"/>
        <v>0</v>
      </c>
      <c r="TF79" s="20">
        <f t="shared" si="194"/>
        <v>2041000</v>
      </c>
      <c r="TG79" s="20">
        <f t="shared" si="195"/>
        <v>3304000</v>
      </c>
      <c r="TH79" s="20">
        <f t="shared" si="196"/>
        <v>149000</v>
      </c>
      <c r="TI79" s="6"/>
      <c r="TJ79" s="36">
        <f t="shared" si="197"/>
        <v>34938000</v>
      </c>
      <c r="TK79" s="36">
        <f t="shared" si="198"/>
        <v>34938000</v>
      </c>
      <c r="TL79" s="36">
        <f t="shared" si="199"/>
        <v>34938000</v>
      </c>
      <c r="TM79" s="20">
        <f t="shared" si="200"/>
        <v>34938000</v>
      </c>
      <c r="TN79" s="20">
        <f t="shared" si="201"/>
        <v>0</v>
      </c>
      <c r="TO79" s="20">
        <f t="shared" si="202"/>
        <v>0</v>
      </c>
      <c r="TP79" s="20">
        <f t="shared" si="203"/>
        <v>0</v>
      </c>
      <c r="TQ79" s="36">
        <f t="shared" si="204"/>
        <v>0</v>
      </c>
      <c r="TR79" s="36">
        <f t="shared" si="205"/>
        <v>0</v>
      </c>
      <c r="TS79" s="20">
        <f t="shared" si="206"/>
        <v>0</v>
      </c>
      <c r="TT79" s="20">
        <f t="shared" si="207"/>
        <v>0</v>
      </c>
      <c r="TU79" s="20">
        <f t="shared" si="208"/>
        <v>0</v>
      </c>
      <c r="TV79" s="20">
        <f t="shared" si="209"/>
        <v>0</v>
      </c>
      <c r="TW79" s="20">
        <f t="shared" si="210"/>
        <v>0</v>
      </c>
      <c r="TX79" s="20">
        <f t="shared" si="211"/>
        <v>0</v>
      </c>
      <c r="TY79" s="36">
        <f t="shared" si="212"/>
        <v>0</v>
      </c>
      <c r="TZ79" s="20">
        <f t="shared" si="213"/>
        <v>0</v>
      </c>
      <c r="UA79" s="20">
        <f t="shared" si="214"/>
        <v>0</v>
      </c>
      <c r="UB79" s="20">
        <f t="shared" si="215"/>
        <v>0</v>
      </c>
      <c r="UC79" s="20">
        <f t="shared" si="216"/>
        <v>0</v>
      </c>
      <c r="UD79" s="20">
        <f t="shared" si="217"/>
        <v>0</v>
      </c>
      <c r="UE79" s="20">
        <f t="shared" si="218"/>
        <v>0</v>
      </c>
      <c r="UF79" s="20">
        <f t="shared" si="219"/>
        <v>0</v>
      </c>
      <c r="UG79" s="20">
        <f t="shared" si="220"/>
        <v>0</v>
      </c>
      <c r="UH79" s="20">
        <f t="shared" si="221"/>
        <v>0</v>
      </c>
      <c r="UI79" s="20">
        <f t="shared" si="222"/>
        <v>0</v>
      </c>
      <c r="UJ79" s="20">
        <f t="shared" si="223"/>
        <v>0</v>
      </c>
      <c r="UK79" s="20">
        <f t="shared" si="224"/>
        <v>0</v>
      </c>
      <c r="UL79" s="6"/>
      <c r="UM79" s="36">
        <f t="shared" si="225"/>
        <v>34938000</v>
      </c>
      <c r="UN79" s="36">
        <f t="shared" si="226"/>
        <v>34938000</v>
      </c>
      <c r="UO79" s="36">
        <f t="shared" si="227"/>
        <v>34938000</v>
      </c>
      <c r="UP79" s="20">
        <f t="shared" si="228"/>
        <v>34938000</v>
      </c>
      <c r="UQ79" s="20">
        <f t="shared" si="229"/>
        <v>0</v>
      </c>
      <c r="UR79" s="20">
        <f t="shared" si="230"/>
        <v>0</v>
      </c>
      <c r="US79" s="20">
        <f t="shared" si="231"/>
        <v>0</v>
      </c>
      <c r="UT79" s="36">
        <f t="shared" si="232"/>
        <v>0</v>
      </c>
      <c r="UU79" s="36">
        <f t="shared" si="233"/>
        <v>0</v>
      </c>
      <c r="UV79" s="20">
        <f t="shared" si="234"/>
        <v>0</v>
      </c>
      <c r="UW79" s="20">
        <f t="shared" si="235"/>
        <v>0</v>
      </c>
      <c r="UX79" s="20">
        <f t="shared" si="236"/>
        <v>0</v>
      </c>
      <c r="UY79" s="20">
        <f t="shared" si="237"/>
        <v>0</v>
      </c>
      <c r="UZ79" s="20">
        <f t="shared" si="238"/>
        <v>0</v>
      </c>
      <c r="VA79" s="20">
        <f t="shared" si="239"/>
        <v>0</v>
      </c>
      <c r="VB79" s="36">
        <f t="shared" si="240"/>
        <v>0</v>
      </c>
      <c r="VC79" s="20">
        <f t="shared" si="241"/>
        <v>0</v>
      </c>
      <c r="VD79" s="20">
        <f t="shared" si="242"/>
        <v>0</v>
      </c>
      <c r="VE79" s="20">
        <f t="shared" si="243"/>
        <v>0</v>
      </c>
      <c r="VF79" s="20">
        <f t="shared" si="244"/>
        <v>0</v>
      </c>
      <c r="VG79" s="20">
        <f t="shared" si="245"/>
        <v>0</v>
      </c>
      <c r="VH79" s="20">
        <f t="shared" si="246"/>
        <v>0</v>
      </c>
      <c r="VI79" s="20">
        <f t="shared" si="247"/>
        <v>0</v>
      </c>
      <c r="VJ79" s="20">
        <f t="shared" si="248"/>
        <v>0</v>
      </c>
      <c r="VK79" s="20">
        <f t="shared" si="249"/>
        <v>0</v>
      </c>
      <c r="VL79" s="20">
        <f t="shared" si="250"/>
        <v>0</v>
      </c>
      <c r="VM79" s="20">
        <f t="shared" si="251"/>
        <v>0</v>
      </c>
      <c r="VN79" s="20">
        <f t="shared" si="252"/>
        <v>0</v>
      </c>
      <c r="VT79" s="34">
        <f t="shared" si="139"/>
        <v>7630615</v>
      </c>
      <c r="VU79" s="34" t="str">
        <f t="shared" si="140"/>
        <v>Domov U Biřičky</v>
      </c>
      <c r="VV79" s="34" t="str">
        <f t="shared" si="141"/>
        <v>Domov U Biřičky</v>
      </c>
      <c r="VW79" s="34" t="str">
        <f t="shared" si="142"/>
        <v>domovy pro seniory</v>
      </c>
      <c r="VX79" s="10">
        <f t="shared" si="143"/>
        <v>10032000</v>
      </c>
      <c r="VY79" s="10"/>
      <c r="VZ79" s="10"/>
      <c r="WA79" s="10">
        <f t="shared" si="144"/>
        <v>7162000</v>
      </c>
      <c r="WB79" s="10">
        <f t="shared" si="145"/>
        <v>2556000</v>
      </c>
      <c r="WC79" s="10">
        <f t="shared" si="146"/>
        <v>8000</v>
      </c>
      <c r="WD79" s="10">
        <f t="shared" si="147"/>
        <v>0</v>
      </c>
      <c r="WE79" s="10">
        <f t="shared" si="148"/>
        <v>552000</v>
      </c>
      <c r="WF79" s="10"/>
      <c r="WG79" s="10"/>
      <c r="WH79" s="10">
        <f t="shared" si="149"/>
        <v>3304000</v>
      </c>
      <c r="WI79" s="10">
        <f t="shared" si="150"/>
        <v>5299000</v>
      </c>
      <c r="WJ79" s="10">
        <f t="shared" si="151"/>
        <v>46799000</v>
      </c>
      <c r="WK79" s="10"/>
      <c r="WL79" s="10">
        <f t="shared" si="152"/>
        <v>22246000</v>
      </c>
      <c r="WM79" s="10">
        <f t="shared" si="153"/>
        <v>97958000</v>
      </c>
      <c r="WN79" s="10">
        <f t="shared" si="154"/>
        <v>97958000</v>
      </c>
      <c r="WO79" s="10">
        <f t="shared" si="155"/>
        <v>0</v>
      </c>
      <c r="WP79" s="10">
        <f t="shared" si="156"/>
        <v>69045000</v>
      </c>
      <c r="WQ79" s="34">
        <v>6115340</v>
      </c>
      <c r="WR79" s="10">
        <f t="shared" si="157"/>
        <v>0</v>
      </c>
      <c r="WS79" s="10"/>
      <c r="WT79" s="10"/>
      <c r="WU79" s="10">
        <f t="shared" si="158"/>
        <v>0</v>
      </c>
      <c r="WV79" s="10">
        <f t="shared" si="159"/>
        <v>0</v>
      </c>
      <c r="WW79" s="10">
        <f t="shared" si="160"/>
        <v>0</v>
      </c>
      <c r="WX79" s="10">
        <f t="shared" si="161"/>
        <v>0</v>
      </c>
      <c r="WY79" s="10">
        <f t="shared" si="162"/>
        <v>0</v>
      </c>
      <c r="WZ79" s="10"/>
      <c r="XA79" s="10"/>
      <c r="XB79" s="10">
        <f t="shared" si="163"/>
        <v>0</v>
      </c>
      <c r="XC79" s="10">
        <f t="shared" si="164"/>
        <v>0</v>
      </c>
      <c r="XD79" s="10">
        <f t="shared" si="165"/>
        <v>34938000</v>
      </c>
      <c r="XE79" s="10">
        <f t="shared" si="166"/>
        <v>34938000</v>
      </c>
      <c r="XF79" s="10"/>
      <c r="XG79" s="10">
        <f t="shared" si="167"/>
        <v>34938000</v>
      </c>
      <c r="XH79" s="10">
        <f t="shared" si="168"/>
        <v>0</v>
      </c>
      <c r="XI79" s="10"/>
      <c r="XJ79" s="10"/>
      <c r="XK79" s="10"/>
    </row>
    <row r="80" spans="1:635" s="34" customFormat="1" ht="28.5" customHeight="1">
      <c r="A80" s="7">
        <v>1</v>
      </c>
      <c r="B80" s="9" t="s">
        <v>1459</v>
      </c>
      <c r="C80" s="7">
        <v>64809234</v>
      </c>
      <c r="D80" s="7" t="s">
        <v>1460</v>
      </c>
      <c r="E80" s="7" t="s">
        <v>1219</v>
      </c>
      <c r="F80" s="7">
        <v>1576566</v>
      </c>
      <c r="G80" s="7" t="s">
        <v>1235</v>
      </c>
      <c r="H80" s="7" t="s">
        <v>1187</v>
      </c>
      <c r="I80" s="7" t="s">
        <v>1459</v>
      </c>
      <c r="J80" s="35">
        <v>39814</v>
      </c>
      <c r="K80" s="7"/>
      <c r="L80" s="7" t="s">
        <v>1188</v>
      </c>
      <c r="M80" s="7" t="s">
        <v>1461</v>
      </c>
      <c r="N80" s="7">
        <v>8</v>
      </c>
      <c r="O80" s="7"/>
      <c r="P80" s="7">
        <v>8</v>
      </c>
      <c r="Q80" s="7">
        <v>8</v>
      </c>
      <c r="R80" s="7">
        <v>8</v>
      </c>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t="s">
        <v>1436</v>
      </c>
      <c r="BM80" s="7" t="s">
        <v>1225</v>
      </c>
      <c r="BN80" s="7" t="s">
        <v>1234</v>
      </c>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v>0</v>
      </c>
      <c r="DB80" s="7">
        <v>0</v>
      </c>
      <c r="DC80" s="7">
        <v>0</v>
      </c>
      <c r="DD80" s="7">
        <v>0</v>
      </c>
      <c r="DE80" s="7">
        <v>0</v>
      </c>
      <c r="DF80" s="7">
        <v>3</v>
      </c>
      <c r="DG80" s="7">
        <v>5</v>
      </c>
      <c r="DH80" s="7">
        <v>0</v>
      </c>
      <c r="DI80" s="7">
        <v>0</v>
      </c>
      <c r="DJ80" s="7">
        <v>0</v>
      </c>
      <c r="DK80" s="7">
        <v>3</v>
      </c>
      <c r="DL80" s="7">
        <v>5</v>
      </c>
      <c r="DM80" s="7">
        <v>0</v>
      </c>
      <c r="DN80" s="7">
        <v>0</v>
      </c>
      <c r="DO80" s="7">
        <v>0</v>
      </c>
      <c r="DP80" s="7">
        <v>0</v>
      </c>
      <c r="DQ80" s="7">
        <v>8</v>
      </c>
      <c r="DR80" s="7">
        <v>8</v>
      </c>
      <c r="DS80" s="7">
        <v>0</v>
      </c>
      <c r="DT80" s="7">
        <v>0</v>
      </c>
      <c r="DU80" s="7">
        <v>0</v>
      </c>
      <c r="DV80" s="7">
        <v>0</v>
      </c>
      <c r="DW80" s="7">
        <v>0</v>
      </c>
      <c r="DX80" s="7">
        <v>3</v>
      </c>
      <c r="DY80" s="7">
        <v>5</v>
      </c>
      <c r="DZ80" s="7">
        <v>0</v>
      </c>
      <c r="EA80" s="7">
        <v>0</v>
      </c>
      <c r="EB80" s="7">
        <v>0</v>
      </c>
      <c r="EC80" s="7">
        <v>3</v>
      </c>
      <c r="ED80" s="7">
        <v>5</v>
      </c>
      <c r="EE80" s="7">
        <v>0</v>
      </c>
      <c r="EF80" s="7">
        <v>0</v>
      </c>
      <c r="EG80" s="7">
        <v>0</v>
      </c>
      <c r="EH80" s="7">
        <v>0</v>
      </c>
      <c r="EI80" s="7">
        <v>8</v>
      </c>
      <c r="EJ80" s="7">
        <v>8</v>
      </c>
      <c r="EK80" s="7">
        <v>2</v>
      </c>
      <c r="EL80" s="7">
        <v>0.4</v>
      </c>
      <c r="EM80" s="7">
        <v>0.8</v>
      </c>
      <c r="EN80" s="7">
        <v>118102</v>
      </c>
      <c r="EO80" s="7">
        <v>88135</v>
      </c>
      <c r="EP80" s="7">
        <v>3</v>
      </c>
      <c r="EQ80" s="7">
        <v>3</v>
      </c>
      <c r="ER80" s="7">
        <v>3</v>
      </c>
      <c r="ES80" s="7">
        <v>1039512</v>
      </c>
      <c r="ET80" s="7">
        <v>847414</v>
      </c>
      <c r="EU80" s="7"/>
      <c r="EV80" s="7"/>
      <c r="EW80" s="7"/>
      <c r="EX80" s="7"/>
      <c r="EY80" s="7"/>
      <c r="EZ80" s="7"/>
      <c r="FA80" s="7"/>
      <c r="FB80" s="7"/>
      <c r="FC80" s="7"/>
      <c r="FD80" s="7"/>
      <c r="FE80" s="7"/>
      <c r="FF80" s="7"/>
      <c r="FG80" s="7"/>
      <c r="FH80" s="7"/>
      <c r="FI80" s="7"/>
      <c r="FJ80" s="7"/>
      <c r="FK80" s="7"/>
      <c r="FL80" s="7"/>
      <c r="FM80" s="7"/>
      <c r="FN80" s="7"/>
      <c r="FO80" s="7">
        <v>6</v>
      </c>
      <c r="FP80" s="7">
        <v>1.7</v>
      </c>
      <c r="FQ80" s="7">
        <v>1.1000000000000001</v>
      </c>
      <c r="FR80" s="7">
        <v>618909</v>
      </c>
      <c r="FS80" s="7">
        <v>461871</v>
      </c>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c r="JY80" s="7"/>
      <c r="JZ80" s="7"/>
      <c r="KA80" s="7"/>
      <c r="KB80" s="7"/>
      <c r="KC80" s="7"/>
      <c r="KD80" s="7"/>
      <c r="KE80" s="7"/>
      <c r="KF80" s="7"/>
      <c r="KG80" s="7">
        <v>0</v>
      </c>
      <c r="KH80" s="7"/>
      <c r="KI80" s="7">
        <v>3.4</v>
      </c>
      <c r="KJ80" s="7">
        <v>0</v>
      </c>
      <c r="KK80" s="7">
        <v>0</v>
      </c>
      <c r="KL80" s="7">
        <v>0</v>
      </c>
      <c r="KM80" s="7">
        <v>3.4</v>
      </c>
      <c r="KN80" s="7">
        <v>1776523</v>
      </c>
      <c r="KO80" s="7">
        <v>1397420</v>
      </c>
      <c r="KP80" s="7">
        <v>1397420</v>
      </c>
      <c r="KQ80" s="7"/>
      <c r="KR80" s="7"/>
      <c r="KS80" s="7"/>
      <c r="KT80" s="7">
        <v>0</v>
      </c>
      <c r="KU80" s="7">
        <v>0</v>
      </c>
      <c r="KV80" s="7">
        <v>0</v>
      </c>
      <c r="KW80" s="7"/>
      <c r="KX80" s="7"/>
      <c r="KY80" s="7"/>
      <c r="KZ80" s="7">
        <v>0</v>
      </c>
      <c r="LA80" s="7">
        <v>0</v>
      </c>
      <c r="LB80" s="7">
        <v>0</v>
      </c>
      <c r="LC80" s="7"/>
      <c r="LD80" s="7"/>
      <c r="LE80" s="7"/>
      <c r="LF80" s="7">
        <v>15000</v>
      </c>
      <c r="LG80" s="7">
        <v>0</v>
      </c>
      <c r="LH80" s="7">
        <v>0</v>
      </c>
      <c r="LI80" s="7"/>
      <c r="LJ80" s="7"/>
      <c r="LK80" s="7"/>
      <c r="LL80" s="7">
        <v>0</v>
      </c>
      <c r="LM80" s="7">
        <v>0</v>
      </c>
      <c r="LN80" s="7">
        <v>0</v>
      </c>
      <c r="LO80" s="7"/>
      <c r="LP80" s="7"/>
      <c r="LQ80" s="7"/>
      <c r="LR80" s="7">
        <v>10000</v>
      </c>
      <c r="LS80" s="7">
        <v>0</v>
      </c>
      <c r="LT80" s="7">
        <v>0</v>
      </c>
      <c r="LU80" s="7"/>
      <c r="LV80" s="7"/>
      <c r="LW80" s="7"/>
      <c r="LX80" s="7">
        <v>100000</v>
      </c>
      <c r="LY80" s="7">
        <v>0</v>
      </c>
      <c r="LZ80" s="7">
        <v>0</v>
      </c>
      <c r="MA80" s="7"/>
      <c r="MB80" s="7"/>
      <c r="MC80" s="7"/>
      <c r="MD80" s="7">
        <v>5000</v>
      </c>
      <c r="ME80" s="7">
        <v>0</v>
      </c>
      <c r="MF80" s="7">
        <v>0</v>
      </c>
      <c r="MG80" s="7"/>
      <c r="MH80" s="7"/>
      <c r="MI80" s="7"/>
      <c r="MJ80" s="7">
        <v>10000</v>
      </c>
      <c r="MK80" s="7">
        <v>0</v>
      </c>
      <c r="ML80" s="7">
        <v>0</v>
      </c>
      <c r="MM80" s="7"/>
      <c r="MN80" s="7"/>
      <c r="MO80" s="7"/>
      <c r="MP80" s="7">
        <v>30000</v>
      </c>
      <c r="MQ80" s="7">
        <v>0</v>
      </c>
      <c r="MR80" s="7">
        <v>0</v>
      </c>
      <c r="MS80" s="7"/>
      <c r="MT80" s="7"/>
      <c r="MU80" s="7"/>
      <c r="MV80" s="7">
        <v>110000</v>
      </c>
      <c r="MW80" s="7">
        <v>0</v>
      </c>
      <c r="MX80" s="7">
        <v>0</v>
      </c>
      <c r="MY80" s="7"/>
      <c r="MZ80" s="7"/>
      <c r="NA80" s="7"/>
      <c r="NB80" s="7">
        <v>10000</v>
      </c>
      <c r="NC80" s="7">
        <v>0</v>
      </c>
      <c r="ND80" s="7">
        <v>0</v>
      </c>
      <c r="NE80" s="7"/>
      <c r="NF80" s="7"/>
      <c r="NG80" s="7"/>
      <c r="NH80" s="7">
        <v>0</v>
      </c>
      <c r="NI80" s="7">
        <v>0</v>
      </c>
      <c r="NJ80" s="7">
        <v>0</v>
      </c>
      <c r="NK80" s="7"/>
      <c r="NL80" s="7"/>
      <c r="NM80" s="7"/>
      <c r="NN80" s="7">
        <v>5000</v>
      </c>
      <c r="NO80" s="7">
        <v>0</v>
      </c>
      <c r="NP80" s="7">
        <v>0</v>
      </c>
      <c r="NQ80" s="7"/>
      <c r="NR80" s="7"/>
      <c r="NS80" s="7"/>
      <c r="NT80" s="7">
        <v>4500</v>
      </c>
      <c r="NU80" s="7">
        <v>0</v>
      </c>
      <c r="NV80" s="7">
        <v>0</v>
      </c>
      <c r="NW80" s="7"/>
      <c r="NX80" s="7"/>
      <c r="NY80" s="7"/>
      <c r="NZ80" s="7">
        <v>250000</v>
      </c>
      <c r="OA80" s="7">
        <v>0</v>
      </c>
      <c r="OB80" s="7">
        <v>0</v>
      </c>
      <c r="OC80" s="7"/>
      <c r="OD80" s="7"/>
      <c r="OE80" s="7"/>
      <c r="OF80" s="7">
        <v>5000</v>
      </c>
      <c r="OG80" s="7">
        <v>0</v>
      </c>
      <c r="OH80" s="7">
        <v>0</v>
      </c>
      <c r="OI80" s="7"/>
      <c r="OJ80" s="7"/>
      <c r="OK80" s="7"/>
      <c r="OL80" s="7">
        <v>0</v>
      </c>
      <c r="OM80" s="7">
        <v>0</v>
      </c>
      <c r="ON80" s="7">
        <v>0</v>
      </c>
      <c r="OO80" s="7"/>
      <c r="OP80" s="7"/>
      <c r="OQ80" s="7"/>
      <c r="OR80" s="7">
        <v>0</v>
      </c>
      <c r="OS80" s="7">
        <v>0</v>
      </c>
      <c r="OT80" s="7">
        <v>0</v>
      </c>
      <c r="OU80" s="7"/>
      <c r="OV80" s="7"/>
      <c r="OW80" s="7"/>
      <c r="OX80" s="7">
        <v>55000</v>
      </c>
      <c r="OY80" s="7">
        <v>0</v>
      </c>
      <c r="OZ80" s="7">
        <v>0</v>
      </c>
      <c r="PA80" s="7"/>
      <c r="PB80" s="7"/>
      <c r="PC80" s="7"/>
      <c r="PD80" s="7">
        <v>53000</v>
      </c>
      <c r="PE80" s="7">
        <v>0</v>
      </c>
      <c r="PF80" s="7">
        <v>0</v>
      </c>
      <c r="PG80" s="7"/>
      <c r="PH80" s="7"/>
      <c r="PI80" s="7"/>
      <c r="PJ80" s="7">
        <v>0</v>
      </c>
      <c r="PK80" s="7">
        <v>0</v>
      </c>
      <c r="PL80" s="7">
        <v>0</v>
      </c>
      <c r="PM80" s="7"/>
      <c r="PN80" s="7"/>
      <c r="PO80" s="7"/>
      <c r="PP80" s="7">
        <v>2439023</v>
      </c>
      <c r="PQ80" s="7">
        <v>1397420</v>
      </c>
      <c r="PR80" s="8">
        <v>1397420</v>
      </c>
      <c r="PS80" s="7">
        <v>100</v>
      </c>
      <c r="PT80" s="7">
        <v>100</v>
      </c>
      <c r="PU80" s="7"/>
      <c r="PV80" s="7"/>
      <c r="PW80" s="7"/>
      <c r="PX80" s="7">
        <v>1051000</v>
      </c>
      <c r="PY80" s="7">
        <v>1039000</v>
      </c>
      <c r="PZ80" s="7">
        <v>1397420</v>
      </c>
      <c r="QA80" s="7">
        <v>0</v>
      </c>
      <c r="QB80" s="7">
        <v>0</v>
      </c>
      <c r="QC80" s="7">
        <v>0</v>
      </c>
      <c r="QD80" s="7">
        <v>0</v>
      </c>
      <c r="QE80" s="7">
        <v>0</v>
      </c>
      <c r="QF80" s="7">
        <v>0</v>
      </c>
      <c r="QG80" s="7">
        <v>210471</v>
      </c>
      <c r="QH80" s="7">
        <v>558146</v>
      </c>
      <c r="QI80" s="7">
        <v>246603</v>
      </c>
      <c r="QJ80" s="7">
        <v>741665</v>
      </c>
      <c r="QK80" s="7">
        <v>795000</v>
      </c>
      <c r="QL80" s="7">
        <v>795000</v>
      </c>
      <c r="QM80" s="7"/>
      <c r="QN80" s="7">
        <v>0</v>
      </c>
      <c r="QO80" s="7">
        <v>0</v>
      </c>
      <c r="QP80" s="7">
        <v>0</v>
      </c>
      <c r="QQ80" s="7"/>
      <c r="QR80" s="7"/>
      <c r="QS80" s="7"/>
      <c r="QT80" s="7"/>
      <c r="QU80" s="7"/>
      <c r="QV80" s="7"/>
      <c r="QW80" s="7"/>
      <c r="QX80" s="7"/>
      <c r="QY80" s="7"/>
      <c r="QZ80" s="7"/>
      <c r="RA80" s="7"/>
      <c r="RB80" s="7"/>
      <c r="RC80" s="7"/>
      <c r="RD80" s="7"/>
      <c r="RE80" s="7"/>
      <c r="RF80" s="7"/>
      <c r="RG80" s="7"/>
      <c r="RH80" s="7"/>
      <c r="RI80" s="7">
        <v>0</v>
      </c>
      <c r="RJ80" s="7"/>
      <c r="RK80" s="7"/>
      <c r="RL80" s="7"/>
      <c r="RM80" s="7" t="s">
        <v>1188</v>
      </c>
      <c r="RN80" s="7"/>
      <c r="RO80" s="7"/>
      <c r="RP80" s="7"/>
      <c r="RQ80" s="7"/>
      <c r="RR80" s="7"/>
      <c r="RS80" s="7"/>
      <c r="RT80" s="7"/>
      <c r="RU80" s="7"/>
      <c r="RV80" s="7"/>
      <c r="RW80" s="7"/>
      <c r="RX80" s="7"/>
      <c r="RY80" s="7"/>
      <c r="RZ80" s="7"/>
      <c r="SA80" s="7"/>
      <c r="SB80" s="7"/>
      <c r="SC80" s="7"/>
      <c r="SD80" s="7"/>
      <c r="SE80" s="7"/>
      <c r="SF80" s="7"/>
      <c r="SG80" s="36">
        <f t="shared" si="169"/>
        <v>2439023</v>
      </c>
      <c r="SH80" s="36">
        <f t="shared" si="170"/>
        <v>2439023</v>
      </c>
      <c r="SI80" s="36">
        <f t="shared" si="171"/>
        <v>1791523</v>
      </c>
      <c r="SJ80" s="20">
        <f t="shared" si="172"/>
        <v>1776523</v>
      </c>
      <c r="SK80" s="20">
        <f t="shared" si="173"/>
        <v>0</v>
      </c>
      <c r="SL80" s="20">
        <f t="shared" si="174"/>
        <v>0</v>
      </c>
      <c r="SM80" s="20">
        <f t="shared" si="175"/>
        <v>15000</v>
      </c>
      <c r="SN80" s="36">
        <f t="shared" si="176"/>
        <v>647500</v>
      </c>
      <c r="SO80" s="36">
        <f t="shared" si="177"/>
        <v>10000</v>
      </c>
      <c r="SP80" s="20">
        <f t="shared" si="178"/>
        <v>0</v>
      </c>
      <c r="SQ80" s="20">
        <f t="shared" si="179"/>
        <v>10000</v>
      </c>
      <c r="SR80" s="20">
        <f t="shared" si="180"/>
        <v>100000</v>
      </c>
      <c r="SS80" s="20">
        <f t="shared" si="181"/>
        <v>5000</v>
      </c>
      <c r="ST80" s="20">
        <f t="shared" si="182"/>
        <v>10000</v>
      </c>
      <c r="SU80" s="20">
        <f t="shared" si="183"/>
        <v>30000</v>
      </c>
      <c r="SV80" s="36">
        <f t="shared" si="184"/>
        <v>439500</v>
      </c>
      <c r="SW80" s="20">
        <f t="shared" si="185"/>
        <v>110000</v>
      </c>
      <c r="SX80" s="20">
        <f t="shared" si="186"/>
        <v>10000</v>
      </c>
      <c r="SY80" s="20">
        <f t="shared" si="187"/>
        <v>0</v>
      </c>
      <c r="SZ80" s="20">
        <f t="shared" si="188"/>
        <v>5000</v>
      </c>
      <c r="TA80" s="20">
        <f t="shared" si="189"/>
        <v>4500</v>
      </c>
      <c r="TB80" s="20">
        <f t="shared" si="190"/>
        <v>250000</v>
      </c>
      <c r="TC80" s="20">
        <f t="shared" si="191"/>
        <v>5000</v>
      </c>
      <c r="TD80" s="20">
        <f t="shared" si="192"/>
        <v>0</v>
      </c>
      <c r="TE80" s="20">
        <f t="shared" si="193"/>
        <v>0</v>
      </c>
      <c r="TF80" s="20">
        <f t="shared" si="194"/>
        <v>55000</v>
      </c>
      <c r="TG80" s="20">
        <f t="shared" si="195"/>
        <v>53000</v>
      </c>
      <c r="TH80" s="20">
        <f t="shared" si="196"/>
        <v>0</v>
      </c>
      <c r="TI80" s="6"/>
      <c r="TJ80" s="36">
        <f t="shared" si="197"/>
        <v>1397420</v>
      </c>
      <c r="TK80" s="36">
        <f t="shared" si="198"/>
        <v>1397420</v>
      </c>
      <c r="TL80" s="36">
        <f t="shared" si="199"/>
        <v>1397420</v>
      </c>
      <c r="TM80" s="20">
        <f t="shared" si="200"/>
        <v>1397420</v>
      </c>
      <c r="TN80" s="20">
        <f t="shared" si="201"/>
        <v>0</v>
      </c>
      <c r="TO80" s="20">
        <f t="shared" si="202"/>
        <v>0</v>
      </c>
      <c r="TP80" s="20">
        <f t="shared" si="203"/>
        <v>0</v>
      </c>
      <c r="TQ80" s="36">
        <f t="shared" si="204"/>
        <v>0</v>
      </c>
      <c r="TR80" s="36">
        <f t="shared" si="205"/>
        <v>0</v>
      </c>
      <c r="TS80" s="20">
        <f t="shared" si="206"/>
        <v>0</v>
      </c>
      <c r="TT80" s="20">
        <f t="shared" si="207"/>
        <v>0</v>
      </c>
      <c r="TU80" s="20">
        <f t="shared" si="208"/>
        <v>0</v>
      </c>
      <c r="TV80" s="20">
        <f t="shared" si="209"/>
        <v>0</v>
      </c>
      <c r="TW80" s="20">
        <f t="shared" si="210"/>
        <v>0</v>
      </c>
      <c r="TX80" s="20">
        <f t="shared" si="211"/>
        <v>0</v>
      </c>
      <c r="TY80" s="36">
        <f t="shared" si="212"/>
        <v>0</v>
      </c>
      <c r="TZ80" s="20">
        <f t="shared" si="213"/>
        <v>0</v>
      </c>
      <c r="UA80" s="20">
        <f t="shared" si="214"/>
        <v>0</v>
      </c>
      <c r="UB80" s="20">
        <f t="shared" si="215"/>
        <v>0</v>
      </c>
      <c r="UC80" s="20">
        <f t="shared" si="216"/>
        <v>0</v>
      </c>
      <c r="UD80" s="20">
        <f t="shared" si="217"/>
        <v>0</v>
      </c>
      <c r="UE80" s="20">
        <f t="shared" si="218"/>
        <v>0</v>
      </c>
      <c r="UF80" s="20">
        <f t="shared" si="219"/>
        <v>0</v>
      </c>
      <c r="UG80" s="20">
        <f t="shared" si="220"/>
        <v>0</v>
      </c>
      <c r="UH80" s="20">
        <f t="shared" si="221"/>
        <v>0</v>
      </c>
      <c r="UI80" s="20">
        <f t="shared" si="222"/>
        <v>0</v>
      </c>
      <c r="UJ80" s="20">
        <f t="shared" si="223"/>
        <v>0</v>
      </c>
      <c r="UK80" s="20">
        <f t="shared" si="224"/>
        <v>0</v>
      </c>
      <c r="UL80" s="6"/>
      <c r="UM80" s="36">
        <f t="shared" si="225"/>
        <v>1397420</v>
      </c>
      <c r="UN80" s="36">
        <f t="shared" si="226"/>
        <v>1397420</v>
      </c>
      <c r="UO80" s="36">
        <f t="shared" si="227"/>
        <v>1397420</v>
      </c>
      <c r="UP80" s="20">
        <f t="shared" si="228"/>
        <v>1397420</v>
      </c>
      <c r="UQ80" s="20">
        <f t="shared" si="229"/>
        <v>0</v>
      </c>
      <c r="UR80" s="20">
        <f t="shared" si="230"/>
        <v>0</v>
      </c>
      <c r="US80" s="20">
        <f t="shared" si="231"/>
        <v>0</v>
      </c>
      <c r="UT80" s="36">
        <f t="shared" si="232"/>
        <v>0</v>
      </c>
      <c r="UU80" s="36">
        <f t="shared" si="233"/>
        <v>0</v>
      </c>
      <c r="UV80" s="20">
        <f t="shared" si="234"/>
        <v>0</v>
      </c>
      <c r="UW80" s="20">
        <f t="shared" si="235"/>
        <v>0</v>
      </c>
      <c r="UX80" s="20">
        <f t="shared" si="236"/>
        <v>0</v>
      </c>
      <c r="UY80" s="20">
        <f t="shared" si="237"/>
        <v>0</v>
      </c>
      <c r="UZ80" s="20">
        <f t="shared" si="238"/>
        <v>0</v>
      </c>
      <c r="VA80" s="20">
        <f t="shared" si="239"/>
        <v>0</v>
      </c>
      <c r="VB80" s="36">
        <f t="shared" si="240"/>
        <v>0</v>
      </c>
      <c r="VC80" s="20">
        <f t="shared" si="241"/>
        <v>0</v>
      </c>
      <c r="VD80" s="20">
        <f t="shared" si="242"/>
        <v>0</v>
      </c>
      <c r="VE80" s="20">
        <f t="shared" si="243"/>
        <v>0</v>
      </c>
      <c r="VF80" s="20">
        <f t="shared" si="244"/>
        <v>0</v>
      </c>
      <c r="VG80" s="20">
        <f t="shared" si="245"/>
        <v>0</v>
      </c>
      <c r="VH80" s="20">
        <f t="shared" si="246"/>
        <v>0</v>
      </c>
      <c r="VI80" s="20">
        <f t="shared" si="247"/>
        <v>0</v>
      </c>
      <c r="VJ80" s="20">
        <f t="shared" si="248"/>
        <v>0</v>
      </c>
      <c r="VK80" s="20">
        <f t="shared" si="249"/>
        <v>0</v>
      </c>
      <c r="VL80" s="20">
        <f t="shared" si="250"/>
        <v>0</v>
      </c>
      <c r="VM80" s="20">
        <f t="shared" si="251"/>
        <v>0</v>
      </c>
      <c r="VN80" s="20">
        <f t="shared" si="252"/>
        <v>0</v>
      </c>
      <c r="VT80" s="34">
        <f t="shared" si="139"/>
        <v>1576566</v>
      </c>
      <c r="VU80" s="34" t="str">
        <f t="shared" si="140"/>
        <v>Domov V Podzámčí</v>
      </c>
      <c r="VV80" s="34" t="str">
        <f t="shared" si="141"/>
        <v>Domov V Podzámčí</v>
      </c>
      <c r="VW80" s="34" t="str">
        <f t="shared" si="142"/>
        <v>chráněné bydlení</v>
      </c>
      <c r="VX80" s="10">
        <f t="shared" si="143"/>
        <v>125000</v>
      </c>
      <c r="VY80" s="10"/>
      <c r="VZ80" s="10"/>
      <c r="WA80" s="10">
        <f t="shared" si="144"/>
        <v>110000</v>
      </c>
      <c r="WB80" s="10">
        <f t="shared" si="145"/>
        <v>250000</v>
      </c>
      <c r="WC80" s="10">
        <f t="shared" si="146"/>
        <v>0</v>
      </c>
      <c r="WD80" s="10">
        <f t="shared" si="147"/>
        <v>0</v>
      </c>
      <c r="WE80" s="10">
        <f t="shared" si="148"/>
        <v>19500</v>
      </c>
      <c r="WF80" s="10"/>
      <c r="WG80" s="10"/>
      <c r="WH80" s="10">
        <f t="shared" si="149"/>
        <v>53000</v>
      </c>
      <c r="WI80" s="10">
        <f t="shared" si="150"/>
        <v>90000</v>
      </c>
      <c r="WJ80" s="10">
        <f t="shared" si="151"/>
        <v>1157614</v>
      </c>
      <c r="WK80" s="10"/>
      <c r="WL80" s="10">
        <f t="shared" si="152"/>
        <v>633909</v>
      </c>
      <c r="WM80" s="10">
        <f t="shared" si="153"/>
        <v>2439023</v>
      </c>
      <c r="WN80" s="10">
        <f t="shared" si="154"/>
        <v>2439023</v>
      </c>
      <c r="WO80" s="10">
        <f t="shared" si="155"/>
        <v>0</v>
      </c>
      <c r="WP80" s="10">
        <f t="shared" si="156"/>
        <v>1791523</v>
      </c>
      <c r="WQ80" s="34">
        <v>6115340</v>
      </c>
      <c r="WR80" s="10">
        <f t="shared" si="157"/>
        <v>0</v>
      </c>
      <c r="WS80" s="10"/>
      <c r="WT80" s="10"/>
      <c r="WU80" s="10">
        <f t="shared" si="158"/>
        <v>0</v>
      </c>
      <c r="WV80" s="10">
        <f t="shared" si="159"/>
        <v>0</v>
      </c>
      <c r="WW80" s="10">
        <f t="shared" si="160"/>
        <v>0</v>
      </c>
      <c r="WX80" s="10">
        <f t="shared" si="161"/>
        <v>0</v>
      </c>
      <c r="WY80" s="10">
        <f t="shared" si="162"/>
        <v>0</v>
      </c>
      <c r="WZ80" s="10"/>
      <c r="XA80" s="10"/>
      <c r="XB80" s="10">
        <f t="shared" si="163"/>
        <v>0</v>
      </c>
      <c r="XC80" s="10">
        <f t="shared" si="164"/>
        <v>0</v>
      </c>
      <c r="XD80" s="10">
        <f t="shared" si="165"/>
        <v>1397420</v>
      </c>
      <c r="XE80" s="10">
        <f t="shared" si="166"/>
        <v>1397420</v>
      </c>
      <c r="XF80" s="10"/>
      <c r="XG80" s="10">
        <f t="shared" si="167"/>
        <v>1397420</v>
      </c>
      <c r="XH80" s="10">
        <f t="shared" si="168"/>
        <v>0</v>
      </c>
      <c r="XI80" s="10"/>
      <c r="XJ80" s="10"/>
      <c r="XK80" s="10"/>
    </row>
    <row r="81" spans="1:635" s="34" customFormat="1" ht="28.5" customHeight="1">
      <c r="A81" s="7">
        <v>1</v>
      </c>
      <c r="B81" s="9" t="s">
        <v>1459</v>
      </c>
      <c r="C81" s="7">
        <v>64809234</v>
      </c>
      <c r="D81" s="7" t="s">
        <v>1460</v>
      </c>
      <c r="E81" s="7" t="s">
        <v>1219</v>
      </c>
      <c r="F81" s="7">
        <v>3529182</v>
      </c>
      <c r="G81" s="7" t="s">
        <v>1196</v>
      </c>
      <c r="H81" s="7" t="s">
        <v>1187</v>
      </c>
      <c r="I81" s="7" t="s">
        <v>1459</v>
      </c>
      <c r="J81" s="35">
        <v>39814</v>
      </c>
      <c r="K81" s="7"/>
      <c r="L81" s="7" t="s">
        <v>1188</v>
      </c>
      <c r="M81" s="7" t="s">
        <v>1462</v>
      </c>
      <c r="N81" s="7">
        <v>48</v>
      </c>
      <c r="O81" s="7"/>
      <c r="P81" s="7">
        <v>63</v>
      </c>
      <c r="Q81" s="7">
        <v>60</v>
      </c>
      <c r="R81" s="7">
        <v>60</v>
      </c>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t="s">
        <v>1308</v>
      </c>
      <c r="BM81" s="7" t="s">
        <v>1191</v>
      </c>
      <c r="BN81" s="7" t="s">
        <v>1309</v>
      </c>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v>0</v>
      </c>
      <c r="DB81" s="7">
        <v>0</v>
      </c>
      <c r="DC81" s="7">
        <v>0</v>
      </c>
      <c r="DD81" s="7">
        <v>0</v>
      </c>
      <c r="DE81" s="7">
        <v>0</v>
      </c>
      <c r="DF81" s="7">
        <v>9</v>
      </c>
      <c r="DG81" s="7">
        <v>11</v>
      </c>
      <c r="DH81" s="7">
        <v>14</v>
      </c>
      <c r="DI81" s="7">
        <v>9</v>
      </c>
      <c r="DJ81" s="7">
        <v>5</v>
      </c>
      <c r="DK81" s="7">
        <v>9</v>
      </c>
      <c r="DL81" s="7">
        <v>11</v>
      </c>
      <c r="DM81" s="7">
        <v>14</v>
      </c>
      <c r="DN81" s="7">
        <v>9</v>
      </c>
      <c r="DO81" s="7">
        <v>5</v>
      </c>
      <c r="DP81" s="7">
        <v>0</v>
      </c>
      <c r="DQ81" s="7">
        <v>48</v>
      </c>
      <c r="DR81" s="7">
        <v>48</v>
      </c>
      <c r="DS81" s="7">
        <v>0</v>
      </c>
      <c r="DT81" s="7">
        <v>0</v>
      </c>
      <c r="DU81" s="7">
        <v>0</v>
      </c>
      <c r="DV81" s="7">
        <v>0</v>
      </c>
      <c r="DW81" s="7">
        <v>0</v>
      </c>
      <c r="DX81" s="7">
        <v>9</v>
      </c>
      <c r="DY81" s="7">
        <v>11</v>
      </c>
      <c r="DZ81" s="7">
        <v>14</v>
      </c>
      <c r="EA81" s="7">
        <v>9</v>
      </c>
      <c r="EB81" s="7">
        <v>5</v>
      </c>
      <c r="EC81" s="7">
        <v>9</v>
      </c>
      <c r="ED81" s="7">
        <v>11</v>
      </c>
      <c r="EE81" s="7">
        <v>14</v>
      </c>
      <c r="EF81" s="7">
        <v>9</v>
      </c>
      <c r="EG81" s="7">
        <v>5</v>
      </c>
      <c r="EH81" s="7">
        <v>0</v>
      </c>
      <c r="EI81" s="7">
        <v>48</v>
      </c>
      <c r="EJ81" s="7">
        <v>48</v>
      </c>
      <c r="EK81" s="7">
        <v>4</v>
      </c>
      <c r="EL81" s="7">
        <v>2</v>
      </c>
      <c r="EM81" s="7">
        <v>1.8</v>
      </c>
      <c r="EN81" s="7">
        <v>784114</v>
      </c>
      <c r="EO81" s="7">
        <v>561130</v>
      </c>
      <c r="EP81" s="7">
        <v>11</v>
      </c>
      <c r="EQ81" s="7">
        <v>10</v>
      </c>
      <c r="ER81" s="7">
        <v>9</v>
      </c>
      <c r="ES81" s="7">
        <v>3974614</v>
      </c>
      <c r="ET81" s="7">
        <v>3098629</v>
      </c>
      <c r="EU81" s="7">
        <v>7</v>
      </c>
      <c r="EV81" s="7">
        <v>6.3</v>
      </c>
      <c r="EW81" s="7">
        <v>6.3</v>
      </c>
      <c r="EX81" s="7">
        <v>3108675</v>
      </c>
      <c r="EY81" s="7">
        <v>0</v>
      </c>
      <c r="EZ81" s="7"/>
      <c r="FA81" s="7"/>
      <c r="FB81" s="7"/>
      <c r="FC81" s="7"/>
      <c r="FD81" s="7"/>
      <c r="FE81" s="7"/>
      <c r="FF81" s="7"/>
      <c r="FG81" s="7"/>
      <c r="FH81" s="7"/>
      <c r="FI81" s="7"/>
      <c r="FJ81" s="7"/>
      <c r="FK81" s="7"/>
      <c r="FL81" s="7"/>
      <c r="FM81" s="7"/>
      <c r="FN81" s="7"/>
      <c r="FO81" s="7">
        <v>16</v>
      </c>
      <c r="FP81" s="7">
        <v>11.8</v>
      </c>
      <c r="FQ81" s="7">
        <v>12.3</v>
      </c>
      <c r="FR81" s="7">
        <v>3269874</v>
      </c>
      <c r="FS81" s="7">
        <v>2312801</v>
      </c>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v>1</v>
      </c>
      <c r="IT81" s="7">
        <v>300</v>
      </c>
      <c r="IU81" s="7">
        <v>0.14899999999999999</v>
      </c>
      <c r="IV81" s="7">
        <v>24000</v>
      </c>
      <c r="IW81" s="7">
        <v>24000</v>
      </c>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7"/>
      <c r="JX81" s="7"/>
      <c r="JY81" s="7"/>
      <c r="JZ81" s="7"/>
      <c r="KA81" s="7"/>
      <c r="KB81" s="7"/>
      <c r="KC81" s="7"/>
      <c r="KD81" s="7"/>
      <c r="KE81" s="7"/>
      <c r="KF81" s="7"/>
      <c r="KG81" s="7">
        <v>0</v>
      </c>
      <c r="KH81" s="7"/>
      <c r="KI81" s="7">
        <v>18.3</v>
      </c>
      <c r="KJ81" s="7">
        <v>0</v>
      </c>
      <c r="KK81" s="7">
        <v>0</v>
      </c>
      <c r="KL81" s="7">
        <v>0</v>
      </c>
      <c r="KM81" s="7">
        <v>18.3</v>
      </c>
      <c r="KN81" s="7">
        <v>11137277</v>
      </c>
      <c r="KO81" s="7">
        <v>5972560</v>
      </c>
      <c r="KP81" s="7">
        <v>5972560</v>
      </c>
      <c r="KQ81" s="7"/>
      <c r="KR81" s="7"/>
      <c r="KS81" s="7"/>
      <c r="KT81" s="7">
        <v>0</v>
      </c>
      <c r="KU81" s="7">
        <v>0</v>
      </c>
      <c r="KV81" s="7">
        <v>0</v>
      </c>
      <c r="KW81" s="7"/>
      <c r="KX81" s="7"/>
      <c r="KY81" s="7"/>
      <c r="KZ81" s="7">
        <v>24000</v>
      </c>
      <c r="LA81" s="7">
        <v>24000</v>
      </c>
      <c r="LB81" s="7">
        <v>24000</v>
      </c>
      <c r="LC81" s="7"/>
      <c r="LD81" s="7"/>
      <c r="LE81" s="7"/>
      <c r="LF81" s="7">
        <v>150000</v>
      </c>
      <c r="LG81" s="7">
        <v>0</v>
      </c>
      <c r="LH81" s="7">
        <v>0</v>
      </c>
      <c r="LI81" s="7"/>
      <c r="LJ81" s="7"/>
      <c r="LK81" s="7"/>
      <c r="LL81" s="7">
        <v>0</v>
      </c>
      <c r="LM81" s="7">
        <v>0</v>
      </c>
      <c r="LN81" s="7">
        <v>0</v>
      </c>
      <c r="LO81" s="7"/>
      <c r="LP81" s="7"/>
      <c r="LQ81" s="7"/>
      <c r="LR81" s="7">
        <v>150000</v>
      </c>
      <c r="LS81" s="7">
        <v>0</v>
      </c>
      <c r="LT81" s="7">
        <v>0</v>
      </c>
      <c r="LU81" s="7"/>
      <c r="LV81" s="7"/>
      <c r="LW81" s="7"/>
      <c r="LX81" s="7">
        <v>1500000</v>
      </c>
      <c r="LY81" s="7">
        <v>0</v>
      </c>
      <c r="LZ81" s="7">
        <v>0</v>
      </c>
      <c r="MA81" s="7"/>
      <c r="MB81" s="7"/>
      <c r="MC81" s="7"/>
      <c r="MD81" s="7">
        <v>30000</v>
      </c>
      <c r="ME81" s="7">
        <v>0</v>
      </c>
      <c r="MF81" s="7">
        <v>0</v>
      </c>
      <c r="MG81" s="7"/>
      <c r="MH81" s="7"/>
      <c r="MI81" s="7"/>
      <c r="MJ81" s="7">
        <v>30000</v>
      </c>
      <c r="MK81" s="7">
        <v>0</v>
      </c>
      <c r="ML81" s="7">
        <v>0</v>
      </c>
      <c r="MM81" s="7"/>
      <c r="MN81" s="7"/>
      <c r="MO81" s="7"/>
      <c r="MP81" s="7">
        <v>600000</v>
      </c>
      <c r="MQ81" s="7">
        <v>0</v>
      </c>
      <c r="MR81" s="7">
        <v>0</v>
      </c>
      <c r="MS81" s="7"/>
      <c r="MT81" s="7"/>
      <c r="MU81" s="7"/>
      <c r="MV81" s="7">
        <v>970000</v>
      </c>
      <c r="MW81" s="7">
        <v>0</v>
      </c>
      <c r="MX81" s="7">
        <v>0</v>
      </c>
      <c r="MY81" s="7"/>
      <c r="MZ81" s="7"/>
      <c r="NA81" s="7"/>
      <c r="NB81" s="7">
        <v>50000</v>
      </c>
      <c r="NC81" s="7">
        <v>0</v>
      </c>
      <c r="ND81" s="7">
        <v>0</v>
      </c>
      <c r="NE81" s="7"/>
      <c r="NF81" s="7"/>
      <c r="NG81" s="7"/>
      <c r="NH81" s="7">
        <v>0</v>
      </c>
      <c r="NI81" s="7">
        <v>0</v>
      </c>
      <c r="NJ81" s="7">
        <v>0</v>
      </c>
      <c r="NK81" s="7"/>
      <c r="NL81" s="7"/>
      <c r="NM81" s="7"/>
      <c r="NN81" s="7">
        <v>8000</v>
      </c>
      <c r="NO81" s="7">
        <v>0</v>
      </c>
      <c r="NP81" s="7">
        <v>0</v>
      </c>
      <c r="NQ81" s="7"/>
      <c r="NR81" s="7"/>
      <c r="NS81" s="7"/>
      <c r="NT81" s="7">
        <v>40000</v>
      </c>
      <c r="NU81" s="7">
        <v>0</v>
      </c>
      <c r="NV81" s="7">
        <v>0</v>
      </c>
      <c r="NW81" s="7"/>
      <c r="NX81" s="7"/>
      <c r="NY81" s="7"/>
      <c r="NZ81" s="7">
        <v>700000</v>
      </c>
      <c r="OA81" s="7">
        <v>0</v>
      </c>
      <c r="OB81" s="7">
        <v>0</v>
      </c>
      <c r="OC81" s="7"/>
      <c r="OD81" s="7"/>
      <c r="OE81" s="7"/>
      <c r="OF81" s="7">
        <v>1000</v>
      </c>
      <c r="OG81" s="7">
        <v>0</v>
      </c>
      <c r="OH81" s="7">
        <v>0</v>
      </c>
      <c r="OI81" s="7"/>
      <c r="OJ81" s="7"/>
      <c r="OK81" s="7"/>
      <c r="OL81" s="7">
        <v>0</v>
      </c>
      <c r="OM81" s="7">
        <v>0</v>
      </c>
      <c r="ON81" s="7">
        <v>0</v>
      </c>
      <c r="OO81" s="7"/>
      <c r="OP81" s="7"/>
      <c r="OQ81" s="7"/>
      <c r="OR81" s="7">
        <v>0</v>
      </c>
      <c r="OS81" s="7">
        <v>0</v>
      </c>
      <c r="OT81" s="7">
        <v>0</v>
      </c>
      <c r="OU81" s="7"/>
      <c r="OV81" s="7"/>
      <c r="OW81" s="7"/>
      <c r="OX81" s="7">
        <v>500000</v>
      </c>
      <c r="OY81" s="7">
        <v>0</v>
      </c>
      <c r="OZ81" s="7">
        <v>0</v>
      </c>
      <c r="PA81" s="7"/>
      <c r="PB81" s="7"/>
      <c r="PC81" s="7"/>
      <c r="PD81" s="7">
        <v>614500</v>
      </c>
      <c r="PE81" s="7">
        <v>0</v>
      </c>
      <c r="PF81" s="7">
        <v>0</v>
      </c>
      <c r="PG81" s="7"/>
      <c r="PH81" s="7"/>
      <c r="PI81" s="7"/>
      <c r="PJ81" s="7">
        <v>0</v>
      </c>
      <c r="PK81" s="7">
        <v>0</v>
      </c>
      <c r="PL81" s="7">
        <v>0</v>
      </c>
      <c r="PM81" s="7"/>
      <c r="PN81" s="7"/>
      <c r="PO81" s="7"/>
      <c r="PP81" s="7">
        <v>16504777</v>
      </c>
      <c r="PQ81" s="7">
        <v>5996560</v>
      </c>
      <c r="PR81" s="8">
        <v>5996560</v>
      </c>
      <c r="PS81" s="7">
        <v>100</v>
      </c>
      <c r="PT81" s="7">
        <v>100</v>
      </c>
      <c r="PU81" s="7"/>
      <c r="PV81" s="7">
        <v>13601646</v>
      </c>
      <c r="PW81" s="7"/>
      <c r="PX81" s="7">
        <v>2762000</v>
      </c>
      <c r="PY81" s="7">
        <v>2619000</v>
      </c>
      <c r="PZ81" s="7">
        <v>5996560</v>
      </c>
      <c r="QA81" s="7">
        <v>0</v>
      </c>
      <c r="QB81" s="7">
        <v>0</v>
      </c>
      <c r="QC81" s="7">
        <v>0</v>
      </c>
      <c r="QD81" s="7">
        <v>0</v>
      </c>
      <c r="QE81" s="7">
        <v>0</v>
      </c>
      <c r="QF81" s="7">
        <v>0</v>
      </c>
      <c r="QG81" s="7">
        <v>3943328</v>
      </c>
      <c r="QH81" s="7">
        <v>2589370</v>
      </c>
      <c r="QI81" s="7">
        <v>1058217</v>
      </c>
      <c r="QJ81" s="7">
        <v>8100890</v>
      </c>
      <c r="QK81" s="7">
        <v>8756500</v>
      </c>
      <c r="QL81" s="7">
        <v>8750000</v>
      </c>
      <c r="QM81" s="7"/>
      <c r="QN81" s="7">
        <v>630406</v>
      </c>
      <c r="QO81" s="7">
        <v>707000</v>
      </c>
      <c r="QP81" s="7">
        <v>700000</v>
      </c>
      <c r="QQ81" s="7"/>
      <c r="QR81" s="7"/>
      <c r="QS81" s="7"/>
      <c r="QT81" s="7"/>
      <c r="QU81" s="7"/>
      <c r="QV81" s="7"/>
      <c r="QW81" s="7"/>
      <c r="QX81" s="7"/>
      <c r="QY81" s="7"/>
      <c r="QZ81" s="7"/>
      <c r="RA81" s="7"/>
      <c r="RB81" s="7"/>
      <c r="RC81" s="7"/>
      <c r="RD81" s="7"/>
      <c r="RE81" s="7"/>
      <c r="RF81" s="7"/>
      <c r="RG81" s="7"/>
      <c r="RH81" s="7"/>
      <c r="RI81" s="7">
        <v>0</v>
      </c>
      <c r="RJ81" s="7"/>
      <c r="RK81" s="7"/>
      <c r="RL81" s="7"/>
      <c r="RM81" s="7" t="s">
        <v>1188</v>
      </c>
      <c r="RN81" s="7"/>
      <c r="RO81" s="7"/>
      <c r="RP81" s="7"/>
      <c r="RQ81" s="7"/>
      <c r="RR81" s="7"/>
      <c r="RS81" s="7"/>
      <c r="RT81" s="7"/>
      <c r="RU81" s="7"/>
      <c r="RV81" s="7"/>
      <c r="RW81" s="7"/>
      <c r="RX81" s="7"/>
      <c r="RY81" s="7"/>
      <c r="RZ81" s="7"/>
      <c r="SA81" s="7"/>
      <c r="SB81" s="7"/>
      <c r="SC81" s="7"/>
      <c r="SD81" s="7"/>
      <c r="SE81" s="7"/>
      <c r="SF81" s="7"/>
      <c r="SG81" s="36">
        <f t="shared" si="169"/>
        <v>16504777</v>
      </c>
      <c r="SH81" s="36">
        <f t="shared" si="170"/>
        <v>16504777</v>
      </c>
      <c r="SI81" s="36">
        <f t="shared" si="171"/>
        <v>11311277</v>
      </c>
      <c r="SJ81" s="20">
        <f t="shared" si="172"/>
        <v>11137277</v>
      </c>
      <c r="SK81" s="20">
        <f t="shared" si="173"/>
        <v>0</v>
      </c>
      <c r="SL81" s="20">
        <f t="shared" si="174"/>
        <v>24000</v>
      </c>
      <c r="SM81" s="20">
        <f t="shared" si="175"/>
        <v>150000</v>
      </c>
      <c r="SN81" s="36">
        <f t="shared" si="176"/>
        <v>5193500</v>
      </c>
      <c r="SO81" s="36">
        <f t="shared" si="177"/>
        <v>150000</v>
      </c>
      <c r="SP81" s="20">
        <f t="shared" si="178"/>
        <v>0</v>
      </c>
      <c r="SQ81" s="20">
        <f t="shared" si="179"/>
        <v>150000</v>
      </c>
      <c r="SR81" s="20">
        <f t="shared" si="180"/>
        <v>1500000</v>
      </c>
      <c r="SS81" s="20">
        <f t="shared" si="181"/>
        <v>30000</v>
      </c>
      <c r="ST81" s="20">
        <f t="shared" si="182"/>
        <v>30000</v>
      </c>
      <c r="SU81" s="20">
        <f t="shared" si="183"/>
        <v>600000</v>
      </c>
      <c r="SV81" s="36">
        <f t="shared" si="184"/>
        <v>2269000</v>
      </c>
      <c r="SW81" s="20">
        <f t="shared" si="185"/>
        <v>970000</v>
      </c>
      <c r="SX81" s="20">
        <f t="shared" si="186"/>
        <v>50000</v>
      </c>
      <c r="SY81" s="20">
        <f t="shared" si="187"/>
        <v>0</v>
      </c>
      <c r="SZ81" s="20">
        <f t="shared" si="188"/>
        <v>8000</v>
      </c>
      <c r="TA81" s="20">
        <f t="shared" si="189"/>
        <v>40000</v>
      </c>
      <c r="TB81" s="20">
        <f t="shared" si="190"/>
        <v>700000</v>
      </c>
      <c r="TC81" s="20">
        <f t="shared" si="191"/>
        <v>1000</v>
      </c>
      <c r="TD81" s="20">
        <f t="shared" si="192"/>
        <v>0</v>
      </c>
      <c r="TE81" s="20">
        <f t="shared" si="193"/>
        <v>0</v>
      </c>
      <c r="TF81" s="20">
        <f t="shared" si="194"/>
        <v>500000</v>
      </c>
      <c r="TG81" s="20">
        <f t="shared" si="195"/>
        <v>614500</v>
      </c>
      <c r="TH81" s="20">
        <f t="shared" si="196"/>
        <v>0</v>
      </c>
      <c r="TI81" s="6"/>
      <c r="TJ81" s="36">
        <f t="shared" si="197"/>
        <v>5996560</v>
      </c>
      <c r="TK81" s="36">
        <f t="shared" si="198"/>
        <v>5996560</v>
      </c>
      <c r="TL81" s="36">
        <f t="shared" si="199"/>
        <v>5996560</v>
      </c>
      <c r="TM81" s="20">
        <f t="shared" si="200"/>
        <v>5972560</v>
      </c>
      <c r="TN81" s="20">
        <f t="shared" si="201"/>
        <v>0</v>
      </c>
      <c r="TO81" s="20">
        <f t="shared" si="202"/>
        <v>24000</v>
      </c>
      <c r="TP81" s="20">
        <f t="shared" si="203"/>
        <v>0</v>
      </c>
      <c r="TQ81" s="36">
        <f t="shared" si="204"/>
        <v>0</v>
      </c>
      <c r="TR81" s="36">
        <f t="shared" si="205"/>
        <v>0</v>
      </c>
      <c r="TS81" s="20">
        <f t="shared" si="206"/>
        <v>0</v>
      </c>
      <c r="TT81" s="20">
        <f t="shared" si="207"/>
        <v>0</v>
      </c>
      <c r="TU81" s="20">
        <f t="shared" si="208"/>
        <v>0</v>
      </c>
      <c r="TV81" s="20">
        <f t="shared" si="209"/>
        <v>0</v>
      </c>
      <c r="TW81" s="20">
        <f t="shared" si="210"/>
        <v>0</v>
      </c>
      <c r="TX81" s="20">
        <f t="shared" si="211"/>
        <v>0</v>
      </c>
      <c r="TY81" s="36">
        <f t="shared" si="212"/>
        <v>0</v>
      </c>
      <c r="TZ81" s="20">
        <f t="shared" si="213"/>
        <v>0</v>
      </c>
      <c r="UA81" s="20">
        <f t="shared" si="214"/>
        <v>0</v>
      </c>
      <c r="UB81" s="20">
        <f t="shared" si="215"/>
        <v>0</v>
      </c>
      <c r="UC81" s="20">
        <f t="shared" si="216"/>
        <v>0</v>
      </c>
      <c r="UD81" s="20">
        <f t="shared" si="217"/>
        <v>0</v>
      </c>
      <c r="UE81" s="20">
        <f t="shared" si="218"/>
        <v>0</v>
      </c>
      <c r="UF81" s="20">
        <f t="shared" si="219"/>
        <v>0</v>
      </c>
      <c r="UG81" s="20">
        <f t="shared" si="220"/>
        <v>0</v>
      </c>
      <c r="UH81" s="20">
        <f t="shared" si="221"/>
        <v>0</v>
      </c>
      <c r="UI81" s="20">
        <f t="shared" si="222"/>
        <v>0</v>
      </c>
      <c r="UJ81" s="20">
        <f t="shared" si="223"/>
        <v>0</v>
      </c>
      <c r="UK81" s="20">
        <f t="shared" si="224"/>
        <v>0</v>
      </c>
      <c r="UL81" s="6"/>
      <c r="UM81" s="36">
        <f t="shared" si="225"/>
        <v>5996560</v>
      </c>
      <c r="UN81" s="36">
        <f t="shared" si="226"/>
        <v>5996560</v>
      </c>
      <c r="UO81" s="36">
        <f t="shared" si="227"/>
        <v>5996560</v>
      </c>
      <c r="UP81" s="20">
        <f t="shared" si="228"/>
        <v>5972560</v>
      </c>
      <c r="UQ81" s="20">
        <f t="shared" si="229"/>
        <v>0</v>
      </c>
      <c r="UR81" s="20">
        <f t="shared" si="230"/>
        <v>24000</v>
      </c>
      <c r="US81" s="20">
        <f t="shared" si="231"/>
        <v>0</v>
      </c>
      <c r="UT81" s="36">
        <f t="shared" si="232"/>
        <v>0</v>
      </c>
      <c r="UU81" s="36">
        <f t="shared" si="233"/>
        <v>0</v>
      </c>
      <c r="UV81" s="20">
        <f t="shared" si="234"/>
        <v>0</v>
      </c>
      <c r="UW81" s="20">
        <f t="shared" si="235"/>
        <v>0</v>
      </c>
      <c r="UX81" s="20">
        <f t="shared" si="236"/>
        <v>0</v>
      </c>
      <c r="UY81" s="20">
        <f t="shared" si="237"/>
        <v>0</v>
      </c>
      <c r="UZ81" s="20">
        <f t="shared" si="238"/>
        <v>0</v>
      </c>
      <c r="VA81" s="20">
        <f t="shared" si="239"/>
        <v>0</v>
      </c>
      <c r="VB81" s="36">
        <f t="shared" si="240"/>
        <v>0</v>
      </c>
      <c r="VC81" s="20">
        <f t="shared" si="241"/>
        <v>0</v>
      </c>
      <c r="VD81" s="20">
        <f t="shared" si="242"/>
        <v>0</v>
      </c>
      <c r="VE81" s="20">
        <f t="shared" si="243"/>
        <v>0</v>
      </c>
      <c r="VF81" s="20">
        <f t="shared" si="244"/>
        <v>0</v>
      </c>
      <c r="VG81" s="20">
        <f t="shared" si="245"/>
        <v>0</v>
      </c>
      <c r="VH81" s="20">
        <f t="shared" si="246"/>
        <v>0</v>
      </c>
      <c r="VI81" s="20">
        <f t="shared" si="247"/>
        <v>0</v>
      </c>
      <c r="VJ81" s="20">
        <f t="shared" si="248"/>
        <v>0</v>
      </c>
      <c r="VK81" s="20">
        <f t="shared" si="249"/>
        <v>0</v>
      </c>
      <c r="VL81" s="20">
        <f t="shared" si="250"/>
        <v>0</v>
      </c>
      <c r="VM81" s="20">
        <f t="shared" si="251"/>
        <v>0</v>
      </c>
      <c r="VN81" s="20">
        <f t="shared" si="252"/>
        <v>0</v>
      </c>
      <c r="VT81" s="34">
        <f t="shared" si="139"/>
        <v>3529182</v>
      </c>
      <c r="VU81" s="34" t="str">
        <f t="shared" si="140"/>
        <v>Domov V Podzámčí</v>
      </c>
      <c r="VV81" s="34" t="str">
        <f t="shared" si="141"/>
        <v>Domov V Podzámčí</v>
      </c>
      <c r="VW81" s="34" t="str">
        <f t="shared" si="142"/>
        <v>domovy pro seniory</v>
      </c>
      <c r="VX81" s="10">
        <f t="shared" si="143"/>
        <v>1710000</v>
      </c>
      <c r="VY81" s="10"/>
      <c r="VZ81" s="10"/>
      <c r="WA81" s="10">
        <f t="shared" si="144"/>
        <v>970000</v>
      </c>
      <c r="WB81" s="10">
        <f t="shared" si="145"/>
        <v>700000</v>
      </c>
      <c r="WC81" s="10">
        <f t="shared" si="146"/>
        <v>0</v>
      </c>
      <c r="WD81" s="10">
        <f t="shared" si="147"/>
        <v>0</v>
      </c>
      <c r="WE81" s="10">
        <f t="shared" si="148"/>
        <v>98000</v>
      </c>
      <c r="WF81" s="10"/>
      <c r="WG81" s="10"/>
      <c r="WH81" s="10">
        <f t="shared" si="149"/>
        <v>614500</v>
      </c>
      <c r="WI81" s="10">
        <f t="shared" si="150"/>
        <v>1101000</v>
      </c>
      <c r="WJ81" s="10">
        <f t="shared" si="151"/>
        <v>7867403</v>
      </c>
      <c r="WK81" s="10"/>
      <c r="WL81" s="10">
        <f t="shared" si="152"/>
        <v>3443874</v>
      </c>
      <c r="WM81" s="10">
        <f t="shared" si="153"/>
        <v>16504777</v>
      </c>
      <c r="WN81" s="10">
        <f t="shared" si="154"/>
        <v>16504777</v>
      </c>
      <c r="WO81" s="10">
        <f t="shared" si="155"/>
        <v>0</v>
      </c>
      <c r="WP81" s="10">
        <f t="shared" si="156"/>
        <v>11311277</v>
      </c>
      <c r="WQ81" s="34">
        <v>6115340</v>
      </c>
      <c r="WR81" s="10">
        <f t="shared" si="157"/>
        <v>0</v>
      </c>
      <c r="WS81" s="10"/>
      <c r="WT81" s="10"/>
      <c r="WU81" s="10">
        <f t="shared" si="158"/>
        <v>0</v>
      </c>
      <c r="WV81" s="10">
        <f t="shared" si="159"/>
        <v>0</v>
      </c>
      <c r="WW81" s="10">
        <f t="shared" si="160"/>
        <v>0</v>
      </c>
      <c r="WX81" s="10">
        <f t="shared" si="161"/>
        <v>0</v>
      </c>
      <c r="WY81" s="10">
        <f t="shared" si="162"/>
        <v>0</v>
      </c>
      <c r="WZ81" s="10"/>
      <c r="XA81" s="10"/>
      <c r="XB81" s="10">
        <f t="shared" si="163"/>
        <v>0</v>
      </c>
      <c r="XC81" s="10">
        <f t="shared" si="164"/>
        <v>0</v>
      </c>
      <c r="XD81" s="10">
        <f t="shared" si="165"/>
        <v>5996560</v>
      </c>
      <c r="XE81" s="10">
        <f t="shared" si="166"/>
        <v>5996560</v>
      </c>
      <c r="XF81" s="10"/>
      <c r="XG81" s="10">
        <f t="shared" si="167"/>
        <v>5996560</v>
      </c>
      <c r="XH81" s="10">
        <f t="shared" si="168"/>
        <v>0</v>
      </c>
      <c r="XI81" s="10"/>
      <c r="XJ81" s="10"/>
      <c r="XK81" s="10"/>
    </row>
    <row r="82" spans="1:635" s="34" customFormat="1" ht="28.5" customHeight="1">
      <c r="A82" s="7">
        <v>1</v>
      </c>
      <c r="B82" s="9" t="s">
        <v>1459</v>
      </c>
      <c r="C82" s="7">
        <v>64809234</v>
      </c>
      <c r="D82" s="7" t="s">
        <v>1460</v>
      </c>
      <c r="E82" s="7" t="s">
        <v>1219</v>
      </c>
      <c r="F82" s="7">
        <v>5638901</v>
      </c>
      <c r="G82" s="7" t="s">
        <v>1349</v>
      </c>
      <c r="H82" s="7" t="s">
        <v>1187</v>
      </c>
      <c r="I82" s="7" t="s">
        <v>1459</v>
      </c>
      <c r="J82" s="35">
        <v>39814</v>
      </c>
      <c r="K82" s="7"/>
      <c r="L82" s="7" t="s">
        <v>1188</v>
      </c>
      <c r="M82" s="7" t="s">
        <v>1463</v>
      </c>
      <c r="N82" s="7">
        <v>76</v>
      </c>
      <c r="O82" s="7"/>
      <c r="P82" s="7">
        <v>113</v>
      </c>
      <c r="Q82" s="7">
        <v>95</v>
      </c>
      <c r="R82" s="7">
        <v>95</v>
      </c>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t="s">
        <v>1352</v>
      </c>
      <c r="BM82" s="7" t="s">
        <v>1271</v>
      </c>
      <c r="BN82" s="7" t="s">
        <v>1200</v>
      </c>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v>0</v>
      </c>
      <c r="DB82" s="7">
        <v>0</v>
      </c>
      <c r="DC82" s="7">
        <v>0</v>
      </c>
      <c r="DD82" s="7">
        <v>0</v>
      </c>
      <c r="DE82" s="7">
        <v>0</v>
      </c>
      <c r="DF82" s="7">
        <v>7</v>
      </c>
      <c r="DG82" s="7">
        <v>13</v>
      </c>
      <c r="DH82" s="7">
        <v>30</v>
      </c>
      <c r="DI82" s="7">
        <v>20</v>
      </c>
      <c r="DJ82" s="7">
        <v>6</v>
      </c>
      <c r="DK82" s="7">
        <v>7</v>
      </c>
      <c r="DL82" s="7">
        <v>13</v>
      </c>
      <c r="DM82" s="7">
        <v>30</v>
      </c>
      <c r="DN82" s="7">
        <v>20</v>
      </c>
      <c r="DO82" s="7">
        <v>6</v>
      </c>
      <c r="DP82" s="7">
        <v>0</v>
      </c>
      <c r="DQ82" s="7">
        <v>76</v>
      </c>
      <c r="DR82" s="7">
        <v>76</v>
      </c>
      <c r="DS82" s="7">
        <v>0</v>
      </c>
      <c r="DT82" s="7">
        <v>0</v>
      </c>
      <c r="DU82" s="7">
        <v>0</v>
      </c>
      <c r="DV82" s="7">
        <v>0</v>
      </c>
      <c r="DW82" s="7">
        <v>0</v>
      </c>
      <c r="DX82" s="7">
        <v>7</v>
      </c>
      <c r="DY82" s="7">
        <v>13</v>
      </c>
      <c r="DZ82" s="7">
        <v>30</v>
      </c>
      <c r="EA82" s="7">
        <v>20</v>
      </c>
      <c r="EB82" s="7">
        <v>6</v>
      </c>
      <c r="EC82" s="7">
        <v>7</v>
      </c>
      <c r="ED82" s="7">
        <v>13</v>
      </c>
      <c r="EE82" s="7">
        <v>30</v>
      </c>
      <c r="EF82" s="7">
        <v>20</v>
      </c>
      <c r="EG82" s="7">
        <v>6</v>
      </c>
      <c r="EH82" s="7">
        <v>0</v>
      </c>
      <c r="EI82" s="7">
        <v>76</v>
      </c>
      <c r="EJ82" s="7">
        <v>76</v>
      </c>
      <c r="EK82" s="7">
        <v>4</v>
      </c>
      <c r="EL82" s="7">
        <v>1.9</v>
      </c>
      <c r="EM82" s="7">
        <v>1.5</v>
      </c>
      <c r="EN82" s="7">
        <v>757235</v>
      </c>
      <c r="EO82" s="7">
        <v>544100</v>
      </c>
      <c r="EP82" s="7">
        <v>23</v>
      </c>
      <c r="EQ82" s="7">
        <v>22.7</v>
      </c>
      <c r="ER82" s="7">
        <v>22.7</v>
      </c>
      <c r="ES82" s="7">
        <v>9024202</v>
      </c>
      <c r="ET82" s="7">
        <v>5734791</v>
      </c>
      <c r="EU82" s="7">
        <v>6</v>
      </c>
      <c r="EV82" s="7">
        <v>5.4</v>
      </c>
      <c r="EW82" s="7">
        <v>5.4</v>
      </c>
      <c r="EX82" s="7">
        <v>2971307</v>
      </c>
      <c r="EY82" s="7">
        <v>0</v>
      </c>
      <c r="EZ82" s="7"/>
      <c r="FA82" s="7"/>
      <c r="FB82" s="7"/>
      <c r="FC82" s="7"/>
      <c r="FD82" s="7"/>
      <c r="FE82" s="7"/>
      <c r="FF82" s="7"/>
      <c r="FG82" s="7"/>
      <c r="FH82" s="7"/>
      <c r="FI82" s="7"/>
      <c r="FJ82" s="7"/>
      <c r="FK82" s="7"/>
      <c r="FL82" s="7"/>
      <c r="FM82" s="7"/>
      <c r="FN82" s="7"/>
      <c r="FO82" s="7">
        <v>23</v>
      </c>
      <c r="FP82" s="7">
        <v>19</v>
      </c>
      <c r="FQ82" s="7">
        <v>18.8</v>
      </c>
      <c r="FR82" s="7">
        <v>5447866</v>
      </c>
      <c r="FS82" s="7">
        <v>3310272</v>
      </c>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v>1</v>
      </c>
      <c r="IT82" s="7">
        <v>300</v>
      </c>
      <c r="IU82" s="7">
        <v>0.14899999999999999</v>
      </c>
      <c r="IV82" s="7">
        <v>21000</v>
      </c>
      <c r="IW82" s="7">
        <v>21000</v>
      </c>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c r="JY82" s="7"/>
      <c r="JZ82" s="7"/>
      <c r="KA82" s="7"/>
      <c r="KB82" s="7"/>
      <c r="KC82" s="7"/>
      <c r="KD82" s="7"/>
      <c r="KE82" s="7"/>
      <c r="KF82" s="7"/>
      <c r="KG82" s="7">
        <v>0</v>
      </c>
      <c r="KH82" s="7"/>
      <c r="KI82" s="7">
        <v>30</v>
      </c>
      <c r="KJ82" s="7">
        <v>0</v>
      </c>
      <c r="KK82" s="7">
        <v>0</v>
      </c>
      <c r="KL82" s="7">
        <v>0</v>
      </c>
      <c r="KM82" s="7">
        <v>30</v>
      </c>
      <c r="KN82" s="7">
        <v>18200610</v>
      </c>
      <c r="KO82" s="7">
        <v>9589163</v>
      </c>
      <c r="KP82" s="7">
        <v>9589163</v>
      </c>
      <c r="KQ82" s="7"/>
      <c r="KR82" s="7"/>
      <c r="KS82" s="7"/>
      <c r="KT82" s="7">
        <v>0</v>
      </c>
      <c r="KU82" s="7">
        <v>0</v>
      </c>
      <c r="KV82" s="7">
        <v>0</v>
      </c>
      <c r="KW82" s="7"/>
      <c r="KX82" s="7"/>
      <c r="KY82" s="7"/>
      <c r="KZ82" s="7">
        <v>21000</v>
      </c>
      <c r="LA82" s="7">
        <v>21000</v>
      </c>
      <c r="LB82" s="7">
        <v>21000</v>
      </c>
      <c r="LC82" s="7"/>
      <c r="LD82" s="7"/>
      <c r="LE82" s="7"/>
      <c r="LF82" s="7">
        <v>250000</v>
      </c>
      <c r="LG82" s="7">
        <v>0</v>
      </c>
      <c r="LH82" s="7">
        <v>0</v>
      </c>
      <c r="LI82" s="7"/>
      <c r="LJ82" s="7"/>
      <c r="LK82" s="7"/>
      <c r="LL82" s="7">
        <v>0</v>
      </c>
      <c r="LM82" s="7">
        <v>0</v>
      </c>
      <c r="LN82" s="7">
        <v>0</v>
      </c>
      <c r="LO82" s="7"/>
      <c r="LP82" s="7"/>
      <c r="LQ82" s="7"/>
      <c r="LR82" s="7">
        <v>300000</v>
      </c>
      <c r="LS82" s="7">
        <v>0</v>
      </c>
      <c r="LT82" s="7">
        <v>0</v>
      </c>
      <c r="LU82" s="7"/>
      <c r="LV82" s="7"/>
      <c r="LW82" s="7"/>
      <c r="LX82" s="7">
        <v>2350000</v>
      </c>
      <c r="LY82" s="7">
        <v>0</v>
      </c>
      <c r="LZ82" s="7">
        <v>0</v>
      </c>
      <c r="MA82" s="7"/>
      <c r="MB82" s="7"/>
      <c r="MC82" s="7"/>
      <c r="MD82" s="7">
        <v>100000</v>
      </c>
      <c r="ME82" s="7">
        <v>0</v>
      </c>
      <c r="MF82" s="7">
        <v>0</v>
      </c>
      <c r="MG82" s="7"/>
      <c r="MH82" s="7"/>
      <c r="MI82" s="7"/>
      <c r="MJ82" s="7">
        <v>60000</v>
      </c>
      <c r="MK82" s="7">
        <v>0</v>
      </c>
      <c r="ML82" s="7">
        <v>0</v>
      </c>
      <c r="MM82" s="7"/>
      <c r="MN82" s="7"/>
      <c r="MO82" s="7"/>
      <c r="MP82" s="7">
        <v>1000000</v>
      </c>
      <c r="MQ82" s="7">
        <v>0</v>
      </c>
      <c r="MR82" s="7">
        <v>0</v>
      </c>
      <c r="MS82" s="7"/>
      <c r="MT82" s="7"/>
      <c r="MU82" s="7"/>
      <c r="MV82" s="7">
        <v>1930000</v>
      </c>
      <c r="MW82" s="7">
        <v>0</v>
      </c>
      <c r="MX82" s="7">
        <v>0</v>
      </c>
      <c r="MY82" s="7"/>
      <c r="MZ82" s="7"/>
      <c r="NA82" s="7"/>
      <c r="NB82" s="7">
        <v>100000</v>
      </c>
      <c r="NC82" s="7">
        <v>0</v>
      </c>
      <c r="ND82" s="7">
        <v>0</v>
      </c>
      <c r="NE82" s="7"/>
      <c r="NF82" s="7"/>
      <c r="NG82" s="7"/>
      <c r="NH82" s="7">
        <v>0</v>
      </c>
      <c r="NI82" s="7">
        <v>0</v>
      </c>
      <c r="NJ82" s="7">
        <v>0</v>
      </c>
      <c r="NK82" s="7"/>
      <c r="NL82" s="7"/>
      <c r="NM82" s="7"/>
      <c r="NN82" s="7">
        <v>23000</v>
      </c>
      <c r="NO82" s="7">
        <v>0</v>
      </c>
      <c r="NP82" s="7">
        <v>0</v>
      </c>
      <c r="NQ82" s="7"/>
      <c r="NR82" s="7"/>
      <c r="NS82" s="7"/>
      <c r="NT82" s="7">
        <v>100000</v>
      </c>
      <c r="NU82" s="7">
        <v>0</v>
      </c>
      <c r="NV82" s="7">
        <v>0</v>
      </c>
      <c r="NW82" s="7"/>
      <c r="NX82" s="7"/>
      <c r="NY82" s="7"/>
      <c r="NZ82" s="7">
        <v>500000</v>
      </c>
      <c r="OA82" s="7">
        <v>0</v>
      </c>
      <c r="OB82" s="7">
        <v>0</v>
      </c>
      <c r="OC82" s="7"/>
      <c r="OD82" s="7"/>
      <c r="OE82" s="7"/>
      <c r="OF82" s="7">
        <v>5000</v>
      </c>
      <c r="OG82" s="7">
        <v>0</v>
      </c>
      <c r="OH82" s="7">
        <v>0</v>
      </c>
      <c r="OI82" s="7"/>
      <c r="OJ82" s="7"/>
      <c r="OK82" s="7"/>
      <c r="OL82" s="7">
        <v>0</v>
      </c>
      <c r="OM82" s="7">
        <v>0</v>
      </c>
      <c r="ON82" s="7">
        <v>0</v>
      </c>
      <c r="OO82" s="7"/>
      <c r="OP82" s="7"/>
      <c r="OQ82" s="7"/>
      <c r="OR82" s="7">
        <v>0</v>
      </c>
      <c r="OS82" s="7">
        <v>0</v>
      </c>
      <c r="OT82" s="7">
        <v>0</v>
      </c>
      <c r="OU82" s="7"/>
      <c r="OV82" s="7"/>
      <c r="OW82" s="7"/>
      <c r="OX82" s="7">
        <v>700000</v>
      </c>
      <c r="OY82" s="7">
        <v>0</v>
      </c>
      <c r="OZ82" s="7">
        <v>0</v>
      </c>
      <c r="PA82" s="7"/>
      <c r="PB82" s="7"/>
      <c r="PC82" s="7"/>
      <c r="PD82" s="7">
        <v>1366464</v>
      </c>
      <c r="PE82" s="7">
        <v>0</v>
      </c>
      <c r="PF82" s="7">
        <v>0</v>
      </c>
      <c r="PG82" s="7"/>
      <c r="PH82" s="7"/>
      <c r="PI82" s="7"/>
      <c r="PJ82" s="7">
        <v>0</v>
      </c>
      <c r="PK82" s="7">
        <v>0</v>
      </c>
      <c r="PL82" s="7">
        <v>0</v>
      </c>
      <c r="PM82" s="7"/>
      <c r="PN82" s="7"/>
      <c r="PO82" s="7"/>
      <c r="PP82" s="7">
        <v>27006074</v>
      </c>
      <c r="PQ82" s="7">
        <v>9610163</v>
      </c>
      <c r="PR82" s="8">
        <v>9610163</v>
      </c>
      <c r="PS82" s="7">
        <v>100</v>
      </c>
      <c r="PT82" s="7">
        <v>100</v>
      </c>
      <c r="PU82" s="7"/>
      <c r="PV82" s="7">
        <v>23525235</v>
      </c>
      <c r="PW82" s="7"/>
      <c r="PX82" s="7">
        <v>6692000</v>
      </c>
      <c r="PY82" s="7">
        <v>7810000</v>
      </c>
      <c r="PZ82" s="7">
        <v>9610163</v>
      </c>
      <c r="QA82" s="7">
        <v>0</v>
      </c>
      <c r="QB82" s="7">
        <v>0</v>
      </c>
      <c r="QC82" s="7">
        <v>0</v>
      </c>
      <c r="QD82" s="7">
        <v>0</v>
      </c>
      <c r="QE82" s="7">
        <v>0</v>
      </c>
      <c r="QF82" s="7">
        <v>0</v>
      </c>
      <c r="QG82" s="7">
        <v>3180132</v>
      </c>
      <c r="QH82" s="7">
        <v>3811776</v>
      </c>
      <c r="QI82" s="7">
        <v>1695911</v>
      </c>
      <c r="QJ82" s="7">
        <v>14175298</v>
      </c>
      <c r="QK82" s="7">
        <v>15192000</v>
      </c>
      <c r="QL82" s="7">
        <v>15200000</v>
      </c>
      <c r="QM82" s="7"/>
      <c r="QN82" s="7">
        <v>770910</v>
      </c>
      <c r="QO82" s="7">
        <v>491846</v>
      </c>
      <c r="QP82" s="7">
        <v>500000</v>
      </c>
      <c r="QQ82" s="7"/>
      <c r="QR82" s="7"/>
      <c r="QS82" s="7"/>
      <c r="QT82" s="7"/>
      <c r="QU82" s="7"/>
      <c r="QV82" s="7"/>
      <c r="QW82" s="7"/>
      <c r="QX82" s="7"/>
      <c r="QY82" s="7"/>
      <c r="QZ82" s="7"/>
      <c r="RA82" s="7"/>
      <c r="RB82" s="7"/>
      <c r="RC82" s="7"/>
      <c r="RD82" s="7"/>
      <c r="RE82" s="7"/>
      <c r="RF82" s="7"/>
      <c r="RG82" s="7"/>
      <c r="RH82" s="7"/>
      <c r="RI82" s="7">
        <v>0</v>
      </c>
      <c r="RJ82" s="7"/>
      <c r="RK82" s="7"/>
      <c r="RL82" s="7"/>
      <c r="RM82" s="7" t="s">
        <v>1188</v>
      </c>
      <c r="RN82" s="7"/>
      <c r="RO82" s="7"/>
      <c r="RP82" s="7"/>
      <c r="RQ82" s="7"/>
      <c r="RR82" s="7"/>
      <c r="RS82" s="7"/>
      <c r="RT82" s="7"/>
      <c r="RU82" s="7"/>
      <c r="RV82" s="7"/>
      <c r="RW82" s="7"/>
      <c r="RX82" s="7"/>
      <c r="RY82" s="7"/>
      <c r="RZ82" s="7"/>
      <c r="SA82" s="7"/>
      <c r="SB82" s="7"/>
      <c r="SC82" s="7"/>
      <c r="SD82" s="7"/>
      <c r="SE82" s="7"/>
      <c r="SF82" s="7"/>
      <c r="SG82" s="36">
        <f t="shared" si="169"/>
        <v>27006074</v>
      </c>
      <c r="SH82" s="36">
        <f t="shared" si="170"/>
        <v>27006074</v>
      </c>
      <c r="SI82" s="36">
        <f t="shared" si="171"/>
        <v>18471610</v>
      </c>
      <c r="SJ82" s="20">
        <f t="shared" si="172"/>
        <v>18200610</v>
      </c>
      <c r="SK82" s="20">
        <f t="shared" si="173"/>
        <v>0</v>
      </c>
      <c r="SL82" s="20">
        <f t="shared" si="174"/>
        <v>21000</v>
      </c>
      <c r="SM82" s="20">
        <f t="shared" si="175"/>
        <v>250000</v>
      </c>
      <c r="SN82" s="36">
        <f t="shared" si="176"/>
        <v>8534464</v>
      </c>
      <c r="SO82" s="36">
        <f t="shared" si="177"/>
        <v>300000</v>
      </c>
      <c r="SP82" s="20">
        <f t="shared" si="178"/>
        <v>0</v>
      </c>
      <c r="SQ82" s="20">
        <f t="shared" si="179"/>
        <v>300000</v>
      </c>
      <c r="SR82" s="20">
        <f t="shared" si="180"/>
        <v>2350000</v>
      </c>
      <c r="SS82" s="20">
        <f t="shared" si="181"/>
        <v>100000</v>
      </c>
      <c r="ST82" s="20">
        <f t="shared" si="182"/>
        <v>60000</v>
      </c>
      <c r="SU82" s="20">
        <f t="shared" si="183"/>
        <v>1000000</v>
      </c>
      <c r="SV82" s="36">
        <f t="shared" si="184"/>
        <v>3358000</v>
      </c>
      <c r="SW82" s="20">
        <f t="shared" si="185"/>
        <v>1930000</v>
      </c>
      <c r="SX82" s="20">
        <f t="shared" si="186"/>
        <v>100000</v>
      </c>
      <c r="SY82" s="20">
        <f t="shared" si="187"/>
        <v>0</v>
      </c>
      <c r="SZ82" s="20">
        <f t="shared" si="188"/>
        <v>23000</v>
      </c>
      <c r="TA82" s="20">
        <f t="shared" si="189"/>
        <v>100000</v>
      </c>
      <c r="TB82" s="20">
        <f t="shared" si="190"/>
        <v>500000</v>
      </c>
      <c r="TC82" s="20">
        <f t="shared" si="191"/>
        <v>5000</v>
      </c>
      <c r="TD82" s="20">
        <f t="shared" si="192"/>
        <v>0</v>
      </c>
      <c r="TE82" s="20">
        <f t="shared" si="193"/>
        <v>0</v>
      </c>
      <c r="TF82" s="20">
        <f t="shared" si="194"/>
        <v>700000</v>
      </c>
      <c r="TG82" s="20">
        <f t="shared" si="195"/>
        <v>1366464</v>
      </c>
      <c r="TH82" s="20">
        <f t="shared" si="196"/>
        <v>0</v>
      </c>
      <c r="TI82" s="6"/>
      <c r="TJ82" s="36">
        <f t="shared" si="197"/>
        <v>9610163</v>
      </c>
      <c r="TK82" s="36">
        <f t="shared" si="198"/>
        <v>9610163</v>
      </c>
      <c r="TL82" s="36">
        <f t="shared" si="199"/>
        <v>9610163</v>
      </c>
      <c r="TM82" s="20">
        <f t="shared" si="200"/>
        <v>9589163</v>
      </c>
      <c r="TN82" s="20">
        <f t="shared" si="201"/>
        <v>0</v>
      </c>
      <c r="TO82" s="20">
        <f t="shared" si="202"/>
        <v>21000</v>
      </c>
      <c r="TP82" s="20">
        <f t="shared" si="203"/>
        <v>0</v>
      </c>
      <c r="TQ82" s="36">
        <f t="shared" si="204"/>
        <v>0</v>
      </c>
      <c r="TR82" s="36">
        <f t="shared" si="205"/>
        <v>0</v>
      </c>
      <c r="TS82" s="20">
        <f t="shared" si="206"/>
        <v>0</v>
      </c>
      <c r="TT82" s="20">
        <f t="shared" si="207"/>
        <v>0</v>
      </c>
      <c r="TU82" s="20">
        <f t="shared" si="208"/>
        <v>0</v>
      </c>
      <c r="TV82" s="20">
        <f t="shared" si="209"/>
        <v>0</v>
      </c>
      <c r="TW82" s="20">
        <f t="shared" si="210"/>
        <v>0</v>
      </c>
      <c r="TX82" s="20">
        <f t="shared" si="211"/>
        <v>0</v>
      </c>
      <c r="TY82" s="36">
        <f t="shared" si="212"/>
        <v>0</v>
      </c>
      <c r="TZ82" s="20">
        <f t="shared" si="213"/>
        <v>0</v>
      </c>
      <c r="UA82" s="20">
        <f t="shared" si="214"/>
        <v>0</v>
      </c>
      <c r="UB82" s="20">
        <f t="shared" si="215"/>
        <v>0</v>
      </c>
      <c r="UC82" s="20">
        <f t="shared" si="216"/>
        <v>0</v>
      </c>
      <c r="UD82" s="20">
        <f t="shared" si="217"/>
        <v>0</v>
      </c>
      <c r="UE82" s="20">
        <f t="shared" si="218"/>
        <v>0</v>
      </c>
      <c r="UF82" s="20">
        <f t="shared" si="219"/>
        <v>0</v>
      </c>
      <c r="UG82" s="20">
        <f t="shared" si="220"/>
        <v>0</v>
      </c>
      <c r="UH82" s="20">
        <f t="shared" si="221"/>
        <v>0</v>
      </c>
      <c r="UI82" s="20">
        <f t="shared" si="222"/>
        <v>0</v>
      </c>
      <c r="UJ82" s="20">
        <f t="shared" si="223"/>
        <v>0</v>
      </c>
      <c r="UK82" s="20">
        <f t="shared" si="224"/>
        <v>0</v>
      </c>
      <c r="UL82" s="6"/>
      <c r="UM82" s="36">
        <f t="shared" si="225"/>
        <v>9610163</v>
      </c>
      <c r="UN82" s="36">
        <f t="shared" si="226"/>
        <v>9610163</v>
      </c>
      <c r="UO82" s="36">
        <f t="shared" si="227"/>
        <v>9610163</v>
      </c>
      <c r="UP82" s="20">
        <f t="shared" si="228"/>
        <v>9589163</v>
      </c>
      <c r="UQ82" s="20">
        <f t="shared" si="229"/>
        <v>0</v>
      </c>
      <c r="UR82" s="20">
        <f t="shared" si="230"/>
        <v>21000</v>
      </c>
      <c r="US82" s="20">
        <f t="shared" si="231"/>
        <v>0</v>
      </c>
      <c r="UT82" s="36">
        <f t="shared" si="232"/>
        <v>0</v>
      </c>
      <c r="UU82" s="36">
        <f t="shared" si="233"/>
        <v>0</v>
      </c>
      <c r="UV82" s="20">
        <f t="shared" si="234"/>
        <v>0</v>
      </c>
      <c r="UW82" s="20">
        <f t="shared" si="235"/>
        <v>0</v>
      </c>
      <c r="UX82" s="20">
        <f t="shared" si="236"/>
        <v>0</v>
      </c>
      <c r="UY82" s="20">
        <f t="shared" si="237"/>
        <v>0</v>
      </c>
      <c r="UZ82" s="20">
        <f t="shared" si="238"/>
        <v>0</v>
      </c>
      <c r="VA82" s="20">
        <f t="shared" si="239"/>
        <v>0</v>
      </c>
      <c r="VB82" s="36">
        <f t="shared" si="240"/>
        <v>0</v>
      </c>
      <c r="VC82" s="20">
        <f t="shared" si="241"/>
        <v>0</v>
      </c>
      <c r="VD82" s="20">
        <f t="shared" si="242"/>
        <v>0</v>
      </c>
      <c r="VE82" s="20">
        <f t="shared" si="243"/>
        <v>0</v>
      </c>
      <c r="VF82" s="20">
        <f t="shared" si="244"/>
        <v>0</v>
      </c>
      <c r="VG82" s="20">
        <f t="shared" si="245"/>
        <v>0</v>
      </c>
      <c r="VH82" s="20">
        <f t="shared" si="246"/>
        <v>0</v>
      </c>
      <c r="VI82" s="20">
        <f t="shared" si="247"/>
        <v>0</v>
      </c>
      <c r="VJ82" s="20">
        <f t="shared" si="248"/>
        <v>0</v>
      </c>
      <c r="VK82" s="20">
        <f t="shared" si="249"/>
        <v>0</v>
      </c>
      <c r="VL82" s="20">
        <f t="shared" si="250"/>
        <v>0</v>
      </c>
      <c r="VM82" s="20">
        <f t="shared" si="251"/>
        <v>0</v>
      </c>
      <c r="VN82" s="20">
        <f t="shared" si="252"/>
        <v>0</v>
      </c>
      <c r="VT82" s="34">
        <f t="shared" si="139"/>
        <v>5638901</v>
      </c>
      <c r="VU82" s="34" t="str">
        <f t="shared" si="140"/>
        <v>Domov V Podzámčí</v>
      </c>
      <c r="VV82" s="34" t="str">
        <f t="shared" si="141"/>
        <v>Domov V Podzámčí</v>
      </c>
      <c r="VW82" s="34" t="str">
        <f t="shared" si="142"/>
        <v>domovy se zvláštním režimem</v>
      </c>
      <c r="VX82" s="10">
        <f t="shared" si="143"/>
        <v>2810000</v>
      </c>
      <c r="VY82" s="10"/>
      <c r="VZ82" s="10"/>
      <c r="WA82" s="10">
        <f t="shared" si="144"/>
        <v>1930000</v>
      </c>
      <c r="WB82" s="10">
        <f t="shared" si="145"/>
        <v>500000</v>
      </c>
      <c r="WC82" s="10">
        <f t="shared" si="146"/>
        <v>0</v>
      </c>
      <c r="WD82" s="10">
        <f t="shared" si="147"/>
        <v>0</v>
      </c>
      <c r="WE82" s="10">
        <f t="shared" si="148"/>
        <v>223000</v>
      </c>
      <c r="WF82" s="10"/>
      <c r="WG82" s="10"/>
      <c r="WH82" s="10">
        <f t="shared" si="149"/>
        <v>1366464</v>
      </c>
      <c r="WI82" s="10">
        <f t="shared" si="150"/>
        <v>1705000</v>
      </c>
      <c r="WJ82" s="10">
        <f t="shared" si="151"/>
        <v>12752744</v>
      </c>
      <c r="WK82" s="10"/>
      <c r="WL82" s="10">
        <f t="shared" si="152"/>
        <v>5718866</v>
      </c>
      <c r="WM82" s="10">
        <f t="shared" si="153"/>
        <v>27006074</v>
      </c>
      <c r="WN82" s="10">
        <f t="shared" si="154"/>
        <v>27006074</v>
      </c>
      <c r="WO82" s="10">
        <f t="shared" si="155"/>
        <v>0</v>
      </c>
      <c r="WP82" s="10">
        <f t="shared" si="156"/>
        <v>18471610</v>
      </c>
      <c r="WQ82" s="34">
        <v>6115340</v>
      </c>
      <c r="WR82" s="10">
        <f t="shared" si="157"/>
        <v>0</v>
      </c>
      <c r="WS82" s="10"/>
      <c r="WT82" s="10"/>
      <c r="WU82" s="10">
        <f t="shared" si="158"/>
        <v>0</v>
      </c>
      <c r="WV82" s="10">
        <f t="shared" si="159"/>
        <v>0</v>
      </c>
      <c r="WW82" s="10">
        <f t="shared" si="160"/>
        <v>0</v>
      </c>
      <c r="WX82" s="10">
        <f t="shared" si="161"/>
        <v>0</v>
      </c>
      <c r="WY82" s="10">
        <f t="shared" si="162"/>
        <v>0</v>
      </c>
      <c r="WZ82" s="10"/>
      <c r="XA82" s="10"/>
      <c r="XB82" s="10">
        <f t="shared" si="163"/>
        <v>0</v>
      </c>
      <c r="XC82" s="10">
        <f t="shared" si="164"/>
        <v>0</v>
      </c>
      <c r="XD82" s="10">
        <f t="shared" si="165"/>
        <v>9610163</v>
      </c>
      <c r="XE82" s="10">
        <f t="shared" si="166"/>
        <v>9610163</v>
      </c>
      <c r="XF82" s="10"/>
      <c r="XG82" s="10">
        <f t="shared" si="167"/>
        <v>9610163</v>
      </c>
      <c r="XH82" s="10">
        <f t="shared" si="168"/>
        <v>0</v>
      </c>
      <c r="XI82" s="10"/>
      <c r="XJ82" s="10"/>
      <c r="XK82" s="10"/>
    </row>
    <row r="83" spans="1:635" s="34" customFormat="1" ht="28.5" customHeight="1">
      <c r="A83" s="7">
        <v>1</v>
      </c>
      <c r="B83" s="9" t="s">
        <v>1459</v>
      </c>
      <c r="C83" s="7">
        <v>64809234</v>
      </c>
      <c r="D83" s="7" t="s">
        <v>1460</v>
      </c>
      <c r="E83" s="7" t="s">
        <v>1219</v>
      </c>
      <c r="F83" s="7">
        <v>7071797</v>
      </c>
      <c r="G83" s="7" t="s">
        <v>1316</v>
      </c>
      <c r="H83" s="7" t="s">
        <v>1187</v>
      </c>
      <c r="I83" s="7" t="s">
        <v>1459</v>
      </c>
      <c r="J83" s="35">
        <v>39814</v>
      </c>
      <c r="K83" s="7"/>
      <c r="L83" s="7" t="s">
        <v>1188</v>
      </c>
      <c r="M83" s="7" t="s">
        <v>1461</v>
      </c>
      <c r="N83" s="7">
        <v>8</v>
      </c>
      <c r="O83" s="7">
        <v>8</v>
      </c>
      <c r="P83" s="7">
        <v>32</v>
      </c>
      <c r="Q83" s="7">
        <v>50</v>
      </c>
      <c r="R83" s="7">
        <v>54</v>
      </c>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t="s">
        <v>1352</v>
      </c>
      <c r="BM83" s="7" t="s">
        <v>1191</v>
      </c>
      <c r="BN83" s="7" t="s">
        <v>1309</v>
      </c>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v>0</v>
      </c>
      <c r="DB83" s="7">
        <v>0</v>
      </c>
      <c r="DC83" s="7">
        <v>0</v>
      </c>
      <c r="DD83" s="7">
        <v>0</v>
      </c>
      <c r="DE83" s="7">
        <v>0</v>
      </c>
      <c r="DF83" s="7">
        <v>3</v>
      </c>
      <c r="DG83" s="7">
        <v>3</v>
      </c>
      <c r="DH83" s="7">
        <v>2</v>
      </c>
      <c r="DI83" s="7">
        <v>0</v>
      </c>
      <c r="DJ83" s="7">
        <v>0</v>
      </c>
      <c r="DK83" s="7">
        <v>3</v>
      </c>
      <c r="DL83" s="7">
        <v>3</v>
      </c>
      <c r="DM83" s="7">
        <v>2</v>
      </c>
      <c r="DN83" s="7">
        <v>0</v>
      </c>
      <c r="DO83" s="7">
        <v>0</v>
      </c>
      <c r="DP83" s="7">
        <v>0</v>
      </c>
      <c r="DQ83" s="7">
        <v>8</v>
      </c>
      <c r="DR83" s="7">
        <v>8</v>
      </c>
      <c r="DS83" s="7">
        <v>0</v>
      </c>
      <c r="DT83" s="7">
        <v>0</v>
      </c>
      <c r="DU83" s="7">
        <v>0</v>
      </c>
      <c r="DV83" s="7">
        <v>0</v>
      </c>
      <c r="DW83" s="7">
        <v>0</v>
      </c>
      <c r="DX83" s="7">
        <v>3</v>
      </c>
      <c r="DY83" s="7">
        <v>3</v>
      </c>
      <c r="DZ83" s="7">
        <v>2</v>
      </c>
      <c r="EA83" s="7">
        <v>0</v>
      </c>
      <c r="EB83" s="7">
        <v>0</v>
      </c>
      <c r="EC83" s="7">
        <v>3</v>
      </c>
      <c r="ED83" s="7">
        <v>3</v>
      </c>
      <c r="EE83" s="7">
        <v>2</v>
      </c>
      <c r="EF83" s="7">
        <v>0</v>
      </c>
      <c r="EG83" s="7">
        <v>0</v>
      </c>
      <c r="EH83" s="7">
        <v>0</v>
      </c>
      <c r="EI83" s="7">
        <v>8</v>
      </c>
      <c r="EJ83" s="7">
        <v>8</v>
      </c>
      <c r="EK83" s="7">
        <v>3</v>
      </c>
      <c r="EL83" s="7">
        <v>0.7</v>
      </c>
      <c r="EM83" s="7">
        <v>0.9</v>
      </c>
      <c r="EN83" s="7">
        <v>330742</v>
      </c>
      <c r="EO83" s="7">
        <v>330742</v>
      </c>
      <c r="EP83" s="7">
        <v>6</v>
      </c>
      <c r="EQ83" s="7">
        <v>5.3</v>
      </c>
      <c r="ER83" s="7">
        <v>5</v>
      </c>
      <c r="ES83" s="7">
        <v>1703560</v>
      </c>
      <c r="ET83" s="7">
        <v>1686084</v>
      </c>
      <c r="EU83" s="7">
        <v>3</v>
      </c>
      <c r="EV83" s="7">
        <v>1.3</v>
      </c>
      <c r="EW83" s="7">
        <v>1.2</v>
      </c>
      <c r="EX83" s="7">
        <v>623475</v>
      </c>
      <c r="EY83" s="7">
        <v>0</v>
      </c>
      <c r="EZ83" s="7"/>
      <c r="FA83" s="7"/>
      <c r="FB83" s="7"/>
      <c r="FC83" s="7"/>
      <c r="FD83" s="7"/>
      <c r="FE83" s="7"/>
      <c r="FF83" s="7"/>
      <c r="FG83" s="7"/>
      <c r="FH83" s="7"/>
      <c r="FI83" s="7"/>
      <c r="FJ83" s="7"/>
      <c r="FK83" s="7"/>
      <c r="FL83" s="7"/>
      <c r="FM83" s="7"/>
      <c r="FN83" s="7"/>
      <c r="FO83" s="7">
        <v>7</v>
      </c>
      <c r="FP83" s="7">
        <v>2.5</v>
      </c>
      <c r="FQ83" s="7">
        <v>2.6</v>
      </c>
      <c r="FR83" s="7">
        <v>726032</v>
      </c>
      <c r="FS83" s="7">
        <v>688562</v>
      </c>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c r="JY83" s="7"/>
      <c r="JZ83" s="7"/>
      <c r="KA83" s="7"/>
      <c r="KB83" s="7"/>
      <c r="KC83" s="7"/>
      <c r="KD83" s="7"/>
      <c r="KE83" s="7"/>
      <c r="KF83" s="7"/>
      <c r="KG83" s="7">
        <v>0</v>
      </c>
      <c r="KH83" s="7"/>
      <c r="KI83" s="7">
        <v>7.3</v>
      </c>
      <c r="KJ83" s="7">
        <v>0</v>
      </c>
      <c r="KK83" s="7">
        <v>0</v>
      </c>
      <c r="KL83" s="7">
        <v>0</v>
      </c>
      <c r="KM83" s="7">
        <v>7.3</v>
      </c>
      <c r="KN83" s="7">
        <v>3383809</v>
      </c>
      <c r="KO83" s="7">
        <v>2705388</v>
      </c>
      <c r="KP83" s="7">
        <v>2705388</v>
      </c>
      <c r="KQ83" s="7"/>
      <c r="KR83" s="7"/>
      <c r="KS83" s="7"/>
      <c r="KT83" s="7">
        <v>0</v>
      </c>
      <c r="KU83" s="7">
        <v>0</v>
      </c>
      <c r="KV83" s="7">
        <v>0</v>
      </c>
      <c r="KW83" s="7"/>
      <c r="KX83" s="7"/>
      <c r="KY83" s="7"/>
      <c r="KZ83" s="7">
        <v>0</v>
      </c>
      <c r="LA83" s="7">
        <v>0</v>
      </c>
      <c r="LB83" s="7">
        <v>0</v>
      </c>
      <c r="LC83" s="7"/>
      <c r="LD83" s="7"/>
      <c r="LE83" s="7"/>
      <c r="LF83" s="7">
        <v>15000</v>
      </c>
      <c r="LG83" s="7">
        <v>0</v>
      </c>
      <c r="LH83" s="7">
        <v>0</v>
      </c>
      <c r="LI83" s="7"/>
      <c r="LJ83" s="7"/>
      <c r="LK83" s="7"/>
      <c r="LL83" s="7">
        <v>0</v>
      </c>
      <c r="LM83" s="7">
        <v>0</v>
      </c>
      <c r="LN83" s="7">
        <v>0</v>
      </c>
      <c r="LO83" s="7"/>
      <c r="LP83" s="7"/>
      <c r="LQ83" s="7"/>
      <c r="LR83" s="7">
        <v>10000</v>
      </c>
      <c r="LS83" s="7">
        <v>0</v>
      </c>
      <c r="LT83" s="7">
        <v>0</v>
      </c>
      <c r="LU83" s="7"/>
      <c r="LV83" s="7"/>
      <c r="LW83" s="7"/>
      <c r="LX83" s="7">
        <v>190000</v>
      </c>
      <c r="LY83" s="7">
        <v>0</v>
      </c>
      <c r="LZ83" s="7">
        <v>0</v>
      </c>
      <c r="MA83" s="7"/>
      <c r="MB83" s="7"/>
      <c r="MC83" s="7"/>
      <c r="MD83" s="7">
        <v>7000</v>
      </c>
      <c r="ME83" s="7">
        <v>0</v>
      </c>
      <c r="MF83" s="7">
        <v>0</v>
      </c>
      <c r="MG83" s="7"/>
      <c r="MH83" s="7"/>
      <c r="MI83" s="7"/>
      <c r="MJ83" s="7">
        <v>5000</v>
      </c>
      <c r="MK83" s="7">
        <v>0</v>
      </c>
      <c r="ML83" s="7">
        <v>0</v>
      </c>
      <c r="MM83" s="7"/>
      <c r="MN83" s="7"/>
      <c r="MO83" s="7"/>
      <c r="MP83" s="7">
        <v>61000</v>
      </c>
      <c r="MQ83" s="7">
        <v>0</v>
      </c>
      <c r="MR83" s="7">
        <v>0</v>
      </c>
      <c r="MS83" s="7"/>
      <c r="MT83" s="7"/>
      <c r="MU83" s="7"/>
      <c r="MV83" s="7">
        <v>100000</v>
      </c>
      <c r="MW83" s="7">
        <v>0</v>
      </c>
      <c r="MX83" s="7">
        <v>0</v>
      </c>
      <c r="MY83" s="7"/>
      <c r="MZ83" s="7"/>
      <c r="NA83" s="7"/>
      <c r="NB83" s="7">
        <v>5000</v>
      </c>
      <c r="NC83" s="7">
        <v>0</v>
      </c>
      <c r="ND83" s="7">
        <v>0</v>
      </c>
      <c r="NE83" s="7"/>
      <c r="NF83" s="7"/>
      <c r="NG83" s="7"/>
      <c r="NH83" s="7">
        <v>0</v>
      </c>
      <c r="NI83" s="7">
        <v>0</v>
      </c>
      <c r="NJ83" s="7">
        <v>0</v>
      </c>
      <c r="NK83" s="7"/>
      <c r="NL83" s="7"/>
      <c r="NM83" s="7"/>
      <c r="NN83" s="7">
        <v>3000</v>
      </c>
      <c r="NO83" s="7">
        <v>0</v>
      </c>
      <c r="NP83" s="7">
        <v>0</v>
      </c>
      <c r="NQ83" s="7"/>
      <c r="NR83" s="7"/>
      <c r="NS83" s="7"/>
      <c r="NT83" s="7">
        <v>3000</v>
      </c>
      <c r="NU83" s="7">
        <v>0</v>
      </c>
      <c r="NV83" s="7">
        <v>0</v>
      </c>
      <c r="NW83" s="7"/>
      <c r="NX83" s="7"/>
      <c r="NY83" s="7"/>
      <c r="NZ83" s="7">
        <v>50000</v>
      </c>
      <c r="OA83" s="7">
        <v>0</v>
      </c>
      <c r="OB83" s="7">
        <v>0</v>
      </c>
      <c r="OC83" s="7"/>
      <c r="OD83" s="7"/>
      <c r="OE83" s="7"/>
      <c r="OF83" s="7">
        <v>2000</v>
      </c>
      <c r="OG83" s="7">
        <v>0</v>
      </c>
      <c r="OH83" s="7">
        <v>0</v>
      </c>
      <c r="OI83" s="7"/>
      <c r="OJ83" s="7"/>
      <c r="OK83" s="7"/>
      <c r="OL83" s="7">
        <v>0</v>
      </c>
      <c r="OM83" s="7">
        <v>0</v>
      </c>
      <c r="ON83" s="7">
        <v>0</v>
      </c>
      <c r="OO83" s="7"/>
      <c r="OP83" s="7"/>
      <c r="OQ83" s="7"/>
      <c r="OR83" s="7">
        <v>0</v>
      </c>
      <c r="OS83" s="7">
        <v>0</v>
      </c>
      <c r="OT83" s="7">
        <v>0</v>
      </c>
      <c r="OU83" s="7"/>
      <c r="OV83" s="7"/>
      <c r="OW83" s="7"/>
      <c r="OX83" s="7">
        <v>80000</v>
      </c>
      <c r="OY83" s="7">
        <v>0</v>
      </c>
      <c r="OZ83" s="7">
        <v>0</v>
      </c>
      <c r="PA83" s="7"/>
      <c r="PB83" s="7"/>
      <c r="PC83" s="7"/>
      <c r="PD83" s="7">
        <v>68000</v>
      </c>
      <c r="PE83" s="7">
        <v>0</v>
      </c>
      <c r="PF83" s="7">
        <v>0</v>
      </c>
      <c r="PG83" s="7"/>
      <c r="PH83" s="7"/>
      <c r="PI83" s="7"/>
      <c r="PJ83" s="7">
        <v>0</v>
      </c>
      <c r="PK83" s="7">
        <v>0</v>
      </c>
      <c r="PL83" s="7">
        <v>0</v>
      </c>
      <c r="PM83" s="7"/>
      <c r="PN83" s="7"/>
      <c r="PO83" s="7"/>
      <c r="PP83" s="7">
        <v>3982809</v>
      </c>
      <c r="PQ83" s="7">
        <v>2705388</v>
      </c>
      <c r="PR83" s="8">
        <v>2705388</v>
      </c>
      <c r="PS83" s="7">
        <v>100</v>
      </c>
      <c r="PT83" s="7">
        <v>100</v>
      </c>
      <c r="PU83" s="7"/>
      <c r="PV83" s="7">
        <v>2949568</v>
      </c>
      <c r="PW83" s="7"/>
      <c r="PX83" s="7">
        <v>1476000</v>
      </c>
      <c r="PY83" s="7">
        <v>1597000</v>
      </c>
      <c r="PZ83" s="7">
        <v>2705388</v>
      </c>
      <c r="QA83" s="7">
        <v>0</v>
      </c>
      <c r="QB83" s="7">
        <v>0</v>
      </c>
      <c r="QC83" s="7">
        <v>0</v>
      </c>
      <c r="QD83" s="7">
        <v>0</v>
      </c>
      <c r="QE83" s="7">
        <v>0</v>
      </c>
      <c r="QF83" s="7">
        <v>0</v>
      </c>
      <c r="QG83" s="7">
        <v>345069</v>
      </c>
      <c r="QH83" s="7">
        <v>886008</v>
      </c>
      <c r="QI83" s="7">
        <v>477421</v>
      </c>
      <c r="QJ83" s="7">
        <v>582298</v>
      </c>
      <c r="QK83" s="7">
        <v>810000</v>
      </c>
      <c r="QL83" s="7">
        <v>800000</v>
      </c>
      <c r="QM83" s="7"/>
      <c r="QN83" s="7">
        <v>0</v>
      </c>
      <c r="QO83" s="7">
        <v>0</v>
      </c>
      <c r="QP83" s="7">
        <v>0</v>
      </c>
      <c r="QQ83" s="7"/>
      <c r="QR83" s="7"/>
      <c r="QS83" s="7"/>
      <c r="QT83" s="7"/>
      <c r="QU83" s="7"/>
      <c r="QV83" s="7"/>
      <c r="QW83" s="7"/>
      <c r="QX83" s="7"/>
      <c r="QY83" s="7"/>
      <c r="QZ83" s="7"/>
      <c r="RA83" s="7"/>
      <c r="RB83" s="7"/>
      <c r="RC83" s="7"/>
      <c r="RD83" s="7"/>
      <c r="RE83" s="7"/>
      <c r="RF83" s="7"/>
      <c r="RG83" s="7"/>
      <c r="RH83" s="7"/>
      <c r="RI83" s="7">
        <v>0</v>
      </c>
      <c r="RJ83" s="7"/>
      <c r="RK83" s="7"/>
      <c r="RL83" s="7"/>
      <c r="RM83" s="7" t="s">
        <v>1188</v>
      </c>
      <c r="RN83" s="7"/>
      <c r="RO83" s="7"/>
      <c r="RP83" s="7"/>
      <c r="RQ83" s="7"/>
      <c r="RR83" s="7"/>
      <c r="RS83" s="7"/>
      <c r="RT83" s="7"/>
      <c r="RU83" s="7"/>
      <c r="RV83" s="7"/>
      <c r="RW83" s="7"/>
      <c r="RX83" s="7"/>
      <c r="RY83" s="7"/>
      <c r="RZ83" s="7"/>
      <c r="SA83" s="7"/>
      <c r="SB83" s="7"/>
      <c r="SC83" s="7"/>
      <c r="SD83" s="7"/>
      <c r="SE83" s="7"/>
      <c r="SF83" s="7"/>
      <c r="SG83" s="36">
        <f t="shared" si="169"/>
        <v>3982809</v>
      </c>
      <c r="SH83" s="36">
        <f t="shared" si="170"/>
        <v>3982809</v>
      </c>
      <c r="SI83" s="36">
        <f t="shared" si="171"/>
        <v>3398809</v>
      </c>
      <c r="SJ83" s="20">
        <f t="shared" si="172"/>
        <v>3383809</v>
      </c>
      <c r="SK83" s="20">
        <f t="shared" si="173"/>
        <v>0</v>
      </c>
      <c r="SL83" s="20">
        <f t="shared" si="174"/>
        <v>0</v>
      </c>
      <c r="SM83" s="20">
        <f t="shared" si="175"/>
        <v>15000</v>
      </c>
      <c r="SN83" s="36">
        <f t="shared" si="176"/>
        <v>584000</v>
      </c>
      <c r="SO83" s="36">
        <f t="shared" si="177"/>
        <v>10000</v>
      </c>
      <c r="SP83" s="20">
        <f t="shared" si="178"/>
        <v>0</v>
      </c>
      <c r="SQ83" s="20">
        <f t="shared" si="179"/>
        <v>10000</v>
      </c>
      <c r="SR83" s="20">
        <f t="shared" si="180"/>
        <v>190000</v>
      </c>
      <c r="SS83" s="20">
        <f t="shared" si="181"/>
        <v>7000</v>
      </c>
      <c r="ST83" s="20">
        <f t="shared" si="182"/>
        <v>5000</v>
      </c>
      <c r="SU83" s="20">
        <f t="shared" si="183"/>
        <v>61000</v>
      </c>
      <c r="SV83" s="36">
        <f t="shared" si="184"/>
        <v>243000</v>
      </c>
      <c r="SW83" s="20">
        <f t="shared" si="185"/>
        <v>100000</v>
      </c>
      <c r="SX83" s="20">
        <f t="shared" si="186"/>
        <v>5000</v>
      </c>
      <c r="SY83" s="20">
        <f t="shared" si="187"/>
        <v>0</v>
      </c>
      <c r="SZ83" s="20">
        <f t="shared" si="188"/>
        <v>3000</v>
      </c>
      <c r="TA83" s="20">
        <f t="shared" si="189"/>
        <v>3000</v>
      </c>
      <c r="TB83" s="20">
        <f t="shared" si="190"/>
        <v>50000</v>
      </c>
      <c r="TC83" s="20">
        <f t="shared" si="191"/>
        <v>2000</v>
      </c>
      <c r="TD83" s="20">
        <f t="shared" si="192"/>
        <v>0</v>
      </c>
      <c r="TE83" s="20">
        <f t="shared" si="193"/>
        <v>0</v>
      </c>
      <c r="TF83" s="20">
        <f t="shared" si="194"/>
        <v>80000</v>
      </c>
      <c r="TG83" s="20">
        <f t="shared" si="195"/>
        <v>68000</v>
      </c>
      <c r="TH83" s="20">
        <f t="shared" si="196"/>
        <v>0</v>
      </c>
      <c r="TI83" s="6"/>
      <c r="TJ83" s="36">
        <f t="shared" si="197"/>
        <v>2705388</v>
      </c>
      <c r="TK83" s="36">
        <f t="shared" si="198"/>
        <v>2705388</v>
      </c>
      <c r="TL83" s="36">
        <f t="shared" si="199"/>
        <v>2705388</v>
      </c>
      <c r="TM83" s="20">
        <f t="shared" si="200"/>
        <v>2705388</v>
      </c>
      <c r="TN83" s="20">
        <f t="shared" si="201"/>
        <v>0</v>
      </c>
      <c r="TO83" s="20">
        <f t="shared" si="202"/>
        <v>0</v>
      </c>
      <c r="TP83" s="20">
        <f t="shared" si="203"/>
        <v>0</v>
      </c>
      <c r="TQ83" s="36">
        <f t="shared" si="204"/>
        <v>0</v>
      </c>
      <c r="TR83" s="36">
        <f t="shared" si="205"/>
        <v>0</v>
      </c>
      <c r="TS83" s="20">
        <f t="shared" si="206"/>
        <v>0</v>
      </c>
      <c r="TT83" s="20">
        <f t="shared" si="207"/>
        <v>0</v>
      </c>
      <c r="TU83" s="20">
        <f t="shared" si="208"/>
        <v>0</v>
      </c>
      <c r="TV83" s="20">
        <f t="shared" si="209"/>
        <v>0</v>
      </c>
      <c r="TW83" s="20">
        <f t="shared" si="210"/>
        <v>0</v>
      </c>
      <c r="TX83" s="20">
        <f t="shared" si="211"/>
        <v>0</v>
      </c>
      <c r="TY83" s="36">
        <f t="shared" si="212"/>
        <v>0</v>
      </c>
      <c r="TZ83" s="20">
        <f t="shared" si="213"/>
        <v>0</v>
      </c>
      <c r="UA83" s="20">
        <f t="shared" si="214"/>
        <v>0</v>
      </c>
      <c r="UB83" s="20">
        <f t="shared" si="215"/>
        <v>0</v>
      </c>
      <c r="UC83" s="20">
        <f t="shared" si="216"/>
        <v>0</v>
      </c>
      <c r="UD83" s="20">
        <f t="shared" si="217"/>
        <v>0</v>
      </c>
      <c r="UE83" s="20">
        <f t="shared" si="218"/>
        <v>0</v>
      </c>
      <c r="UF83" s="20">
        <f t="shared" si="219"/>
        <v>0</v>
      </c>
      <c r="UG83" s="20">
        <f t="shared" si="220"/>
        <v>0</v>
      </c>
      <c r="UH83" s="20">
        <f t="shared" si="221"/>
        <v>0</v>
      </c>
      <c r="UI83" s="20">
        <f t="shared" si="222"/>
        <v>0</v>
      </c>
      <c r="UJ83" s="20">
        <f t="shared" si="223"/>
        <v>0</v>
      </c>
      <c r="UK83" s="20">
        <f t="shared" si="224"/>
        <v>0</v>
      </c>
      <c r="UL83" s="6"/>
      <c r="UM83" s="36">
        <f t="shared" si="225"/>
        <v>2705388</v>
      </c>
      <c r="UN83" s="36">
        <f t="shared" si="226"/>
        <v>2705388</v>
      </c>
      <c r="UO83" s="36">
        <f t="shared" si="227"/>
        <v>2705388</v>
      </c>
      <c r="UP83" s="20">
        <f t="shared" si="228"/>
        <v>2705388</v>
      </c>
      <c r="UQ83" s="20">
        <f t="shared" si="229"/>
        <v>0</v>
      </c>
      <c r="UR83" s="20">
        <f t="shared" si="230"/>
        <v>0</v>
      </c>
      <c r="US83" s="20">
        <f t="shared" si="231"/>
        <v>0</v>
      </c>
      <c r="UT83" s="36">
        <f t="shared" si="232"/>
        <v>0</v>
      </c>
      <c r="UU83" s="36">
        <f t="shared" si="233"/>
        <v>0</v>
      </c>
      <c r="UV83" s="20">
        <f t="shared" si="234"/>
        <v>0</v>
      </c>
      <c r="UW83" s="20">
        <f t="shared" si="235"/>
        <v>0</v>
      </c>
      <c r="UX83" s="20">
        <f t="shared" si="236"/>
        <v>0</v>
      </c>
      <c r="UY83" s="20">
        <f t="shared" si="237"/>
        <v>0</v>
      </c>
      <c r="UZ83" s="20">
        <f t="shared" si="238"/>
        <v>0</v>
      </c>
      <c r="VA83" s="20">
        <f t="shared" si="239"/>
        <v>0</v>
      </c>
      <c r="VB83" s="36">
        <f t="shared" si="240"/>
        <v>0</v>
      </c>
      <c r="VC83" s="20">
        <f t="shared" si="241"/>
        <v>0</v>
      </c>
      <c r="VD83" s="20">
        <f t="shared" si="242"/>
        <v>0</v>
      </c>
      <c r="VE83" s="20">
        <f t="shared" si="243"/>
        <v>0</v>
      </c>
      <c r="VF83" s="20">
        <f t="shared" si="244"/>
        <v>0</v>
      </c>
      <c r="VG83" s="20">
        <f t="shared" si="245"/>
        <v>0</v>
      </c>
      <c r="VH83" s="20">
        <f t="shared" si="246"/>
        <v>0</v>
      </c>
      <c r="VI83" s="20">
        <f t="shared" si="247"/>
        <v>0</v>
      </c>
      <c r="VJ83" s="20">
        <f t="shared" si="248"/>
        <v>0</v>
      </c>
      <c r="VK83" s="20">
        <f t="shared" si="249"/>
        <v>0</v>
      </c>
      <c r="VL83" s="20">
        <f t="shared" si="250"/>
        <v>0</v>
      </c>
      <c r="VM83" s="20">
        <f t="shared" si="251"/>
        <v>0</v>
      </c>
      <c r="VN83" s="20">
        <f t="shared" si="252"/>
        <v>0</v>
      </c>
      <c r="VT83" s="34">
        <f t="shared" si="139"/>
        <v>7071797</v>
      </c>
      <c r="VU83" s="34" t="str">
        <f t="shared" si="140"/>
        <v>Domov V Podzámčí</v>
      </c>
      <c r="VV83" s="34" t="str">
        <f t="shared" si="141"/>
        <v>Domov V Podzámčí</v>
      </c>
      <c r="VW83" s="34" t="str">
        <f t="shared" si="142"/>
        <v>odlehčovací služby</v>
      </c>
      <c r="VX83" s="10">
        <f t="shared" si="143"/>
        <v>212000</v>
      </c>
      <c r="VY83" s="10"/>
      <c r="VZ83" s="10"/>
      <c r="WA83" s="10">
        <f t="shared" si="144"/>
        <v>100000</v>
      </c>
      <c r="WB83" s="10">
        <f t="shared" si="145"/>
        <v>50000</v>
      </c>
      <c r="WC83" s="10">
        <f t="shared" si="146"/>
        <v>0</v>
      </c>
      <c r="WD83" s="10">
        <f t="shared" si="147"/>
        <v>0</v>
      </c>
      <c r="WE83" s="10">
        <f t="shared" si="148"/>
        <v>11000</v>
      </c>
      <c r="WF83" s="10"/>
      <c r="WG83" s="10"/>
      <c r="WH83" s="10">
        <f t="shared" si="149"/>
        <v>68000</v>
      </c>
      <c r="WI83" s="10">
        <f t="shared" si="150"/>
        <v>143000</v>
      </c>
      <c r="WJ83" s="10">
        <f t="shared" si="151"/>
        <v>2657777</v>
      </c>
      <c r="WK83" s="10"/>
      <c r="WL83" s="10">
        <f t="shared" si="152"/>
        <v>741032</v>
      </c>
      <c r="WM83" s="10">
        <f t="shared" si="153"/>
        <v>3982809</v>
      </c>
      <c r="WN83" s="10">
        <f t="shared" si="154"/>
        <v>3982809</v>
      </c>
      <c r="WO83" s="10">
        <f t="shared" si="155"/>
        <v>0</v>
      </c>
      <c r="WP83" s="10">
        <f t="shared" si="156"/>
        <v>3398809</v>
      </c>
      <c r="WQ83" s="34">
        <v>6115340</v>
      </c>
      <c r="WR83" s="10">
        <f t="shared" si="157"/>
        <v>0</v>
      </c>
      <c r="WS83" s="10"/>
      <c r="WT83" s="10"/>
      <c r="WU83" s="10">
        <f t="shared" si="158"/>
        <v>0</v>
      </c>
      <c r="WV83" s="10">
        <f t="shared" si="159"/>
        <v>0</v>
      </c>
      <c r="WW83" s="10">
        <f t="shared" si="160"/>
        <v>0</v>
      </c>
      <c r="WX83" s="10">
        <f t="shared" si="161"/>
        <v>0</v>
      </c>
      <c r="WY83" s="10">
        <f t="shared" si="162"/>
        <v>0</v>
      </c>
      <c r="WZ83" s="10"/>
      <c r="XA83" s="10"/>
      <c r="XB83" s="10">
        <f t="shared" si="163"/>
        <v>0</v>
      </c>
      <c r="XC83" s="10">
        <f t="shared" si="164"/>
        <v>0</v>
      </c>
      <c r="XD83" s="10">
        <f t="shared" si="165"/>
        <v>2705388</v>
      </c>
      <c r="XE83" s="10">
        <f t="shared" si="166"/>
        <v>2705388</v>
      </c>
      <c r="XF83" s="10"/>
      <c r="XG83" s="10">
        <f t="shared" si="167"/>
        <v>2705388</v>
      </c>
      <c r="XH83" s="10">
        <f t="shared" si="168"/>
        <v>0</v>
      </c>
      <c r="XI83" s="10"/>
      <c r="XJ83" s="10"/>
      <c r="XK83" s="10"/>
    </row>
    <row r="84" spans="1:635" s="34" customFormat="1" ht="28.5" customHeight="1">
      <c r="A84" s="7">
        <v>1</v>
      </c>
      <c r="B84" s="9" t="s">
        <v>1464</v>
      </c>
      <c r="C84" s="7">
        <v>71193952</v>
      </c>
      <c r="D84" s="7" t="s">
        <v>1465</v>
      </c>
      <c r="E84" s="7" t="s">
        <v>1219</v>
      </c>
      <c r="F84" s="7">
        <v>5869239</v>
      </c>
      <c r="G84" s="7" t="s">
        <v>1196</v>
      </c>
      <c r="H84" s="7" t="s">
        <v>1187</v>
      </c>
      <c r="I84" s="7" t="s">
        <v>1466</v>
      </c>
      <c r="J84" s="35">
        <v>39083</v>
      </c>
      <c r="K84" s="7"/>
      <c r="L84" s="7" t="s">
        <v>1188</v>
      </c>
      <c r="M84" s="7" t="s">
        <v>1467</v>
      </c>
      <c r="N84" s="7">
        <v>95</v>
      </c>
      <c r="O84" s="7"/>
      <c r="P84" s="7">
        <v>93</v>
      </c>
      <c r="Q84" s="7">
        <v>95</v>
      </c>
      <c r="R84" s="7">
        <v>95</v>
      </c>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t="s">
        <v>1308</v>
      </c>
      <c r="BM84" s="7" t="s">
        <v>1191</v>
      </c>
      <c r="BN84" s="7" t="s">
        <v>1200</v>
      </c>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v>0</v>
      </c>
      <c r="DB84" s="7">
        <v>0</v>
      </c>
      <c r="DC84" s="7">
        <v>0</v>
      </c>
      <c r="DD84" s="7">
        <v>0</v>
      </c>
      <c r="DE84" s="7">
        <v>0</v>
      </c>
      <c r="DF84" s="7">
        <v>6</v>
      </c>
      <c r="DG84" s="7">
        <v>11</v>
      </c>
      <c r="DH84" s="7">
        <v>33</v>
      </c>
      <c r="DI84" s="7">
        <v>43</v>
      </c>
      <c r="DJ84" s="7">
        <v>1</v>
      </c>
      <c r="DK84" s="7">
        <v>6</v>
      </c>
      <c r="DL84" s="7">
        <v>11</v>
      </c>
      <c r="DM84" s="7">
        <v>33</v>
      </c>
      <c r="DN84" s="7">
        <v>43</v>
      </c>
      <c r="DO84" s="7">
        <v>1</v>
      </c>
      <c r="DP84" s="7">
        <v>0</v>
      </c>
      <c r="DQ84" s="7">
        <v>94</v>
      </c>
      <c r="DR84" s="7">
        <v>94</v>
      </c>
      <c r="DS84" s="7">
        <v>0</v>
      </c>
      <c r="DT84" s="7">
        <v>0</v>
      </c>
      <c r="DU84" s="7">
        <v>0</v>
      </c>
      <c r="DV84" s="7">
        <v>0</v>
      </c>
      <c r="DW84" s="7">
        <v>0</v>
      </c>
      <c r="DX84" s="7">
        <v>4</v>
      </c>
      <c r="DY84" s="7">
        <v>10</v>
      </c>
      <c r="DZ84" s="7">
        <v>36</v>
      </c>
      <c r="EA84" s="7">
        <v>45</v>
      </c>
      <c r="EB84" s="7">
        <v>0</v>
      </c>
      <c r="EC84" s="7">
        <v>4</v>
      </c>
      <c r="ED84" s="7">
        <v>10</v>
      </c>
      <c r="EE84" s="7">
        <v>36</v>
      </c>
      <c r="EF84" s="7">
        <v>45</v>
      </c>
      <c r="EG84" s="7">
        <v>0</v>
      </c>
      <c r="EH84" s="7">
        <v>0</v>
      </c>
      <c r="EI84" s="7">
        <v>95</v>
      </c>
      <c r="EJ84" s="7">
        <v>95</v>
      </c>
      <c r="EK84" s="7">
        <v>2</v>
      </c>
      <c r="EL84" s="7">
        <v>2</v>
      </c>
      <c r="EM84" s="7">
        <v>2</v>
      </c>
      <c r="EN84" s="7">
        <v>860000</v>
      </c>
      <c r="EO84" s="7">
        <v>860000</v>
      </c>
      <c r="EP84" s="7">
        <v>26</v>
      </c>
      <c r="EQ84" s="7">
        <v>26</v>
      </c>
      <c r="ER84" s="7">
        <v>26</v>
      </c>
      <c r="ES84" s="7">
        <v>10390000</v>
      </c>
      <c r="ET84" s="7">
        <v>10390000</v>
      </c>
      <c r="EU84" s="7">
        <v>14</v>
      </c>
      <c r="EV84" s="7">
        <v>12.3</v>
      </c>
      <c r="EW84" s="7">
        <v>12.3</v>
      </c>
      <c r="EX84" s="7">
        <v>6160000</v>
      </c>
      <c r="EY84" s="7">
        <v>0</v>
      </c>
      <c r="EZ84" s="7"/>
      <c r="FA84" s="7"/>
      <c r="FB84" s="7"/>
      <c r="FC84" s="7"/>
      <c r="FD84" s="7"/>
      <c r="FE84" s="7"/>
      <c r="FF84" s="7"/>
      <c r="FG84" s="7"/>
      <c r="FH84" s="7"/>
      <c r="FI84" s="7"/>
      <c r="FJ84" s="7"/>
      <c r="FK84" s="7"/>
      <c r="FL84" s="7"/>
      <c r="FM84" s="7"/>
      <c r="FN84" s="7"/>
      <c r="FO84" s="7">
        <v>25</v>
      </c>
      <c r="FP84" s="7">
        <v>19.399999999999999</v>
      </c>
      <c r="FQ84" s="7">
        <v>19.399999999999999</v>
      </c>
      <c r="FR84" s="7">
        <v>7190000</v>
      </c>
      <c r="FS84" s="7">
        <v>988000</v>
      </c>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v>2</v>
      </c>
      <c r="IT84" s="7">
        <v>400</v>
      </c>
      <c r="IU84" s="7">
        <v>0.19900000000000001</v>
      </c>
      <c r="IV84" s="7">
        <v>28000</v>
      </c>
      <c r="IW84" s="7">
        <v>0</v>
      </c>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v>2</v>
      </c>
      <c r="KH84" s="7">
        <v>200</v>
      </c>
      <c r="KI84" s="7">
        <v>40.299999999999997</v>
      </c>
      <c r="KJ84" s="7">
        <v>0</v>
      </c>
      <c r="KK84" s="7">
        <v>0</v>
      </c>
      <c r="KL84" s="7">
        <v>0</v>
      </c>
      <c r="KM84" s="7">
        <v>40.299999999999997</v>
      </c>
      <c r="KN84" s="7">
        <v>24600000</v>
      </c>
      <c r="KO84" s="7">
        <v>12238000</v>
      </c>
      <c r="KP84" s="7">
        <v>12238000</v>
      </c>
      <c r="KQ84" s="7"/>
      <c r="KR84" s="7"/>
      <c r="KS84" s="7"/>
      <c r="KT84" s="7">
        <v>0</v>
      </c>
      <c r="KU84" s="7">
        <v>0</v>
      </c>
      <c r="KV84" s="7">
        <v>0</v>
      </c>
      <c r="KW84" s="7"/>
      <c r="KX84" s="7"/>
      <c r="KY84" s="7"/>
      <c r="KZ84" s="7">
        <v>28000</v>
      </c>
      <c r="LA84" s="7">
        <v>0</v>
      </c>
      <c r="LB84" s="7">
        <v>0</v>
      </c>
      <c r="LC84" s="7"/>
      <c r="LD84" s="7"/>
      <c r="LE84" s="7"/>
      <c r="LF84" s="7">
        <v>0</v>
      </c>
      <c r="LG84" s="7">
        <v>0</v>
      </c>
      <c r="LH84" s="7">
        <v>0</v>
      </c>
      <c r="LI84" s="7"/>
      <c r="LJ84" s="7"/>
      <c r="LK84" s="7"/>
      <c r="LL84" s="7">
        <v>0</v>
      </c>
      <c r="LM84" s="7">
        <v>0</v>
      </c>
      <c r="LN84" s="7">
        <v>0</v>
      </c>
      <c r="LO84" s="7"/>
      <c r="LP84" s="7"/>
      <c r="LQ84" s="7"/>
      <c r="LR84" s="7">
        <v>1000000</v>
      </c>
      <c r="LS84" s="7">
        <v>0</v>
      </c>
      <c r="LT84" s="7">
        <v>0</v>
      </c>
      <c r="LU84" s="7"/>
      <c r="LV84" s="7"/>
      <c r="LW84" s="7"/>
      <c r="LX84" s="7">
        <v>2900000</v>
      </c>
      <c r="LY84" s="7">
        <v>0</v>
      </c>
      <c r="LZ84" s="7">
        <v>0</v>
      </c>
      <c r="MA84" s="7"/>
      <c r="MB84" s="7"/>
      <c r="MC84" s="7"/>
      <c r="MD84" s="7">
        <v>40000</v>
      </c>
      <c r="ME84" s="7">
        <v>0</v>
      </c>
      <c r="MF84" s="7">
        <v>0</v>
      </c>
      <c r="MG84" s="7"/>
      <c r="MH84" s="7"/>
      <c r="MI84" s="7"/>
      <c r="MJ84" s="7">
        <v>50000</v>
      </c>
      <c r="MK84" s="7">
        <v>0</v>
      </c>
      <c r="ML84" s="7">
        <v>0</v>
      </c>
      <c r="MM84" s="7"/>
      <c r="MN84" s="7"/>
      <c r="MO84" s="7"/>
      <c r="MP84" s="7">
        <v>1300000</v>
      </c>
      <c r="MQ84" s="7">
        <v>0</v>
      </c>
      <c r="MR84" s="7">
        <v>0</v>
      </c>
      <c r="MS84" s="7"/>
      <c r="MT84" s="7"/>
      <c r="MU84" s="7"/>
      <c r="MV84" s="7">
        <v>2100000</v>
      </c>
      <c r="MW84" s="7">
        <v>0</v>
      </c>
      <c r="MX84" s="7">
        <v>0</v>
      </c>
      <c r="MY84" s="7"/>
      <c r="MZ84" s="7"/>
      <c r="NA84" s="7"/>
      <c r="NB84" s="7">
        <v>50000</v>
      </c>
      <c r="NC84" s="7">
        <v>0</v>
      </c>
      <c r="ND84" s="7">
        <v>0</v>
      </c>
      <c r="NE84" s="7"/>
      <c r="NF84" s="7"/>
      <c r="NG84" s="7"/>
      <c r="NH84" s="7">
        <v>0</v>
      </c>
      <c r="NI84" s="7">
        <v>0</v>
      </c>
      <c r="NJ84" s="7">
        <v>0</v>
      </c>
      <c r="NK84" s="7"/>
      <c r="NL84" s="7"/>
      <c r="NM84" s="7"/>
      <c r="NN84" s="7">
        <v>100000</v>
      </c>
      <c r="NO84" s="7">
        <v>0</v>
      </c>
      <c r="NP84" s="7">
        <v>0</v>
      </c>
      <c r="NQ84" s="7"/>
      <c r="NR84" s="7"/>
      <c r="NS84" s="7"/>
      <c r="NT84" s="7">
        <v>0</v>
      </c>
      <c r="NU84" s="7">
        <v>0</v>
      </c>
      <c r="NV84" s="7">
        <v>0</v>
      </c>
      <c r="NW84" s="7"/>
      <c r="NX84" s="7"/>
      <c r="NY84" s="7"/>
      <c r="NZ84" s="7">
        <v>2500000</v>
      </c>
      <c r="OA84" s="7">
        <v>0</v>
      </c>
      <c r="OB84" s="7">
        <v>0</v>
      </c>
      <c r="OC84" s="7"/>
      <c r="OD84" s="7"/>
      <c r="OE84" s="7"/>
      <c r="OF84" s="7">
        <v>30000</v>
      </c>
      <c r="OG84" s="7">
        <v>0</v>
      </c>
      <c r="OH84" s="7">
        <v>0</v>
      </c>
      <c r="OI84" s="7"/>
      <c r="OJ84" s="7"/>
      <c r="OK84" s="7"/>
      <c r="OL84" s="7">
        <v>0</v>
      </c>
      <c r="OM84" s="7">
        <v>0</v>
      </c>
      <c r="ON84" s="7">
        <v>0</v>
      </c>
      <c r="OO84" s="7"/>
      <c r="OP84" s="7"/>
      <c r="OQ84" s="7"/>
      <c r="OR84" s="7">
        <v>0</v>
      </c>
      <c r="OS84" s="7">
        <v>0</v>
      </c>
      <c r="OT84" s="7">
        <v>0</v>
      </c>
      <c r="OU84" s="7"/>
      <c r="OV84" s="7"/>
      <c r="OW84" s="7"/>
      <c r="OX84" s="7">
        <v>1400000</v>
      </c>
      <c r="OY84" s="7">
        <v>0</v>
      </c>
      <c r="OZ84" s="7">
        <v>0</v>
      </c>
      <c r="PA84" s="7"/>
      <c r="PB84" s="7"/>
      <c r="PC84" s="7"/>
      <c r="PD84" s="7">
        <v>1400000</v>
      </c>
      <c r="PE84" s="7">
        <v>0</v>
      </c>
      <c r="PF84" s="7">
        <v>0</v>
      </c>
      <c r="PG84" s="7"/>
      <c r="PH84" s="7"/>
      <c r="PI84" s="7"/>
      <c r="PJ84" s="7">
        <v>0</v>
      </c>
      <c r="PK84" s="7">
        <v>0</v>
      </c>
      <c r="PL84" s="7">
        <v>0</v>
      </c>
      <c r="PM84" s="7"/>
      <c r="PN84" s="7"/>
      <c r="PO84" s="7"/>
      <c r="PP84" s="7">
        <v>37498000</v>
      </c>
      <c r="PQ84" s="7">
        <v>12238000</v>
      </c>
      <c r="PR84" s="8">
        <v>12238000</v>
      </c>
      <c r="PS84" s="7">
        <v>100</v>
      </c>
      <c r="PT84" s="7">
        <v>100</v>
      </c>
      <c r="PU84" s="7"/>
      <c r="PV84" s="7">
        <v>24513370</v>
      </c>
      <c r="PW84" s="7"/>
      <c r="PX84" s="7">
        <v>4811000</v>
      </c>
      <c r="PY84" s="7">
        <v>6085000</v>
      </c>
      <c r="PZ84" s="7">
        <v>12238000</v>
      </c>
      <c r="QA84" s="7">
        <v>0</v>
      </c>
      <c r="QB84" s="7">
        <v>0</v>
      </c>
      <c r="QC84" s="7">
        <v>0</v>
      </c>
      <c r="QD84" s="7">
        <v>0</v>
      </c>
      <c r="QE84" s="7">
        <v>0</v>
      </c>
      <c r="QF84" s="7">
        <v>0</v>
      </c>
      <c r="QG84" s="7">
        <v>5059882</v>
      </c>
      <c r="QH84" s="7">
        <v>4170300</v>
      </c>
      <c r="QI84" s="7">
        <v>2160000</v>
      </c>
      <c r="QJ84" s="7">
        <v>19553483</v>
      </c>
      <c r="QK84" s="7">
        <v>20500000</v>
      </c>
      <c r="QL84" s="7">
        <v>20000000</v>
      </c>
      <c r="QM84" s="7"/>
      <c r="QN84" s="7">
        <v>2379103</v>
      </c>
      <c r="QO84" s="7">
        <v>2700000</v>
      </c>
      <c r="QP84" s="7">
        <v>2500000</v>
      </c>
      <c r="QQ84" s="7"/>
      <c r="QR84" s="7"/>
      <c r="QS84" s="7"/>
      <c r="QT84" s="7"/>
      <c r="QU84" s="7"/>
      <c r="QV84" s="7"/>
      <c r="QW84" s="7"/>
      <c r="QX84" s="7"/>
      <c r="QY84" s="7"/>
      <c r="QZ84" s="7"/>
      <c r="RA84" s="7"/>
      <c r="RB84" s="7"/>
      <c r="RC84" s="7"/>
      <c r="RD84" s="7">
        <v>532721</v>
      </c>
      <c r="RE84" s="7">
        <v>560000</v>
      </c>
      <c r="RF84" s="7">
        <v>600000</v>
      </c>
      <c r="RG84" s="7"/>
      <c r="RH84" s="7"/>
      <c r="RI84" s="7">
        <v>0</v>
      </c>
      <c r="RJ84" s="7"/>
      <c r="RK84" s="7"/>
      <c r="RL84" s="7"/>
      <c r="RM84" s="7" t="s">
        <v>1188</v>
      </c>
      <c r="RN84" s="7"/>
      <c r="RO84" s="7"/>
      <c r="RP84" s="7"/>
      <c r="RQ84" s="7"/>
      <c r="RR84" s="7"/>
      <c r="RS84" s="7"/>
      <c r="RT84" s="7"/>
      <c r="RU84" s="7"/>
      <c r="RV84" s="7"/>
      <c r="RW84" s="7"/>
      <c r="RX84" s="7"/>
      <c r="RY84" s="7"/>
      <c r="RZ84" s="7"/>
      <c r="SA84" s="7"/>
      <c r="SB84" s="7"/>
      <c r="SC84" s="7"/>
      <c r="SD84" s="7"/>
      <c r="SE84" s="7"/>
      <c r="SF84" s="7"/>
      <c r="SG84" s="36">
        <f t="shared" si="169"/>
        <v>37498000</v>
      </c>
      <c r="SH84" s="36">
        <f t="shared" si="170"/>
        <v>37498000</v>
      </c>
      <c r="SI84" s="36">
        <f t="shared" si="171"/>
        <v>24628000</v>
      </c>
      <c r="SJ84" s="20">
        <f t="shared" si="172"/>
        <v>24600000</v>
      </c>
      <c r="SK84" s="20">
        <f t="shared" si="173"/>
        <v>0</v>
      </c>
      <c r="SL84" s="20">
        <f t="shared" si="174"/>
        <v>28000</v>
      </c>
      <c r="SM84" s="20">
        <f t="shared" si="175"/>
        <v>0</v>
      </c>
      <c r="SN84" s="36">
        <f t="shared" si="176"/>
        <v>12870000</v>
      </c>
      <c r="SO84" s="36">
        <f t="shared" si="177"/>
        <v>1000000</v>
      </c>
      <c r="SP84" s="20">
        <f t="shared" si="178"/>
        <v>0</v>
      </c>
      <c r="SQ84" s="20">
        <f t="shared" si="179"/>
        <v>1000000</v>
      </c>
      <c r="SR84" s="20">
        <f t="shared" si="180"/>
        <v>2900000</v>
      </c>
      <c r="SS84" s="20">
        <f t="shared" si="181"/>
        <v>40000</v>
      </c>
      <c r="ST84" s="20">
        <f t="shared" si="182"/>
        <v>50000</v>
      </c>
      <c r="SU84" s="20">
        <f t="shared" si="183"/>
        <v>1300000</v>
      </c>
      <c r="SV84" s="36">
        <f t="shared" si="184"/>
        <v>6180000</v>
      </c>
      <c r="SW84" s="20">
        <f t="shared" si="185"/>
        <v>2100000</v>
      </c>
      <c r="SX84" s="20">
        <f t="shared" si="186"/>
        <v>50000</v>
      </c>
      <c r="SY84" s="20">
        <f t="shared" si="187"/>
        <v>0</v>
      </c>
      <c r="SZ84" s="20">
        <f t="shared" si="188"/>
        <v>100000</v>
      </c>
      <c r="TA84" s="20">
        <f t="shared" si="189"/>
        <v>0</v>
      </c>
      <c r="TB84" s="20">
        <f t="shared" si="190"/>
        <v>2500000</v>
      </c>
      <c r="TC84" s="20">
        <f t="shared" si="191"/>
        <v>30000</v>
      </c>
      <c r="TD84" s="20">
        <f t="shared" si="192"/>
        <v>0</v>
      </c>
      <c r="TE84" s="20">
        <f t="shared" si="193"/>
        <v>0</v>
      </c>
      <c r="TF84" s="20">
        <f t="shared" si="194"/>
        <v>1400000</v>
      </c>
      <c r="TG84" s="20">
        <f t="shared" si="195"/>
        <v>1400000</v>
      </c>
      <c r="TH84" s="20">
        <f t="shared" si="196"/>
        <v>0</v>
      </c>
      <c r="TI84" s="6"/>
      <c r="TJ84" s="36">
        <f t="shared" si="197"/>
        <v>12238000</v>
      </c>
      <c r="TK84" s="36">
        <f t="shared" si="198"/>
        <v>12238000</v>
      </c>
      <c r="TL84" s="36">
        <f t="shared" si="199"/>
        <v>12238000</v>
      </c>
      <c r="TM84" s="20">
        <f t="shared" si="200"/>
        <v>12238000</v>
      </c>
      <c r="TN84" s="20">
        <f t="shared" si="201"/>
        <v>0</v>
      </c>
      <c r="TO84" s="20">
        <f t="shared" si="202"/>
        <v>0</v>
      </c>
      <c r="TP84" s="20">
        <f t="shared" si="203"/>
        <v>0</v>
      </c>
      <c r="TQ84" s="36">
        <f t="shared" si="204"/>
        <v>0</v>
      </c>
      <c r="TR84" s="36">
        <f t="shared" si="205"/>
        <v>0</v>
      </c>
      <c r="TS84" s="20">
        <f t="shared" si="206"/>
        <v>0</v>
      </c>
      <c r="TT84" s="20">
        <f t="shared" si="207"/>
        <v>0</v>
      </c>
      <c r="TU84" s="20">
        <f t="shared" si="208"/>
        <v>0</v>
      </c>
      <c r="TV84" s="20">
        <f t="shared" si="209"/>
        <v>0</v>
      </c>
      <c r="TW84" s="20">
        <f t="shared" si="210"/>
        <v>0</v>
      </c>
      <c r="TX84" s="20">
        <f t="shared" si="211"/>
        <v>0</v>
      </c>
      <c r="TY84" s="36">
        <f t="shared" si="212"/>
        <v>0</v>
      </c>
      <c r="TZ84" s="20">
        <f t="shared" si="213"/>
        <v>0</v>
      </c>
      <c r="UA84" s="20">
        <f t="shared" si="214"/>
        <v>0</v>
      </c>
      <c r="UB84" s="20">
        <f t="shared" si="215"/>
        <v>0</v>
      </c>
      <c r="UC84" s="20">
        <f t="shared" si="216"/>
        <v>0</v>
      </c>
      <c r="UD84" s="20">
        <f t="shared" si="217"/>
        <v>0</v>
      </c>
      <c r="UE84" s="20">
        <f t="shared" si="218"/>
        <v>0</v>
      </c>
      <c r="UF84" s="20">
        <f t="shared" si="219"/>
        <v>0</v>
      </c>
      <c r="UG84" s="20">
        <f t="shared" si="220"/>
        <v>0</v>
      </c>
      <c r="UH84" s="20">
        <f t="shared" si="221"/>
        <v>0</v>
      </c>
      <c r="UI84" s="20">
        <f t="shared" si="222"/>
        <v>0</v>
      </c>
      <c r="UJ84" s="20">
        <f t="shared" si="223"/>
        <v>0</v>
      </c>
      <c r="UK84" s="20">
        <f t="shared" si="224"/>
        <v>0</v>
      </c>
      <c r="UL84" s="6"/>
      <c r="UM84" s="36">
        <f t="shared" si="225"/>
        <v>12238000</v>
      </c>
      <c r="UN84" s="36">
        <f t="shared" si="226"/>
        <v>12238000</v>
      </c>
      <c r="UO84" s="36">
        <f t="shared" si="227"/>
        <v>12238000</v>
      </c>
      <c r="UP84" s="20">
        <f t="shared" si="228"/>
        <v>12238000</v>
      </c>
      <c r="UQ84" s="20">
        <f t="shared" si="229"/>
        <v>0</v>
      </c>
      <c r="UR84" s="20">
        <f t="shared" si="230"/>
        <v>0</v>
      </c>
      <c r="US84" s="20">
        <f t="shared" si="231"/>
        <v>0</v>
      </c>
      <c r="UT84" s="36">
        <f t="shared" si="232"/>
        <v>0</v>
      </c>
      <c r="UU84" s="36">
        <f t="shared" si="233"/>
        <v>0</v>
      </c>
      <c r="UV84" s="20">
        <f t="shared" si="234"/>
        <v>0</v>
      </c>
      <c r="UW84" s="20">
        <f t="shared" si="235"/>
        <v>0</v>
      </c>
      <c r="UX84" s="20">
        <f t="shared" si="236"/>
        <v>0</v>
      </c>
      <c r="UY84" s="20">
        <f t="shared" si="237"/>
        <v>0</v>
      </c>
      <c r="UZ84" s="20">
        <f t="shared" si="238"/>
        <v>0</v>
      </c>
      <c r="VA84" s="20">
        <f t="shared" si="239"/>
        <v>0</v>
      </c>
      <c r="VB84" s="36">
        <f t="shared" si="240"/>
        <v>0</v>
      </c>
      <c r="VC84" s="20">
        <f t="shared" si="241"/>
        <v>0</v>
      </c>
      <c r="VD84" s="20">
        <f t="shared" si="242"/>
        <v>0</v>
      </c>
      <c r="VE84" s="20">
        <f t="shared" si="243"/>
        <v>0</v>
      </c>
      <c r="VF84" s="20">
        <f t="shared" si="244"/>
        <v>0</v>
      </c>
      <c r="VG84" s="20">
        <f t="shared" si="245"/>
        <v>0</v>
      </c>
      <c r="VH84" s="20">
        <f t="shared" si="246"/>
        <v>0</v>
      </c>
      <c r="VI84" s="20">
        <f t="shared" si="247"/>
        <v>0</v>
      </c>
      <c r="VJ84" s="20">
        <f t="shared" si="248"/>
        <v>0</v>
      </c>
      <c r="VK84" s="20">
        <f t="shared" si="249"/>
        <v>0</v>
      </c>
      <c r="VL84" s="20">
        <f t="shared" si="250"/>
        <v>0</v>
      </c>
      <c r="VM84" s="20">
        <f t="shared" si="251"/>
        <v>0</v>
      </c>
      <c r="VN84" s="20">
        <f t="shared" si="252"/>
        <v>0</v>
      </c>
      <c r="VT84" s="34">
        <f t="shared" si="139"/>
        <v>5869239</v>
      </c>
      <c r="VU84" s="34" t="str">
        <f t="shared" si="140"/>
        <v>Domovy Na Třešňovce</v>
      </c>
      <c r="VV84" s="34" t="str">
        <f t="shared" si="141"/>
        <v>domov pro seniory</v>
      </c>
      <c r="VW84" s="34" t="str">
        <f t="shared" si="142"/>
        <v>domovy pro seniory</v>
      </c>
      <c r="VX84" s="10">
        <f t="shared" si="143"/>
        <v>3990000</v>
      </c>
      <c r="VY84" s="10"/>
      <c r="VZ84" s="10"/>
      <c r="WA84" s="10">
        <f t="shared" si="144"/>
        <v>2100000</v>
      </c>
      <c r="WB84" s="10">
        <f t="shared" si="145"/>
        <v>2500000</v>
      </c>
      <c r="WC84" s="10">
        <f t="shared" si="146"/>
        <v>0</v>
      </c>
      <c r="WD84" s="10">
        <f t="shared" si="147"/>
        <v>0</v>
      </c>
      <c r="WE84" s="10">
        <f t="shared" si="148"/>
        <v>150000</v>
      </c>
      <c r="WF84" s="10"/>
      <c r="WG84" s="10"/>
      <c r="WH84" s="10">
        <f t="shared" si="149"/>
        <v>1400000</v>
      </c>
      <c r="WI84" s="10">
        <f t="shared" si="150"/>
        <v>2730000</v>
      </c>
      <c r="WJ84" s="10">
        <f t="shared" si="151"/>
        <v>17410000</v>
      </c>
      <c r="WK84" s="10"/>
      <c r="WL84" s="10">
        <f t="shared" si="152"/>
        <v>7218000</v>
      </c>
      <c r="WM84" s="10">
        <f t="shared" si="153"/>
        <v>37498000</v>
      </c>
      <c r="WN84" s="10">
        <f t="shared" si="154"/>
        <v>37498000</v>
      </c>
      <c r="WO84" s="10">
        <f t="shared" si="155"/>
        <v>0</v>
      </c>
      <c r="WP84" s="10">
        <f t="shared" si="156"/>
        <v>24628000</v>
      </c>
      <c r="WQ84" s="34">
        <v>6115340</v>
      </c>
      <c r="WR84" s="10">
        <f t="shared" si="157"/>
        <v>0</v>
      </c>
      <c r="WS84" s="10"/>
      <c r="WT84" s="10"/>
      <c r="WU84" s="10">
        <f t="shared" si="158"/>
        <v>0</v>
      </c>
      <c r="WV84" s="10">
        <f t="shared" si="159"/>
        <v>0</v>
      </c>
      <c r="WW84" s="10">
        <f t="shared" si="160"/>
        <v>0</v>
      </c>
      <c r="WX84" s="10">
        <f t="shared" si="161"/>
        <v>0</v>
      </c>
      <c r="WY84" s="10">
        <f t="shared" si="162"/>
        <v>0</v>
      </c>
      <c r="WZ84" s="10"/>
      <c r="XA84" s="10"/>
      <c r="XB84" s="10">
        <f t="shared" si="163"/>
        <v>0</v>
      </c>
      <c r="XC84" s="10">
        <f t="shared" si="164"/>
        <v>0</v>
      </c>
      <c r="XD84" s="10">
        <f t="shared" si="165"/>
        <v>12238000</v>
      </c>
      <c r="XE84" s="10">
        <f t="shared" si="166"/>
        <v>12238000</v>
      </c>
      <c r="XF84" s="10"/>
      <c r="XG84" s="10">
        <f t="shared" si="167"/>
        <v>12238000</v>
      </c>
      <c r="XH84" s="10">
        <f t="shared" si="168"/>
        <v>0</v>
      </c>
      <c r="XI84" s="10"/>
      <c r="XJ84" s="10"/>
      <c r="XK84" s="10"/>
    </row>
    <row r="85" spans="1:635" s="34" customFormat="1" ht="28.5" customHeight="1">
      <c r="A85" s="7">
        <v>1</v>
      </c>
      <c r="B85" s="9" t="s">
        <v>1464</v>
      </c>
      <c r="C85" s="7">
        <v>71193952</v>
      </c>
      <c r="D85" s="7" t="s">
        <v>1465</v>
      </c>
      <c r="E85" s="7" t="s">
        <v>1219</v>
      </c>
      <c r="F85" s="7">
        <v>6945387</v>
      </c>
      <c r="G85" s="7" t="s">
        <v>1227</v>
      </c>
      <c r="H85" s="7" t="s">
        <v>1187</v>
      </c>
      <c r="I85" s="7" t="s">
        <v>1468</v>
      </c>
      <c r="J85" s="35">
        <v>39083</v>
      </c>
      <c r="K85" s="7"/>
      <c r="L85" s="7" t="s">
        <v>1188</v>
      </c>
      <c r="M85" s="7" t="s">
        <v>1469</v>
      </c>
      <c r="N85" s="7">
        <v>57</v>
      </c>
      <c r="O85" s="7"/>
      <c r="P85" s="7">
        <v>55</v>
      </c>
      <c r="Q85" s="7">
        <v>55</v>
      </c>
      <c r="R85" s="7">
        <v>57</v>
      </c>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t="s">
        <v>1224</v>
      </c>
      <c r="BM85" s="7" t="s">
        <v>1225</v>
      </c>
      <c r="BN85" s="7" t="s">
        <v>1200</v>
      </c>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v>0</v>
      </c>
      <c r="DB85" s="7">
        <v>0</v>
      </c>
      <c r="DC85" s="7">
        <v>0</v>
      </c>
      <c r="DD85" s="7">
        <v>0</v>
      </c>
      <c r="DE85" s="7">
        <v>0</v>
      </c>
      <c r="DF85" s="7">
        <v>0</v>
      </c>
      <c r="DG85" s="7">
        <v>3</v>
      </c>
      <c r="DH85" s="7">
        <v>30</v>
      </c>
      <c r="DI85" s="7">
        <v>22</v>
      </c>
      <c r="DJ85" s="7">
        <v>0</v>
      </c>
      <c r="DK85" s="7">
        <v>0</v>
      </c>
      <c r="DL85" s="7">
        <v>3</v>
      </c>
      <c r="DM85" s="7">
        <v>30</v>
      </c>
      <c r="DN85" s="7">
        <v>22</v>
      </c>
      <c r="DO85" s="7">
        <v>0</v>
      </c>
      <c r="DP85" s="7">
        <v>0</v>
      </c>
      <c r="DQ85" s="7">
        <v>55</v>
      </c>
      <c r="DR85" s="7">
        <v>55</v>
      </c>
      <c r="DS85" s="7">
        <v>0</v>
      </c>
      <c r="DT85" s="7">
        <v>0</v>
      </c>
      <c r="DU85" s="7">
        <v>0</v>
      </c>
      <c r="DV85" s="7">
        <v>0</v>
      </c>
      <c r="DW85" s="7">
        <v>0</v>
      </c>
      <c r="DX85" s="7">
        <v>0</v>
      </c>
      <c r="DY85" s="7">
        <v>2</v>
      </c>
      <c r="DZ85" s="7">
        <v>32</v>
      </c>
      <c r="EA85" s="7">
        <v>23</v>
      </c>
      <c r="EB85" s="7">
        <v>0</v>
      </c>
      <c r="EC85" s="7">
        <v>0</v>
      </c>
      <c r="ED85" s="7">
        <v>2</v>
      </c>
      <c r="EE85" s="7">
        <v>32</v>
      </c>
      <c r="EF85" s="7">
        <v>23</v>
      </c>
      <c r="EG85" s="7">
        <v>0</v>
      </c>
      <c r="EH85" s="7">
        <v>0</v>
      </c>
      <c r="EI85" s="7">
        <v>57</v>
      </c>
      <c r="EJ85" s="7">
        <v>57</v>
      </c>
      <c r="EK85" s="7"/>
      <c r="EL85" s="7"/>
      <c r="EM85" s="7"/>
      <c r="EN85" s="7"/>
      <c r="EO85" s="7"/>
      <c r="EP85" s="7">
        <v>15</v>
      </c>
      <c r="EQ85" s="7">
        <v>15</v>
      </c>
      <c r="ER85" s="7">
        <v>14</v>
      </c>
      <c r="ES85" s="7">
        <v>5300000</v>
      </c>
      <c r="ET85" s="7">
        <v>5300000</v>
      </c>
      <c r="EU85" s="7">
        <v>9</v>
      </c>
      <c r="EV85" s="7">
        <v>6.2</v>
      </c>
      <c r="EW85" s="7">
        <v>6.2</v>
      </c>
      <c r="EX85" s="7">
        <v>3200000</v>
      </c>
      <c r="EY85" s="7">
        <v>0</v>
      </c>
      <c r="EZ85" s="7"/>
      <c r="FA85" s="7"/>
      <c r="FB85" s="7"/>
      <c r="FC85" s="7"/>
      <c r="FD85" s="7"/>
      <c r="FE85" s="7"/>
      <c r="FF85" s="7"/>
      <c r="FG85" s="7"/>
      <c r="FH85" s="7"/>
      <c r="FI85" s="7"/>
      <c r="FJ85" s="7"/>
      <c r="FK85" s="7"/>
      <c r="FL85" s="7"/>
      <c r="FM85" s="7"/>
      <c r="FN85" s="7"/>
      <c r="FO85" s="7">
        <v>23</v>
      </c>
      <c r="FP85" s="7">
        <v>11.9</v>
      </c>
      <c r="FQ85" s="7">
        <v>11.9</v>
      </c>
      <c r="FR85" s="7">
        <v>5400000</v>
      </c>
      <c r="FS85" s="7">
        <v>1206000</v>
      </c>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v>4</v>
      </c>
      <c r="IT85" s="7">
        <v>800</v>
      </c>
      <c r="IU85" s="7">
        <v>0.39800000000000002</v>
      </c>
      <c r="IV85" s="7">
        <v>56000</v>
      </c>
      <c r="IW85" s="7">
        <v>0</v>
      </c>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c r="JY85" s="7"/>
      <c r="JZ85" s="7"/>
      <c r="KA85" s="7"/>
      <c r="KB85" s="7"/>
      <c r="KC85" s="7"/>
      <c r="KD85" s="7"/>
      <c r="KE85" s="7"/>
      <c r="KF85" s="7"/>
      <c r="KG85" s="7">
        <v>0</v>
      </c>
      <c r="KH85" s="7"/>
      <c r="KI85" s="7">
        <v>21.2</v>
      </c>
      <c r="KJ85" s="7">
        <v>0</v>
      </c>
      <c r="KK85" s="7">
        <v>0</v>
      </c>
      <c r="KL85" s="7">
        <v>0</v>
      </c>
      <c r="KM85" s="7">
        <v>21.2</v>
      </c>
      <c r="KN85" s="7">
        <v>13900000</v>
      </c>
      <c r="KO85" s="7">
        <v>6506000</v>
      </c>
      <c r="KP85" s="7">
        <v>6506000</v>
      </c>
      <c r="KQ85" s="7"/>
      <c r="KR85" s="7"/>
      <c r="KS85" s="7"/>
      <c r="KT85" s="7">
        <v>0</v>
      </c>
      <c r="KU85" s="7">
        <v>0</v>
      </c>
      <c r="KV85" s="7">
        <v>0</v>
      </c>
      <c r="KW85" s="7"/>
      <c r="KX85" s="7"/>
      <c r="KY85" s="7"/>
      <c r="KZ85" s="7">
        <v>56000</v>
      </c>
      <c r="LA85" s="7">
        <v>0</v>
      </c>
      <c r="LB85" s="7">
        <v>0</v>
      </c>
      <c r="LC85" s="7"/>
      <c r="LD85" s="7"/>
      <c r="LE85" s="7"/>
      <c r="LF85" s="7">
        <v>0</v>
      </c>
      <c r="LG85" s="7">
        <v>0</v>
      </c>
      <c r="LH85" s="7">
        <v>0</v>
      </c>
      <c r="LI85" s="7"/>
      <c r="LJ85" s="7"/>
      <c r="LK85" s="7"/>
      <c r="LL85" s="7">
        <v>0</v>
      </c>
      <c r="LM85" s="7">
        <v>0</v>
      </c>
      <c r="LN85" s="7">
        <v>0</v>
      </c>
      <c r="LO85" s="7"/>
      <c r="LP85" s="7"/>
      <c r="LQ85" s="7"/>
      <c r="LR85" s="7">
        <v>500000</v>
      </c>
      <c r="LS85" s="7">
        <v>0</v>
      </c>
      <c r="LT85" s="7">
        <v>0</v>
      </c>
      <c r="LU85" s="7"/>
      <c r="LV85" s="7"/>
      <c r="LW85" s="7"/>
      <c r="LX85" s="7">
        <v>1700000</v>
      </c>
      <c r="LY85" s="7">
        <v>0</v>
      </c>
      <c r="LZ85" s="7">
        <v>0</v>
      </c>
      <c r="MA85" s="7"/>
      <c r="MB85" s="7"/>
      <c r="MC85" s="7"/>
      <c r="MD85" s="7">
        <v>40000</v>
      </c>
      <c r="ME85" s="7">
        <v>0</v>
      </c>
      <c r="MF85" s="7">
        <v>0</v>
      </c>
      <c r="MG85" s="7"/>
      <c r="MH85" s="7"/>
      <c r="MI85" s="7"/>
      <c r="MJ85" s="7">
        <v>60000</v>
      </c>
      <c r="MK85" s="7">
        <v>0</v>
      </c>
      <c r="ML85" s="7">
        <v>0</v>
      </c>
      <c r="MM85" s="7"/>
      <c r="MN85" s="7"/>
      <c r="MO85" s="7"/>
      <c r="MP85" s="7">
        <v>1000000</v>
      </c>
      <c r="MQ85" s="7">
        <v>0</v>
      </c>
      <c r="MR85" s="7">
        <v>0</v>
      </c>
      <c r="MS85" s="7"/>
      <c r="MT85" s="7"/>
      <c r="MU85" s="7"/>
      <c r="MV85" s="7">
        <v>1100000</v>
      </c>
      <c r="MW85" s="7">
        <v>0</v>
      </c>
      <c r="MX85" s="7">
        <v>0</v>
      </c>
      <c r="MY85" s="7"/>
      <c r="MZ85" s="7"/>
      <c r="NA85" s="7"/>
      <c r="NB85" s="7">
        <v>30000</v>
      </c>
      <c r="NC85" s="7">
        <v>0</v>
      </c>
      <c r="ND85" s="7">
        <v>0</v>
      </c>
      <c r="NE85" s="7"/>
      <c r="NF85" s="7"/>
      <c r="NG85" s="7"/>
      <c r="NH85" s="7">
        <v>0</v>
      </c>
      <c r="NI85" s="7">
        <v>0</v>
      </c>
      <c r="NJ85" s="7">
        <v>0</v>
      </c>
      <c r="NK85" s="7"/>
      <c r="NL85" s="7"/>
      <c r="NM85" s="7"/>
      <c r="NN85" s="7">
        <v>50000</v>
      </c>
      <c r="NO85" s="7">
        <v>0</v>
      </c>
      <c r="NP85" s="7">
        <v>0</v>
      </c>
      <c r="NQ85" s="7"/>
      <c r="NR85" s="7"/>
      <c r="NS85" s="7"/>
      <c r="NT85" s="7">
        <v>0</v>
      </c>
      <c r="NU85" s="7">
        <v>0</v>
      </c>
      <c r="NV85" s="7">
        <v>0</v>
      </c>
      <c r="NW85" s="7"/>
      <c r="NX85" s="7"/>
      <c r="NY85" s="7"/>
      <c r="NZ85" s="7">
        <v>1500000</v>
      </c>
      <c r="OA85" s="7">
        <v>0</v>
      </c>
      <c r="OB85" s="7">
        <v>0</v>
      </c>
      <c r="OC85" s="7"/>
      <c r="OD85" s="7"/>
      <c r="OE85" s="7"/>
      <c r="OF85" s="7">
        <v>20000</v>
      </c>
      <c r="OG85" s="7">
        <v>0</v>
      </c>
      <c r="OH85" s="7">
        <v>0</v>
      </c>
      <c r="OI85" s="7"/>
      <c r="OJ85" s="7"/>
      <c r="OK85" s="7"/>
      <c r="OL85" s="7">
        <v>0</v>
      </c>
      <c r="OM85" s="7">
        <v>0</v>
      </c>
      <c r="ON85" s="7">
        <v>0</v>
      </c>
      <c r="OO85" s="7"/>
      <c r="OP85" s="7"/>
      <c r="OQ85" s="7"/>
      <c r="OR85" s="7">
        <v>0</v>
      </c>
      <c r="OS85" s="7">
        <v>0</v>
      </c>
      <c r="OT85" s="7">
        <v>0</v>
      </c>
      <c r="OU85" s="7"/>
      <c r="OV85" s="7"/>
      <c r="OW85" s="7"/>
      <c r="OX85" s="7">
        <v>700000</v>
      </c>
      <c r="OY85" s="7">
        <v>0</v>
      </c>
      <c r="OZ85" s="7">
        <v>0</v>
      </c>
      <c r="PA85" s="7"/>
      <c r="PB85" s="7"/>
      <c r="PC85" s="7"/>
      <c r="PD85" s="7">
        <v>1000000</v>
      </c>
      <c r="PE85" s="7">
        <v>0</v>
      </c>
      <c r="PF85" s="7">
        <v>0</v>
      </c>
      <c r="PG85" s="7"/>
      <c r="PH85" s="7"/>
      <c r="PI85" s="7"/>
      <c r="PJ85" s="7">
        <v>0</v>
      </c>
      <c r="PK85" s="7">
        <v>0</v>
      </c>
      <c r="PL85" s="7">
        <v>0</v>
      </c>
      <c r="PM85" s="7"/>
      <c r="PN85" s="7"/>
      <c r="PO85" s="7"/>
      <c r="PP85" s="7">
        <v>21656000</v>
      </c>
      <c r="PQ85" s="7">
        <v>6506000</v>
      </c>
      <c r="PR85" s="8">
        <v>6506000</v>
      </c>
      <c r="PS85" s="7">
        <v>100</v>
      </c>
      <c r="PT85" s="7">
        <v>100</v>
      </c>
      <c r="PU85" s="7"/>
      <c r="PV85" s="7">
        <v>19273949</v>
      </c>
      <c r="PW85" s="7"/>
      <c r="PX85" s="7">
        <v>1271000</v>
      </c>
      <c r="PY85" s="7">
        <v>1818000</v>
      </c>
      <c r="PZ85" s="7">
        <v>6506000</v>
      </c>
      <c r="QA85" s="7">
        <v>0</v>
      </c>
      <c r="QB85" s="7">
        <v>0</v>
      </c>
      <c r="QC85" s="7">
        <v>0</v>
      </c>
      <c r="QD85" s="7">
        <v>0</v>
      </c>
      <c r="QE85" s="7">
        <v>0</v>
      </c>
      <c r="QF85" s="7">
        <v>0</v>
      </c>
      <c r="QG85" s="7">
        <v>2597118</v>
      </c>
      <c r="QH85" s="7">
        <v>1661000</v>
      </c>
      <c r="QI85" s="7">
        <v>1100000</v>
      </c>
      <c r="QJ85" s="7">
        <v>10903504</v>
      </c>
      <c r="QK85" s="7">
        <v>11480000</v>
      </c>
      <c r="QL85" s="7">
        <v>11300000</v>
      </c>
      <c r="QM85" s="7"/>
      <c r="QN85" s="7">
        <v>2432842</v>
      </c>
      <c r="QO85" s="7">
        <v>2690000</v>
      </c>
      <c r="QP85" s="7">
        <v>2500000</v>
      </c>
      <c r="QQ85" s="7"/>
      <c r="QR85" s="7"/>
      <c r="QS85" s="7"/>
      <c r="QT85" s="7"/>
      <c r="QU85" s="7"/>
      <c r="QV85" s="7"/>
      <c r="QW85" s="7"/>
      <c r="QX85" s="7"/>
      <c r="QY85" s="7"/>
      <c r="QZ85" s="7"/>
      <c r="RA85" s="7"/>
      <c r="RB85" s="7"/>
      <c r="RC85" s="7"/>
      <c r="RD85" s="7">
        <v>171659</v>
      </c>
      <c r="RE85" s="7">
        <v>206000</v>
      </c>
      <c r="RF85" s="7">
        <v>250000</v>
      </c>
      <c r="RG85" s="7"/>
      <c r="RH85" s="7"/>
      <c r="RI85" s="7">
        <v>0</v>
      </c>
      <c r="RJ85" s="7"/>
      <c r="RK85" s="7"/>
      <c r="RL85" s="7"/>
      <c r="RM85" s="7" t="s">
        <v>1188</v>
      </c>
      <c r="RN85" s="7"/>
      <c r="RO85" s="7"/>
      <c r="RP85" s="7"/>
      <c r="RQ85" s="7"/>
      <c r="RR85" s="7"/>
      <c r="RS85" s="7"/>
      <c r="RT85" s="7"/>
      <c r="RU85" s="7"/>
      <c r="RV85" s="7"/>
      <c r="RW85" s="7"/>
      <c r="RX85" s="7"/>
      <c r="RY85" s="7"/>
      <c r="RZ85" s="7"/>
      <c r="SA85" s="7"/>
      <c r="SB85" s="7"/>
      <c r="SC85" s="7"/>
      <c r="SD85" s="7"/>
      <c r="SE85" s="7"/>
      <c r="SF85" s="7"/>
      <c r="SG85" s="36">
        <f t="shared" si="169"/>
        <v>21656000</v>
      </c>
      <c r="SH85" s="36">
        <f t="shared" si="170"/>
        <v>21656000</v>
      </c>
      <c r="SI85" s="36">
        <f t="shared" si="171"/>
        <v>13956000</v>
      </c>
      <c r="SJ85" s="20">
        <f t="shared" si="172"/>
        <v>13900000</v>
      </c>
      <c r="SK85" s="20">
        <f t="shared" si="173"/>
        <v>0</v>
      </c>
      <c r="SL85" s="20">
        <f t="shared" si="174"/>
        <v>56000</v>
      </c>
      <c r="SM85" s="20">
        <f t="shared" si="175"/>
        <v>0</v>
      </c>
      <c r="SN85" s="36">
        <f t="shared" si="176"/>
        <v>7700000</v>
      </c>
      <c r="SO85" s="36">
        <f t="shared" si="177"/>
        <v>500000</v>
      </c>
      <c r="SP85" s="20">
        <f t="shared" si="178"/>
        <v>0</v>
      </c>
      <c r="SQ85" s="20">
        <f t="shared" si="179"/>
        <v>500000</v>
      </c>
      <c r="SR85" s="20">
        <f t="shared" si="180"/>
        <v>1700000</v>
      </c>
      <c r="SS85" s="20">
        <f t="shared" si="181"/>
        <v>40000</v>
      </c>
      <c r="ST85" s="20">
        <f t="shared" si="182"/>
        <v>60000</v>
      </c>
      <c r="SU85" s="20">
        <f t="shared" si="183"/>
        <v>1000000</v>
      </c>
      <c r="SV85" s="36">
        <f t="shared" si="184"/>
        <v>3400000</v>
      </c>
      <c r="SW85" s="20">
        <f t="shared" si="185"/>
        <v>1100000</v>
      </c>
      <c r="SX85" s="20">
        <f t="shared" si="186"/>
        <v>30000</v>
      </c>
      <c r="SY85" s="20">
        <f t="shared" si="187"/>
        <v>0</v>
      </c>
      <c r="SZ85" s="20">
        <f t="shared" si="188"/>
        <v>50000</v>
      </c>
      <c r="TA85" s="20">
        <f t="shared" si="189"/>
        <v>0</v>
      </c>
      <c r="TB85" s="20">
        <f t="shared" si="190"/>
        <v>1500000</v>
      </c>
      <c r="TC85" s="20">
        <f t="shared" si="191"/>
        <v>20000</v>
      </c>
      <c r="TD85" s="20">
        <f t="shared" si="192"/>
        <v>0</v>
      </c>
      <c r="TE85" s="20">
        <f t="shared" si="193"/>
        <v>0</v>
      </c>
      <c r="TF85" s="20">
        <f t="shared" si="194"/>
        <v>700000</v>
      </c>
      <c r="TG85" s="20">
        <f t="shared" si="195"/>
        <v>1000000</v>
      </c>
      <c r="TH85" s="20">
        <f t="shared" si="196"/>
        <v>0</v>
      </c>
      <c r="TI85" s="6"/>
      <c r="TJ85" s="36">
        <f t="shared" si="197"/>
        <v>6506000</v>
      </c>
      <c r="TK85" s="36">
        <f t="shared" si="198"/>
        <v>6506000</v>
      </c>
      <c r="TL85" s="36">
        <f t="shared" si="199"/>
        <v>6506000</v>
      </c>
      <c r="TM85" s="20">
        <f t="shared" si="200"/>
        <v>6506000</v>
      </c>
      <c r="TN85" s="20">
        <f t="shared" si="201"/>
        <v>0</v>
      </c>
      <c r="TO85" s="20">
        <f t="shared" si="202"/>
        <v>0</v>
      </c>
      <c r="TP85" s="20">
        <f t="shared" si="203"/>
        <v>0</v>
      </c>
      <c r="TQ85" s="36">
        <f t="shared" si="204"/>
        <v>0</v>
      </c>
      <c r="TR85" s="36">
        <f t="shared" si="205"/>
        <v>0</v>
      </c>
      <c r="TS85" s="20">
        <f t="shared" si="206"/>
        <v>0</v>
      </c>
      <c r="TT85" s="20">
        <f t="shared" si="207"/>
        <v>0</v>
      </c>
      <c r="TU85" s="20">
        <f t="shared" si="208"/>
        <v>0</v>
      </c>
      <c r="TV85" s="20">
        <f t="shared" si="209"/>
        <v>0</v>
      </c>
      <c r="TW85" s="20">
        <f t="shared" si="210"/>
        <v>0</v>
      </c>
      <c r="TX85" s="20">
        <f t="shared" si="211"/>
        <v>0</v>
      </c>
      <c r="TY85" s="36">
        <f t="shared" si="212"/>
        <v>0</v>
      </c>
      <c r="TZ85" s="20">
        <f t="shared" si="213"/>
        <v>0</v>
      </c>
      <c r="UA85" s="20">
        <f t="shared" si="214"/>
        <v>0</v>
      </c>
      <c r="UB85" s="20">
        <f t="shared" si="215"/>
        <v>0</v>
      </c>
      <c r="UC85" s="20">
        <f t="shared" si="216"/>
        <v>0</v>
      </c>
      <c r="UD85" s="20">
        <f t="shared" si="217"/>
        <v>0</v>
      </c>
      <c r="UE85" s="20">
        <f t="shared" si="218"/>
        <v>0</v>
      </c>
      <c r="UF85" s="20">
        <f t="shared" si="219"/>
        <v>0</v>
      </c>
      <c r="UG85" s="20">
        <f t="shared" si="220"/>
        <v>0</v>
      </c>
      <c r="UH85" s="20">
        <f t="shared" si="221"/>
        <v>0</v>
      </c>
      <c r="UI85" s="20">
        <f t="shared" si="222"/>
        <v>0</v>
      </c>
      <c r="UJ85" s="20">
        <f t="shared" si="223"/>
        <v>0</v>
      </c>
      <c r="UK85" s="20">
        <f t="shared" si="224"/>
        <v>0</v>
      </c>
      <c r="UL85" s="6"/>
      <c r="UM85" s="36">
        <f t="shared" si="225"/>
        <v>6506000</v>
      </c>
      <c r="UN85" s="36">
        <f t="shared" si="226"/>
        <v>6506000</v>
      </c>
      <c r="UO85" s="36">
        <f t="shared" si="227"/>
        <v>6506000</v>
      </c>
      <c r="UP85" s="20">
        <f t="shared" si="228"/>
        <v>6506000</v>
      </c>
      <c r="UQ85" s="20">
        <f t="shared" si="229"/>
        <v>0</v>
      </c>
      <c r="UR85" s="20">
        <f t="shared" si="230"/>
        <v>0</v>
      </c>
      <c r="US85" s="20">
        <f t="shared" si="231"/>
        <v>0</v>
      </c>
      <c r="UT85" s="36">
        <f t="shared" si="232"/>
        <v>0</v>
      </c>
      <c r="UU85" s="36">
        <f t="shared" si="233"/>
        <v>0</v>
      </c>
      <c r="UV85" s="20">
        <f t="shared" si="234"/>
        <v>0</v>
      </c>
      <c r="UW85" s="20">
        <f t="shared" si="235"/>
        <v>0</v>
      </c>
      <c r="UX85" s="20">
        <f t="shared" si="236"/>
        <v>0</v>
      </c>
      <c r="UY85" s="20">
        <f t="shared" si="237"/>
        <v>0</v>
      </c>
      <c r="UZ85" s="20">
        <f t="shared" si="238"/>
        <v>0</v>
      </c>
      <c r="VA85" s="20">
        <f t="shared" si="239"/>
        <v>0</v>
      </c>
      <c r="VB85" s="36">
        <f t="shared" si="240"/>
        <v>0</v>
      </c>
      <c r="VC85" s="20">
        <f t="shared" si="241"/>
        <v>0</v>
      </c>
      <c r="VD85" s="20">
        <f t="shared" si="242"/>
        <v>0</v>
      </c>
      <c r="VE85" s="20">
        <f t="shared" si="243"/>
        <v>0</v>
      </c>
      <c r="VF85" s="20">
        <f t="shared" si="244"/>
        <v>0</v>
      </c>
      <c r="VG85" s="20">
        <f t="shared" si="245"/>
        <v>0</v>
      </c>
      <c r="VH85" s="20">
        <f t="shared" si="246"/>
        <v>0</v>
      </c>
      <c r="VI85" s="20">
        <f t="shared" si="247"/>
        <v>0</v>
      </c>
      <c r="VJ85" s="20">
        <f t="shared" si="248"/>
        <v>0</v>
      </c>
      <c r="VK85" s="20">
        <f t="shared" si="249"/>
        <v>0</v>
      </c>
      <c r="VL85" s="20">
        <f t="shared" si="250"/>
        <v>0</v>
      </c>
      <c r="VM85" s="20">
        <f t="shared" si="251"/>
        <v>0</v>
      </c>
      <c r="VN85" s="20">
        <f t="shared" si="252"/>
        <v>0</v>
      </c>
      <c r="VT85" s="34">
        <f t="shared" si="139"/>
        <v>6945387</v>
      </c>
      <c r="VU85" s="34" t="str">
        <f t="shared" si="140"/>
        <v>Domovy Na Třešňovce</v>
      </c>
      <c r="VV85" s="34" t="str">
        <f t="shared" si="141"/>
        <v>domov pro osoby se zdravotním postižením</v>
      </c>
      <c r="VW85" s="34" t="str">
        <f t="shared" si="142"/>
        <v>domovy pro osoby se zdravotním postižením</v>
      </c>
      <c r="VX85" s="10">
        <f t="shared" si="143"/>
        <v>2300000</v>
      </c>
      <c r="VY85" s="10"/>
      <c r="VZ85" s="10"/>
      <c r="WA85" s="10">
        <f t="shared" si="144"/>
        <v>1100000</v>
      </c>
      <c r="WB85" s="10">
        <f t="shared" si="145"/>
        <v>1500000</v>
      </c>
      <c r="WC85" s="10">
        <f t="shared" si="146"/>
        <v>0</v>
      </c>
      <c r="WD85" s="10">
        <f t="shared" si="147"/>
        <v>0</v>
      </c>
      <c r="WE85" s="10">
        <f t="shared" si="148"/>
        <v>80000</v>
      </c>
      <c r="WF85" s="10"/>
      <c r="WG85" s="10"/>
      <c r="WH85" s="10">
        <f t="shared" si="149"/>
        <v>1000000</v>
      </c>
      <c r="WI85" s="10">
        <f t="shared" si="150"/>
        <v>1720000</v>
      </c>
      <c r="WJ85" s="10">
        <f t="shared" si="151"/>
        <v>8500000</v>
      </c>
      <c r="WK85" s="10"/>
      <c r="WL85" s="10">
        <f t="shared" si="152"/>
        <v>5456000</v>
      </c>
      <c r="WM85" s="10">
        <f t="shared" si="153"/>
        <v>21656000</v>
      </c>
      <c r="WN85" s="10">
        <f t="shared" si="154"/>
        <v>21656000</v>
      </c>
      <c r="WO85" s="10">
        <f t="shared" si="155"/>
        <v>0</v>
      </c>
      <c r="WP85" s="10">
        <f t="shared" si="156"/>
        <v>13956000</v>
      </c>
      <c r="WQ85" s="34">
        <v>6115340</v>
      </c>
      <c r="WR85" s="10">
        <f t="shared" si="157"/>
        <v>0</v>
      </c>
      <c r="WS85" s="10"/>
      <c r="WT85" s="10"/>
      <c r="WU85" s="10">
        <f t="shared" si="158"/>
        <v>0</v>
      </c>
      <c r="WV85" s="10">
        <f t="shared" si="159"/>
        <v>0</v>
      </c>
      <c r="WW85" s="10">
        <f t="shared" si="160"/>
        <v>0</v>
      </c>
      <c r="WX85" s="10">
        <f t="shared" si="161"/>
        <v>0</v>
      </c>
      <c r="WY85" s="10">
        <f t="shared" si="162"/>
        <v>0</v>
      </c>
      <c r="WZ85" s="10"/>
      <c r="XA85" s="10"/>
      <c r="XB85" s="10">
        <f t="shared" si="163"/>
        <v>0</v>
      </c>
      <c r="XC85" s="10">
        <f t="shared" si="164"/>
        <v>0</v>
      </c>
      <c r="XD85" s="10">
        <f t="shared" si="165"/>
        <v>6506000</v>
      </c>
      <c r="XE85" s="10">
        <f t="shared" si="166"/>
        <v>6506000</v>
      </c>
      <c r="XF85" s="10"/>
      <c r="XG85" s="10">
        <f t="shared" si="167"/>
        <v>6506000</v>
      </c>
      <c r="XH85" s="10">
        <f t="shared" si="168"/>
        <v>0</v>
      </c>
      <c r="XI85" s="10"/>
      <c r="XJ85" s="10"/>
      <c r="XK85" s="10"/>
    </row>
    <row r="86" spans="1:635" s="34" customFormat="1" ht="28.5" customHeight="1">
      <c r="A86" s="7">
        <v>1</v>
      </c>
      <c r="B86" s="9" t="s">
        <v>1470</v>
      </c>
      <c r="C86" s="7">
        <v>25999150</v>
      </c>
      <c r="D86" s="7" t="s">
        <v>1471</v>
      </c>
      <c r="E86" s="7" t="s">
        <v>1207</v>
      </c>
      <c r="F86" s="7">
        <v>4547815</v>
      </c>
      <c r="G86" s="7" t="s">
        <v>1256</v>
      </c>
      <c r="H86" s="7" t="s">
        <v>1187</v>
      </c>
      <c r="I86" s="7" t="s">
        <v>1472</v>
      </c>
      <c r="J86" s="35">
        <v>39083</v>
      </c>
      <c r="K86" s="7"/>
      <c r="L86" s="7" t="s">
        <v>1188</v>
      </c>
      <c r="M86" s="7"/>
      <c r="N86" s="7"/>
      <c r="O86" s="7"/>
      <c r="P86" s="7"/>
      <c r="Q86" s="7"/>
      <c r="R86" s="7"/>
      <c r="S86" s="7"/>
      <c r="T86" s="7"/>
      <c r="U86" s="7"/>
      <c r="V86" s="7"/>
      <c r="W86" s="7"/>
      <c r="X86" s="7" t="s">
        <v>1285</v>
      </c>
      <c r="Y86" s="7"/>
      <c r="Z86" s="7">
        <v>8</v>
      </c>
      <c r="AA86" s="7">
        <v>8</v>
      </c>
      <c r="AB86" s="7">
        <v>42</v>
      </c>
      <c r="AC86" s="7">
        <v>42</v>
      </c>
      <c r="AD86" s="7">
        <v>42</v>
      </c>
      <c r="AE86" s="7"/>
      <c r="AF86" s="7"/>
      <c r="AG86" s="7"/>
      <c r="AH86" s="7"/>
      <c r="AI86" s="7"/>
      <c r="AJ86" s="7"/>
      <c r="AK86" s="7"/>
      <c r="AL86" s="7"/>
      <c r="AM86" s="7"/>
      <c r="AN86" s="7">
        <v>2000</v>
      </c>
      <c r="AO86" s="7"/>
      <c r="AP86" s="7"/>
      <c r="AQ86" s="7"/>
      <c r="AR86" s="7"/>
      <c r="AS86" s="7"/>
      <c r="AT86" s="7"/>
      <c r="AU86" s="7"/>
      <c r="AV86" s="7"/>
      <c r="AW86" s="7"/>
      <c r="AX86" s="7"/>
      <c r="AY86" s="7"/>
      <c r="AZ86" s="7"/>
      <c r="BA86" s="7"/>
      <c r="BB86" s="7"/>
      <c r="BC86" s="7"/>
      <c r="BD86" s="7"/>
      <c r="BE86" s="7"/>
      <c r="BF86" s="7"/>
      <c r="BG86" s="7"/>
      <c r="BH86" s="7"/>
      <c r="BI86" s="7"/>
      <c r="BJ86" s="7"/>
      <c r="BK86" s="7"/>
      <c r="BL86" s="7" t="s">
        <v>1473</v>
      </c>
      <c r="BM86" s="7" t="s">
        <v>1191</v>
      </c>
      <c r="BN86" s="7" t="s">
        <v>1319</v>
      </c>
      <c r="BO86" s="7">
        <v>0</v>
      </c>
      <c r="BP86" s="7">
        <v>0</v>
      </c>
      <c r="BQ86" s="7">
        <v>0</v>
      </c>
      <c r="BR86" s="7">
        <v>0</v>
      </c>
      <c r="BS86" s="7">
        <v>0</v>
      </c>
      <c r="BT86" s="7">
        <v>22</v>
      </c>
      <c r="BU86" s="7">
        <v>10</v>
      </c>
      <c r="BV86" s="7">
        <v>0</v>
      </c>
      <c r="BW86" s="7">
        <v>0</v>
      </c>
      <c r="BX86" s="7">
        <v>10</v>
      </c>
      <c r="BY86" s="7">
        <v>22</v>
      </c>
      <c r="BZ86" s="7">
        <v>10</v>
      </c>
      <c r="CA86" s="7">
        <v>0</v>
      </c>
      <c r="CB86" s="7">
        <v>0</v>
      </c>
      <c r="CC86" s="7">
        <v>10</v>
      </c>
      <c r="CD86" s="7">
        <v>0</v>
      </c>
      <c r="CE86" s="7">
        <v>42</v>
      </c>
      <c r="CF86" s="7">
        <v>42</v>
      </c>
      <c r="CG86" s="7"/>
      <c r="CH86" s="7">
        <v>0</v>
      </c>
      <c r="CI86" s="7">
        <v>0</v>
      </c>
      <c r="CJ86" s="7">
        <v>0</v>
      </c>
      <c r="CK86" s="7">
        <v>0</v>
      </c>
      <c r="CL86" s="7">
        <v>0</v>
      </c>
      <c r="CM86" s="7">
        <v>22</v>
      </c>
      <c r="CN86" s="7">
        <v>10</v>
      </c>
      <c r="CO86" s="7">
        <v>0</v>
      </c>
      <c r="CP86" s="7">
        <v>0</v>
      </c>
      <c r="CQ86" s="7">
        <v>10</v>
      </c>
      <c r="CR86" s="7">
        <v>22</v>
      </c>
      <c r="CS86" s="7">
        <v>10</v>
      </c>
      <c r="CT86" s="7">
        <v>0</v>
      </c>
      <c r="CU86" s="7">
        <v>0</v>
      </c>
      <c r="CV86" s="7">
        <v>10</v>
      </c>
      <c r="CW86" s="7">
        <v>0</v>
      </c>
      <c r="CX86" s="7">
        <v>42</v>
      </c>
      <c r="CY86" s="7">
        <v>42</v>
      </c>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v>2</v>
      </c>
      <c r="EL86" s="7">
        <v>0.375</v>
      </c>
      <c r="EM86" s="7">
        <v>0.1</v>
      </c>
      <c r="EN86" s="7">
        <v>187500</v>
      </c>
      <c r="EO86" s="7">
        <v>130000</v>
      </c>
      <c r="EP86" s="7">
        <v>4</v>
      </c>
      <c r="EQ86" s="7">
        <v>1.8</v>
      </c>
      <c r="ER86" s="7">
        <v>1.8</v>
      </c>
      <c r="ES86" s="7">
        <v>487000</v>
      </c>
      <c r="ET86" s="7">
        <v>270000</v>
      </c>
      <c r="EU86" s="7"/>
      <c r="EV86" s="7"/>
      <c r="EW86" s="7"/>
      <c r="EX86" s="7"/>
      <c r="EY86" s="7"/>
      <c r="EZ86" s="7"/>
      <c r="FA86" s="7"/>
      <c r="FB86" s="7"/>
      <c r="FC86" s="7"/>
      <c r="FD86" s="7"/>
      <c r="FE86" s="7"/>
      <c r="FF86" s="7"/>
      <c r="FG86" s="7"/>
      <c r="FH86" s="7"/>
      <c r="FI86" s="7"/>
      <c r="FJ86" s="7"/>
      <c r="FK86" s="7"/>
      <c r="FL86" s="7"/>
      <c r="FM86" s="7"/>
      <c r="FN86" s="7"/>
      <c r="FO86" s="7">
        <v>1</v>
      </c>
      <c r="FP86" s="7">
        <v>0.125</v>
      </c>
      <c r="FQ86" s="7">
        <v>0.1</v>
      </c>
      <c r="FR86" s="7">
        <v>87500</v>
      </c>
      <c r="FS86" s="7">
        <v>50000</v>
      </c>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c r="JY86" s="7"/>
      <c r="JZ86" s="7"/>
      <c r="KA86" s="7"/>
      <c r="KB86" s="7"/>
      <c r="KC86" s="7"/>
      <c r="KD86" s="7"/>
      <c r="KE86" s="7"/>
      <c r="KF86" s="7"/>
      <c r="KG86" s="7">
        <v>0</v>
      </c>
      <c r="KH86" s="7"/>
      <c r="KI86" s="7">
        <v>2.1749999999999998</v>
      </c>
      <c r="KJ86" s="7">
        <v>0</v>
      </c>
      <c r="KK86" s="7">
        <v>0</v>
      </c>
      <c r="KL86" s="7">
        <v>0</v>
      </c>
      <c r="KM86" s="7">
        <v>2.1749999999999998</v>
      </c>
      <c r="KN86" s="7">
        <v>762000</v>
      </c>
      <c r="KO86" s="7">
        <v>450000</v>
      </c>
      <c r="KP86" s="7">
        <v>450000</v>
      </c>
      <c r="KQ86" s="7"/>
      <c r="KR86" s="7"/>
      <c r="KS86" s="7"/>
      <c r="KT86" s="7">
        <v>0</v>
      </c>
      <c r="KU86" s="7">
        <v>0</v>
      </c>
      <c r="KV86" s="7">
        <v>0</v>
      </c>
      <c r="KW86" s="7"/>
      <c r="KX86" s="7"/>
      <c r="KY86" s="7"/>
      <c r="KZ86" s="7">
        <v>0</v>
      </c>
      <c r="LA86" s="7">
        <v>0</v>
      </c>
      <c r="LB86" s="7">
        <v>0</v>
      </c>
      <c r="LC86" s="7"/>
      <c r="LD86" s="7"/>
      <c r="LE86" s="7"/>
      <c r="LF86" s="7">
        <v>12000</v>
      </c>
      <c r="LG86" s="7">
        <v>0</v>
      </c>
      <c r="LH86" s="7">
        <v>0</v>
      </c>
      <c r="LI86" s="7"/>
      <c r="LJ86" s="7"/>
      <c r="LK86" s="7"/>
      <c r="LL86" s="7">
        <v>0</v>
      </c>
      <c r="LM86" s="7">
        <v>0</v>
      </c>
      <c r="LN86" s="7">
        <v>0</v>
      </c>
      <c r="LO86" s="7"/>
      <c r="LP86" s="7"/>
      <c r="LQ86" s="7"/>
      <c r="LR86" s="7">
        <v>10000</v>
      </c>
      <c r="LS86" s="7">
        <v>0</v>
      </c>
      <c r="LT86" s="7">
        <v>0</v>
      </c>
      <c r="LU86" s="7"/>
      <c r="LV86" s="7"/>
      <c r="LW86" s="7"/>
      <c r="LX86" s="7">
        <v>0</v>
      </c>
      <c r="LY86" s="7">
        <v>0</v>
      </c>
      <c r="LZ86" s="7">
        <v>0</v>
      </c>
      <c r="MA86" s="7"/>
      <c r="MB86" s="7"/>
      <c r="MC86" s="7"/>
      <c r="MD86" s="7">
        <v>3000</v>
      </c>
      <c r="ME86" s="7">
        <v>0</v>
      </c>
      <c r="MF86" s="7">
        <v>0</v>
      </c>
      <c r="MG86" s="7"/>
      <c r="MH86" s="7"/>
      <c r="MI86" s="7"/>
      <c r="MJ86" s="7">
        <v>20000</v>
      </c>
      <c r="MK86" s="7">
        <v>0</v>
      </c>
      <c r="ML86" s="7">
        <v>0</v>
      </c>
      <c r="MM86" s="7"/>
      <c r="MN86" s="7"/>
      <c r="MO86" s="7"/>
      <c r="MP86" s="7">
        <v>25000</v>
      </c>
      <c r="MQ86" s="7">
        <v>0</v>
      </c>
      <c r="MR86" s="7">
        <v>0</v>
      </c>
      <c r="MS86" s="7"/>
      <c r="MT86" s="7"/>
      <c r="MU86" s="7"/>
      <c r="MV86" s="7">
        <v>64000</v>
      </c>
      <c r="MW86" s="7">
        <v>0</v>
      </c>
      <c r="MX86" s="7">
        <v>0</v>
      </c>
      <c r="MY86" s="7"/>
      <c r="MZ86" s="7"/>
      <c r="NA86" s="7"/>
      <c r="NB86" s="7">
        <v>6000</v>
      </c>
      <c r="NC86" s="7">
        <v>0</v>
      </c>
      <c r="ND86" s="7">
        <v>0</v>
      </c>
      <c r="NE86" s="7"/>
      <c r="NF86" s="7"/>
      <c r="NG86" s="7"/>
      <c r="NH86" s="7">
        <v>40000</v>
      </c>
      <c r="NI86" s="7">
        <v>0</v>
      </c>
      <c r="NJ86" s="7">
        <v>0</v>
      </c>
      <c r="NK86" s="7"/>
      <c r="NL86" s="7"/>
      <c r="NM86" s="7"/>
      <c r="NN86" s="7">
        <v>25000</v>
      </c>
      <c r="NO86" s="7">
        <v>0</v>
      </c>
      <c r="NP86" s="7">
        <v>0</v>
      </c>
      <c r="NQ86" s="7"/>
      <c r="NR86" s="7"/>
      <c r="NS86" s="7"/>
      <c r="NT86" s="7">
        <v>8000</v>
      </c>
      <c r="NU86" s="7">
        <v>0</v>
      </c>
      <c r="NV86" s="7">
        <v>0</v>
      </c>
      <c r="NW86" s="7"/>
      <c r="NX86" s="7"/>
      <c r="NY86" s="7"/>
      <c r="NZ86" s="7">
        <v>8000</v>
      </c>
      <c r="OA86" s="7">
        <v>0</v>
      </c>
      <c r="OB86" s="7">
        <v>0</v>
      </c>
      <c r="OC86" s="7"/>
      <c r="OD86" s="7"/>
      <c r="OE86" s="7"/>
      <c r="OF86" s="7">
        <v>2000</v>
      </c>
      <c r="OG86" s="7">
        <v>0</v>
      </c>
      <c r="OH86" s="7">
        <v>0</v>
      </c>
      <c r="OI86" s="7"/>
      <c r="OJ86" s="7"/>
      <c r="OK86" s="7"/>
      <c r="OL86" s="7">
        <v>0</v>
      </c>
      <c r="OM86" s="7">
        <v>0</v>
      </c>
      <c r="ON86" s="7">
        <v>0</v>
      </c>
      <c r="OO86" s="7"/>
      <c r="OP86" s="7"/>
      <c r="OQ86" s="7"/>
      <c r="OR86" s="7">
        <v>0</v>
      </c>
      <c r="OS86" s="7">
        <v>0</v>
      </c>
      <c r="OT86" s="7">
        <v>0</v>
      </c>
      <c r="OU86" s="7"/>
      <c r="OV86" s="7"/>
      <c r="OW86" s="7"/>
      <c r="OX86" s="7">
        <v>5000</v>
      </c>
      <c r="OY86" s="7">
        <v>0</v>
      </c>
      <c r="OZ86" s="7">
        <v>0</v>
      </c>
      <c r="PA86" s="7"/>
      <c r="PB86" s="7"/>
      <c r="PC86" s="7"/>
      <c r="PD86" s="7">
        <v>0</v>
      </c>
      <c r="PE86" s="7">
        <v>0</v>
      </c>
      <c r="PF86" s="7">
        <v>0</v>
      </c>
      <c r="PG86" s="7"/>
      <c r="PH86" s="7"/>
      <c r="PI86" s="7"/>
      <c r="PJ86" s="7">
        <v>8000</v>
      </c>
      <c r="PK86" s="7">
        <v>0</v>
      </c>
      <c r="PL86" s="7">
        <v>0</v>
      </c>
      <c r="PM86" s="7"/>
      <c r="PN86" s="7"/>
      <c r="PO86" s="7"/>
      <c r="PP86" s="7">
        <v>998000</v>
      </c>
      <c r="PQ86" s="7">
        <v>450000</v>
      </c>
      <c r="PR86" s="8">
        <v>450000</v>
      </c>
      <c r="PS86" s="7">
        <v>100</v>
      </c>
      <c r="PT86" s="7">
        <v>100</v>
      </c>
      <c r="PU86" s="7"/>
      <c r="PV86" s="7">
        <v>927898</v>
      </c>
      <c r="PW86" s="7"/>
      <c r="PX86" s="7">
        <v>333000</v>
      </c>
      <c r="PY86" s="7">
        <v>333000</v>
      </c>
      <c r="PZ86" s="7">
        <v>450000</v>
      </c>
      <c r="QA86" s="7">
        <v>20548</v>
      </c>
      <c r="QB86" s="7">
        <v>25000</v>
      </c>
      <c r="QC86" s="7">
        <v>0</v>
      </c>
      <c r="QD86" s="7">
        <v>0</v>
      </c>
      <c r="QE86" s="7">
        <v>0</v>
      </c>
      <c r="QF86" s="7">
        <v>0</v>
      </c>
      <c r="QG86" s="7">
        <v>0</v>
      </c>
      <c r="QH86" s="7">
        <v>0</v>
      </c>
      <c r="QI86" s="7">
        <v>0</v>
      </c>
      <c r="QJ86" s="7">
        <v>156526</v>
      </c>
      <c r="QK86" s="7">
        <v>190000</v>
      </c>
      <c r="QL86" s="7">
        <v>190000</v>
      </c>
      <c r="QM86" s="7"/>
      <c r="QN86" s="7">
        <v>0</v>
      </c>
      <c r="QO86" s="7">
        <v>0</v>
      </c>
      <c r="QP86" s="7">
        <v>0</v>
      </c>
      <c r="QQ86" s="7"/>
      <c r="QR86" s="7"/>
      <c r="QS86" s="7"/>
      <c r="QT86" s="7"/>
      <c r="QU86" s="7"/>
      <c r="QV86" s="7"/>
      <c r="QW86" s="7"/>
      <c r="QX86" s="7">
        <v>280000</v>
      </c>
      <c r="QY86" s="7">
        <v>361000</v>
      </c>
      <c r="QZ86" s="7">
        <v>358000</v>
      </c>
      <c r="RA86" s="7"/>
      <c r="RB86" s="7"/>
      <c r="RC86" s="7"/>
      <c r="RD86" s="7"/>
      <c r="RE86" s="7"/>
      <c r="RF86" s="7"/>
      <c r="RG86" s="7"/>
      <c r="RH86" s="7"/>
      <c r="RI86" s="7">
        <v>0</v>
      </c>
      <c r="RJ86" s="7"/>
      <c r="RK86" s="7"/>
      <c r="RL86" s="7"/>
      <c r="RM86" s="7" t="s">
        <v>1188</v>
      </c>
      <c r="RN86" s="7"/>
      <c r="RO86" s="7"/>
      <c r="RP86" s="7"/>
      <c r="RQ86" s="7"/>
      <c r="RR86" s="7"/>
      <c r="RS86" s="7"/>
      <c r="RT86" s="7"/>
      <c r="RU86" s="7"/>
      <c r="RV86" s="7"/>
      <c r="RW86" s="7"/>
      <c r="RX86" s="7"/>
      <c r="RY86" s="7"/>
      <c r="RZ86" s="7"/>
      <c r="SA86" s="7"/>
      <c r="SB86" s="7"/>
      <c r="SC86" s="7"/>
      <c r="SD86" s="7"/>
      <c r="SE86" s="7"/>
      <c r="SF86" s="7"/>
      <c r="SG86" s="36">
        <f t="shared" si="169"/>
        <v>998000</v>
      </c>
      <c r="SH86" s="36">
        <f t="shared" si="170"/>
        <v>998000</v>
      </c>
      <c r="SI86" s="36">
        <f t="shared" si="171"/>
        <v>774000</v>
      </c>
      <c r="SJ86" s="20">
        <f t="shared" si="172"/>
        <v>762000</v>
      </c>
      <c r="SK86" s="20">
        <f t="shared" si="173"/>
        <v>0</v>
      </c>
      <c r="SL86" s="20">
        <f t="shared" si="174"/>
        <v>0</v>
      </c>
      <c r="SM86" s="20">
        <f t="shared" si="175"/>
        <v>12000</v>
      </c>
      <c r="SN86" s="36">
        <f t="shared" si="176"/>
        <v>224000</v>
      </c>
      <c r="SO86" s="36">
        <f t="shared" si="177"/>
        <v>10000</v>
      </c>
      <c r="SP86" s="20">
        <f t="shared" si="178"/>
        <v>0</v>
      </c>
      <c r="SQ86" s="20">
        <f t="shared" si="179"/>
        <v>10000</v>
      </c>
      <c r="SR86" s="20">
        <f t="shared" si="180"/>
        <v>0</v>
      </c>
      <c r="SS86" s="20">
        <f t="shared" si="181"/>
        <v>3000</v>
      </c>
      <c r="ST86" s="20">
        <f t="shared" si="182"/>
        <v>20000</v>
      </c>
      <c r="SU86" s="20">
        <f t="shared" si="183"/>
        <v>25000</v>
      </c>
      <c r="SV86" s="36">
        <f t="shared" si="184"/>
        <v>158000</v>
      </c>
      <c r="SW86" s="20">
        <f t="shared" si="185"/>
        <v>64000</v>
      </c>
      <c r="SX86" s="20">
        <f t="shared" si="186"/>
        <v>6000</v>
      </c>
      <c r="SY86" s="20">
        <f t="shared" si="187"/>
        <v>40000</v>
      </c>
      <c r="SZ86" s="20">
        <f t="shared" si="188"/>
        <v>25000</v>
      </c>
      <c r="TA86" s="20">
        <f t="shared" si="189"/>
        <v>8000</v>
      </c>
      <c r="TB86" s="20">
        <f t="shared" si="190"/>
        <v>8000</v>
      </c>
      <c r="TC86" s="20">
        <f t="shared" si="191"/>
        <v>2000</v>
      </c>
      <c r="TD86" s="20">
        <f t="shared" si="192"/>
        <v>0</v>
      </c>
      <c r="TE86" s="20">
        <f t="shared" si="193"/>
        <v>0</v>
      </c>
      <c r="TF86" s="20">
        <f t="shared" si="194"/>
        <v>5000</v>
      </c>
      <c r="TG86" s="20">
        <f t="shared" si="195"/>
        <v>0</v>
      </c>
      <c r="TH86" s="20">
        <f t="shared" si="196"/>
        <v>8000</v>
      </c>
      <c r="TI86" s="6"/>
      <c r="TJ86" s="36">
        <f t="shared" si="197"/>
        <v>450000</v>
      </c>
      <c r="TK86" s="36">
        <f t="shared" si="198"/>
        <v>450000</v>
      </c>
      <c r="TL86" s="36">
        <f t="shared" si="199"/>
        <v>450000</v>
      </c>
      <c r="TM86" s="20">
        <f t="shared" si="200"/>
        <v>450000</v>
      </c>
      <c r="TN86" s="20">
        <f t="shared" si="201"/>
        <v>0</v>
      </c>
      <c r="TO86" s="20">
        <f t="shared" si="202"/>
        <v>0</v>
      </c>
      <c r="TP86" s="20">
        <f t="shared" si="203"/>
        <v>0</v>
      </c>
      <c r="TQ86" s="36">
        <f t="shared" si="204"/>
        <v>0</v>
      </c>
      <c r="TR86" s="36">
        <f t="shared" si="205"/>
        <v>0</v>
      </c>
      <c r="TS86" s="20">
        <f t="shared" si="206"/>
        <v>0</v>
      </c>
      <c r="TT86" s="20">
        <f t="shared" si="207"/>
        <v>0</v>
      </c>
      <c r="TU86" s="20">
        <f t="shared" si="208"/>
        <v>0</v>
      </c>
      <c r="TV86" s="20">
        <f t="shared" si="209"/>
        <v>0</v>
      </c>
      <c r="TW86" s="20">
        <f t="shared" si="210"/>
        <v>0</v>
      </c>
      <c r="TX86" s="20">
        <f t="shared" si="211"/>
        <v>0</v>
      </c>
      <c r="TY86" s="36">
        <f t="shared" si="212"/>
        <v>0</v>
      </c>
      <c r="TZ86" s="20">
        <f t="shared" si="213"/>
        <v>0</v>
      </c>
      <c r="UA86" s="20">
        <f t="shared" si="214"/>
        <v>0</v>
      </c>
      <c r="UB86" s="20">
        <f t="shared" si="215"/>
        <v>0</v>
      </c>
      <c r="UC86" s="20">
        <f t="shared" si="216"/>
        <v>0</v>
      </c>
      <c r="UD86" s="20">
        <f t="shared" si="217"/>
        <v>0</v>
      </c>
      <c r="UE86" s="20">
        <f t="shared" si="218"/>
        <v>0</v>
      </c>
      <c r="UF86" s="20">
        <f t="shared" si="219"/>
        <v>0</v>
      </c>
      <c r="UG86" s="20">
        <f t="shared" si="220"/>
        <v>0</v>
      </c>
      <c r="UH86" s="20">
        <f t="shared" si="221"/>
        <v>0</v>
      </c>
      <c r="UI86" s="20">
        <f t="shared" si="222"/>
        <v>0</v>
      </c>
      <c r="UJ86" s="20">
        <f t="shared" si="223"/>
        <v>0</v>
      </c>
      <c r="UK86" s="20">
        <f t="shared" si="224"/>
        <v>0</v>
      </c>
      <c r="UL86" s="6"/>
      <c r="UM86" s="36">
        <f t="shared" si="225"/>
        <v>450000</v>
      </c>
      <c r="UN86" s="36">
        <f t="shared" si="226"/>
        <v>450000</v>
      </c>
      <c r="UO86" s="36">
        <f t="shared" si="227"/>
        <v>450000</v>
      </c>
      <c r="UP86" s="20">
        <f t="shared" si="228"/>
        <v>450000</v>
      </c>
      <c r="UQ86" s="20">
        <f t="shared" si="229"/>
        <v>0</v>
      </c>
      <c r="UR86" s="20">
        <f t="shared" si="230"/>
        <v>0</v>
      </c>
      <c r="US86" s="20">
        <f t="shared" si="231"/>
        <v>0</v>
      </c>
      <c r="UT86" s="36">
        <f t="shared" si="232"/>
        <v>0</v>
      </c>
      <c r="UU86" s="36">
        <f t="shared" si="233"/>
        <v>0</v>
      </c>
      <c r="UV86" s="20">
        <f t="shared" si="234"/>
        <v>0</v>
      </c>
      <c r="UW86" s="20">
        <f t="shared" si="235"/>
        <v>0</v>
      </c>
      <c r="UX86" s="20">
        <f t="shared" si="236"/>
        <v>0</v>
      </c>
      <c r="UY86" s="20">
        <f t="shared" si="237"/>
        <v>0</v>
      </c>
      <c r="UZ86" s="20">
        <f t="shared" si="238"/>
        <v>0</v>
      </c>
      <c r="VA86" s="20">
        <f t="shared" si="239"/>
        <v>0</v>
      </c>
      <c r="VB86" s="36">
        <f t="shared" si="240"/>
        <v>0</v>
      </c>
      <c r="VC86" s="20">
        <f t="shared" si="241"/>
        <v>0</v>
      </c>
      <c r="VD86" s="20">
        <f t="shared" si="242"/>
        <v>0</v>
      </c>
      <c r="VE86" s="20">
        <f t="shared" si="243"/>
        <v>0</v>
      </c>
      <c r="VF86" s="20">
        <f t="shared" si="244"/>
        <v>0</v>
      </c>
      <c r="VG86" s="20">
        <f t="shared" si="245"/>
        <v>0</v>
      </c>
      <c r="VH86" s="20">
        <f t="shared" si="246"/>
        <v>0</v>
      </c>
      <c r="VI86" s="20">
        <f t="shared" si="247"/>
        <v>0</v>
      </c>
      <c r="VJ86" s="20">
        <f t="shared" si="248"/>
        <v>0</v>
      </c>
      <c r="VK86" s="20">
        <f t="shared" si="249"/>
        <v>0</v>
      </c>
      <c r="VL86" s="20">
        <f t="shared" si="250"/>
        <v>0</v>
      </c>
      <c r="VM86" s="20">
        <f t="shared" si="251"/>
        <v>0</v>
      </c>
      <c r="VN86" s="20">
        <f t="shared" si="252"/>
        <v>0</v>
      </c>
      <c r="VT86" s="34">
        <f t="shared" si="139"/>
        <v>4547815</v>
      </c>
      <c r="VU86" s="34" t="str">
        <f t="shared" si="140"/>
        <v>DUHA o. p. s.</v>
      </c>
      <c r="VV86" s="34" t="str">
        <f t="shared" si="141"/>
        <v>Duha o.p.s. Nový Bydžov - centrum denních služeb</v>
      </c>
      <c r="VW86" s="34" t="str">
        <f t="shared" si="142"/>
        <v>centra denních služeb</v>
      </c>
      <c r="VX86" s="10">
        <f t="shared" si="143"/>
        <v>33000</v>
      </c>
      <c r="VY86" s="10"/>
      <c r="VZ86" s="10"/>
      <c r="WA86" s="10">
        <f t="shared" si="144"/>
        <v>64000</v>
      </c>
      <c r="WB86" s="10">
        <f t="shared" si="145"/>
        <v>8000</v>
      </c>
      <c r="WC86" s="10">
        <f t="shared" si="146"/>
        <v>40000</v>
      </c>
      <c r="WD86" s="10">
        <f t="shared" si="147"/>
        <v>0</v>
      </c>
      <c r="WE86" s="10">
        <f t="shared" si="148"/>
        <v>39000</v>
      </c>
      <c r="WF86" s="10"/>
      <c r="WG86" s="10"/>
      <c r="WH86" s="10">
        <f t="shared" si="149"/>
        <v>0</v>
      </c>
      <c r="WI86" s="10">
        <f t="shared" si="150"/>
        <v>40000</v>
      </c>
      <c r="WJ86" s="10">
        <f t="shared" si="151"/>
        <v>674500</v>
      </c>
      <c r="WK86" s="10"/>
      <c r="WL86" s="10">
        <f t="shared" si="152"/>
        <v>99500</v>
      </c>
      <c r="WM86" s="10">
        <f t="shared" si="153"/>
        <v>998000</v>
      </c>
      <c r="WN86" s="10">
        <f t="shared" si="154"/>
        <v>998000</v>
      </c>
      <c r="WO86" s="10">
        <f t="shared" si="155"/>
        <v>0</v>
      </c>
      <c r="WP86" s="10">
        <f t="shared" si="156"/>
        <v>774000</v>
      </c>
      <c r="WQ86" s="34">
        <v>6115340</v>
      </c>
      <c r="WR86" s="10">
        <f t="shared" si="157"/>
        <v>0</v>
      </c>
      <c r="WS86" s="10"/>
      <c r="WT86" s="10"/>
      <c r="WU86" s="10">
        <f t="shared" si="158"/>
        <v>0</v>
      </c>
      <c r="WV86" s="10">
        <f t="shared" si="159"/>
        <v>0</v>
      </c>
      <c r="WW86" s="10">
        <f t="shared" si="160"/>
        <v>0</v>
      </c>
      <c r="WX86" s="10">
        <f t="shared" si="161"/>
        <v>0</v>
      </c>
      <c r="WY86" s="10">
        <f t="shared" si="162"/>
        <v>0</v>
      </c>
      <c r="WZ86" s="10"/>
      <c r="XA86" s="10"/>
      <c r="XB86" s="10">
        <f t="shared" si="163"/>
        <v>0</v>
      </c>
      <c r="XC86" s="10">
        <f t="shared" si="164"/>
        <v>0</v>
      </c>
      <c r="XD86" s="10">
        <f t="shared" si="165"/>
        <v>450000</v>
      </c>
      <c r="XE86" s="10">
        <f t="shared" si="166"/>
        <v>450000</v>
      </c>
      <c r="XF86" s="10"/>
      <c r="XG86" s="10">
        <f t="shared" si="167"/>
        <v>450000</v>
      </c>
      <c r="XH86" s="10">
        <f t="shared" si="168"/>
        <v>0</v>
      </c>
      <c r="XI86" s="10"/>
      <c r="XJ86" s="10"/>
      <c r="XK86" s="10"/>
    </row>
    <row r="87" spans="1:635" s="34" customFormat="1" ht="28.5" customHeight="1">
      <c r="A87" s="7">
        <v>1</v>
      </c>
      <c r="B87" s="9" t="s">
        <v>1470</v>
      </c>
      <c r="C87" s="7">
        <v>25999150</v>
      </c>
      <c r="D87" s="7" t="s">
        <v>1471</v>
      </c>
      <c r="E87" s="7" t="s">
        <v>1207</v>
      </c>
      <c r="F87" s="7">
        <v>6749255</v>
      </c>
      <c r="G87" s="7" t="s">
        <v>1316</v>
      </c>
      <c r="H87" s="7" t="s">
        <v>1187</v>
      </c>
      <c r="I87" s="7" t="s">
        <v>1475</v>
      </c>
      <c r="J87" s="35">
        <v>39083</v>
      </c>
      <c r="K87" s="7"/>
      <c r="L87" s="7" t="s">
        <v>1188</v>
      </c>
      <c r="M87" s="7" t="s">
        <v>1476</v>
      </c>
      <c r="N87" s="7">
        <v>9</v>
      </c>
      <c r="O87" s="7">
        <v>9</v>
      </c>
      <c r="P87" s="7">
        <v>43</v>
      </c>
      <c r="Q87" s="7">
        <v>40</v>
      </c>
      <c r="R87" s="7">
        <v>40</v>
      </c>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t="s">
        <v>1473</v>
      </c>
      <c r="BM87" s="7" t="s">
        <v>1191</v>
      </c>
      <c r="BN87" s="7" t="s">
        <v>1319</v>
      </c>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v>0</v>
      </c>
      <c r="DB87" s="7">
        <v>0</v>
      </c>
      <c r="DC87" s="7">
        <v>0</v>
      </c>
      <c r="DD87" s="7">
        <v>0</v>
      </c>
      <c r="DE87" s="7">
        <v>0</v>
      </c>
      <c r="DF87" s="7">
        <v>3</v>
      </c>
      <c r="DG87" s="7">
        <v>2</v>
      </c>
      <c r="DH87" s="7">
        <v>2</v>
      </c>
      <c r="DI87" s="7">
        <v>1</v>
      </c>
      <c r="DJ87" s="7">
        <v>1</v>
      </c>
      <c r="DK87" s="7">
        <v>3</v>
      </c>
      <c r="DL87" s="7">
        <v>2</v>
      </c>
      <c r="DM87" s="7">
        <v>2</v>
      </c>
      <c r="DN87" s="7">
        <v>1</v>
      </c>
      <c r="DO87" s="7">
        <v>1</v>
      </c>
      <c r="DP87" s="7">
        <v>0</v>
      </c>
      <c r="DQ87" s="7">
        <v>9</v>
      </c>
      <c r="DR87" s="7">
        <v>9</v>
      </c>
      <c r="DS87" s="7">
        <v>0</v>
      </c>
      <c r="DT87" s="7">
        <v>0</v>
      </c>
      <c r="DU87" s="7">
        <v>0</v>
      </c>
      <c r="DV87" s="7">
        <v>0</v>
      </c>
      <c r="DW87" s="7">
        <v>0</v>
      </c>
      <c r="DX87" s="7">
        <v>3</v>
      </c>
      <c r="DY87" s="7">
        <v>2</v>
      </c>
      <c r="DZ87" s="7">
        <v>2</v>
      </c>
      <c r="EA87" s="7">
        <v>1</v>
      </c>
      <c r="EB87" s="7">
        <v>1</v>
      </c>
      <c r="EC87" s="7">
        <v>3</v>
      </c>
      <c r="ED87" s="7">
        <v>2</v>
      </c>
      <c r="EE87" s="7">
        <v>2</v>
      </c>
      <c r="EF87" s="7">
        <v>1</v>
      </c>
      <c r="EG87" s="7">
        <v>1</v>
      </c>
      <c r="EH87" s="7">
        <v>0</v>
      </c>
      <c r="EI87" s="7">
        <v>9</v>
      </c>
      <c r="EJ87" s="7">
        <v>9</v>
      </c>
      <c r="EK87" s="7">
        <v>2</v>
      </c>
      <c r="EL87" s="7">
        <v>0.375</v>
      </c>
      <c r="EM87" s="7">
        <v>0.1</v>
      </c>
      <c r="EN87" s="7">
        <v>187500</v>
      </c>
      <c r="EO87" s="7">
        <v>130000</v>
      </c>
      <c r="EP87" s="7">
        <v>5</v>
      </c>
      <c r="EQ87" s="7">
        <v>5</v>
      </c>
      <c r="ER87" s="7">
        <v>5</v>
      </c>
      <c r="ES87" s="7">
        <v>1444000</v>
      </c>
      <c r="ET87" s="7">
        <v>625000</v>
      </c>
      <c r="EU87" s="7"/>
      <c r="EV87" s="7"/>
      <c r="EW87" s="7"/>
      <c r="EX87" s="7"/>
      <c r="EY87" s="7"/>
      <c r="EZ87" s="7"/>
      <c r="FA87" s="7"/>
      <c r="FB87" s="7"/>
      <c r="FC87" s="7"/>
      <c r="FD87" s="7"/>
      <c r="FE87" s="7"/>
      <c r="FF87" s="7"/>
      <c r="FG87" s="7"/>
      <c r="FH87" s="7"/>
      <c r="FI87" s="7"/>
      <c r="FJ87" s="7"/>
      <c r="FK87" s="7"/>
      <c r="FL87" s="7"/>
      <c r="FM87" s="7"/>
      <c r="FN87" s="7"/>
      <c r="FO87" s="7">
        <v>1</v>
      </c>
      <c r="FP87" s="7">
        <v>0.125</v>
      </c>
      <c r="FQ87" s="7">
        <v>0.1</v>
      </c>
      <c r="FR87" s="7">
        <v>87500</v>
      </c>
      <c r="FS87" s="7">
        <v>45000</v>
      </c>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c r="JY87" s="7"/>
      <c r="JZ87" s="7"/>
      <c r="KA87" s="7"/>
      <c r="KB87" s="7"/>
      <c r="KC87" s="7"/>
      <c r="KD87" s="7"/>
      <c r="KE87" s="7"/>
      <c r="KF87" s="7"/>
      <c r="KG87" s="7">
        <v>0</v>
      </c>
      <c r="KH87" s="7"/>
      <c r="KI87" s="7">
        <v>5.375</v>
      </c>
      <c r="KJ87" s="7">
        <v>0</v>
      </c>
      <c r="KK87" s="7">
        <v>0</v>
      </c>
      <c r="KL87" s="7">
        <v>0</v>
      </c>
      <c r="KM87" s="7">
        <v>5.375</v>
      </c>
      <c r="KN87" s="7">
        <v>1719000</v>
      </c>
      <c r="KO87" s="7">
        <v>800000</v>
      </c>
      <c r="KP87" s="7">
        <v>800000</v>
      </c>
      <c r="KQ87" s="7"/>
      <c r="KR87" s="7"/>
      <c r="KS87" s="7"/>
      <c r="KT87" s="7">
        <v>0</v>
      </c>
      <c r="KU87" s="7">
        <v>0</v>
      </c>
      <c r="KV87" s="7">
        <v>0</v>
      </c>
      <c r="KW87" s="7"/>
      <c r="KX87" s="7"/>
      <c r="KY87" s="7"/>
      <c r="KZ87" s="7">
        <v>0</v>
      </c>
      <c r="LA87" s="7">
        <v>0</v>
      </c>
      <c r="LB87" s="7">
        <v>0</v>
      </c>
      <c r="LC87" s="7"/>
      <c r="LD87" s="7"/>
      <c r="LE87" s="7"/>
      <c r="LF87" s="7">
        <v>35000</v>
      </c>
      <c r="LG87" s="7">
        <v>0</v>
      </c>
      <c r="LH87" s="7">
        <v>0</v>
      </c>
      <c r="LI87" s="7"/>
      <c r="LJ87" s="7"/>
      <c r="LK87" s="7"/>
      <c r="LL87" s="7">
        <v>0</v>
      </c>
      <c r="LM87" s="7">
        <v>0</v>
      </c>
      <c r="LN87" s="7">
        <v>0</v>
      </c>
      <c r="LO87" s="7"/>
      <c r="LP87" s="7"/>
      <c r="LQ87" s="7"/>
      <c r="LR87" s="7">
        <v>30000</v>
      </c>
      <c r="LS87" s="7">
        <v>0</v>
      </c>
      <c r="LT87" s="7">
        <v>0</v>
      </c>
      <c r="LU87" s="7"/>
      <c r="LV87" s="7"/>
      <c r="LW87" s="7"/>
      <c r="LX87" s="7">
        <v>0</v>
      </c>
      <c r="LY87" s="7">
        <v>0</v>
      </c>
      <c r="LZ87" s="7">
        <v>0</v>
      </c>
      <c r="MA87" s="7"/>
      <c r="MB87" s="7"/>
      <c r="MC87" s="7"/>
      <c r="MD87" s="7">
        <v>6000</v>
      </c>
      <c r="ME87" s="7">
        <v>0</v>
      </c>
      <c r="MF87" s="7">
        <v>0</v>
      </c>
      <c r="MG87" s="7"/>
      <c r="MH87" s="7"/>
      <c r="MI87" s="7"/>
      <c r="MJ87" s="7">
        <v>20000</v>
      </c>
      <c r="MK87" s="7">
        <v>0</v>
      </c>
      <c r="ML87" s="7">
        <v>0</v>
      </c>
      <c r="MM87" s="7"/>
      <c r="MN87" s="7"/>
      <c r="MO87" s="7"/>
      <c r="MP87" s="7">
        <v>35000</v>
      </c>
      <c r="MQ87" s="7">
        <v>0</v>
      </c>
      <c r="MR87" s="7">
        <v>0</v>
      </c>
      <c r="MS87" s="7"/>
      <c r="MT87" s="7"/>
      <c r="MU87" s="7"/>
      <c r="MV87" s="7">
        <v>130000</v>
      </c>
      <c r="MW87" s="7">
        <v>0</v>
      </c>
      <c r="MX87" s="7">
        <v>0</v>
      </c>
      <c r="MY87" s="7"/>
      <c r="MZ87" s="7"/>
      <c r="NA87" s="7"/>
      <c r="NB87" s="7">
        <v>12000</v>
      </c>
      <c r="NC87" s="7">
        <v>0</v>
      </c>
      <c r="ND87" s="7">
        <v>0</v>
      </c>
      <c r="NE87" s="7"/>
      <c r="NF87" s="7"/>
      <c r="NG87" s="7"/>
      <c r="NH87" s="7">
        <v>90000</v>
      </c>
      <c r="NI87" s="7">
        <v>0</v>
      </c>
      <c r="NJ87" s="7">
        <v>0</v>
      </c>
      <c r="NK87" s="7"/>
      <c r="NL87" s="7"/>
      <c r="NM87" s="7"/>
      <c r="NN87" s="7">
        <v>45000</v>
      </c>
      <c r="NO87" s="7">
        <v>0</v>
      </c>
      <c r="NP87" s="7">
        <v>0</v>
      </c>
      <c r="NQ87" s="7"/>
      <c r="NR87" s="7"/>
      <c r="NS87" s="7"/>
      <c r="NT87" s="7">
        <v>12000</v>
      </c>
      <c r="NU87" s="7">
        <v>0</v>
      </c>
      <c r="NV87" s="7">
        <v>0</v>
      </c>
      <c r="NW87" s="7"/>
      <c r="NX87" s="7"/>
      <c r="NY87" s="7"/>
      <c r="NZ87" s="7">
        <v>15000</v>
      </c>
      <c r="OA87" s="7">
        <v>0</v>
      </c>
      <c r="OB87" s="7">
        <v>0</v>
      </c>
      <c r="OC87" s="7"/>
      <c r="OD87" s="7"/>
      <c r="OE87" s="7"/>
      <c r="OF87" s="7">
        <v>2000</v>
      </c>
      <c r="OG87" s="7">
        <v>0</v>
      </c>
      <c r="OH87" s="7">
        <v>0</v>
      </c>
      <c r="OI87" s="7"/>
      <c r="OJ87" s="7"/>
      <c r="OK87" s="7"/>
      <c r="OL87" s="7">
        <v>0</v>
      </c>
      <c r="OM87" s="7">
        <v>0</v>
      </c>
      <c r="ON87" s="7">
        <v>0</v>
      </c>
      <c r="OO87" s="7"/>
      <c r="OP87" s="7"/>
      <c r="OQ87" s="7"/>
      <c r="OR87" s="7">
        <v>0</v>
      </c>
      <c r="OS87" s="7">
        <v>0</v>
      </c>
      <c r="OT87" s="7">
        <v>0</v>
      </c>
      <c r="OU87" s="7"/>
      <c r="OV87" s="7"/>
      <c r="OW87" s="7"/>
      <c r="OX87" s="7">
        <v>8000</v>
      </c>
      <c r="OY87" s="7">
        <v>0</v>
      </c>
      <c r="OZ87" s="7">
        <v>0</v>
      </c>
      <c r="PA87" s="7"/>
      <c r="PB87" s="7"/>
      <c r="PC87" s="7"/>
      <c r="PD87" s="7">
        <v>0</v>
      </c>
      <c r="PE87" s="7">
        <v>0</v>
      </c>
      <c r="PF87" s="7">
        <v>0</v>
      </c>
      <c r="PG87" s="7"/>
      <c r="PH87" s="7"/>
      <c r="PI87" s="7"/>
      <c r="PJ87" s="7">
        <v>20000</v>
      </c>
      <c r="PK87" s="7">
        <v>0</v>
      </c>
      <c r="PL87" s="7">
        <v>0</v>
      </c>
      <c r="PM87" s="7"/>
      <c r="PN87" s="7"/>
      <c r="PO87" s="7"/>
      <c r="PP87" s="7">
        <v>2179000</v>
      </c>
      <c r="PQ87" s="7">
        <v>800000</v>
      </c>
      <c r="PR87" s="8">
        <v>800000</v>
      </c>
      <c r="PS87" s="7">
        <v>100</v>
      </c>
      <c r="PT87" s="7">
        <v>100</v>
      </c>
      <c r="PU87" s="7"/>
      <c r="PV87" s="7">
        <v>3384296</v>
      </c>
      <c r="PW87" s="7"/>
      <c r="PX87" s="7">
        <v>645000</v>
      </c>
      <c r="PY87" s="7">
        <v>657000</v>
      </c>
      <c r="PZ87" s="7">
        <v>800000</v>
      </c>
      <c r="QA87" s="7">
        <v>41097</v>
      </c>
      <c r="QB87" s="7">
        <v>30000</v>
      </c>
      <c r="QC87" s="7">
        <v>0</v>
      </c>
      <c r="QD87" s="7">
        <v>0</v>
      </c>
      <c r="QE87" s="7">
        <v>0</v>
      </c>
      <c r="QF87" s="7">
        <v>0</v>
      </c>
      <c r="QG87" s="7">
        <v>0</v>
      </c>
      <c r="QH87" s="7">
        <v>0</v>
      </c>
      <c r="QI87" s="7">
        <v>0</v>
      </c>
      <c r="QJ87" s="7">
        <v>997858</v>
      </c>
      <c r="QK87" s="7">
        <v>1050000</v>
      </c>
      <c r="QL87" s="7">
        <v>1050000</v>
      </c>
      <c r="QM87" s="7"/>
      <c r="QN87" s="7">
        <v>0</v>
      </c>
      <c r="QO87" s="7">
        <v>0</v>
      </c>
      <c r="QP87" s="7">
        <v>0</v>
      </c>
      <c r="QQ87" s="7"/>
      <c r="QR87" s="7"/>
      <c r="QS87" s="7"/>
      <c r="QT87" s="7"/>
      <c r="QU87" s="7">
        <v>50000</v>
      </c>
      <c r="QV87" s="7">
        <v>0</v>
      </c>
      <c r="QW87" s="7">
        <v>0</v>
      </c>
      <c r="QX87" s="7">
        <v>230000</v>
      </c>
      <c r="QY87" s="7">
        <v>349000</v>
      </c>
      <c r="QZ87" s="7">
        <v>329000</v>
      </c>
      <c r="RA87" s="7"/>
      <c r="RB87" s="7"/>
      <c r="RC87" s="7"/>
      <c r="RD87" s="7">
        <v>35000</v>
      </c>
      <c r="RE87" s="7">
        <v>0</v>
      </c>
      <c r="RF87" s="7">
        <v>0</v>
      </c>
      <c r="RG87" s="7"/>
      <c r="RH87" s="7"/>
      <c r="RI87" s="7">
        <v>0</v>
      </c>
      <c r="RJ87" s="7"/>
      <c r="RK87" s="7"/>
      <c r="RL87" s="7"/>
      <c r="RM87" s="7" t="s">
        <v>1188</v>
      </c>
      <c r="RN87" s="7"/>
      <c r="RO87" s="7"/>
      <c r="RP87" s="7"/>
      <c r="RQ87" s="7"/>
      <c r="RR87" s="7"/>
      <c r="RS87" s="7"/>
      <c r="RT87" s="7"/>
      <c r="RU87" s="7"/>
      <c r="RV87" s="7"/>
      <c r="RW87" s="7"/>
      <c r="RX87" s="7"/>
      <c r="RY87" s="7"/>
      <c r="RZ87" s="7"/>
      <c r="SA87" s="7"/>
      <c r="SB87" s="7"/>
      <c r="SC87" s="7"/>
      <c r="SD87" s="7"/>
      <c r="SE87" s="7"/>
      <c r="SF87" s="7"/>
      <c r="SG87" s="36">
        <f t="shared" si="169"/>
        <v>2179000</v>
      </c>
      <c r="SH87" s="36">
        <f t="shared" si="170"/>
        <v>2179000</v>
      </c>
      <c r="SI87" s="36">
        <f t="shared" si="171"/>
        <v>1754000</v>
      </c>
      <c r="SJ87" s="20">
        <f t="shared" si="172"/>
        <v>1719000</v>
      </c>
      <c r="SK87" s="20">
        <f t="shared" si="173"/>
        <v>0</v>
      </c>
      <c r="SL87" s="20">
        <f t="shared" si="174"/>
        <v>0</v>
      </c>
      <c r="SM87" s="20">
        <f t="shared" si="175"/>
        <v>35000</v>
      </c>
      <c r="SN87" s="36">
        <f t="shared" si="176"/>
        <v>425000</v>
      </c>
      <c r="SO87" s="36">
        <f t="shared" si="177"/>
        <v>30000</v>
      </c>
      <c r="SP87" s="20">
        <f t="shared" si="178"/>
        <v>0</v>
      </c>
      <c r="SQ87" s="20">
        <f t="shared" si="179"/>
        <v>30000</v>
      </c>
      <c r="SR87" s="20">
        <f t="shared" si="180"/>
        <v>0</v>
      </c>
      <c r="SS87" s="20">
        <f t="shared" si="181"/>
        <v>6000</v>
      </c>
      <c r="ST87" s="20">
        <f t="shared" si="182"/>
        <v>20000</v>
      </c>
      <c r="SU87" s="20">
        <f t="shared" si="183"/>
        <v>35000</v>
      </c>
      <c r="SV87" s="36">
        <f t="shared" si="184"/>
        <v>314000</v>
      </c>
      <c r="SW87" s="20">
        <f t="shared" si="185"/>
        <v>130000</v>
      </c>
      <c r="SX87" s="20">
        <f t="shared" si="186"/>
        <v>12000</v>
      </c>
      <c r="SY87" s="20">
        <f t="shared" si="187"/>
        <v>90000</v>
      </c>
      <c r="SZ87" s="20">
        <f t="shared" si="188"/>
        <v>45000</v>
      </c>
      <c r="TA87" s="20">
        <f t="shared" si="189"/>
        <v>12000</v>
      </c>
      <c r="TB87" s="20">
        <f t="shared" si="190"/>
        <v>15000</v>
      </c>
      <c r="TC87" s="20">
        <f t="shared" si="191"/>
        <v>2000</v>
      </c>
      <c r="TD87" s="20">
        <f t="shared" si="192"/>
        <v>0</v>
      </c>
      <c r="TE87" s="20">
        <f t="shared" si="193"/>
        <v>0</v>
      </c>
      <c r="TF87" s="20">
        <f t="shared" si="194"/>
        <v>8000</v>
      </c>
      <c r="TG87" s="20">
        <f t="shared" si="195"/>
        <v>0</v>
      </c>
      <c r="TH87" s="20">
        <f t="shared" si="196"/>
        <v>20000</v>
      </c>
      <c r="TI87" s="6"/>
      <c r="TJ87" s="36">
        <f t="shared" si="197"/>
        <v>800000</v>
      </c>
      <c r="TK87" s="36">
        <f t="shared" si="198"/>
        <v>800000</v>
      </c>
      <c r="TL87" s="36">
        <f t="shared" si="199"/>
        <v>800000</v>
      </c>
      <c r="TM87" s="20">
        <f t="shared" si="200"/>
        <v>800000</v>
      </c>
      <c r="TN87" s="20">
        <f t="shared" si="201"/>
        <v>0</v>
      </c>
      <c r="TO87" s="20">
        <f t="shared" si="202"/>
        <v>0</v>
      </c>
      <c r="TP87" s="20">
        <f t="shared" si="203"/>
        <v>0</v>
      </c>
      <c r="TQ87" s="36">
        <f t="shared" si="204"/>
        <v>0</v>
      </c>
      <c r="TR87" s="36">
        <f t="shared" si="205"/>
        <v>0</v>
      </c>
      <c r="TS87" s="20">
        <f t="shared" si="206"/>
        <v>0</v>
      </c>
      <c r="TT87" s="20">
        <f t="shared" si="207"/>
        <v>0</v>
      </c>
      <c r="TU87" s="20">
        <f t="shared" si="208"/>
        <v>0</v>
      </c>
      <c r="TV87" s="20">
        <f t="shared" si="209"/>
        <v>0</v>
      </c>
      <c r="TW87" s="20">
        <f t="shared" si="210"/>
        <v>0</v>
      </c>
      <c r="TX87" s="20">
        <f t="shared" si="211"/>
        <v>0</v>
      </c>
      <c r="TY87" s="36">
        <f t="shared" si="212"/>
        <v>0</v>
      </c>
      <c r="TZ87" s="20">
        <f t="shared" si="213"/>
        <v>0</v>
      </c>
      <c r="UA87" s="20">
        <f t="shared" si="214"/>
        <v>0</v>
      </c>
      <c r="UB87" s="20">
        <f t="shared" si="215"/>
        <v>0</v>
      </c>
      <c r="UC87" s="20">
        <f t="shared" si="216"/>
        <v>0</v>
      </c>
      <c r="UD87" s="20">
        <f t="shared" si="217"/>
        <v>0</v>
      </c>
      <c r="UE87" s="20">
        <f t="shared" si="218"/>
        <v>0</v>
      </c>
      <c r="UF87" s="20">
        <f t="shared" si="219"/>
        <v>0</v>
      </c>
      <c r="UG87" s="20">
        <f t="shared" si="220"/>
        <v>0</v>
      </c>
      <c r="UH87" s="20">
        <f t="shared" si="221"/>
        <v>0</v>
      </c>
      <c r="UI87" s="20">
        <f t="shared" si="222"/>
        <v>0</v>
      </c>
      <c r="UJ87" s="20">
        <f t="shared" si="223"/>
        <v>0</v>
      </c>
      <c r="UK87" s="20">
        <f t="shared" si="224"/>
        <v>0</v>
      </c>
      <c r="UL87" s="6"/>
      <c r="UM87" s="36">
        <f t="shared" si="225"/>
        <v>800000</v>
      </c>
      <c r="UN87" s="36">
        <f t="shared" si="226"/>
        <v>800000</v>
      </c>
      <c r="UO87" s="36">
        <f t="shared" si="227"/>
        <v>800000</v>
      </c>
      <c r="UP87" s="20">
        <f t="shared" si="228"/>
        <v>800000</v>
      </c>
      <c r="UQ87" s="20">
        <f t="shared" si="229"/>
        <v>0</v>
      </c>
      <c r="UR87" s="20">
        <f t="shared" si="230"/>
        <v>0</v>
      </c>
      <c r="US87" s="20">
        <f t="shared" si="231"/>
        <v>0</v>
      </c>
      <c r="UT87" s="36">
        <f t="shared" si="232"/>
        <v>0</v>
      </c>
      <c r="UU87" s="36">
        <f t="shared" si="233"/>
        <v>0</v>
      </c>
      <c r="UV87" s="20">
        <f t="shared" si="234"/>
        <v>0</v>
      </c>
      <c r="UW87" s="20">
        <f t="shared" si="235"/>
        <v>0</v>
      </c>
      <c r="UX87" s="20">
        <f t="shared" si="236"/>
        <v>0</v>
      </c>
      <c r="UY87" s="20">
        <f t="shared" si="237"/>
        <v>0</v>
      </c>
      <c r="UZ87" s="20">
        <f t="shared" si="238"/>
        <v>0</v>
      </c>
      <c r="VA87" s="20">
        <f t="shared" si="239"/>
        <v>0</v>
      </c>
      <c r="VB87" s="36">
        <f t="shared" si="240"/>
        <v>0</v>
      </c>
      <c r="VC87" s="20">
        <f t="shared" si="241"/>
        <v>0</v>
      </c>
      <c r="VD87" s="20">
        <f t="shared" si="242"/>
        <v>0</v>
      </c>
      <c r="VE87" s="20">
        <f t="shared" si="243"/>
        <v>0</v>
      </c>
      <c r="VF87" s="20">
        <f t="shared" si="244"/>
        <v>0</v>
      </c>
      <c r="VG87" s="20">
        <f t="shared" si="245"/>
        <v>0</v>
      </c>
      <c r="VH87" s="20">
        <f t="shared" si="246"/>
        <v>0</v>
      </c>
      <c r="VI87" s="20">
        <f t="shared" si="247"/>
        <v>0</v>
      </c>
      <c r="VJ87" s="20">
        <f t="shared" si="248"/>
        <v>0</v>
      </c>
      <c r="VK87" s="20">
        <f t="shared" si="249"/>
        <v>0</v>
      </c>
      <c r="VL87" s="20">
        <f t="shared" si="250"/>
        <v>0</v>
      </c>
      <c r="VM87" s="20">
        <f t="shared" si="251"/>
        <v>0</v>
      </c>
      <c r="VN87" s="20">
        <f t="shared" si="252"/>
        <v>0</v>
      </c>
      <c r="VT87" s="34">
        <f t="shared" si="139"/>
        <v>6749255</v>
      </c>
      <c r="VU87" s="34" t="str">
        <f t="shared" si="140"/>
        <v>DUHA o. p. s.</v>
      </c>
      <c r="VV87" s="34" t="str">
        <f t="shared" si="141"/>
        <v>Duha o.p.s. Nový Bydžov-odlehčovací služba</v>
      </c>
      <c r="VW87" s="34" t="str">
        <f t="shared" si="142"/>
        <v>odlehčovací služby</v>
      </c>
      <c r="VX87" s="10">
        <f t="shared" si="143"/>
        <v>56000</v>
      </c>
      <c r="VY87" s="10"/>
      <c r="VZ87" s="10"/>
      <c r="WA87" s="10">
        <f t="shared" si="144"/>
        <v>130000</v>
      </c>
      <c r="WB87" s="10">
        <f t="shared" si="145"/>
        <v>15000</v>
      </c>
      <c r="WC87" s="10">
        <f t="shared" si="146"/>
        <v>90000</v>
      </c>
      <c r="WD87" s="10">
        <f t="shared" si="147"/>
        <v>0</v>
      </c>
      <c r="WE87" s="10">
        <f t="shared" si="148"/>
        <v>69000</v>
      </c>
      <c r="WF87" s="10"/>
      <c r="WG87" s="10"/>
      <c r="WH87" s="10">
        <f t="shared" si="149"/>
        <v>0</v>
      </c>
      <c r="WI87" s="10">
        <f t="shared" si="150"/>
        <v>65000</v>
      </c>
      <c r="WJ87" s="10">
        <f t="shared" si="151"/>
        <v>1631500</v>
      </c>
      <c r="WK87" s="10"/>
      <c r="WL87" s="10">
        <f t="shared" si="152"/>
        <v>122500</v>
      </c>
      <c r="WM87" s="10">
        <f t="shared" si="153"/>
        <v>2179000</v>
      </c>
      <c r="WN87" s="10">
        <f t="shared" si="154"/>
        <v>2179000</v>
      </c>
      <c r="WO87" s="10">
        <f t="shared" si="155"/>
        <v>0</v>
      </c>
      <c r="WP87" s="10">
        <f t="shared" si="156"/>
        <v>1754000</v>
      </c>
      <c r="WQ87" s="34">
        <v>6115340</v>
      </c>
      <c r="WR87" s="10">
        <f t="shared" si="157"/>
        <v>0</v>
      </c>
      <c r="WS87" s="10"/>
      <c r="WT87" s="10"/>
      <c r="WU87" s="10">
        <f t="shared" si="158"/>
        <v>0</v>
      </c>
      <c r="WV87" s="10">
        <f t="shared" si="159"/>
        <v>0</v>
      </c>
      <c r="WW87" s="10">
        <f t="shared" si="160"/>
        <v>0</v>
      </c>
      <c r="WX87" s="10">
        <f t="shared" si="161"/>
        <v>0</v>
      </c>
      <c r="WY87" s="10">
        <f t="shared" si="162"/>
        <v>0</v>
      </c>
      <c r="WZ87" s="10"/>
      <c r="XA87" s="10"/>
      <c r="XB87" s="10">
        <f t="shared" si="163"/>
        <v>0</v>
      </c>
      <c r="XC87" s="10">
        <f t="shared" si="164"/>
        <v>0</v>
      </c>
      <c r="XD87" s="10">
        <f t="shared" si="165"/>
        <v>800000</v>
      </c>
      <c r="XE87" s="10">
        <f t="shared" si="166"/>
        <v>800000</v>
      </c>
      <c r="XF87" s="10"/>
      <c r="XG87" s="10">
        <f t="shared" si="167"/>
        <v>800000</v>
      </c>
      <c r="XH87" s="10">
        <f t="shared" si="168"/>
        <v>0</v>
      </c>
      <c r="XI87" s="10"/>
      <c r="XJ87" s="10"/>
      <c r="XK87" s="10"/>
    </row>
    <row r="88" spans="1:635" s="34" customFormat="1" ht="28.5" customHeight="1">
      <c r="A88" s="7">
        <v>1</v>
      </c>
      <c r="B88" s="9" t="s">
        <v>1470</v>
      </c>
      <c r="C88" s="7">
        <v>25999150</v>
      </c>
      <c r="D88" s="7" t="s">
        <v>1471</v>
      </c>
      <c r="E88" s="7" t="s">
        <v>1207</v>
      </c>
      <c r="F88" s="7">
        <v>6989404</v>
      </c>
      <c r="G88" s="7" t="s">
        <v>1477</v>
      </c>
      <c r="H88" s="7" t="s">
        <v>1221</v>
      </c>
      <c r="I88" s="7" t="s">
        <v>1478</v>
      </c>
      <c r="J88" s="35">
        <v>40179</v>
      </c>
      <c r="K88" s="7"/>
      <c r="L88" s="7" t="s">
        <v>1188</v>
      </c>
      <c r="M88" s="7"/>
      <c r="N88" s="7"/>
      <c r="O88" s="7"/>
      <c r="P88" s="7"/>
      <c r="Q88" s="7"/>
      <c r="R88" s="7"/>
      <c r="S88" s="7"/>
      <c r="T88" s="7"/>
      <c r="U88" s="7"/>
      <c r="V88" s="7"/>
      <c r="W88" s="7"/>
      <c r="X88" s="7" t="s">
        <v>1291</v>
      </c>
      <c r="Y88" s="7"/>
      <c r="Z88" s="7">
        <v>20</v>
      </c>
      <c r="AA88" s="7">
        <v>40</v>
      </c>
      <c r="AB88" s="7">
        <v>136</v>
      </c>
      <c r="AC88" s="7">
        <v>140</v>
      </c>
      <c r="AD88" s="7">
        <v>140</v>
      </c>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t="s">
        <v>1479</v>
      </c>
      <c r="BM88" s="7" t="s">
        <v>1480</v>
      </c>
      <c r="BN88" s="7" t="s">
        <v>1481</v>
      </c>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v>2</v>
      </c>
      <c r="EL88" s="7">
        <v>0.375</v>
      </c>
      <c r="EM88" s="7">
        <v>0.1</v>
      </c>
      <c r="EN88" s="7">
        <v>190000</v>
      </c>
      <c r="EO88" s="7">
        <v>172000</v>
      </c>
      <c r="EP88" s="7">
        <v>2</v>
      </c>
      <c r="EQ88" s="7">
        <v>2</v>
      </c>
      <c r="ER88" s="7">
        <v>0.9</v>
      </c>
      <c r="ES88" s="7">
        <v>620000</v>
      </c>
      <c r="ET88" s="7">
        <v>400000</v>
      </c>
      <c r="EU88" s="7"/>
      <c r="EV88" s="7"/>
      <c r="EW88" s="7"/>
      <c r="EX88" s="7"/>
      <c r="EY88" s="7"/>
      <c r="EZ88" s="7"/>
      <c r="FA88" s="7"/>
      <c r="FB88" s="7"/>
      <c r="FC88" s="7"/>
      <c r="FD88" s="7"/>
      <c r="FE88" s="7"/>
      <c r="FF88" s="7"/>
      <c r="FG88" s="7"/>
      <c r="FH88" s="7"/>
      <c r="FI88" s="7"/>
      <c r="FJ88" s="7"/>
      <c r="FK88" s="7"/>
      <c r="FL88" s="7"/>
      <c r="FM88" s="7"/>
      <c r="FN88" s="7"/>
      <c r="FO88" s="7">
        <v>1</v>
      </c>
      <c r="FP88" s="7">
        <v>0.125</v>
      </c>
      <c r="FQ88" s="7">
        <v>0.2</v>
      </c>
      <c r="FR88" s="7">
        <v>90000</v>
      </c>
      <c r="FS88" s="7">
        <v>80000</v>
      </c>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v>1</v>
      </c>
      <c r="IT88" s="7">
        <v>64</v>
      </c>
      <c r="IU88" s="7">
        <v>3.2000000000000001E-2</v>
      </c>
      <c r="IV88" s="7">
        <v>8000</v>
      </c>
      <c r="IW88" s="7">
        <v>0</v>
      </c>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7"/>
      <c r="JX88" s="7"/>
      <c r="JY88" s="7"/>
      <c r="JZ88" s="7"/>
      <c r="KA88" s="7"/>
      <c r="KB88" s="7"/>
      <c r="KC88" s="7"/>
      <c r="KD88" s="7"/>
      <c r="KE88" s="7"/>
      <c r="KF88" s="7"/>
      <c r="KG88" s="7">
        <v>0</v>
      </c>
      <c r="KH88" s="7"/>
      <c r="KI88" s="7">
        <v>2.375</v>
      </c>
      <c r="KJ88" s="7">
        <v>0</v>
      </c>
      <c r="KK88" s="7">
        <v>0</v>
      </c>
      <c r="KL88" s="7">
        <v>0</v>
      </c>
      <c r="KM88" s="7">
        <v>2.375</v>
      </c>
      <c r="KN88" s="7">
        <v>900000</v>
      </c>
      <c r="KO88" s="7">
        <v>652000</v>
      </c>
      <c r="KP88" s="7">
        <v>652000</v>
      </c>
      <c r="KQ88" s="7"/>
      <c r="KR88" s="7"/>
      <c r="KS88" s="7"/>
      <c r="KT88" s="7">
        <v>0</v>
      </c>
      <c r="KU88" s="7">
        <v>0</v>
      </c>
      <c r="KV88" s="7">
        <v>0</v>
      </c>
      <c r="KW88" s="7"/>
      <c r="KX88" s="7"/>
      <c r="KY88" s="7"/>
      <c r="KZ88" s="7">
        <v>8000</v>
      </c>
      <c r="LA88" s="7">
        <v>0</v>
      </c>
      <c r="LB88" s="7">
        <v>0</v>
      </c>
      <c r="LC88" s="7"/>
      <c r="LD88" s="7"/>
      <c r="LE88" s="7"/>
      <c r="LF88" s="7">
        <v>16000</v>
      </c>
      <c r="LG88" s="7">
        <v>0</v>
      </c>
      <c r="LH88" s="7">
        <v>0</v>
      </c>
      <c r="LI88" s="7"/>
      <c r="LJ88" s="7"/>
      <c r="LK88" s="7"/>
      <c r="LL88" s="7">
        <v>0</v>
      </c>
      <c r="LM88" s="7">
        <v>0</v>
      </c>
      <c r="LN88" s="7">
        <v>0</v>
      </c>
      <c r="LO88" s="7"/>
      <c r="LP88" s="7"/>
      <c r="LQ88" s="7"/>
      <c r="LR88" s="7">
        <v>23000</v>
      </c>
      <c r="LS88" s="7">
        <v>0</v>
      </c>
      <c r="LT88" s="7">
        <v>0</v>
      </c>
      <c r="LU88" s="7"/>
      <c r="LV88" s="7"/>
      <c r="LW88" s="7"/>
      <c r="LX88" s="7">
        <v>0</v>
      </c>
      <c r="LY88" s="7">
        <v>0</v>
      </c>
      <c r="LZ88" s="7">
        <v>0</v>
      </c>
      <c r="MA88" s="7"/>
      <c r="MB88" s="7"/>
      <c r="MC88" s="7"/>
      <c r="MD88" s="7">
        <v>15000</v>
      </c>
      <c r="ME88" s="7">
        <v>3000</v>
      </c>
      <c r="MF88" s="7">
        <v>3000</v>
      </c>
      <c r="MG88" s="7"/>
      <c r="MH88" s="7"/>
      <c r="MI88" s="7"/>
      <c r="MJ88" s="7">
        <v>0</v>
      </c>
      <c r="MK88" s="7">
        <v>0</v>
      </c>
      <c r="ML88" s="7">
        <v>0</v>
      </c>
      <c r="MM88" s="7"/>
      <c r="MN88" s="7"/>
      <c r="MO88" s="7"/>
      <c r="MP88" s="7">
        <v>25000</v>
      </c>
      <c r="MQ88" s="7">
        <v>5000</v>
      </c>
      <c r="MR88" s="7">
        <v>5000</v>
      </c>
      <c r="MS88" s="7"/>
      <c r="MT88" s="7"/>
      <c r="MU88" s="7"/>
      <c r="MV88" s="7">
        <v>50000</v>
      </c>
      <c r="MW88" s="7">
        <v>0</v>
      </c>
      <c r="MX88" s="7">
        <v>0</v>
      </c>
      <c r="MY88" s="7"/>
      <c r="MZ88" s="7"/>
      <c r="NA88" s="7"/>
      <c r="NB88" s="7">
        <v>10000</v>
      </c>
      <c r="NC88" s="7">
        <v>5000</v>
      </c>
      <c r="ND88" s="7">
        <v>5000</v>
      </c>
      <c r="NE88" s="7"/>
      <c r="NF88" s="7"/>
      <c r="NG88" s="7"/>
      <c r="NH88" s="7">
        <v>58000</v>
      </c>
      <c r="NI88" s="7">
        <v>20000</v>
      </c>
      <c r="NJ88" s="7">
        <v>20000</v>
      </c>
      <c r="NK88" s="7"/>
      <c r="NL88" s="7"/>
      <c r="NM88" s="7"/>
      <c r="NN88" s="7">
        <v>30000</v>
      </c>
      <c r="NO88" s="7">
        <v>15000</v>
      </c>
      <c r="NP88" s="7">
        <v>15000</v>
      </c>
      <c r="NQ88" s="7"/>
      <c r="NR88" s="7"/>
      <c r="NS88" s="7"/>
      <c r="NT88" s="7">
        <v>15000</v>
      </c>
      <c r="NU88" s="7">
        <v>0</v>
      </c>
      <c r="NV88" s="7">
        <v>0</v>
      </c>
      <c r="NW88" s="7"/>
      <c r="NX88" s="7"/>
      <c r="NY88" s="7"/>
      <c r="NZ88" s="7">
        <v>10000</v>
      </c>
      <c r="OA88" s="7">
        <v>0</v>
      </c>
      <c r="OB88" s="7">
        <v>0</v>
      </c>
      <c r="OC88" s="7"/>
      <c r="OD88" s="7"/>
      <c r="OE88" s="7"/>
      <c r="OF88" s="7">
        <v>5000</v>
      </c>
      <c r="OG88" s="7">
        <v>0</v>
      </c>
      <c r="OH88" s="7">
        <v>0</v>
      </c>
      <c r="OI88" s="7"/>
      <c r="OJ88" s="7"/>
      <c r="OK88" s="7"/>
      <c r="OL88" s="7">
        <v>0</v>
      </c>
      <c r="OM88" s="7">
        <v>0</v>
      </c>
      <c r="ON88" s="7">
        <v>0</v>
      </c>
      <c r="OO88" s="7"/>
      <c r="OP88" s="7"/>
      <c r="OQ88" s="7"/>
      <c r="OR88" s="7">
        <v>0</v>
      </c>
      <c r="OS88" s="7">
        <v>0</v>
      </c>
      <c r="OT88" s="7">
        <v>0</v>
      </c>
      <c r="OU88" s="7"/>
      <c r="OV88" s="7"/>
      <c r="OW88" s="7"/>
      <c r="OX88" s="7">
        <v>8000</v>
      </c>
      <c r="OY88" s="7">
        <v>0</v>
      </c>
      <c r="OZ88" s="7">
        <v>0</v>
      </c>
      <c r="PA88" s="7"/>
      <c r="PB88" s="7"/>
      <c r="PC88" s="7"/>
      <c r="PD88" s="7">
        <v>0</v>
      </c>
      <c r="PE88" s="7">
        <v>0</v>
      </c>
      <c r="PF88" s="7">
        <v>0</v>
      </c>
      <c r="PG88" s="7"/>
      <c r="PH88" s="7"/>
      <c r="PI88" s="7"/>
      <c r="PJ88" s="7">
        <v>20000</v>
      </c>
      <c r="PK88" s="7">
        <v>0</v>
      </c>
      <c r="PL88" s="7">
        <v>0</v>
      </c>
      <c r="PM88" s="7"/>
      <c r="PN88" s="7"/>
      <c r="PO88" s="7"/>
      <c r="PP88" s="7">
        <v>1193000</v>
      </c>
      <c r="PQ88" s="7">
        <v>700000</v>
      </c>
      <c r="PR88" s="8">
        <v>700000</v>
      </c>
      <c r="PS88" s="7">
        <v>100</v>
      </c>
      <c r="PT88" s="7">
        <v>100</v>
      </c>
      <c r="PU88" s="7"/>
      <c r="PV88" s="7"/>
      <c r="PW88" s="7"/>
      <c r="PX88" s="7">
        <v>234000</v>
      </c>
      <c r="PY88" s="7">
        <v>171000</v>
      </c>
      <c r="PZ88" s="7">
        <v>700000</v>
      </c>
      <c r="QA88" s="7">
        <v>0</v>
      </c>
      <c r="QB88" s="7">
        <v>0</v>
      </c>
      <c r="QC88" s="7">
        <v>0</v>
      </c>
      <c r="QD88" s="7">
        <v>0</v>
      </c>
      <c r="QE88" s="7">
        <v>0</v>
      </c>
      <c r="QF88" s="7">
        <v>0</v>
      </c>
      <c r="QG88" s="7">
        <v>0</v>
      </c>
      <c r="QH88" s="7">
        <v>0</v>
      </c>
      <c r="QI88" s="7">
        <v>0</v>
      </c>
      <c r="QJ88" s="7">
        <v>0</v>
      </c>
      <c r="QK88" s="7">
        <v>0</v>
      </c>
      <c r="QL88" s="7">
        <v>0</v>
      </c>
      <c r="QM88" s="7"/>
      <c r="QN88" s="7">
        <v>0</v>
      </c>
      <c r="QO88" s="7">
        <v>0</v>
      </c>
      <c r="QP88" s="7">
        <v>0</v>
      </c>
      <c r="QQ88" s="7"/>
      <c r="QR88" s="7"/>
      <c r="QS88" s="7"/>
      <c r="QT88" s="7"/>
      <c r="QU88" s="7">
        <v>0</v>
      </c>
      <c r="QV88" s="7">
        <v>63000</v>
      </c>
      <c r="QW88" s="7">
        <v>0</v>
      </c>
      <c r="QX88" s="7">
        <v>348000</v>
      </c>
      <c r="QY88" s="7">
        <v>358000</v>
      </c>
      <c r="QZ88" s="7">
        <v>493000</v>
      </c>
      <c r="RA88" s="7"/>
      <c r="RB88" s="7"/>
      <c r="RC88" s="7"/>
      <c r="RD88" s="7"/>
      <c r="RE88" s="7"/>
      <c r="RF88" s="7"/>
      <c r="RG88" s="7"/>
      <c r="RH88" s="7"/>
      <c r="RI88" s="7">
        <v>0</v>
      </c>
      <c r="RJ88" s="7"/>
      <c r="RK88" s="7"/>
      <c r="RL88" s="7"/>
      <c r="RM88" s="7" t="s">
        <v>1188</v>
      </c>
      <c r="RN88" s="7"/>
      <c r="RO88" s="7"/>
      <c r="RP88" s="7"/>
      <c r="RQ88" s="7"/>
      <c r="RR88" s="7"/>
      <c r="RS88" s="7"/>
      <c r="RT88" s="7"/>
      <c r="RU88" s="7"/>
      <c r="RV88" s="7"/>
      <c r="RW88" s="7"/>
      <c r="RX88" s="7"/>
      <c r="RY88" s="7"/>
      <c r="RZ88" s="7"/>
      <c r="SA88" s="7"/>
      <c r="SB88" s="7"/>
      <c r="SC88" s="7"/>
      <c r="SD88" s="7"/>
      <c r="SE88" s="7"/>
      <c r="SF88" s="7"/>
      <c r="SG88" s="36">
        <f t="shared" si="169"/>
        <v>1193000</v>
      </c>
      <c r="SH88" s="36">
        <f t="shared" si="170"/>
        <v>1193000</v>
      </c>
      <c r="SI88" s="36">
        <f t="shared" si="171"/>
        <v>924000</v>
      </c>
      <c r="SJ88" s="20">
        <f t="shared" si="172"/>
        <v>900000</v>
      </c>
      <c r="SK88" s="20">
        <f t="shared" si="173"/>
        <v>0</v>
      </c>
      <c r="SL88" s="20">
        <f t="shared" si="174"/>
        <v>8000</v>
      </c>
      <c r="SM88" s="20">
        <f t="shared" si="175"/>
        <v>16000</v>
      </c>
      <c r="SN88" s="36">
        <f t="shared" si="176"/>
        <v>269000</v>
      </c>
      <c r="SO88" s="36">
        <f t="shared" si="177"/>
        <v>23000</v>
      </c>
      <c r="SP88" s="20">
        <f t="shared" si="178"/>
        <v>0</v>
      </c>
      <c r="SQ88" s="20">
        <f t="shared" si="179"/>
        <v>23000</v>
      </c>
      <c r="SR88" s="20">
        <f t="shared" si="180"/>
        <v>0</v>
      </c>
      <c r="SS88" s="20">
        <f t="shared" si="181"/>
        <v>15000</v>
      </c>
      <c r="ST88" s="20">
        <f t="shared" si="182"/>
        <v>0</v>
      </c>
      <c r="SU88" s="20">
        <f t="shared" si="183"/>
        <v>25000</v>
      </c>
      <c r="SV88" s="36">
        <f t="shared" si="184"/>
        <v>186000</v>
      </c>
      <c r="SW88" s="20">
        <f t="shared" si="185"/>
        <v>50000</v>
      </c>
      <c r="SX88" s="20">
        <f t="shared" si="186"/>
        <v>10000</v>
      </c>
      <c r="SY88" s="20">
        <f t="shared" si="187"/>
        <v>58000</v>
      </c>
      <c r="SZ88" s="20">
        <f t="shared" si="188"/>
        <v>30000</v>
      </c>
      <c r="TA88" s="20">
        <f t="shared" si="189"/>
        <v>15000</v>
      </c>
      <c r="TB88" s="20">
        <f t="shared" si="190"/>
        <v>10000</v>
      </c>
      <c r="TC88" s="20">
        <f t="shared" si="191"/>
        <v>5000</v>
      </c>
      <c r="TD88" s="20">
        <f t="shared" si="192"/>
        <v>0</v>
      </c>
      <c r="TE88" s="20">
        <f t="shared" si="193"/>
        <v>0</v>
      </c>
      <c r="TF88" s="20">
        <f t="shared" si="194"/>
        <v>8000</v>
      </c>
      <c r="TG88" s="20">
        <f t="shared" si="195"/>
        <v>0</v>
      </c>
      <c r="TH88" s="20">
        <f t="shared" si="196"/>
        <v>20000</v>
      </c>
      <c r="TI88" s="6"/>
      <c r="TJ88" s="36">
        <f t="shared" si="197"/>
        <v>700000</v>
      </c>
      <c r="TK88" s="36">
        <f t="shared" si="198"/>
        <v>700000</v>
      </c>
      <c r="TL88" s="36">
        <f t="shared" si="199"/>
        <v>652000</v>
      </c>
      <c r="TM88" s="20">
        <f t="shared" si="200"/>
        <v>652000</v>
      </c>
      <c r="TN88" s="20">
        <f t="shared" si="201"/>
        <v>0</v>
      </c>
      <c r="TO88" s="20">
        <f t="shared" si="202"/>
        <v>0</v>
      </c>
      <c r="TP88" s="20">
        <f t="shared" si="203"/>
        <v>0</v>
      </c>
      <c r="TQ88" s="36">
        <f t="shared" si="204"/>
        <v>48000</v>
      </c>
      <c r="TR88" s="36">
        <f t="shared" si="205"/>
        <v>0</v>
      </c>
      <c r="TS88" s="20">
        <f t="shared" si="206"/>
        <v>0</v>
      </c>
      <c r="TT88" s="20">
        <f t="shared" si="207"/>
        <v>0</v>
      </c>
      <c r="TU88" s="20">
        <f t="shared" si="208"/>
        <v>0</v>
      </c>
      <c r="TV88" s="20">
        <f t="shared" si="209"/>
        <v>3000</v>
      </c>
      <c r="TW88" s="20">
        <f t="shared" si="210"/>
        <v>0</v>
      </c>
      <c r="TX88" s="20">
        <f t="shared" si="211"/>
        <v>5000</v>
      </c>
      <c r="TY88" s="36">
        <f t="shared" si="212"/>
        <v>40000</v>
      </c>
      <c r="TZ88" s="20">
        <f t="shared" si="213"/>
        <v>0</v>
      </c>
      <c r="UA88" s="20">
        <f t="shared" si="214"/>
        <v>5000</v>
      </c>
      <c r="UB88" s="20">
        <f t="shared" si="215"/>
        <v>20000</v>
      </c>
      <c r="UC88" s="20">
        <f t="shared" si="216"/>
        <v>15000</v>
      </c>
      <c r="UD88" s="20">
        <f t="shared" si="217"/>
        <v>0</v>
      </c>
      <c r="UE88" s="20">
        <f t="shared" si="218"/>
        <v>0</v>
      </c>
      <c r="UF88" s="20">
        <f t="shared" si="219"/>
        <v>0</v>
      </c>
      <c r="UG88" s="20">
        <f t="shared" si="220"/>
        <v>0</v>
      </c>
      <c r="UH88" s="20">
        <f t="shared" si="221"/>
        <v>0</v>
      </c>
      <c r="UI88" s="20">
        <f t="shared" si="222"/>
        <v>0</v>
      </c>
      <c r="UJ88" s="20">
        <f t="shared" si="223"/>
        <v>0</v>
      </c>
      <c r="UK88" s="20">
        <f t="shared" si="224"/>
        <v>0</v>
      </c>
      <c r="UL88" s="6"/>
      <c r="UM88" s="36">
        <f t="shared" si="225"/>
        <v>700000</v>
      </c>
      <c r="UN88" s="36">
        <f t="shared" si="226"/>
        <v>700000</v>
      </c>
      <c r="UO88" s="36">
        <f t="shared" si="227"/>
        <v>652000</v>
      </c>
      <c r="UP88" s="20">
        <f t="shared" si="228"/>
        <v>652000</v>
      </c>
      <c r="UQ88" s="20">
        <f t="shared" si="229"/>
        <v>0</v>
      </c>
      <c r="UR88" s="20">
        <f t="shared" si="230"/>
        <v>0</v>
      </c>
      <c r="US88" s="20">
        <f t="shared" si="231"/>
        <v>0</v>
      </c>
      <c r="UT88" s="36">
        <f t="shared" si="232"/>
        <v>48000</v>
      </c>
      <c r="UU88" s="36">
        <f t="shared" si="233"/>
        <v>0</v>
      </c>
      <c r="UV88" s="20">
        <f t="shared" si="234"/>
        <v>0</v>
      </c>
      <c r="UW88" s="20">
        <f t="shared" si="235"/>
        <v>0</v>
      </c>
      <c r="UX88" s="20">
        <f t="shared" si="236"/>
        <v>0</v>
      </c>
      <c r="UY88" s="20">
        <f t="shared" si="237"/>
        <v>3000</v>
      </c>
      <c r="UZ88" s="20">
        <f t="shared" si="238"/>
        <v>0</v>
      </c>
      <c r="VA88" s="20">
        <f t="shared" si="239"/>
        <v>5000</v>
      </c>
      <c r="VB88" s="36">
        <f t="shared" si="240"/>
        <v>40000</v>
      </c>
      <c r="VC88" s="20">
        <f t="shared" si="241"/>
        <v>0</v>
      </c>
      <c r="VD88" s="20">
        <f t="shared" si="242"/>
        <v>5000</v>
      </c>
      <c r="VE88" s="20">
        <f t="shared" si="243"/>
        <v>20000</v>
      </c>
      <c r="VF88" s="20">
        <f t="shared" si="244"/>
        <v>15000</v>
      </c>
      <c r="VG88" s="20">
        <f t="shared" si="245"/>
        <v>0</v>
      </c>
      <c r="VH88" s="20">
        <f t="shared" si="246"/>
        <v>0</v>
      </c>
      <c r="VI88" s="20">
        <f t="shared" si="247"/>
        <v>0</v>
      </c>
      <c r="VJ88" s="20">
        <f t="shared" si="248"/>
        <v>0</v>
      </c>
      <c r="VK88" s="20">
        <f t="shared" si="249"/>
        <v>0</v>
      </c>
      <c r="VL88" s="20">
        <f t="shared" si="250"/>
        <v>0</v>
      </c>
      <c r="VM88" s="20">
        <f t="shared" si="251"/>
        <v>0</v>
      </c>
      <c r="VN88" s="20">
        <f t="shared" si="252"/>
        <v>0</v>
      </c>
      <c r="VT88" s="34">
        <f t="shared" si="139"/>
        <v>6989404</v>
      </c>
      <c r="VU88" s="34" t="str">
        <f t="shared" si="140"/>
        <v>DUHA o. p. s.</v>
      </c>
      <c r="VV88" s="34" t="str">
        <f t="shared" si="141"/>
        <v>Duha o.p.s. - NZDM DoPatra</v>
      </c>
      <c r="VW88" s="34" t="str">
        <f t="shared" si="142"/>
        <v>nízkoprahová zařízení pro děti a mládež</v>
      </c>
      <c r="VX88" s="10">
        <f t="shared" si="143"/>
        <v>38000</v>
      </c>
      <c r="VY88" s="10"/>
      <c r="VZ88" s="10"/>
      <c r="WA88" s="10">
        <f t="shared" si="144"/>
        <v>50000</v>
      </c>
      <c r="WB88" s="10">
        <f t="shared" si="145"/>
        <v>10000</v>
      </c>
      <c r="WC88" s="10">
        <f t="shared" si="146"/>
        <v>58000</v>
      </c>
      <c r="WD88" s="10">
        <f t="shared" si="147"/>
        <v>0</v>
      </c>
      <c r="WE88" s="10">
        <f t="shared" si="148"/>
        <v>55000</v>
      </c>
      <c r="WF88" s="10"/>
      <c r="WG88" s="10"/>
      <c r="WH88" s="10">
        <f t="shared" si="149"/>
        <v>0</v>
      </c>
      <c r="WI88" s="10">
        <f t="shared" si="150"/>
        <v>58000</v>
      </c>
      <c r="WJ88" s="10">
        <f t="shared" si="151"/>
        <v>810000</v>
      </c>
      <c r="WK88" s="10"/>
      <c r="WL88" s="10">
        <f t="shared" si="152"/>
        <v>114000</v>
      </c>
      <c r="WM88" s="10">
        <f t="shared" si="153"/>
        <v>1193000</v>
      </c>
      <c r="WN88" s="10">
        <f t="shared" si="154"/>
        <v>1193000</v>
      </c>
      <c r="WO88" s="10">
        <f t="shared" si="155"/>
        <v>0</v>
      </c>
      <c r="WP88" s="10">
        <f t="shared" si="156"/>
        <v>924000</v>
      </c>
      <c r="WQ88" s="34">
        <v>6115340</v>
      </c>
      <c r="WR88" s="10">
        <f t="shared" si="157"/>
        <v>3000</v>
      </c>
      <c r="WS88" s="10"/>
      <c r="WT88" s="10"/>
      <c r="WU88" s="10">
        <f t="shared" si="158"/>
        <v>0</v>
      </c>
      <c r="WV88" s="10">
        <f t="shared" si="159"/>
        <v>0</v>
      </c>
      <c r="WW88" s="10">
        <f t="shared" si="160"/>
        <v>20000</v>
      </c>
      <c r="WX88" s="10">
        <f t="shared" si="161"/>
        <v>0</v>
      </c>
      <c r="WY88" s="10">
        <f t="shared" si="162"/>
        <v>20000</v>
      </c>
      <c r="WZ88" s="10"/>
      <c r="XA88" s="10"/>
      <c r="XB88" s="10">
        <f t="shared" si="163"/>
        <v>0</v>
      </c>
      <c r="XC88" s="10">
        <f t="shared" si="164"/>
        <v>5000</v>
      </c>
      <c r="XD88" s="10">
        <f t="shared" si="165"/>
        <v>652000</v>
      </c>
      <c r="XE88" s="10">
        <f t="shared" si="166"/>
        <v>700000</v>
      </c>
      <c r="XF88" s="10"/>
      <c r="XG88" s="10">
        <f t="shared" si="167"/>
        <v>700000</v>
      </c>
      <c r="XH88" s="10">
        <f t="shared" si="168"/>
        <v>0</v>
      </c>
      <c r="XI88" s="10"/>
      <c r="XJ88" s="10"/>
      <c r="XK88" s="10"/>
    </row>
    <row r="89" spans="1:635" s="34" customFormat="1" ht="28.5" customHeight="1">
      <c r="A89" s="7">
        <v>1</v>
      </c>
      <c r="B89" s="9" t="s">
        <v>1470</v>
      </c>
      <c r="C89" s="7">
        <v>25999150</v>
      </c>
      <c r="D89" s="7" t="s">
        <v>1471</v>
      </c>
      <c r="E89" s="7" t="s">
        <v>1207</v>
      </c>
      <c r="F89" s="7">
        <v>9199716</v>
      </c>
      <c r="G89" s="7" t="s">
        <v>1186</v>
      </c>
      <c r="H89" s="7" t="s">
        <v>1187</v>
      </c>
      <c r="I89" s="7" t="s">
        <v>1482</v>
      </c>
      <c r="J89" s="35">
        <v>39083</v>
      </c>
      <c r="K89" s="7"/>
      <c r="L89" s="7" t="s">
        <v>1188</v>
      </c>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t="s">
        <v>1301</v>
      </c>
      <c r="AQ89" s="7">
        <v>7</v>
      </c>
      <c r="AR89" s="7">
        <v>70</v>
      </c>
      <c r="AS89" s="7">
        <v>154</v>
      </c>
      <c r="AT89" s="7">
        <v>150</v>
      </c>
      <c r="AU89" s="7">
        <v>130</v>
      </c>
      <c r="AV89" s="7"/>
      <c r="AW89" s="7"/>
      <c r="AX89" s="7"/>
      <c r="AY89" s="7"/>
      <c r="AZ89" s="7"/>
      <c r="BA89" s="7"/>
      <c r="BB89" s="7"/>
      <c r="BC89" s="7"/>
      <c r="BD89" s="7"/>
      <c r="BE89" s="7"/>
      <c r="BF89" s="7"/>
      <c r="BG89" s="7"/>
      <c r="BH89" s="7"/>
      <c r="BI89" s="7"/>
      <c r="BJ89" s="7">
        <v>6000</v>
      </c>
      <c r="BK89" s="7"/>
      <c r="BL89" s="7" t="s">
        <v>1483</v>
      </c>
      <c r="BM89" s="7" t="s">
        <v>1191</v>
      </c>
      <c r="BN89" s="7" t="s">
        <v>1484</v>
      </c>
      <c r="BO89" s="7">
        <v>0</v>
      </c>
      <c r="BP89" s="7">
        <v>0</v>
      </c>
      <c r="BQ89" s="7">
        <v>0</v>
      </c>
      <c r="BR89" s="7">
        <v>0</v>
      </c>
      <c r="BS89" s="7">
        <v>0</v>
      </c>
      <c r="BT89" s="7">
        <v>45</v>
      </c>
      <c r="BU89" s="7">
        <v>25</v>
      </c>
      <c r="BV89" s="7">
        <v>20</v>
      </c>
      <c r="BW89" s="7">
        <v>10</v>
      </c>
      <c r="BX89" s="7">
        <v>50</v>
      </c>
      <c r="BY89" s="7">
        <v>45</v>
      </c>
      <c r="BZ89" s="7">
        <v>25</v>
      </c>
      <c r="CA89" s="7">
        <v>20</v>
      </c>
      <c r="CB89" s="7">
        <v>10</v>
      </c>
      <c r="CC89" s="7">
        <v>50</v>
      </c>
      <c r="CD89" s="7">
        <v>0</v>
      </c>
      <c r="CE89" s="7">
        <v>150</v>
      </c>
      <c r="CF89" s="7">
        <v>150</v>
      </c>
      <c r="CG89" s="7">
        <v>0</v>
      </c>
      <c r="CH89" s="7">
        <v>0</v>
      </c>
      <c r="CI89" s="7">
        <v>0</v>
      </c>
      <c r="CJ89" s="7">
        <v>0</v>
      </c>
      <c r="CK89" s="7">
        <v>0</v>
      </c>
      <c r="CL89" s="7">
        <v>0</v>
      </c>
      <c r="CM89" s="7">
        <v>50</v>
      </c>
      <c r="CN89" s="7">
        <v>30</v>
      </c>
      <c r="CO89" s="7">
        <v>10</v>
      </c>
      <c r="CP89" s="7">
        <v>10</v>
      </c>
      <c r="CQ89" s="7">
        <v>30</v>
      </c>
      <c r="CR89" s="7">
        <v>50</v>
      </c>
      <c r="CS89" s="7">
        <v>30</v>
      </c>
      <c r="CT89" s="7">
        <v>10</v>
      </c>
      <c r="CU89" s="7">
        <v>10</v>
      </c>
      <c r="CV89" s="7">
        <v>30</v>
      </c>
      <c r="CW89" s="7">
        <v>0</v>
      </c>
      <c r="CX89" s="7">
        <v>130</v>
      </c>
      <c r="CY89" s="7">
        <v>130</v>
      </c>
      <c r="CZ89" s="7">
        <v>0</v>
      </c>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v>2</v>
      </c>
      <c r="EL89" s="7">
        <v>0.375</v>
      </c>
      <c r="EM89" s="7">
        <v>0.1</v>
      </c>
      <c r="EN89" s="7">
        <v>210000</v>
      </c>
      <c r="EO89" s="7">
        <v>160000</v>
      </c>
      <c r="EP89" s="7">
        <v>7</v>
      </c>
      <c r="EQ89" s="7">
        <v>5.2</v>
      </c>
      <c r="ER89" s="7">
        <v>4.2</v>
      </c>
      <c r="ES89" s="7">
        <v>1621000</v>
      </c>
      <c r="ET89" s="7">
        <v>1000000</v>
      </c>
      <c r="EU89" s="7"/>
      <c r="EV89" s="7"/>
      <c r="EW89" s="7"/>
      <c r="EX89" s="7"/>
      <c r="EY89" s="7"/>
      <c r="EZ89" s="7"/>
      <c r="FA89" s="7"/>
      <c r="FB89" s="7"/>
      <c r="FC89" s="7"/>
      <c r="FD89" s="7"/>
      <c r="FE89" s="7"/>
      <c r="FF89" s="7"/>
      <c r="FG89" s="7"/>
      <c r="FH89" s="7"/>
      <c r="FI89" s="7"/>
      <c r="FJ89" s="7"/>
      <c r="FK89" s="7"/>
      <c r="FL89" s="7"/>
      <c r="FM89" s="7"/>
      <c r="FN89" s="7"/>
      <c r="FO89" s="7">
        <v>1</v>
      </c>
      <c r="FP89" s="7">
        <v>0.125</v>
      </c>
      <c r="FQ89" s="7">
        <v>0.72499999999999998</v>
      </c>
      <c r="FR89" s="7">
        <v>110000</v>
      </c>
      <c r="FS89" s="7">
        <v>80000</v>
      </c>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c r="JQ89" s="7"/>
      <c r="JR89" s="7"/>
      <c r="JS89" s="7"/>
      <c r="JT89" s="7"/>
      <c r="JU89" s="7"/>
      <c r="JV89" s="7"/>
      <c r="JW89" s="7"/>
      <c r="JX89" s="7"/>
      <c r="JY89" s="7"/>
      <c r="JZ89" s="7"/>
      <c r="KA89" s="7"/>
      <c r="KB89" s="7"/>
      <c r="KC89" s="7"/>
      <c r="KD89" s="7"/>
      <c r="KE89" s="7"/>
      <c r="KF89" s="7"/>
      <c r="KG89" s="7">
        <v>0</v>
      </c>
      <c r="KH89" s="7"/>
      <c r="KI89" s="7">
        <v>5.5750000000000002</v>
      </c>
      <c r="KJ89" s="7">
        <v>0</v>
      </c>
      <c r="KK89" s="7">
        <v>0</v>
      </c>
      <c r="KL89" s="7">
        <v>0</v>
      </c>
      <c r="KM89" s="7">
        <v>5.5750000000000002</v>
      </c>
      <c r="KN89" s="7">
        <v>1941000</v>
      </c>
      <c r="KO89" s="7">
        <v>1240000</v>
      </c>
      <c r="KP89" s="7">
        <v>1240000</v>
      </c>
      <c r="KQ89" s="7"/>
      <c r="KR89" s="7"/>
      <c r="KS89" s="7"/>
      <c r="KT89" s="7">
        <v>0</v>
      </c>
      <c r="KU89" s="7">
        <v>0</v>
      </c>
      <c r="KV89" s="7">
        <v>0</v>
      </c>
      <c r="KW89" s="7"/>
      <c r="KX89" s="7"/>
      <c r="KY89" s="7"/>
      <c r="KZ89" s="7">
        <v>0</v>
      </c>
      <c r="LA89" s="7">
        <v>0</v>
      </c>
      <c r="LB89" s="7">
        <v>0</v>
      </c>
      <c r="LC89" s="7"/>
      <c r="LD89" s="7"/>
      <c r="LE89" s="7"/>
      <c r="LF89" s="7">
        <v>60000</v>
      </c>
      <c r="LG89" s="7">
        <v>0</v>
      </c>
      <c r="LH89" s="7">
        <v>0</v>
      </c>
      <c r="LI89" s="7"/>
      <c r="LJ89" s="7"/>
      <c r="LK89" s="7"/>
      <c r="LL89" s="7">
        <v>0</v>
      </c>
      <c r="LM89" s="7">
        <v>0</v>
      </c>
      <c r="LN89" s="7">
        <v>0</v>
      </c>
      <c r="LO89" s="7"/>
      <c r="LP89" s="7"/>
      <c r="LQ89" s="7"/>
      <c r="LR89" s="7">
        <v>27000</v>
      </c>
      <c r="LS89" s="7">
        <v>0</v>
      </c>
      <c r="LT89" s="7">
        <v>0</v>
      </c>
      <c r="LU89" s="7"/>
      <c r="LV89" s="7"/>
      <c r="LW89" s="7"/>
      <c r="LX89" s="7">
        <v>0</v>
      </c>
      <c r="LY89" s="7">
        <v>0</v>
      </c>
      <c r="LZ89" s="7">
        <v>0</v>
      </c>
      <c r="MA89" s="7"/>
      <c r="MB89" s="7"/>
      <c r="MC89" s="7"/>
      <c r="MD89" s="7">
        <v>6000</v>
      </c>
      <c r="ME89" s="7">
        <v>0</v>
      </c>
      <c r="MF89" s="7">
        <v>0</v>
      </c>
      <c r="MG89" s="7"/>
      <c r="MH89" s="7"/>
      <c r="MI89" s="7"/>
      <c r="MJ89" s="7">
        <v>50000</v>
      </c>
      <c r="MK89" s="7">
        <v>0</v>
      </c>
      <c r="ML89" s="7">
        <v>0</v>
      </c>
      <c r="MM89" s="7"/>
      <c r="MN89" s="7"/>
      <c r="MO89" s="7"/>
      <c r="MP89" s="7">
        <v>40000</v>
      </c>
      <c r="MQ89" s="7">
        <v>0</v>
      </c>
      <c r="MR89" s="7">
        <v>0</v>
      </c>
      <c r="MS89" s="7"/>
      <c r="MT89" s="7"/>
      <c r="MU89" s="7"/>
      <c r="MV89" s="7">
        <v>140000</v>
      </c>
      <c r="MW89" s="7">
        <v>0</v>
      </c>
      <c r="MX89" s="7">
        <v>0</v>
      </c>
      <c r="MY89" s="7"/>
      <c r="MZ89" s="7"/>
      <c r="NA89" s="7"/>
      <c r="NB89" s="7">
        <v>12000</v>
      </c>
      <c r="NC89" s="7">
        <v>0</v>
      </c>
      <c r="ND89" s="7">
        <v>0</v>
      </c>
      <c r="NE89" s="7"/>
      <c r="NF89" s="7"/>
      <c r="NG89" s="7"/>
      <c r="NH89" s="7">
        <v>96000</v>
      </c>
      <c r="NI89" s="7">
        <v>0</v>
      </c>
      <c r="NJ89" s="7">
        <v>0</v>
      </c>
      <c r="NK89" s="7"/>
      <c r="NL89" s="7"/>
      <c r="NM89" s="7"/>
      <c r="NN89" s="7">
        <v>45000</v>
      </c>
      <c r="NO89" s="7">
        <v>19000</v>
      </c>
      <c r="NP89" s="7">
        <v>19000</v>
      </c>
      <c r="NQ89" s="7"/>
      <c r="NR89" s="7"/>
      <c r="NS89" s="7"/>
      <c r="NT89" s="7">
        <v>20000</v>
      </c>
      <c r="NU89" s="7">
        <v>0</v>
      </c>
      <c r="NV89" s="7">
        <v>0</v>
      </c>
      <c r="NW89" s="7"/>
      <c r="NX89" s="7"/>
      <c r="NY89" s="7"/>
      <c r="NZ89" s="7">
        <v>45000</v>
      </c>
      <c r="OA89" s="7">
        <v>0</v>
      </c>
      <c r="OB89" s="7">
        <v>0</v>
      </c>
      <c r="OC89" s="7"/>
      <c r="OD89" s="7"/>
      <c r="OE89" s="7"/>
      <c r="OF89" s="7">
        <v>3000</v>
      </c>
      <c r="OG89" s="7">
        <v>0</v>
      </c>
      <c r="OH89" s="7">
        <v>0</v>
      </c>
      <c r="OI89" s="7"/>
      <c r="OJ89" s="7"/>
      <c r="OK89" s="7"/>
      <c r="OL89" s="7">
        <v>0</v>
      </c>
      <c r="OM89" s="7">
        <v>0</v>
      </c>
      <c r="ON89" s="7">
        <v>0</v>
      </c>
      <c r="OO89" s="7"/>
      <c r="OP89" s="7"/>
      <c r="OQ89" s="7"/>
      <c r="OR89" s="7">
        <v>0</v>
      </c>
      <c r="OS89" s="7">
        <v>0</v>
      </c>
      <c r="OT89" s="7">
        <v>0</v>
      </c>
      <c r="OU89" s="7"/>
      <c r="OV89" s="7"/>
      <c r="OW89" s="7"/>
      <c r="OX89" s="7">
        <v>25000</v>
      </c>
      <c r="OY89" s="7">
        <v>0</v>
      </c>
      <c r="OZ89" s="7">
        <v>0</v>
      </c>
      <c r="PA89" s="7"/>
      <c r="PB89" s="7"/>
      <c r="PC89" s="7"/>
      <c r="PD89" s="7">
        <v>0</v>
      </c>
      <c r="PE89" s="7">
        <v>0</v>
      </c>
      <c r="PF89" s="7">
        <v>0</v>
      </c>
      <c r="PG89" s="7"/>
      <c r="PH89" s="7"/>
      <c r="PI89" s="7"/>
      <c r="PJ89" s="7">
        <v>25000</v>
      </c>
      <c r="PK89" s="7">
        <v>0</v>
      </c>
      <c r="PL89" s="7">
        <v>0</v>
      </c>
      <c r="PM89" s="7"/>
      <c r="PN89" s="7"/>
      <c r="PO89" s="7"/>
      <c r="PP89" s="7">
        <v>2535000</v>
      </c>
      <c r="PQ89" s="7">
        <v>1259000</v>
      </c>
      <c r="PR89" s="8">
        <v>1259000</v>
      </c>
      <c r="PS89" s="7">
        <v>100</v>
      </c>
      <c r="PT89" s="7">
        <v>100</v>
      </c>
      <c r="PU89" s="7"/>
      <c r="PV89" s="7">
        <v>1985406</v>
      </c>
      <c r="PW89" s="7"/>
      <c r="PX89" s="7">
        <v>830000</v>
      </c>
      <c r="PY89" s="7">
        <v>863000</v>
      </c>
      <c r="PZ89" s="7">
        <v>1259000</v>
      </c>
      <c r="QA89" s="7">
        <v>41097</v>
      </c>
      <c r="QB89" s="7">
        <v>40000</v>
      </c>
      <c r="QC89" s="7">
        <v>0</v>
      </c>
      <c r="QD89" s="7">
        <v>0</v>
      </c>
      <c r="QE89" s="7">
        <v>0</v>
      </c>
      <c r="QF89" s="7">
        <v>0</v>
      </c>
      <c r="QG89" s="7">
        <v>0</v>
      </c>
      <c r="QH89" s="7">
        <v>0</v>
      </c>
      <c r="QI89" s="7">
        <v>0</v>
      </c>
      <c r="QJ89" s="7">
        <v>748336</v>
      </c>
      <c r="QK89" s="7">
        <v>750000</v>
      </c>
      <c r="QL89" s="7">
        <v>750000</v>
      </c>
      <c r="QM89" s="7"/>
      <c r="QN89" s="7">
        <v>0</v>
      </c>
      <c r="QO89" s="7">
        <v>0</v>
      </c>
      <c r="QP89" s="7">
        <v>0</v>
      </c>
      <c r="QQ89" s="7"/>
      <c r="QR89" s="7"/>
      <c r="QS89" s="7"/>
      <c r="QT89" s="7"/>
      <c r="QU89" s="7">
        <v>133000</v>
      </c>
      <c r="QV89" s="7">
        <v>0</v>
      </c>
      <c r="QW89" s="7">
        <v>0</v>
      </c>
      <c r="QX89" s="7">
        <v>246942</v>
      </c>
      <c r="QY89" s="7">
        <v>371832</v>
      </c>
      <c r="QZ89" s="7">
        <v>526000</v>
      </c>
      <c r="RA89" s="7"/>
      <c r="RB89" s="7"/>
      <c r="RC89" s="7"/>
      <c r="RD89" s="7"/>
      <c r="RE89" s="7"/>
      <c r="RF89" s="7"/>
      <c r="RG89" s="7"/>
      <c r="RH89" s="7"/>
      <c r="RI89" s="7">
        <v>0</v>
      </c>
      <c r="RJ89" s="7"/>
      <c r="RK89" s="7"/>
      <c r="RL89" s="7"/>
      <c r="RM89" s="7" t="s">
        <v>1188</v>
      </c>
      <c r="RN89" s="7"/>
      <c r="RO89" s="7"/>
      <c r="RP89" s="7"/>
      <c r="RQ89" s="7"/>
      <c r="RR89" s="7"/>
      <c r="RS89" s="7"/>
      <c r="RT89" s="7"/>
      <c r="RU89" s="7"/>
      <c r="RV89" s="7"/>
      <c r="RW89" s="7"/>
      <c r="RX89" s="7"/>
      <c r="RY89" s="7"/>
      <c r="RZ89" s="7"/>
      <c r="SA89" s="7"/>
      <c r="SB89" s="7"/>
      <c r="SC89" s="7"/>
      <c r="SD89" s="7"/>
      <c r="SE89" s="7"/>
      <c r="SF89" s="7"/>
      <c r="SG89" s="36">
        <f t="shared" si="169"/>
        <v>2535000</v>
      </c>
      <c r="SH89" s="36">
        <f t="shared" si="170"/>
        <v>2535000</v>
      </c>
      <c r="SI89" s="36">
        <f t="shared" si="171"/>
        <v>2001000</v>
      </c>
      <c r="SJ89" s="20">
        <f t="shared" si="172"/>
        <v>1941000</v>
      </c>
      <c r="SK89" s="20">
        <f t="shared" si="173"/>
        <v>0</v>
      </c>
      <c r="SL89" s="20">
        <f t="shared" si="174"/>
        <v>0</v>
      </c>
      <c r="SM89" s="20">
        <f t="shared" si="175"/>
        <v>60000</v>
      </c>
      <c r="SN89" s="36">
        <f t="shared" si="176"/>
        <v>534000</v>
      </c>
      <c r="SO89" s="36">
        <f t="shared" si="177"/>
        <v>27000</v>
      </c>
      <c r="SP89" s="20">
        <f t="shared" si="178"/>
        <v>0</v>
      </c>
      <c r="SQ89" s="20">
        <f t="shared" si="179"/>
        <v>27000</v>
      </c>
      <c r="SR89" s="20">
        <f t="shared" si="180"/>
        <v>0</v>
      </c>
      <c r="SS89" s="20">
        <f t="shared" si="181"/>
        <v>6000</v>
      </c>
      <c r="ST89" s="20">
        <f t="shared" si="182"/>
        <v>50000</v>
      </c>
      <c r="SU89" s="20">
        <f t="shared" si="183"/>
        <v>40000</v>
      </c>
      <c r="SV89" s="36">
        <f t="shared" si="184"/>
        <v>386000</v>
      </c>
      <c r="SW89" s="20">
        <f t="shared" si="185"/>
        <v>140000</v>
      </c>
      <c r="SX89" s="20">
        <f t="shared" si="186"/>
        <v>12000</v>
      </c>
      <c r="SY89" s="20">
        <f t="shared" si="187"/>
        <v>96000</v>
      </c>
      <c r="SZ89" s="20">
        <f t="shared" si="188"/>
        <v>45000</v>
      </c>
      <c r="TA89" s="20">
        <f t="shared" si="189"/>
        <v>20000</v>
      </c>
      <c r="TB89" s="20">
        <f t="shared" si="190"/>
        <v>45000</v>
      </c>
      <c r="TC89" s="20">
        <f t="shared" si="191"/>
        <v>3000</v>
      </c>
      <c r="TD89" s="20">
        <f t="shared" si="192"/>
        <v>0</v>
      </c>
      <c r="TE89" s="20">
        <f t="shared" si="193"/>
        <v>0</v>
      </c>
      <c r="TF89" s="20">
        <f t="shared" si="194"/>
        <v>25000</v>
      </c>
      <c r="TG89" s="20">
        <f t="shared" si="195"/>
        <v>0</v>
      </c>
      <c r="TH89" s="20">
        <f t="shared" si="196"/>
        <v>25000</v>
      </c>
      <c r="TI89" s="6"/>
      <c r="TJ89" s="36">
        <f t="shared" si="197"/>
        <v>1259000</v>
      </c>
      <c r="TK89" s="36">
        <f t="shared" si="198"/>
        <v>1259000</v>
      </c>
      <c r="TL89" s="36">
        <f t="shared" si="199"/>
        <v>1240000</v>
      </c>
      <c r="TM89" s="20">
        <f t="shared" si="200"/>
        <v>1240000</v>
      </c>
      <c r="TN89" s="20">
        <f t="shared" si="201"/>
        <v>0</v>
      </c>
      <c r="TO89" s="20">
        <f t="shared" si="202"/>
        <v>0</v>
      </c>
      <c r="TP89" s="20">
        <f t="shared" si="203"/>
        <v>0</v>
      </c>
      <c r="TQ89" s="36">
        <f t="shared" si="204"/>
        <v>19000</v>
      </c>
      <c r="TR89" s="36">
        <f t="shared" si="205"/>
        <v>0</v>
      </c>
      <c r="TS89" s="20">
        <f t="shared" si="206"/>
        <v>0</v>
      </c>
      <c r="TT89" s="20">
        <f t="shared" si="207"/>
        <v>0</v>
      </c>
      <c r="TU89" s="20">
        <f t="shared" si="208"/>
        <v>0</v>
      </c>
      <c r="TV89" s="20">
        <f t="shared" si="209"/>
        <v>0</v>
      </c>
      <c r="TW89" s="20">
        <f t="shared" si="210"/>
        <v>0</v>
      </c>
      <c r="TX89" s="20">
        <f t="shared" si="211"/>
        <v>0</v>
      </c>
      <c r="TY89" s="36">
        <f t="shared" si="212"/>
        <v>19000</v>
      </c>
      <c r="TZ89" s="20">
        <f t="shared" si="213"/>
        <v>0</v>
      </c>
      <c r="UA89" s="20">
        <f t="shared" si="214"/>
        <v>0</v>
      </c>
      <c r="UB89" s="20">
        <f t="shared" si="215"/>
        <v>0</v>
      </c>
      <c r="UC89" s="20">
        <f t="shared" si="216"/>
        <v>19000</v>
      </c>
      <c r="UD89" s="20">
        <f t="shared" si="217"/>
        <v>0</v>
      </c>
      <c r="UE89" s="20">
        <f t="shared" si="218"/>
        <v>0</v>
      </c>
      <c r="UF89" s="20">
        <f t="shared" si="219"/>
        <v>0</v>
      </c>
      <c r="UG89" s="20">
        <f t="shared" si="220"/>
        <v>0</v>
      </c>
      <c r="UH89" s="20">
        <f t="shared" si="221"/>
        <v>0</v>
      </c>
      <c r="UI89" s="20">
        <f t="shared" si="222"/>
        <v>0</v>
      </c>
      <c r="UJ89" s="20">
        <f t="shared" si="223"/>
        <v>0</v>
      </c>
      <c r="UK89" s="20">
        <f t="shared" si="224"/>
        <v>0</v>
      </c>
      <c r="UL89" s="6"/>
      <c r="UM89" s="36">
        <f t="shared" si="225"/>
        <v>1259000</v>
      </c>
      <c r="UN89" s="36">
        <f t="shared" si="226"/>
        <v>1259000</v>
      </c>
      <c r="UO89" s="36">
        <f t="shared" si="227"/>
        <v>1240000</v>
      </c>
      <c r="UP89" s="20">
        <f t="shared" si="228"/>
        <v>1240000</v>
      </c>
      <c r="UQ89" s="20">
        <f t="shared" si="229"/>
        <v>0</v>
      </c>
      <c r="UR89" s="20">
        <f t="shared" si="230"/>
        <v>0</v>
      </c>
      <c r="US89" s="20">
        <f t="shared" si="231"/>
        <v>0</v>
      </c>
      <c r="UT89" s="36">
        <f t="shared" si="232"/>
        <v>19000</v>
      </c>
      <c r="UU89" s="36">
        <f t="shared" si="233"/>
        <v>0</v>
      </c>
      <c r="UV89" s="20">
        <f t="shared" si="234"/>
        <v>0</v>
      </c>
      <c r="UW89" s="20">
        <f t="shared" si="235"/>
        <v>0</v>
      </c>
      <c r="UX89" s="20">
        <f t="shared" si="236"/>
        <v>0</v>
      </c>
      <c r="UY89" s="20">
        <f t="shared" si="237"/>
        <v>0</v>
      </c>
      <c r="UZ89" s="20">
        <f t="shared" si="238"/>
        <v>0</v>
      </c>
      <c r="VA89" s="20">
        <f t="shared" si="239"/>
        <v>0</v>
      </c>
      <c r="VB89" s="36">
        <f t="shared" si="240"/>
        <v>19000</v>
      </c>
      <c r="VC89" s="20">
        <f t="shared" si="241"/>
        <v>0</v>
      </c>
      <c r="VD89" s="20">
        <f t="shared" si="242"/>
        <v>0</v>
      </c>
      <c r="VE89" s="20">
        <f t="shared" si="243"/>
        <v>0</v>
      </c>
      <c r="VF89" s="20">
        <f t="shared" si="244"/>
        <v>19000</v>
      </c>
      <c r="VG89" s="20">
        <f t="shared" si="245"/>
        <v>0</v>
      </c>
      <c r="VH89" s="20">
        <f t="shared" si="246"/>
        <v>0</v>
      </c>
      <c r="VI89" s="20">
        <f t="shared" si="247"/>
        <v>0</v>
      </c>
      <c r="VJ89" s="20">
        <f t="shared" si="248"/>
        <v>0</v>
      </c>
      <c r="VK89" s="20">
        <f t="shared" si="249"/>
        <v>0</v>
      </c>
      <c r="VL89" s="20">
        <f t="shared" si="250"/>
        <v>0</v>
      </c>
      <c r="VM89" s="20">
        <f t="shared" si="251"/>
        <v>0</v>
      </c>
      <c r="VN89" s="20">
        <f t="shared" si="252"/>
        <v>0</v>
      </c>
      <c r="VT89" s="34">
        <f t="shared" si="139"/>
        <v>9199716</v>
      </c>
      <c r="VU89" s="34" t="str">
        <f t="shared" si="140"/>
        <v>DUHA o. p. s.</v>
      </c>
      <c r="VV89" s="34" t="str">
        <f t="shared" si="141"/>
        <v>Duha o.p.s. Nový Bydžov - pečovatelská služba</v>
      </c>
      <c r="VW89" s="34" t="str">
        <f t="shared" si="142"/>
        <v>pečovatelská služba</v>
      </c>
      <c r="VX89" s="10">
        <f t="shared" si="143"/>
        <v>83000</v>
      </c>
      <c r="VY89" s="10"/>
      <c r="VZ89" s="10"/>
      <c r="WA89" s="10">
        <f t="shared" si="144"/>
        <v>140000</v>
      </c>
      <c r="WB89" s="10">
        <f t="shared" si="145"/>
        <v>45000</v>
      </c>
      <c r="WC89" s="10">
        <f t="shared" si="146"/>
        <v>96000</v>
      </c>
      <c r="WD89" s="10">
        <f t="shared" si="147"/>
        <v>0</v>
      </c>
      <c r="WE89" s="10">
        <f t="shared" si="148"/>
        <v>77000</v>
      </c>
      <c r="WF89" s="10"/>
      <c r="WG89" s="10"/>
      <c r="WH89" s="10">
        <f t="shared" si="149"/>
        <v>0</v>
      </c>
      <c r="WI89" s="10">
        <f t="shared" si="150"/>
        <v>93000</v>
      </c>
      <c r="WJ89" s="10">
        <f t="shared" si="151"/>
        <v>1831000</v>
      </c>
      <c r="WK89" s="10"/>
      <c r="WL89" s="10">
        <f t="shared" si="152"/>
        <v>170000</v>
      </c>
      <c r="WM89" s="10">
        <f t="shared" si="153"/>
        <v>2535000</v>
      </c>
      <c r="WN89" s="10">
        <f t="shared" si="154"/>
        <v>2535000</v>
      </c>
      <c r="WO89" s="10">
        <f t="shared" si="155"/>
        <v>0</v>
      </c>
      <c r="WP89" s="10">
        <f t="shared" si="156"/>
        <v>2001000</v>
      </c>
      <c r="WQ89" s="34">
        <v>6115340</v>
      </c>
      <c r="WR89" s="10">
        <f t="shared" si="157"/>
        <v>0</v>
      </c>
      <c r="WS89" s="10"/>
      <c r="WT89" s="10"/>
      <c r="WU89" s="10">
        <f t="shared" si="158"/>
        <v>0</v>
      </c>
      <c r="WV89" s="10">
        <f t="shared" si="159"/>
        <v>0</v>
      </c>
      <c r="WW89" s="10">
        <f t="shared" si="160"/>
        <v>0</v>
      </c>
      <c r="WX89" s="10">
        <f t="shared" si="161"/>
        <v>0</v>
      </c>
      <c r="WY89" s="10">
        <f t="shared" si="162"/>
        <v>19000</v>
      </c>
      <c r="WZ89" s="10"/>
      <c r="XA89" s="10"/>
      <c r="XB89" s="10">
        <f t="shared" si="163"/>
        <v>0</v>
      </c>
      <c r="XC89" s="10">
        <f t="shared" si="164"/>
        <v>0</v>
      </c>
      <c r="XD89" s="10">
        <f t="shared" si="165"/>
        <v>1240000</v>
      </c>
      <c r="XE89" s="10">
        <f t="shared" si="166"/>
        <v>1259000</v>
      </c>
      <c r="XF89" s="10"/>
      <c r="XG89" s="10">
        <f t="shared" si="167"/>
        <v>1259000</v>
      </c>
      <c r="XH89" s="10">
        <f t="shared" si="168"/>
        <v>0</v>
      </c>
      <c r="XI89" s="10"/>
      <c r="XJ89" s="10"/>
      <c r="XK89" s="10"/>
    </row>
    <row r="90" spans="1:635" s="34" customFormat="1" ht="28.5" customHeight="1">
      <c r="A90" s="7">
        <v>1</v>
      </c>
      <c r="B90" s="9" t="s">
        <v>1485</v>
      </c>
      <c r="C90" s="7">
        <v>73635391</v>
      </c>
      <c r="D90" s="7" t="s">
        <v>1486</v>
      </c>
      <c r="E90" s="7" t="s">
        <v>1315</v>
      </c>
      <c r="F90" s="7">
        <v>8902089</v>
      </c>
      <c r="G90" s="7" t="s">
        <v>1214</v>
      </c>
      <c r="H90" s="7" t="s">
        <v>1187</v>
      </c>
      <c r="I90" s="7" t="s">
        <v>1330</v>
      </c>
      <c r="J90" s="35">
        <v>40806</v>
      </c>
      <c r="K90" s="7"/>
      <c r="L90" s="7" t="s">
        <v>1188</v>
      </c>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t="s">
        <v>1287</v>
      </c>
      <c r="AQ90" s="7">
        <v>5</v>
      </c>
      <c r="AR90" s="7">
        <v>5</v>
      </c>
      <c r="AS90" s="7">
        <v>15</v>
      </c>
      <c r="AT90" s="7">
        <v>16</v>
      </c>
      <c r="AU90" s="7">
        <v>19</v>
      </c>
      <c r="AV90" s="7"/>
      <c r="AW90" s="7"/>
      <c r="AX90" s="7"/>
      <c r="AY90" s="7"/>
      <c r="AZ90" s="7"/>
      <c r="BA90" s="7"/>
      <c r="BB90" s="7"/>
      <c r="BC90" s="7"/>
      <c r="BD90" s="7"/>
      <c r="BE90" s="7"/>
      <c r="BF90" s="7"/>
      <c r="BG90" s="7"/>
      <c r="BH90" s="7"/>
      <c r="BI90" s="7"/>
      <c r="BJ90" s="7">
        <v>7200</v>
      </c>
      <c r="BK90" s="7" t="s">
        <v>1487</v>
      </c>
      <c r="BL90" s="7" t="s">
        <v>1488</v>
      </c>
      <c r="BM90" s="7" t="s">
        <v>1191</v>
      </c>
      <c r="BN90" s="7" t="s">
        <v>1230</v>
      </c>
      <c r="BO90" s="7">
        <v>1</v>
      </c>
      <c r="BP90" s="7">
        <v>0</v>
      </c>
      <c r="BQ90" s="7">
        <v>0</v>
      </c>
      <c r="BR90" s="7">
        <v>0</v>
      </c>
      <c r="BS90" s="7">
        <v>0</v>
      </c>
      <c r="BT90" s="7">
        <v>3</v>
      </c>
      <c r="BU90" s="7">
        <v>2</v>
      </c>
      <c r="BV90" s="7">
        <v>5</v>
      </c>
      <c r="BW90" s="7">
        <v>5</v>
      </c>
      <c r="BX90" s="7">
        <v>0</v>
      </c>
      <c r="BY90" s="7">
        <v>4</v>
      </c>
      <c r="BZ90" s="7">
        <v>2</v>
      </c>
      <c r="CA90" s="7">
        <v>5</v>
      </c>
      <c r="CB90" s="7">
        <v>5</v>
      </c>
      <c r="CC90" s="7">
        <v>0</v>
      </c>
      <c r="CD90" s="7">
        <v>1</v>
      </c>
      <c r="CE90" s="7">
        <v>15</v>
      </c>
      <c r="CF90" s="7">
        <v>16</v>
      </c>
      <c r="CG90" s="7"/>
      <c r="CH90" s="7">
        <v>3</v>
      </c>
      <c r="CI90" s="7">
        <v>0</v>
      </c>
      <c r="CJ90" s="7">
        <v>0</v>
      </c>
      <c r="CK90" s="7">
        <v>0</v>
      </c>
      <c r="CL90" s="7">
        <v>0</v>
      </c>
      <c r="CM90" s="7">
        <v>4</v>
      </c>
      <c r="CN90" s="7">
        <v>4</v>
      </c>
      <c r="CO90" s="7">
        <v>5</v>
      </c>
      <c r="CP90" s="7">
        <v>3</v>
      </c>
      <c r="CQ90" s="7">
        <v>0</v>
      </c>
      <c r="CR90" s="7">
        <v>7</v>
      </c>
      <c r="CS90" s="7">
        <v>4</v>
      </c>
      <c r="CT90" s="7">
        <v>5</v>
      </c>
      <c r="CU90" s="7">
        <v>3</v>
      </c>
      <c r="CV90" s="7">
        <v>0</v>
      </c>
      <c r="CW90" s="7">
        <v>3</v>
      </c>
      <c r="CX90" s="7">
        <v>16</v>
      </c>
      <c r="CY90" s="7">
        <v>19</v>
      </c>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v>1</v>
      </c>
      <c r="EL90" s="7">
        <v>0.9</v>
      </c>
      <c r="EM90" s="7">
        <v>0.4</v>
      </c>
      <c r="EN90" s="7">
        <v>360000</v>
      </c>
      <c r="EO90" s="7">
        <v>360000</v>
      </c>
      <c r="EP90" s="7">
        <v>4</v>
      </c>
      <c r="EQ90" s="7">
        <v>4</v>
      </c>
      <c r="ER90" s="7">
        <v>4.2</v>
      </c>
      <c r="ES90" s="7">
        <v>1095000</v>
      </c>
      <c r="ET90" s="7">
        <v>980000</v>
      </c>
      <c r="EU90" s="7"/>
      <c r="EV90" s="7"/>
      <c r="EW90" s="7"/>
      <c r="EX90" s="7"/>
      <c r="EY90" s="7"/>
      <c r="EZ90" s="7"/>
      <c r="FA90" s="7"/>
      <c r="FB90" s="7"/>
      <c r="FC90" s="7"/>
      <c r="FD90" s="7"/>
      <c r="FE90" s="7"/>
      <c r="FF90" s="7"/>
      <c r="FG90" s="7"/>
      <c r="FH90" s="7"/>
      <c r="FI90" s="7"/>
      <c r="FJ90" s="7"/>
      <c r="FK90" s="7"/>
      <c r="FL90" s="7"/>
      <c r="FM90" s="7"/>
      <c r="FN90" s="7"/>
      <c r="FO90" s="7">
        <v>1</v>
      </c>
      <c r="FP90" s="7">
        <v>0.25</v>
      </c>
      <c r="FQ90" s="7">
        <v>0</v>
      </c>
      <c r="FR90" s="7">
        <v>89000</v>
      </c>
      <c r="FS90" s="7">
        <v>0</v>
      </c>
      <c r="FT90" s="7"/>
      <c r="FU90" s="7"/>
      <c r="FV90" s="7"/>
      <c r="FW90" s="7"/>
      <c r="FX90" s="7"/>
      <c r="FY90" s="7"/>
      <c r="FZ90" s="7">
        <v>2</v>
      </c>
      <c r="GA90" s="7">
        <v>0.7</v>
      </c>
      <c r="GB90" s="7">
        <v>24</v>
      </c>
      <c r="GC90" s="7">
        <v>0.7</v>
      </c>
      <c r="GD90" s="7">
        <v>164000</v>
      </c>
      <c r="GE90" s="7">
        <v>164000</v>
      </c>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v>3</v>
      </c>
      <c r="IO90" s="7">
        <v>900</v>
      </c>
      <c r="IP90" s="7">
        <v>0.44800000000000001</v>
      </c>
      <c r="IQ90" s="7">
        <v>78000</v>
      </c>
      <c r="IR90" s="7">
        <v>78000</v>
      </c>
      <c r="IS90" s="7">
        <v>1</v>
      </c>
      <c r="IT90" s="7">
        <v>300</v>
      </c>
      <c r="IU90" s="7">
        <v>0.14899999999999999</v>
      </c>
      <c r="IV90" s="7">
        <v>45000</v>
      </c>
      <c r="IW90" s="7">
        <v>45000</v>
      </c>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c r="JY90" s="7"/>
      <c r="JZ90" s="7"/>
      <c r="KA90" s="7"/>
      <c r="KB90" s="7"/>
      <c r="KC90" s="7"/>
      <c r="KD90" s="7"/>
      <c r="KE90" s="7"/>
      <c r="KF90" s="7"/>
      <c r="KG90" s="7">
        <v>0</v>
      </c>
      <c r="KH90" s="7"/>
      <c r="KI90" s="7">
        <v>4.9000000000000004</v>
      </c>
      <c r="KJ90" s="7">
        <v>0.7</v>
      </c>
      <c r="KK90" s="7">
        <v>0.44800000000000001</v>
      </c>
      <c r="KL90" s="7">
        <v>0</v>
      </c>
      <c r="KM90" s="7">
        <v>6.048</v>
      </c>
      <c r="KN90" s="7">
        <v>1544000</v>
      </c>
      <c r="KO90" s="7">
        <v>1340000</v>
      </c>
      <c r="KP90" s="7">
        <v>1340000</v>
      </c>
      <c r="KQ90" s="7"/>
      <c r="KR90" s="7"/>
      <c r="KS90" s="7"/>
      <c r="KT90" s="7">
        <v>164000</v>
      </c>
      <c r="KU90" s="7">
        <v>164000</v>
      </c>
      <c r="KV90" s="7">
        <v>164000</v>
      </c>
      <c r="KW90" s="7"/>
      <c r="KX90" s="7"/>
      <c r="KY90" s="7"/>
      <c r="KZ90" s="7">
        <v>123000</v>
      </c>
      <c r="LA90" s="7">
        <v>123000</v>
      </c>
      <c r="LB90" s="7">
        <v>123000</v>
      </c>
      <c r="LC90" s="7"/>
      <c r="LD90" s="7"/>
      <c r="LE90" s="7"/>
      <c r="LF90" s="7">
        <v>0</v>
      </c>
      <c r="LG90" s="7">
        <v>0</v>
      </c>
      <c r="LH90" s="7">
        <v>0</v>
      </c>
      <c r="LI90" s="7"/>
      <c r="LJ90" s="7"/>
      <c r="LK90" s="7"/>
      <c r="LL90" s="7">
        <v>0</v>
      </c>
      <c r="LM90" s="7">
        <v>0</v>
      </c>
      <c r="LN90" s="7">
        <v>0</v>
      </c>
      <c r="LO90" s="7"/>
      <c r="LP90" s="7"/>
      <c r="LQ90" s="7"/>
      <c r="LR90" s="7">
        <v>104000</v>
      </c>
      <c r="LS90" s="7">
        <v>0</v>
      </c>
      <c r="LT90" s="7">
        <v>0</v>
      </c>
      <c r="LU90" s="7"/>
      <c r="LV90" s="7"/>
      <c r="LW90" s="7"/>
      <c r="LX90" s="7">
        <v>0</v>
      </c>
      <c r="LY90" s="7">
        <v>0</v>
      </c>
      <c r="LZ90" s="7">
        <v>0</v>
      </c>
      <c r="MA90" s="7"/>
      <c r="MB90" s="7"/>
      <c r="MC90" s="7"/>
      <c r="MD90" s="7">
        <v>25000</v>
      </c>
      <c r="ME90" s="7">
        <v>0</v>
      </c>
      <c r="MF90" s="7">
        <v>0</v>
      </c>
      <c r="MG90" s="7"/>
      <c r="MH90" s="7"/>
      <c r="MI90" s="7"/>
      <c r="MJ90" s="7">
        <v>60000</v>
      </c>
      <c r="MK90" s="7">
        <v>0</v>
      </c>
      <c r="ML90" s="7">
        <v>0</v>
      </c>
      <c r="MM90" s="7"/>
      <c r="MN90" s="7"/>
      <c r="MO90" s="7"/>
      <c r="MP90" s="7">
        <v>30000</v>
      </c>
      <c r="MQ90" s="7">
        <v>0</v>
      </c>
      <c r="MR90" s="7">
        <v>0</v>
      </c>
      <c r="MS90" s="7"/>
      <c r="MT90" s="7"/>
      <c r="MU90" s="7"/>
      <c r="MV90" s="7">
        <v>0</v>
      </c>
      <c r="MW90" s="7">
        <v>0</v>
      </c>
      <c r="MX90" s="7">
        <v>0</v>
      </c>
      <c r="MY90" s="7"/>
      <c r="MZ90" s="7"/>
      <c r="NA90" s="7"/>
      <c r="NB90" s="7">
        <v>40000</v>
      </c>
      <c r="NC90" s="7">
        <v>0</v>
      </c>
      <c r="ND90" s="7">
        <v>0</v>
      </c>
      <c r="NE90" s="7"/>
      <c r="NF90" s="7"/>
      <c r="NG90" s="7"/>
      <c r="NH90" s="7">
        <v>50000</v>
      </c>
      <c r="NI90" s="7">
        <v>0</v>
      </c>
      <c r="NJ90" s="7">
        <v>0</v>
      </c>
      <c r="NK90" s="7"/>
      <c r="NL90" s="7"/>
      <c r="NM90" s="7"/>
      <c r="NN90" s="7">
        <v>55000</v>
      </c>
      <c r="NO90" s="7">
        <v>0</v>
      </c>
      <c r="NP90" s="7">
        <v>0</v>
      </c>
      <c r="NQ90" s="7"/>
      <c r="NR90" s="7"/>
      <c r="NS90" s="7"/>
      <c r="NT90" s="7">
        <v>40000</v>
      </c>
      <c r="NU90" s="7">
        <v>0</v>
      </c>
      <c r="NV90" s="7">
        <v>0</v>
      </c>
      <c r="NW90" s="7"/>
      <c r="NX90" s="7"/>
      <c r="NY90" s="7"/>
      <c r="NZ90" s="7">
        <v>70000</v>
      </c>
      <c r="OA90" s="7">
        <v>0</v>
      </c>
      <c r="OB90" s="7">
        <v>0</v>
      </c>
      <c r="OC90" s="7"/>
      <c r="OD90" s="7"/>
      <c r="OE90" s="7"/>
      <c r="OF90" s="7">
        <v>15000</v>
      </c>
      <c r="OG90" s="7">
        <v>0</v>
      </c>
      <c r="OH90" s="7">
        <v>0</v>
      </c>
      <c r="OI90" s="7"/>
      <c r="OJ90" s="7"/>
      <c r="OK90" s="7"/>
      <c r="OL90" s="7">
        <v>0</v>
      </c>
      <c r="OM90" s="7">
        <v>0</v>
      </c>
      <c r="ON90" s="7">
        <v>0</v>
      </c>
      <c r="OO90" s="7"/>
      <c r="OP90" s="7"/>
      <c r="OQ90" s="7"/>
      <c r="OR90" s="7">
        <v>0</v>
      </c>
      <c r="OS90" s="7">
        <v>0</v>
      </c>
      <c r="OT90" s="7">
        <v>0</v>
      </c>
      <c r="OU90" s="7"/>
      <c r="OV90" s="7"/>
      <c r="OW90" s="7"/>
      <c r="OX90" s="7">
        <v>0</v>
      </c>
      <c r="OY90" s="7">
        <v>0</v>
      </c>
      <c r="OZ90" s="7">
        <v>0</v>
      </c>
      <c r="PA90" s="7"/>
      <c r="PB90" s="7"/>
      <c r="PC90" s="7"/>
      <c r="PD90" s="7">
        <v>0</v>
      </c>
      <c r="PE90" s="7">
        <v>0</v>
      </c>
      <c r="PF90" s="7">
        <v>0</v>
      </c>
      <c r="PG90" s="7"/>
      <c r="PH90" s="7"/>
      <c r="PI90" s="7"/>
      <c r="PJ90" s="7">
        <v>0</v>
      </c>
      <c r="PK90" s="7">
        <v>0</v>
      </c>
      <c r="PL90" s="7">
        <v>0</v>
      </c>
      <c r="PM90" s="7"/>
      <c r="PN90" s="7"/>
      <c r="PO90" s="7"/>
      <c r="PP90" s="7">
        <v>2320000</v>
      </c>
      <c r="PQ90" s="7">
        <v>1627000</v>
      </c>
      <c r="PR90" s="8">
        <v>1627000</v>
      </c>
      <c r="PS90" s="7">
        <v>100</v>
      </c>
      <c r="PT90" s="7">
        <v>100</v>
      </c>
      <c r="PU90" s="7"/>
      <c r="PV90" s="7"/>
      <c r="PW90" s="7"/>
      <c r="PX90" s="7">
        <v>615000</v>
      </c>
      <c r="PY90" s="7">
        <v>1115000</v>
      </c>
      <c r="PZ90" s="7">
        <v>1627000</v>
      </c>
      <c r="QA90" s="7">
        <v>0</v>
      </c>
      <c r="QB90" s="7">
        <v>0</v>
      </c>
      <c r="QC90" s="7">
        <v>0</v>
      </c>
      <c r="QD90" s="7">
        <v>0</v>
      </c>
      <c r="QE90" s="7">
        <v>10000</v>
      </c>
      <c r="QF90" s="7">
        <v>10000</v>
      </c>
      <c r="QG90" s="7">
        <v>0</v>
      </c>
      <c r="QH90" s="7">
        <v>0</v>
      </c>
      <c r="QI90" s="7">
        <v>0</v>
      </c>
      <c r="QJ90" s="7">
        <v>419334</v>
      </c>
      <c r="QK90" s="7">
        <v>600000</v>
      </c>
      <c r="QL90" s="7">
        <v>650000</v>
      </c>
      <c r="QM90" s="7"/>
      <c r="QN90" s="7">
        <v>0</v>
      </c>
      <c r="QO90" s="7">
        <v>0</v>
      </c>
      <c r="QP90" s="7">
        <v>0</v>
      </c>
      <c r="QQ90" s="7"/>
      <c r="QR90" s="7"/>
      <c r="QS90" s="7"/>
      <c r="QT90" s="7"/>
      <c r="QU90" s="7"/>
      <c r="QV90" s="7"/>
      <c r="QW90" s="7"/>
      <c r="QX90" s="7">
        <v>0</v>
      </c>
      <c r="QY90" s="7">
        <v>26000</v>
      </c>
      <c r="QZ90" s="7">
        <v>33000</v>
      </c>
      <c r="RA90" s="7"/>
      <c r="RB90" s="7"/>
      <c r="RC90" s="7"/>
      <c r="RD90" s="7"/>
      <c r="RE90" s="7"/>
      <c r="RF90" s="7"/>
      <c r="RG90" s="7"/>
      <c r="RH90" s="7"/>
      <c r="RI90" s="7">
        <v>0</v>
      </c>
      <c r="RJ90" s="7"/>
      <c r="RK90" s="7"/>
      <c r="RL90" s="7"/>
      <c r="RM90" s="7" t="s">
        <v>1188</v>
      </c>
      <c r="RN90" s="7"/>
      <c r="RO90" s="7"/>
      <c r="RP90" s="7"/>
      <c r="RQ90" s="7"/>
      <c r="RR90" s="7"/>
      <c r="RS90" s="7"/>
      <c r="RT90" s="7"/>
      <c r="RU90" s="7"/>
      <c r="RV90" s="7"/>
      <c r="RW90" s="7"/>
      <c r="RX90" s="7"/>
      <c r="RY90" s="7"/>
      <c r="RZ90" s="7"/>
      <c r="SA90" s="7"/>
      <c r="SB90" s="7"/>
      <c r="SC90" s="7"/>
      <c r="SD90" s="7"/>
      <c r="SE90" s="7"/>
      <c r="SF90" s="7"/>
      <c r="SG90" s="36">
        <f t="shared" si="169"/>
        <v>2320000</v>
      </c>
      <c r="SH90" s="36">
        <f t="shared" si="170"/>
        <v>2320000</v>
      </c>
      <c r="SI90" s="36">
        <f t="shared" si="171"/>
        <v>1831000</v>
      </c>
      <c r="SJ90" s="20">
        <f t="shared" si="172"/>
        <v>1544000</v>
      </c>
      <c r="SK90" s="20">
        <f t="shared" si="173"/>
        <v>164000</v>
      </c>
      <c r="SL90" s="20">
        <f t="shared" si="174"/>
        <v>123000</v>
      </c>
      <c r="SM90" s="20">
        <f t="shared" si="175"/>
        <v>0</v>
      </c>
      <c r="SN90" s="36">
        <f t="shared" si="176"/>
        <v>489000</v>
      </c>
      <c r="SO90" s="36">
        <f t="shared" si="177"/>
        <v>104000</v>
      </c>
      <c r="SP90" s="20">
        <f t="shared" si="178"/>
        <v>0</v>
      </c>
      <c r="SQ90" s="20">
        <f t="shared" si="179"/>
        <v>104000</v>
      </c>
      <c r="SR90" s="20">
        <f t="shared" si="180"/>
        <v>0</v>
      </c>
      <c r="SS90" s="20">
        <f t="shared" si="181"/>
        <v>25000</v>
      </c>
      <c r="ST90" s="20">
        <f t="shared" si="182"/>
        <v>60000</v>
      </c>
      <c r="SU90" s="20">
        <f t="shared" si="183"/>
        <v>30000</v>
      </c>
      <c r="SV90" s="36">
        <f t="shared" si="184"/>
        <v>270000</v>
      </c>
      <c r="SW90" s="20">
        <f t="shared" si="185"/>
        <v>0</v>
      </c>
      <c r="SX90" s="20">
        <f t="shared" si="186"/>
        <v>40000</v>
      </c>
      <c r="SY90" s="20">
        <f t="shared" si="187"/>
        <v>50000</v>
      </c>
      <c r="SZ90" s="20">
        <f t="shared" si="188"/>
        <v>55000</v>
      </c>
      <c r="TA90" s="20">
        <f t="shared" si="189"/>
        <v>40000</v>
      </c>
      <c r="TB90" s="20">
        <f t="shared" si="190"/>
        <v>70000</v>
      </c>
      <c r="TC90" s="20">
        <f t="shared" si="191"/>
        <v>15000</v>
      </c>
      <c r="TD90" s="20">
        <f t="shared" si="192"/>
        <v>0</v>
      </c>
      <c r="TE90" s="20">
        <f t="shared" si="193"/>
        <v>0</v>
      </c>
      <c r="TF90" s="20">
        <f t="shared" si="194"/>
        <v>0</v>
      </c>
      <c r="TG90" s="20">
        <f t="shared" si="195"/>
        <v>0</v>
      </c>
      <c r="TH90" s="20">
        <f t="shared" si="196"/>
        <v>0</v>
      </c>
      <c r="TI90" s="6"/>
      <c r="TJ90" s="36">
        <f t="shared" si="197"/>
        <v>1627000</v>
      </c>
      <c r="TK90" s="36">
        <f t="shared" si="198"/>
        <v>1627000</v>
      </c>
      <c r="TL90" s="36">
        <f t="shared" si="199"/>
        <v>1627000</v>
      </c>
      <c r="TM90" s="20">
        <f t="shared" si="200"/>
        <v>1340000</v>
      </c>
      <c r="TN90" s="20">
        <f t="shared" si="201"/>
        <v>164000</v>
      </c>
      <c r="TO90" s="20">
        <f t="shared" si="202"/>
        <v>123000</v>
      </c>
      <c r="TP90" s="20">
        <f t="shared" si="203"/>
        <v>0</v>
      </c>
      <c r="TQ90" s="36">
        <f t="shared" si="204"/>
        <v>0</v>
      </c>
      <c r="TR90" s="36">
        <f t="shared" si="205"/>
        <v>0</v>
      </c>
      <c r="TS90" s="20">
        <f t="shared" si="206"/>
        <v>0</v>
      </c>
      <c r="TT90" s="20">
        <f t="shared" si="207"/>
        <v>0</v>
      </c>
      <c r="TU90" s="20">
        <f t="shared" si="208"/>
        <v>0</v>
      </c>
      <c r="TV90" s="20">
        <f t="shared" si="209"/>
        <v>0</v>
      </c>
      <c r="TW90" s="20">
        <f t="shared" si="210"/>
        <v>0</v>
      </c>
      <c r="TX90" s="20">
        <f t="shared" si="211"/>
        <v>0</v>
      </c>
      <c r="TY90" s="36">
        <f t="shared" si="212"/>
        <v>0</v>
      </c>
      <c r="TZ90" s="20">
        <f t="shared" si="213"/>
        <v>0</v>
      </c>
      <c r="UA90" s="20">
        <f t="shared" si="214"/>
        <v>0</v>
      </c>
      <c r="UB90" s="20">
        <f t="shared" si="215"/>
        <v>0</v>
      </c>
      <c r="UC90" s="20">
        <f t="shared" si="216"/>
        <v>0</v>
      </c>
      <c r="UD90" s="20">
        <f t="shared" si="217"/>
        <v>0</v>
      </c>
      <c r="UE90" s="20">
        <f t="shared" si="218"/>
        <v>0</v>
      </c>
      <c r="UF90" s="20">
        <f t="shared" si="219"/>
        <v>0</v>
      </c>
      <c r="UG90" s="20">
        <f t="shared" si="220"/>
        <v>0</v>
      </c>
      <c r="UH90" s="20">
        <f t="shared" si="221"/>
        <v>0</v>
      </c>
      <c r="UI90" s="20">
        <f t="shared" si="222"/>
        <v>0</v>
      </c>
      <c r="UJ90" s="20">
        <f t="shared" si="223"/>
        <v>0</v>
      </c>
      <c r="UK90" s="20">
        <f t="shared" si="224"/>
        <v>0</v>
      </c>
      <c r="UL90" s="6"/>
      <c r="UM90" s="36">
        <f t="shared" si="225"/>
        <v>1627000</v>
      </c>
      <c r="UN90" s="36">
        <f t="shared" si="226"/>
        <v>1627000</v>
      </c>
      <c r="UO90" s="36">
        <f t="shared" si="227"/>
        <v>1627000</v>
      </c>
      <c r="UP90" s="20">
        <f t="shared" si="228"/>
        <v>1340000</v>
      </c>
      <c r="UQ90" s="20">
        <f t="shared" si="229"/>
        <v>164000</v>
      </c>
      <c r="UR90" s="20">
        <f t="shared" si="230"/>
        <v>123000</v>
      </c>
      <c r="US90" s="20">
        <f t="shared" si="231"/>
        <v>0</v>
      </c>
      <c r="UT90" s="36">
        <f t="shared" si="232"/>
        <v>0</v>
      </c>
      <c r="UU90" s="36">
        <f t="shared" si="233"/>
        <v>0</v>
      </c>
      <c r="UV90" s="20">
        <f t="shared" si="234"/>
        <v>0</v>
      </c>
      <c r="UW90" s="20">
        <f t="shared" si="235"/>
        <v>0</v>
      </c>
      <c r="UX90" s="20">
        <f t="shared" si="236"/>
        <v>0</v>
      </c>
      <c r="UY90" s="20">
        <f t="shared" si="237"/>
        <v>0</v>
      </c>
      <c r="UZ90" s="20">
        <f t="shared" si="238"/>
        <v>0</v>
      </c>
      <c r="VA90" s="20">
        <f t="shared" si="239"/>
        <v>0</v>
      </c>
      <c r="VB90" s="36">
        <f t="shared" si="240"/>
        <v>0</v>
      </c>
      <c r="VC90" s="20">
        <f t="shared" si="241"/>
        <v>0</v>
      </c>
      <c r="VD90" s="20">
        <f t="shared" si="242"/>
        <v>0</v>
      </c>
      <c r="VE90" s="20">
        <f t="shared" si="243"/>
        <v>0</v>
      </c>
      <c r="VF90" s="20">
        <f t="shared" si="244"/>
        <v>0</v>
      </c>
      <c r="VG90" s="20">
        <f t="shared" si="245"/>
        <v>0</v>
      </c>
      <c r="VH90" s="20">
        <f t="shared" si="246"/>
        <v>0</v>
      </c>
      <c r="VI90" s="20">
        <f t="shared" si="247"/>
        <v>0</v>
      </c>
      <c r="VJ90" s="20">
        <f t="shared" si="248"/>
        <v>0</v>
      </c>
      <c r="VK90" s="20">
        <f t="shared" si="249"/>
        <v>0</v>
      </c>
      <c r="VL90" s="20">
        <f t="shared" si="250"/>
        <v>0</v>
      </c>
      <c r="VM90" s="20">
        <f t="shared" si="251"/>
        <v>0</v>
      </c>
      <c r="VN90" s="20">
        <f t="shared" si="252"/>
        <v>0</v>
      </c>
      <c r="VT90" s="34">
        <f t="shared" si="139"/>
        <v>8902089</v>
      </c>
      <c r="VU90" s="34" t="str">
        <f t="shared" si="140"/>
        <v>Farní charita Dobruška</v>
      </c>
      <c r="VV90" s="34" t="str">
        <f t="shared" si="141"/>
        <v>Osobní asistence</v>
      </c>
      <c r="VW90" s="34" t="str">
        <f t="shared" si="142"/>
        <v>osobní asistence</v>
      </c>
      <c r="VX90" s="10">
        <f t="shared" si="143"/>
        <v>189000</v>
      </c>
      <c r="VY90" s="10"/>
      <c r="VZ90" s="10"/>
      <c r="WA90" s="10">
        <f t="shared" si="144"/>
        <v>0</v>
      </c>
      <c r="WB90" s="10">
        <f t="shared" si="145"/>
        <v>70000</v>
      </c>
      <c r="WC90" s="10">
        <f t="shared" si="146"/>
        <v>50000</v>
      </c>
      <c r="WD90" s="10">
        <f t="shared" si="147"/>
        <v>0</v>
      </c>
      <c r="WE90" s="10">
        <f t="shared" si="148"/>
        <v>135000</v>
      </c>
      <c r="WF90" s="10"/>
      <c r="WG90" s="10"/>
      <c r="WH90" s="10">
        <f t="shared" si="149"/>
        <v>0</v>
      </c>
      <c r="WI90" s="10">
        <f t="shared" si="150"/>
        <v>45000</v>
      </c>
      <c r="WJ90" s="10">
        <f t="shared" si="151"/>
        <v>1697000</v>
      </c>
      <c r="WK90" s="10"/>
      <c r="WL90" s="10">
        <f t="shared" si="152"/>
        <v>134000</v>
      </c>
      <c r="WM90" s="10">
        <f t="shared" si="153"/>
        <v>2320000</v>
      </c>
      <c r="WN90" s="10">
        <f t="shared" si="154"/>
        <v>2320000</v>
      </c>
      <c r="WO90" s="10">
        <f t="shared" si="155"/>
        <v>0</v>
      </c>
      <c r="WP90" s="10">
        <f t="shared" si="156"/>
        <v>1831000</v>
      </c>
      <c r="WQ90" s="34">
        <v>6115340</v>
      </c>
      <c r="WR90" s="10">
        <f t="shared" si="157"/>
        <v>0</v>
      </c>
      <c r="WS90" s="10"/>
      <c r="WT90" s="10"/>
      <c r="WU90" s="10">
        <f t="shared" si="158"/>
        <v>0</v>
      </c>
      <c r="WV90" s="10">
        <f t="shared" si="159"/>
        <v>0</v>
      </c>
      <c r="WW90" s="10">
        <f t="shared" si="160"/>
        <v>0</v>
      </c>
      <c r="WX90" s="10">
        <f t="shared" si="161"/>
        <v>0</v>
      </c>
      <c r="WY90" s="10">
        <f t="shared" si="162"/>
        <v>0</v>
      </c>
      <c r="WZ90" s="10"/>
      <c r="XA90" s="10"/>
      <c r="XB90" s="10">
        <f t="shared" si="163"/>
        <v>0</v>
      </c>
      <c r="XC90" s="10">
        <f t="shared" si="164"/>
        <v>0</v>
      </c>
      <c r="XD90" s="10">
        <f t="shared" si="165"/>
        <v>1627000</v>
      </c>
      <c r="XE90" s="10">
        <f t="shared" si="166"/>
        <v>1627000</v>
      </c>
      <c r="XF90" s="10"/>
      <c r="XG90" s="10">
        <f t="shared" si="167"/>
        <v>1627000</v>
      </c>
      <c r="XH90" s="10">
        <f t="shared" si="168"/>
        <v>0</v>
      </c>
      <c r="XI90" s="10"/>
      <c r="XJ90" s="10"/>
      <c r="XK90" s="10"/>
    </row>
    <row r="91" spans="1:635" s="34" customFormat="1" ht="28.5" customHeight="1">
      <c r="A91" s="7">
        <v>1</v>
      </c>
      <c r="B91" s="9" t="s">
        <v>1489</v>
      </c>
      <c r="C91" s="7">
        <v>43464637</v>
      </c>
      <c r="D91" s="7" t="s">
        <v>1490</v>
      </c>
      <c r="E91" s="7" t="s">
        <v>1315</v>
      </c>
      <c r="F91" s="7">
        <v>2392006</v>
      </c>
      <c r="G91" s="7" t="s">
        <v>1214</v>
      </c>
      <c r="H91" s="7" t="s">
        <v>1187</v>
      </c>
      <c r="I91" s="7" t="s">
        <v>1214</v>
      </c>
      <c r="J91" s="35">
        <v>39052</v>
      </c>
      <c r="K91" s="7"/>
      <c r="L91" s="7" t="s">
        <v>1188</v>
      </c>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t="s">
        <v>1433</v>
      </c>
      <c r="AQ91" s="7">
        <v>13</v>
      </c>
      <c r="AR91" s="7">
        <v>13</v>
      </c>
      <c r="AS91" s="7">
        <v>20</v>
      </c>
      <c r="AT91" s="7">
        <v>25</v>
      </c>
      <c r="AU91" s="7">
        <v>26</v>
      </c>
      <c r="AV91" s="7"/>
      <c r="AW91" s="7"/>
      <c r="AX91" s="7"/>
      <c r="AY91" s="7"/>
      <c r="AZ91" s="7"/>
      <c r="BA91" s="7"/>
      <c r="BB91" s="7"/>
      <c r="BC91" s="7"/>
      <c r="BD91" s="7"/>
      <c r="BE91" s="7"/>
      <c r="BF91" s="7"/>
      <c r="BG91" s="7"/>
      <c r="BH91" s="7"/>
      <c r="BI91" s="7"/>
      <c r="BJ91" s="7">
        <v>6200</v>
      </c>
      <c r="BK91" s="7"/>
      <c r="BL91" s="7" t="s">
        <v>1491</v>
      </c>
      <c r="BM91" s="7" t="s">
        <v>1492</v>
      </c>
      <c r="BN91" s="7" t="s">
        <v>1493</v>
      </c>
      <c r="BO91" s="7">
        <v>1</v>
      </c>
      <c r="BP91" s="7">
        <v>2</v>
      </c>
      <c r="BQ91" s="7">
        <v>2</v>
      </c>
      <c r="BR91" s="7">
        <v>0</v>
      </c>
      <c r="BS91" s="7">
        <v>1</v>
      </c>
      <c r="BT91" s="7">
        <v>2</v>
      </c>
      <c r="BU91" s="7">
        <v>2</v>
      </c>
      <c r="BV91" s="7">
        <v>5</v>
      </c>
      <c r="BW91" s="7">
        <v>9</v>
      </c>
      <c r="BX91" s="7">
        <v>0</v>
      </c>
      <c r="BY91" s="7">
        <v>3</v>
      </c>
      <c r="BZ91" s="7">
        <v>4</v>
      </c>
      <c r="CA91" s="7">
        <v>7</v>
      </c>
      <c r="CB91" s="7">
        <v>9</v>
      </c>
      <c r="CC91" s="7">
        <v>1</v>
      </c>
      <c r="CD91" s="7">
        <v>6</v>
      </c>
      <c r="CE91" s="7">
        <v>18</v>
      </c>
      <c r="CF91" s="7">
        <v>24</v>
      </c>
      <c r="CG91" s="7"/>
      <c r="CH91" s="7">
        <v>1</v>
      </c>
      <c r="CI91" s="7">
        <v>2</v>
      </c>
      <c r="CJ91" s="7">
        <v>2</v>
      </c>
      <c r="CK91" s="7">
        <v>0</v>
      </c>
      <c r="CL91" s="7">
        <v>1</v>
      </c>
      <c r="CM91" s="7">
        <v>2</v>
      </c>
      <c r="CN91" s="7">
        <v>2</v>
      </c>
      <c r="CO91" s="7">
        <v>5</v>
      </c>
      <c r="CP91" s="7">
        <v>10</v>
      </c>
      <c r="CQ91" s="7">
        <v>1</v>
      </c>
      <c r="CR91" s="7">
        <v>3</v>
      </c>
      <c r="CS91" s="7">
        <v>4</v>
      </c>
      <c r="CT91" s="7">
        <v>7</v>
      </c>
      <c r="CU91" s="7">
        <v>10</v>
      </c>
      <c r="CV91" s="7">
        <v>2</v>
      </c>
      <c r="CW91" s="7">
        <v>6</v>
      </c>
      <c r="CX91" s="7">
        <v>20</v>
      </c>
      <c r="CY91" s="7">
        <v>26</v>
      </c>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v>2</v>
      </c>
      <c r="EL91" s="7">
        <v>0.6</v>
      </c>
      <c r="EM91" s="7">
        <v>0.4</v>
      </c>
      <c r="EN91" s="7">
        <v>220000</v>
      </c>
      <c r="EO91" s="7">
        <v>150000</v>
      </c>
      <c r="EP91" s="7">
        <v>7</v>
      </c>
      <c r="EQ91" s="7">
        <v>3.7</v>
      </c>
      <c r="ER91" s="7">
        <v>3.7</v>
      </c>
      <c r="ES91" s="7">
        <v>1050000</v>
      </c>
      <c r="ET91" s="7">
        <v>730000</v>
      </c>
      <c r="EU91" s="7"/>
      <c r="EV91" s="7"/>
      <c r="EW91" s="7"/>
      <c r="EX91" s="7"/>
      <c r="EY91" s="7"/>
      <c r="EZ91" s="7"/>
      <c r="FA91" s="7"/>
      <c r="FB91" s="7"/>
      <c r="FC91" s="7"/>
      <c r="FD91" s="7"/>
      <c r="FE91" s="7"/>
      <c r="FF91" s="7"/>
      <c r="FG91" s="7"/>
      <c r="FH91" s="7"/>
      <c r="FI91" s="7"/>
      <c r="FJ91" s="7"/>
      <c r="FK91" s="7"/>
      <c r="FL91" s="7"/>
      <c r="FM91" s="7"/>
      <c r="FN91" s="7"/>
      <c r="FO91" s="7">
        <v>9</v>
      </c>
      <c r="FP91" s="7">
        <v>0.55000000000000004</v>
      </c>
      <c r="FQ91" s="7">
        <v>0.55000000000000004</v>
      </c>
      <c r="FR91" s="7">
        <v>241000</v>
      </c>
      <c r="FS91" s="7">
        <v>162000</v>
      </c>
      <c r="FT91" s="7"/>
      <c r="FU91" s="7"/>
      <c r="FV91" s="7"/>
      <c r="FW91" s="7"/>
      <c r="FX91" s="7"/>
      <c r="FY91" s="7"/>
      <c r="FZ91" s="7">
        <v>2</v>
      </c>
      <c r="GA91" s="7">
        <v>0.4</v>
      </c>
      <c r="GB91" s="7">
        <v>8</v>
      </c>
      <c r="GC91" s="7">
        <v>0.13300000000000001</v>
      </c>
      <c r="GD91" s="7">
        <v>32000</v>
      </c>
      <c r="GE91" s="7">
        <v>22000</v>
      </c>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v>6</v>
      </c>
      <c r="IO91" s="7">
        <v>1600</v>
      </c>
      <c r="IP91" s="7">
        <v>0.79700000000000004</v>
      </c>
      <c r="IQ91" s="7">
        <v>144000</v>
      </c>
      <c r="IR91" s="7">
        <v>98000</v>
      </c>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c r="JY91" s="7"/>
      <c r="JZ91" s="7"/>
      <c r="KA91" s="7"/>
      <c r="KB91" s="7"/>
      <c r="KC91" s="7"/>
      <c r="KD91" s="7"/>
      <c r="KE91" s="7"/>
      <c r="KF91" s="7"/>
      <c r="KG91" s="7">
        <v>0</v>
      </c>
      <c r="KH91" s="7"/>
      <c r="KI91" s="7">
        <v>4.3</v>
      </c>
      <c r="KJ91" s="7">
        <v>0.13300000000000001</v>
      </c>
      <c r="KK91" s="7">
        <v>0.79700000000000004</v>
      </c>
      <c r="KL91" s="7">
        <v>0</v>
      </c>
      <c r="KM91" s="7">
        <v>5.23</v>
      </c>
      <c r="KN91" s="7">
        <v>1511000</v>
      </c>
      <c r="KO91" s="7">
        <v>1042000</v>
      </c>
      <c r="KP91" s="7">
        <v>1042000</v>
      </c>
      <c r="KQ91" s="7"/>
      <c r="KR91" s="7"/>
      <c r="KS91" s="7"/>
      <c r="KT91" s="7">
        <v>32000</v>
      </c>
      <c r="KU91" s="7">
        <v>22000</v>
      </c>
      <c r="KV91" s="7">
        <v>22000</v>
      </c>
      <c r="KW91" s="7"/>
      <c r="KX91" s="7"/>
      <c r="KY91" s="7"/>
      <c r="KZ91" s="7">
        <v>144000</v>
      </c>
      <c r="LA91" s="7">
        <v>98000</v>
      </c>
      <c r="LB91" s="7">
        <v>98000</v>
      </c>
      <c r="LC91" s="7"/>
      <c r="LD91" s="7"/>
      <c r="LE91" s="7"/>
      <c r="LF91" s="7">
        <v>0</v>
      </c>
      <c r="LG91" s="7">
        <v>0</v>
      </c>
      <c r="LH91" s="7">
        <v>0</v>
      </c>
      <c r="LI91" s="7"/>
      <c r="LJ91" s="7"/>
      <c r="LK91" s="7"/>
      <c r="LL91" s="7">
        <v>0</v>
      </c>
      <c r="LM91" s="7">
        <v>0</v>
      </c>
      <c r="LN91" s="7">
        <v>0</v>
      </c>
      <c r="LO91" s="7"/>
      <c r="LP91" s="7"/>
      <c r="LQ91" s="7"/>
      <c r="LR91" s="7">
        <v>0</v>
      </c>
      <c r="LS91" s="7">
        <v>0</v>
      </c>
      <c r="LT91" s="7">
        <v>0</v>
      </c>
      <c r="LU91" s="7"/>
      <c r="LV91" s="7"/>
      <c r="LW91" s="7"/>
      <c r="LX91" s="7">
        <v>0</v>
      </c>
      <c r="LY91" s="7">
        <v>0</v>
      </c>
      <c r="LZ91" s="7">
        <v>0</v>
      </c>
      <c r="MA91" s="7"/>
      <c r="MB91" s="7"/>
      <c r="MC91" s="7"/>
      <c r="MD91" s="7">
        <v>8000</v>
      </c>
      <c r="ME91" s="7">
        <v>2000</v>
      </c>
      <c r="MF91" s="7">
        <v>2000</v>
      </c>
      <c r="MG91" s="7"/>
      <c r="MH91" s="7"/>
      <c r="MI91" s="7"/>
      <c r="MJ91" s="7">
        <v>38000</v>
      </c>
      <c r="MK91" s="7">
        <v>25000</v>
      </c>
      <c r="ML91" s="7">
        <v>25000</v>
      </c>
      <c r="MM91" s="7"/>
      <c r="MN91" s="7"/>
      <c r="MO91" s="7"/>
      <c r="MP91" s="7">
        <v>12000</v>
      </c>
      <c r="MQ91" s="7">
        <v>4000</v>
      </c>
      <c r="MR91" s="7">
        <v>4000</v>
      </c>
      <c r="MS91" s="7"/>
      <c r="MT91" s="7"/>
      <c r="MU91" s="7"/>
      <c r="MV91" s="7">
        <v>25000</v>
      </c>
      <c r="MW91" s="7">
        <v>20000</v>
      </c>
      <c r="MX91" s="7">
        <v>20000</v>
      </c>
      <c r="MY91" s="7"/>
      <c r="MZ91" s="7"/>
      <c r="NA91" s="7"/>
      <c r="NB91" s="7">
        <v>6000</v>
      </c>
      <c r="NC91" s="7">
        <v>3000</v>
      </c>
      <c r="ND91" s="7">
        <v>3000</v>
      </c>
      <c r="NE91" s="7"/>
      <c r="NF91" s="7"/>
      <c r="NG91" s="7"/>
      <c r="NH91" s="7">
        <v>25000</v>
      </c>
      <c r="NI91" s="7">
        <v>15000</v>
      </c>
      <c r="NJ91" s="7">
        <v>15000</v>
      </c>
      <c r="NK91" s="7"/>
      <c r="NL91" s="7"/>
      <c r="NM91" s="7"/>
      <c r="NN91" s="7">
        <v>12000</v>
      </c>
      <c r="NO91" s="7">
        <v>6000</v>
      </c>
      <c r="NP91" s="7">
        <v>6000</v>
      </c>
      <c r="NQ91" s="7"/>
      <c r="NR91" s="7"/>
      <c r="NS91" s="7"/>
      <c r="NT91" s="7">
        <v>30000</v>
      </c>
      <c r="NU91" s="7">
        <v>15000</v>
      </c>
      <c r="NV91" s="7">
        <v>15000</v>
      </c>
      <c r="NW91" s="7"/>
      <c r="NX91" s="7"/>
      <c r="NY91" s="7"/>
      <c r="NZ91" s="7">
        <v>15000</v>
      </c>
      <c r="OA91" s="7">
        <v>5000</v>
      </c>
      <c r="OB91" s="7">
        <v>5000</v>
      </c>
      <c r="OC91" s="7"/>
      <c r="OD91" s="7"/>
      <c r="OE91" s="7"/>
      <c r="OF91" s="7">
        <v>4000</v>
      </c>
      <c r="OG91" s="7">
        <v>1000</v>
      </c>
      <c r="OH91" s="7">
        <v>1000</v>
      </c>
      <c r="OI91" s="7"/>
      <c r="OJ91" s="7"/>
      <c r="OK91" s="7"/>
      <c r="OL91" s="7">
        <v>0</v>
      </c>
      <c r="OM91" s="7">
        <v>0</v>
      </c>
      <c r="ON91" s="7">
        <v>0</v>
      </c>
      <c r="OO91" s="7"/>
      <c r="OP91" s="7"/>
      <c r="OQ91" s="7"/>
      <c r="OR91" s="7">
        <v>0</v>
      </c>
      <c r="OS91" s="7">
        <v>0</v>
      </c>
      <c r="OT91" s="7">
        <v>0</v>
      </c>
      <c r="OU91" s="7"/>
      <c r="OV91" s="7"/>
      <c r="OW91" s="7"/>
      <c r="OX91" s="7">
        <v>50000</v>
      </c>
      <c r="OY91" s="7">
        <v>20000</v>
      </c>
      <c r="OZ91" s="7">
        <v>20000</v>
      </c>
      <c r="PA91" s="7"/>
      <c r="PB91" s="7"/>
      <c r="PC91" s="7"/>
      <c r="PD91" s="7">
        <v>0</v>
      </c>
      <c r="PE91" s="7">
        <v>0</v>
      </c>
      <c r="PF91" s="7">
        <v>0</v>
      </c>
      <c r="PG91" s="7"/>
      <c r="PH91" s="7"/>
      <c r="PI91" s="7"/>
      <c r="PJ91" s="7">
        <v>17000</v>
      </c>
      <c r="PK91" s="7">
        <v>6000</v>
      </c>
      <c r="PL91" s="7">
        <v>6000</v>
      </c>
      <c r="PM91" s="7"/>
      <c r="PN91" s="7"/>
      <c r="PO91" s="7"/>
      <c r="PP91" s="7">
        <v>1929000</v>
      </c>
      <c r="PQ91" s="7">
        <v>1284000</v>
      </c>
      <c r="PR91" s="8">
        <v>1284000</v>
      </c>
      <c r="PS91" s="7">
        <v>100</v>
      </c>
      <c r="PT91" s="7">
        <v>100</v>
      </c>
      <c r="PU91" s="7"/>
      <c r="PV91" s="7"/>
      <c r="PW91" s="7"/>
      <c r="PX91" s="7">
        <v>1021000</v>
      </c>
      <c r="PY91" s="7">
        <v>1128000</v>
      </c>
      <c r="PZ91" s="7">
        <v>1284000</v>
      </c>
      <c r="QA91" s="7">
        <v>0</v>
      </c>
      <c r="QB91" s="7">
        <v>0</v>
      </c>
      <c r="QC91" s="7">
        <v>0</v>
      </c>
      <c r="QD91" s="7">
        <v>0</v>
      </c>
      <c r="QE91" s="7">
        <v>0</v>
      </c>
      <c r="QF91" s="7">
        <v>0</v>
      </c>
      <c r="QG91" s="7">
        <v>0</v>
      </c>
      <c r="QH91" s="7">
        <v>0</v>
      </c>
      <c r="QI91" s="7">
        <v>0</v>
      </c>
      <c r="QJ91" s="7">
        <v>394660</v>
      </c>
      <c r="QK91" s="7">
        <v>430000</v>
      </c>
      <c r="QL91" s="7">
        <v>480000</v>
      </c>
      <c r="QM91" s="7"/>
      <c r="QN91" s="7">
        <v>0</v>
      </c>
      <c r="QO91" s="7">
        <v>0</v>
      </c>
      <c r="QP91" s="7">
        <v>0</v>
      </c>
      <c r="QQ91" s="7"/>
      <c r="QR91" s="7"/>
      <c r="QS91" s="7"/>
      <c r="QT91" s="7"/>
      <c r="QU91" s="7">
        <v>54000</v>
      </c>
      <c r="QV91" s="7">
        <v>60000</v>
      </c>
      <c r="QW91" s="7">
        <v>50000</v>
      </c>
      <c r="QX91" s="7">
        <v>104000</v>
      </c>
      <c r="QY91" s="7">
        <v>152000</v>
      </c>
      <c r="QZ91" s="7">
        <v>115000</v>
      </c>
      <c r="RA91" s="7"/>
      <c r="RB91" s="7"/>
      <c r="RC91" s="7"/>
      <c r="RD91" s="7"/>
      <c r="RE91" s="7"/>
      <c r="RF91" s="7"/>
      <c r="RG91" s="7"/>
      <c r="RH91" s="7"/>
      <c r="RI91" s="7">
        <v>0</v>
      </c>
      <c r="RJ91" s="7"/>
      <c r="RK91" s="7"/>
      <c r="RL91" s="7"/>
      <c r="RM91" s="7" t="s">
        <v>1188</v>
      </c>
      <c r="RN91" s="7"/>
      <c r="RO91" s="7"/>
      <c r="RP91" s="7"/>
      <c r="RQ91" s="7"/>
      <c r="RR91" s="7"/>
      <c r="RS91" s="7"/>
      <c r="RT91" s="7"/>
      <c r="RU91" s="7"/>
      <c r="RV91" s="7"/>
      <c r="RW91" s="7"/>
      <c r="RX91" s="7"/>
      <c r="RY91" s="7"/>
      <c r="RZ91" s="7"/>
      <c r="SA91" s="7"/>
      <c r="SB91" s="7"/>
      <c r="SC91" s="7"/>
      <c r="SD91" s="7"/>
      <c r="SE91" s="7"/>
      <c r="SF91" s="7"/>
      <c r="SG91" s="36">
        <f t="shared" si="169"/>
        <v>1929000</v>
      </c>
      <c r="SH91" s="36">
        <f t="shared" si="170"/>
        <v>1929000</v>
      </c>
      <c r="SI91" s="36">
        <f t="shared" si="171"/>
        <v>1687000</v>
      </c>
      <c r="SJ91" s="20">
        <f t="shared" si="172"/>
        <v>1511000</v>
      </c>
      <c r="SK91" s="20">
        <f t="shared" si="173"/>
        <v>32000</v>
      </c>
      <c r="SL91" s="20">
        <f t="shared" si="174"/>
        <v>144000</v>
      </c>
      <c r="SM91" s="20">
        <f t="shared" si="175"/>
        <v>0</v>
      </c>
      <c r="SN91" s="36">
        <f t="shared" si="176"/>
        <v>242000</v>
      </c>
      <c r="SO91" s="36">
        <f t="shared" si="177"/>
        <v>0</v>
      </c>
      <c r="SP91" s="20">
        <f t="shared" si="178"/>
        <v>0</v>
      </c>
      <c r="SQ91" s="20">
        <f t="shared" si="179"/>
        <v>0</v>
      </c>
      <c r="SR91" s="20">
        <f t="shared" si="180"/>
        <v>0</v>
      </c>
      <c r="SS91" s="20">
        <f t="shared" si="181"/>
        <v>8000</v>
      </c>
      <c r="ST91" s="20">
        <f t="shared" si="182"/>
        <v>38000</v>
      </c>
      <c r="SU91" s="20">
        <f t="shared" si="183"/>
        <v>12000</v>
      </c>
      <c r="SV91" s="36">
        <f t="shared" si="184"/>
        <v>167000</v>
      </c>
      <c r="SW91" s="20">
        <f t="shared" si="185"/>
        <v>25000</v>
      </c>
      <c r="SX91" s="20">
        <f t="shared" si="186"/>
        <v>6000</v>
      </c>
      <c r="SY91" s="20">
        <f t="shared" si="187"/>
        <v>25000</v>
      </c>
      <c r="SZ91" s="20">
        <f t="shared" si="188"/>
        <v>12000</v>
      </c>
      <c r="TA91" s="20">
        <f t="shared" si="189"/>
        <v>30000</v>
      </c>
      <c r="TB91" s="20">
        <f t="shared" si="190"/>
        <v>15000</v>
      </c>
      <c r="TC91" s="20">
        <f t="shared" si="191"/>
        <v>4000</v>
      </c>
      <c r="TD91" s="20">
        <f t="shared" si="192"/>
        <v>0</v>
      </c>
      <c r="TE91" s="20">
        <f t="shared" si="193"/>
        <v>0</v>
      </c>
      <c r="TF91" s="20">
        <f t="shared" si="194"/>
        <v>50000</v>
      </c>
      <c r="TG91" s="20">
        <f t="shared" si="195"/>
        <v>0</v>
      </c>
      <c r="TH91" s="20">
        <f t="shared" si="196"/>
        <v>17000</v>
      </c>
      <c r="TI91" s="6"/>
      <c r="TJ91" s="36">
        <f t="shared" si="197"/>
        <v>1284000</v>
      </c>
      <c r="TK91" s="36">
        <f t="shared" si="198"/>
        <v>1284000</v>
      </c>
      <c r="TL91" s="36">
        <f t="shared" si="199"/>
        <v>1162000</v>
      </c>
      <c r="TM91" s="20">
        <f t="shared" si="200"/>
        <v>1042000</v>
      </c>
      <c r="TN91" s="20">
        <f t="shared" si="201"/>
        <v>22000</v>
      </c>
      <c r="TO91" s="20">
        <f t="shared" si="202"/>
        <v>98000</v>
      </c>
      <c r="TP91" s="20">
        <f t="shared" si="203"/>
        <v>0</v>
      </c>
      <c r="TQ91" s="36">
        <f t="shared" si="204"/>
        <v>122000</v>
      </c>
      <c r="TR91" s="36">
        <f t="shared" si="205"/>
        <v>0</v>
      </c>
      <c r="TS91" s="20">
        <f t="shared" si="206"/>
        <v>0</v>
      </c>
      <c r="TT91" s="20">
        <f t="shared" si="207"/>
        <v>0</v>
      </c>
      <c r="TU91" s="20">
        <f t="shared" si="208"/>
        <v>0</v>
      </c>
      <c r="TV91" s="20">
        <f t="shared" si="209"/>
        <v>2000</v>
      </c>
      <c r="TW91" s="20">
        <f t="shared" si="210"/>
        <v>25000</v>
      </c>
      <c r="TX91" s="20">
        <f t="shared" si="211"/>
        <v>4000</v>
      </c>
      <c r="TY91" s="36">
        <f t="shared" si="212"/>
        <v>85000</v>
      </c>
      <c r="TZ91" s="20">
        <f t="shared" si="213"/>
        <v>20000</v>
      </c>
      <c r="UA91" s="20">
        <f t="shared" si="214"/>
        <v>3000</v>
      </c>
      <c r="UB91" s="20">
        <f t="shared" si="215"/>
        <v>15000</v>
      </c>
      <c r="UC91" s="20">
        <f t="shared" si="216"/>
        <v>6000</v>
      </c>
      <c r="UD91" s="20">
        <f t="shared" si="217"/>
        <v>15000</v>
      </c>
      <c r="UE91" s="20">
        <f t="shared" si="218"/>
        <v>5000</v>
      </c>
      <c r="UF91" s="20">
        <f t="shared" si="219"/>
        <v>1000</v>
      </c>
      <c r="UG91" s="20">
        <f t="shared" si="220"/>
        <v>0</v>
      </c>
      <c r="UH91" s="20">
        <f t="shared" si="221"/>
        <v>0</v>
      </c>
      <c r="UI91" s="20">
        <f t="shared" si="222"/>
        <v>20000</v>
      </c>
      <c r="UJ91" s="20">
        <f t="shared" si="223"/>
        <v>0</v>
      </c>
      <c r="UK91" s="20">
        <f t="shared" si="224"/>
        <v>6000</v>
      </c>
      <c r="UL91" s="6"/>
      <c r="UM91" s="36">
        <f t="shared" si="225"/>
        <v>1284000</v>
      </c>
      <c r="UN91" s="36">
        <f t="shared" si="226"/>
        <v>1284000</v>
      </c>
      <c r="UO91" s="36">
        <f t="shared" si="227"/>
        <v>1162000</v>
      </c>
      <c r="UP91" s="20">
        <f t="shared" si="228"/>
        <v>1042000</v>
      </c>
      <c r="UQ91" s="20">
        <f t="shared" si="229"/>
        <v>22000</v>
      </c>
      <c r="UR91" s="20">
        <f t="shared" si="230"/>
        <v>98000</v>
      </c>
      <c r="US91" s="20">
        <f t="shared" si="231"/>
        <v>0</v>
      </c>
      <c r="UT91" s="36">
        <f t="shared" si="232"/>
        <v>122000</v>
      </c>
      <c r="UU91" s="36">
        <f t="shared" si="233"/>
        <v>0</v>
      </c>
      <c r="UV91" s="20">
        <f t="shared" si="234"/>
        <v>0</v>
      </c>
      <c r="UW91" s="20">
        <f t="shared" si="235"/>
        <v>0</v>
      </c>
      <c r="UX91" s="20">
        <f t="shared" si="236"/>
        <v>0</v>
      </c>
      <c r="UY91" s="20">
        <f t="shared" si="237"/>
        <v>2000</v>
      </c>
      <c r="UZ91" s="20">
        <f t="shared" si="238"/>
        <v>25000</v>
      </c>
      <c r="VA91" s="20">
        <f t="shared" si="239"/>
        <v>4000</v>
      </c>
      <c r="VB91" s="36">
        <f t="shared" si="240"/>
        <v>85000</v>
      </c>
      <c r="VC91" s="20">
        <f t="shared" si="241"/>
        <v>20000</v>
      </c>
      <c r="VD91" s="20">
        <f t="shared" si="242"/>
        <v>3000</v>
      </c>
      <c r="VE91" s="20">
        <f t="shared" si="243"/>
        <v>15000</v>
      </c>
      <c r="VF91" s="20">
        <f t="shared" si="244"/>
        <v>6000</v>
      </c>
      <c r="VG91" s="20">
        <f t="shared" si="245"/>
        <v>15000</v>
      </c>
      <c r="VH91" s="20">
        <f t="shared" si="246"/>
        <v>5000</v>
      </c>
      <c r="VI91" s="20">
        <f t="shared" si="247"/>
        <v>1000</v>
      </c>
      <c r="VJ91" s="20">
        <f t="shared" si="248"/>
        <v>0</v>
      </c>
      <c r="VK91" s="20">
        <f t="shared" si="249"/>
        <v>0</v>
      </c>
      <c r="VL91" s="20">
        <f t="shared" si="250"/>
        <v>20000</v>
      </c>
      <c r="VM91" s="20">
        <f t="shared" si="251"/>
        <v>0</v>
      </c>
      <c r="VN91" s="20">
        <f t="shared" si="252"/>
        <v>6000</v>
      </c>
      <c r="VT91" s="34">
        <f t="shared" si="139"/>
        <v>2392006</v>
      </c>
      <c r="VU91" s="34" t="str">
        <f t="shared" si="140"/>
        <v>Farní charita Dvůr Králové nad Labem</v>
      </c>
      <c r="VV91" s="34" t="str">
        <f t="shared" si="141"/>
        <v>osobní asistence</v>
      </c>
      <c r="VW91" s="34" t="str">
        <f t="shared" si="142"/>
        <v>osobní asistence</v>
      </c>
      <c r="VX91" s="10">
        <f t="shared" si="143"/>
        <v>46000</v>
      </c>
      <c r="VY91" s="10"/>
      <c r="VZ91" s="10"/>
      <c r="WA91" s="10">
        <f t="shared" si="144"/>
        <v>25000</v>
      </c>
      <c r="WB91" s="10">
        <f t="shared" si="145"/>
        <v>15000</v>
      </c>
      <c r="WC91" s="10">
        <f t="shared" si="146"/>
        <v>25000</v>
      </c>
      <c r="WD91" s="10">
        <f t="shared" si="147"/>
        <v>0</v>
      </c>
      <c r="WE91" s="10">
        <f t="shared" si="148"/>
        <v>48000</v>
      </c>
      <c r="WF91" s="10"/>
      <c r="WG91" s="10"/>
      <c r="WH91" s="10">
        <f t="shared" si="149"/>
        <v>0</v>
      </c>
      <c r="WI91" s="10">
        <f t="shared" si="150"/>
        <v>83000</v>
      </c>
      <c r="WJ91" s="10">
        <f t="shared" si="151"/>
        <v>1446000</v>
      </c>
      <c r="WK91" s="10"/>
      <c r="WL91" s="10">
        <f t="shared" si="152"/>
        <v>241000</v>
      </c>
      <c r="WM91" s="10">
        <f t="shared" si="153"/>
        <v>1929000</v>
      </c>
      <c r="WN91" s="10">
        <f t="shared" si="154"/>
        <v>1929000</v>
      </c>
      <c r="WO91" s="10">
        <f t="shared" si="155"/>
        <v>0</v>
      </c>
      <c r="WP91" s="10">
        <f t="shared" si="156"/>
        <v>1687000</v>
      </c>
      <c r="WQ91" s="34">
        <v>6115340</v>
      </c>
      <c r="WR91" s="10">
        <f t="shared" si="157"/>
        <v>27000</v>
      </c>
      <c r="WS91" s="10"/>
      <c r="WT91" s="10"/>
      <c r="WU91" s="10">
        <f t="shared" si="158"/>
        <v>20000</v>
      </c>
      <c r="WV91" s="10">
        <f t="shared" si="159"/>
        <v>5000</v>
      </c>
      <c r="WW91" s="10">
        <f t="shared" si="160"/>
        <v>15000</v>
      </c>
      <c r="WX91" s="10">
        <f t="shared" si="161"/>
        <v>0</v>
      </c>
      <c r="WY91" s="10">
        <f t="shared" si="162"/>
        <v>24000</v>
      </c>
      <c r="WZ91" s="10"/>
      <c r="XA91" s="10"/>
      <c r="XB91" s="10">
        <f t="shared" si="163"/>
        <v>0</v>
      </c>
      <c r="XC91" s="10">
        <f t="shared" si="164"/>
        <v>31000</v>
      </c>
      <c r="XD91" s="10">
        <f t="shared" si="165"/>
        <v>1162000</v>
      </c>
      <c r="XE91" s="10">
        <f t="shared" si="166"/>
        <v>1284000</v>
      </c>
      <c r="XF91" s="10"/>
      <c r="XG91" s="10">
        <f t="shared" si="167"/>
        <v>1284000</v>
      </c>
      <c r="XH91" s="10">
        <f t="shared" si="168"/>
        <v>0</v>
      </c>
      <c r="XI91" s="10"/>
      <c r="XJ91" s="10"/>
      <c r="XK91" s="10"/>
    </row>
    <row r="92" spans="1:635" s="34" customFormat="1" ht="28.5" customHeight="1">
      <c r="A92" s="7">
        <v>1</v>
      </c>
      <c r="B92" s="9" t="s">
        <v>1489</v>
      </c>
      <c r="C92" s="7">
        <v>43464637</v>
      </c>
      <c r="D92" s="7" t="s">
        <v>1490</v>
      </c>
      <c r="E92" s="7" t="s">
        <v>1315</v>
      </c>
      <c r="F92" s="7">
        <v>7634996</v>
      </c>
      <c r="G92" s="7" t="s">
        <v>1262</v>
      </c>
      <c r="H92" s="7" t="s">
        <v>1263</v>
      </c>
      <c r="I92" s="7" t="s">
        <v>1494</v>
      </c>
      <c r="J92" s="35">
        <v>38687</v>
      </c>
      <c r="K92" s="7"/>
      <c r="L92" s="7" t="s">
        <v>1188</v>
      </c>
      <c r="M92" s="7"/>
      <c r="N92" s="7"/>
      <c r="O92" s="7"/>
      <c r="P92" s="7"/>
      <c r="Q92" s="7"/>
      <c r="R92" s="7"/>
      <c r="S92" s="7"/>
      <c r="T92" s="7"/>
      <c r="U92" s="7"/>
      <c r="V92" s="7"/>
      <c r="W92" s="7"/>
      <c r="X92" s="7" t="s">
        <v>1233</v>
      </c>
      <c r="Y92" s="7"/>
      <c r="Z92" s="7"/>
      <c r="AA92" s="7"/>
      <c r="AB92" s="7"/>
      <c r="AC92" s="7"/>
      <c r="AD92" s="7"/>
      <c r="AE92" s="7"/>
      <c r="AF92" s="7"/>
      <c r="AG92" s="7"/>
      <c r="AH92" s="7"/>
      <c r="AI92" s="7">
        <v>1</v>
      </c>
      <c r="AJ92" s="7">
        <v>1</v>
      </c>
      <c r="AK92" s="7">
        <v>268</v>
      </c>
      <c r="AL92" s="7">
        <v>320</v>
      </c>
      <c r="AM92" s="7">
        <v>335</v>
      </c>
      <c r="AN92" s="7"/>
      <c r="AO92" s="7"/>
      <c r="AP92" s="7"/>
      <c r="AQ92" s="7"/>
      <c r="AR92" s="7"/>
      <c r="AS92" s="7"/>
      <c r="AT92" s="7"/>
      <c r="AU92" s="7"/>
      <c r="AV92" s="7"/>
      <c r="AW92" s="7"/>
      <c r="AX92" s="7"/>
      <c r="AY92" s="7"/>
      <c r="AZ92" s="7"/>
      <c r="BA92" s="7"/>
      <c r="BB92" s="7"/>
      <c r="BC92" s="7"/>
      <c r="BD92" s="7"/>
      <c r="BE92" s="7"/>
      <c r="BF92" s="7"/>
      <c r="BG92" s="7"/>
      <c r="BH92" s="7"/>
      <c r="BI92" s="7"/>
      <c r="BJ92" s="7"/>
      <c r="BK92" s="7"/>
      <c r="BL92" s="7" t="s">
        <v>1495</v>
      </c>
      <c r="BM92" s="7" t="s">
        <v>1496</v>
      </c>
      <c r="BN92" s="7" t="s">
        <v>1484</v>
      </c>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v>1</v>
      </c>
      <c r="EL92" s="7">
        <v>0.4</v>
      </c>
      <c r="EM92" s="7">
        <v>0.3</v>
      </c>
      <c r="EN92" s="7">
        <v>155000</v>
      </c>
      <c r="EO92" s="7">
        <v>115000</v>
      </c>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v>9</v>
      </c>
      <c r="FP92" s="7">
        <v>0.45</v>
      </c>
      <c r="FQ92" s="7">
        <v>0.125</v>
      </c>
      <c r="FR92" s="7">
        <v>92000</v>
      </c>
      <c r="FS92" s="7">
        <v>60000</v>
      </c>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v>2</v>
      </c>
      <c r="II92" s="7">
        <v>0.1</v>
      </c>
      <c r="IJ92" s="7">
        <v>24</v>
      </c>
      <c r="IK92" s="7">
        <v>0.1</v>
      </c>
      <c r="IL92" s="7">
        <v>12000</v>
      </c>
      <c r="IM92" s="7">
        <v>6000</v>
      </c>
      <c r="IN92" s="7"/>
      <c r="IO92" s="7"/>
      <c r="IP92" s="7"/>
      <c r="IQ92" s="7"/>
      <c r="IR92" s="7"/>
      <c r="IS92" s="7">
        <v>1</v>
      </c>
      <c r="IT92" s="7">
        <v>15</v>
      </c>
      <c r="IU92" s="7">
        <v>7.0000000000000001E-3</v>
      </c>
      <c r="IV92" s="7">
        <v>3000</v>
      </c>
      <c r="IW92" s="7">
        <v>2000</v>
      </c>
      <c r="IX92" s="7"/>
      <c r="IY92" s="7"/>
      <c r="IZ92" s="7"/>
      <c r="JA92" s="7"/>
      <c r="JB92" s="7"/>
      <c r="JC92" s="7"/>
      <c r="JD92" s="7"/>
      <c r="JE92" s="7"/>
      <c r="JF92" s="7"/>
      <c r="JG92" s="7"/>
      <c r="JH92" s="7"/>
      <c r="JI92" s="7"/>
      <c r="JJ92" s="7"/>
      <c r="JK92" s="7"/>
      <c r="JL92" s="7"/>
      <c r="JM92" s="7"/>
      <c r="JN92" s="7"/>
      <c r="JO92" s="7"/>
      <c r="JP92" s="7"/>
      <c r="JQ92" s="7"/>
      <c r="JR92" s="7"/>
      <c r="JS92" s="7"/>
      <c r="JT92" s="7"/>
      <c r="JU92" s="7"/>
      <c r="JV92" s="7"/>
      <c r="JW92" s="7"/>
      <c r="JX92" s="7"/>
      <c r="JY92" s="7"/>
      <c r="JZ92" s="7"/>
      <c r="KA92" s="7"/>
      <c r="KB92" s="7"/>
      <c r="KC92" s="7"/>
      <c r="KD92" s="7"/>
      <c r="KE92" s="7"/>
      <c r="KF92" s="7"/>
      <c r="KG92" s="7">
        <v>0</v>
      </c>
      <c r="KH92" s="7"/>
      <c r="KI92" s="7">
        <v>0.4</v>
      </c>
      <c r="KJ92" s="7">
        <v>0</v>
      </c>
      <c r="KK92" s="7">
        <v>0</v>
      </c>
      <c r="KL92" s="7">
        <v>0</v>
      </c>
      <c r="KM92" s="7">
        <v>0.4</v>
      </c>
      <c r="KN92" s="7">
        <v>247000</v>
      </c>
      <c r="KO92" s="7">
        <v>175000</v>
      </c>
      <c r="KP92" s="7">
        <v>175000</v>
      </c>
      <c r="KQ92" s="7"/>
      <c r="KR92" s="7"/>
      <c r="KS92" s="7"/>
      <c r="KT92" s="7">
        <v>12000</v>
      </c>
      <c r="KU92" s="7">
        <v>6000</v>
      </c>
      <c r="KV92" s="7">
        <v>6000</v>
      </c>
      <c r="KW92" s="7"/>
      <c r="KX92" s="7"/>
      <c r="KY92" s="7"/>
      <c r="KZ92" s="7">
        <v>3000</v>
      </c>
      <c r="LA92" s="7">
        <v>2000</v>
      </c>
      <c r="LB92" s="7">
        <v>2000</v>
      </c>
      <c r="LC92" s="7"/>
      <c r="LD92" s="7"/>
      <c r="LE92" s="7"/>
      <c r="LF92" s="7">
        <v>0</v>
      </c>
      <c r="LG92" s="7">
        <v>0</v>
      </c>
      <c r="LH92" s="7">
        <v>0</v>
      </c>
      <c r="LI92" s="7"/>
      <c r="LJ92" s="7"/>
      <c r="LK92" s="7"/>
      <c r="LL92" s="7">
        <v>0</v>
      </c>
      <c r="LM92" s="7">
        <v>0</v>
      </c>
      <c r="LN92" s="7">
        <v>0</v>
      </c>
      <c r="LO92" s="7"/>
      <c r="LP92" s="7"/>
      <c r="LQ92" s="7"/>
      <c r="LR92" s="7">
        <v>0</v>
      </c>
      <c r="LS92" s="7">
        <v>0</v>
      </c>
      <c r="LT92" s="7">
        <v>0</v>
      </c>
      <c r="LU92" s="7"/>
      <c r="LV92" s="7"/>
      <c r="LW92" s="7"/>
      <c r="LX92" s="7">
        <v>0</v>
      </c>
      <c r="LY92" s="7">
        <v>0</v>
      </c>
      <c r="LZ92" s="7">
        <v>0</v>
      </c>
      <c r="MA92" s="7"/>
      <c r="MB92" s="7"/>
      <c r="MC92" s="7"/>
      <c r="MD92" s="7">
        <v>2000</v>
      </c>
      <c r="ME92" s="7">
        <v>1000</v>
      </c>
      <c r="MF92" s="7">
        <v>1000</v>
      </c>
      <c r="MG92" s="7"/>
      <c r="MH92" s="7"/>
      <c r="MI92" s="7"/>
      <c r="MJ92" s="7">
        <v>3000</v>
      </c>
      <c r="MK92" s="7">
        <v>1000</v>
      </c>
      <c r="ML92" s="7">
        <v>1000</v>
      </c>
      <c r="MM92" s="7"/>
      <c r="MN92" s="7"/>
      <c r="MO92" s="7"/>
      <c r="MP92" s="7">
        <v>1000</v>
      </c>
      <c r="MQ92" s="7">
        <v>0</v>
      </c>
      <c r="MR92" s="7">
        <v>0</v>
      </c>
      <c r="MS92" s="7"/>
      <c r="MT92" s="7"/>
      <c r="MU92" s="7"/>
      <c r="MV92" s="7">
        <v>2000</v>
      </c>
      <c r="MW92" s="7">
        <v>1000</v>
      </c>
      <c r="MX92" s="7">
        <v>1000</v>
      </c>
      <c r="MY92" s="7"/>
      <c r="MZ92" s="7"/>
      <c r="NA92" s="7"/>
      <c r="NB92" s="7">
        <v>3500</v>
      </c>
      <c r="NC92" s="7">
        <v>1000</v>
      </c>
      <c r="ND92" s="7">
        <v>1000</v>
      </c>
      <c r="NE92" s="7"/>
      <c r="NF92" s="7"/>
      <c r="NG92" s="7"/>
      <c r="NH92" s="7">
        <v>1500</v>
      </c>
      <c r="NI92" s="7">
        <v>0</v>
      </c>
      <c r="NJ92" s="7">
        <v>0</v>
      </c>
      <c r="NK92" s="7"/>
      <c r="NL92" s="7"/>
      <c r="NM92" s="7"/>
      <c r="NN92" s="7">
        <v>2500</v>
      </c>
      <c r="NO92" s="7">
        <v>1500</v>
      </c>
      <c r="NP92" s="7">
        <v>1500</v>
      </c>
      <c r="NQ92" s="7"/>
      <c r="NR92" s="7"/>
      <c r="NS92" s="7"/>
      <c r="NT92" s="7">
        <v>4000</v>
      </c>
      <c r="NU92" s="7">
        <v>2000</v>
      </c>
      <c r="NV92" s="7">
        <v>2000</v>
      </c>
      <c r="NW92" s="7"/>
      <c r="NX92" s="7"/>
      <c r="NY92" s="7"/>
      <c r="NZ92" s="7">
        <v>0</v>
      </c>
      <c r="OA92" s="7">
        <v>0</v>
      </c>
      <c r="OB92" s="7">
        <v>0</v>
      </c>
      <c r="OC92" s="7"/>
      <c r="OD92" s="7"/>
      <c r="OE92" s="7"/>
      <c r="OF92" s="7">
        <v>4000</v>
      </c>
      <c r="OG92" s="7">
        <v>1500</v>
      </c>
      <c r="OH92" s="7">
        <v>1500</v>
      </c>
      <c r="OI92" s="7"/>
      <c r="OJ92" s="7"/>
      <c r="OK92" s="7"/>
      <c r="OL92" s="7">
        <v>0</v>
      </c>
      <c r="OM92" s="7">
        <v>0</v>
      </c>
      <c r="ON92" s="7">
        <v>0</v>
      </c>
      <c r="OO92" s="7"/>
      <c r="OP92" s="7"/>
      <c r="OQ92" s="7"/>
      <c r="OR92" s="7">
        <v>0</v>
      </c>
      <c r="OS92" s="7">
        <v>0</v>
      </c>
      <c r="OT92" s="7">
        <v>0</v>
      </c>
      <c r="OU92" s="7"/>
      <c r="OV92" s="7"/>
      <c r="OW92" s="7"/>
      <c r="OX92" s="7">
        <v>6000</v>
      </c>
      <c r="OY92" s="7">
        <v>3000</v>
      </c>
      <c r="OZ92" s="7">
        <v>3000</v>
      </c>
      <c r="PA92" s="7"/>
      <c r="PB92" s="7"/>
      <c r="PC92" s="7"/>
      <c r="PD92" s="7">
        <v>0</v>
      </c>
      <c r="PE92" s="7">
        <v>0</v>
      </c>
      <c r="PF92" s="7">
        <v>0</v>
      </c>
      <c r="PG92" s="7"/>
      <c r="PH92" s="7"/>
      <c r="PI92" s="7"/>
      <c r="PJ92" s="7">
        <v>1500</v>
      </c>
      <c r="PK92" s="7">
        <v>0</v>
      </c>
      <c r="PL92" s="7">
        <v>0</v>
      </c>
      <c r="PM92" s="7"/>
      <c r="PN92" s="7"/>
      <c r="PO92" s="7"/>
      <c r="PP92" s="7">
        <v>293000</v>
      </c>
      <c r="PQ92" s="7">
        <v>195000</v>
      </c>
      <c r="PR92" s="8">
        <v>195000</v>
      </c>
      <c r="PS92" s="7">
        <v>100</v>
      </c>
      <c r="PT92" s="7">
        <v>100</v>
      </c>
      <c r="PU92" s="7"/>
      <c r="PV92" s="7"/>
      <c r="PW92" s="7"/>
      <c r="PX92" s="7">
        <v>169000</v>
      </c>
      <c r="PY92" s="7">
        <v>169000</v>
      </c>
      <c r="PZ92" s="7">
        <v>195000</v>
      </c>
      <c r="QA92" s="7">
        <v>0</v>
      </c>
      <c r="QB92" s="7">
        <v>0</v>
      </c>
      <c r="QC92" s="7">
        <v>0</v>
      </c>
      <c r="QD92" s="7">
        <v>0</v>
      </c>
      <c r="QE92" s="7">
        <v>0</v>
      </c>
      <c r="QF92" s="7">
        <v>0</v>
      </c>
      <c r="QG92" s="7">
        <v>0</v>
      </c>
      <c r="QH92" s="7">
        <v>0</v>
      </c>
      <c r="QI92" s="7">
        <v>0</v>
      </c>
      <c r="QJ92" s="7">
        <v>0</v>
      </c>
      <c r="QK92" s="7">
        <v>0</v>
      </c>
      <c r="QL92" s="7">
        <v>0</v>
      </c>
      <c r="QM92" s="7"/>
      <c r="QN92" s="7">
        <v>0</v>
      </c>
      <c r="QO92" s="7">
        <v>0</v>
      </c>
      <c r="QP92" s="7">
        <v>0</v>
      </c>
      <c r="QQ92" s="7"/>
      <c r="QR92" s="7"/>
      <c r="QS92" s="7"/>
      <c r="QT92" s="7"/>
      <c r="QU92" s="7">
        <v>0</v>
      </c>
      <c r="QV92" s="7">
        <v>60000</v>
      </c>
      <c r="QW92" s="7">
        <v>60000</v>
      </c>
      <c r="QX92" s="7">
        <v>34000</v>
      </c>
      <c r="QY92" s="7">
        <v>39000</v>
      </c>
      <c r="QZ92" s="7">
        <v>34000</v>
      </c>
      <c r="RA92" s="7"/>
      <c r="RB92" s="7"/>
      <c r="RC92" s="7"/>
      <c r="RD92" s="7">
        <v>28000</v>
      </c>
      <c r="RE92" s="7">
        <v>0</v>
      </c>
      <c r="RF92" s="7">
        <v>4000</v>
      </c>
      <c r="RG92" s="7"/>
      <c r="RH92" s="7"/>
      <c r="RI92" s="7">
        <v>0</v>
      </c>
      <c r="RJ92" s="7"/>
      <c r="RK92" s="7"/>
      <c r="RL92" s="7"/>
      <c r="RM92" s="7" t="s">
        <v>1188</v>
      </c>
      <c r="RN92" s="7"/>
      <c r="RO92" s="7"/>
      <c r="RP92" s="7"/>
      <c r="RQ92" s="7"/>
      <c r="RR92" s="7"/>
      <c r="RS92" s="7"/>
      <c r="RT92" s="7"/>
      <c r="RU92" s="7"/>
      <c r="RV92" s="7"/>
      <c r="RW92" s="7"/>
      <c r="RX92" s="7"/>
      <c r="RY92" s="7"/>
      <c r="RZ92" s="7"/>
      <c r="SA92" s="7"/>
      <c r="SB92" s="7"/>
      <c r="SC92" s="7"/>
      <c r="SD92" s="7"/>
      <c r="SE92" s="7"/>
      <c r="SF92" s="7"/>
      <c r="SG92" s="36">
        <f t="shared" si="169"/>
        <v>293000</v>
      </c>
      <c r="SH92" s="36">
        <f t="shared" si="170"/>
        <v>293000</v>
      </c>
      <c r="SI92" s="36">
        <f t="shared" si="171"/>
        <v>262000</v>
      </c>
      <c r="SJ92" s="20">
        <f t="shared" si="172"/>
        <v>247000</v>
      </c>
      <c r="SK92" s="20">
        <f t="shared" si="173"/>
        <v>12000</v>
      </c>
      <c r="SL92" s="20">
        <f t="shared" si="174"/>
        <v>3000</v>
      </c>
      <c r="SM92" s="20">
        <f t="shared" si="175"/>
        <v>0</v>
      </c>
      <c r="SN92" s="36">
        <f t="shared" si="176"/>
        <v>31000</v>
      </c>
      <c r="SO92" s="36">
        <f t="shared" si="177"/>
        <v>0</v>
      </c>
      <c r="SP92" s="20">
        <f t="shared" si="178"/>
        <v>0</v>
      </c>
      <c r="SQ92" s="20">
        <f t="shared" si="179"/>
        <v>0</v>
      </c>
      <c r="SR92" s="20">
        <f t="shared" si="180"/>
        <v>0</v>
      </c>
      <c r="SS92" s="20">
        <f t="shared" si="181"/>
        <v>2000</v>
      </c>
      <c r="ST92" s="20">
        <f t="shared" si="182"/>
        <v>3000</v>
      </c>
      <c r="SU92" s="20">
        <f t="shared" si="183"/>
        <v>1000</v>
      </c>
      <c r="SV92" s="36">
        <f t="shared" si="184"/>
        <v>23500</v>
      </c>
      <c r="SW92" s="20">
        <f t="shared" si="185"/>
        <v>2000</v>
      </c>
      <c r="SX92" s="20">
        <f t="shared" si="186"/>
        <v>3500</v>
      </c>
      <c r="SY92" s="20">
        <f t="shared" si="187"/>
        <v>1500</v>
      </c>
      <c r="SZ92" s="20">
        <f t="shared" si="188"/>
        <v>2500</v>
      </c>
      <c r="TA92" s="20">
        <f t="shared" si="189"/>
        <v>4000</v>
      </c>
      <c r="TB92" s="20">
        <f t="shared" si="190"/>
        <v>0</v>
      </c>
      <c r="TC92" s="20">
        <f t="shared" si="191"/>
        <v>4000</v>
      </c>
      <c r="TD92" s="20">
        <f t="shared" si="192"/>
        <v>0</v>
      </c>
      <c r="TE92" s="20">
        <f t="shared" si="193"/>
        <v>0</v>
      </c>
      <c r="TF92" s="20">
        <f t="shared" si="194"/>
        <v>6000</v>
      </c>
      <c r="TG92" s="20">
        <f t="shared" si="195"/>
        <v>0</v>
      </c>
      <c r="TH92" s="20">
        <f t="shared" si="196"/>
        <v>1500</v>
      </c>
      <c r="TI92" s="6"/>
      <c r="TJ92" s="36">
        <f t="shared" si="197"/>
        <v>195000</v>
      </c>
      <c r="TK92" s="36">
        <f t="shared" si="198"/>
        <v>195000</v>
      </c>
      <c r="TL92" s="36">
        <f t="shared" si="199"/>
        <v>183000</v>
      </c>
      <c r="TM92" s="20">
        <f t="shared" si="200"/>
        <v>175000</v>
      </c>
      <c r="TN92" s="20">
        <f t="shared" si="201"/>
        <v>6000</v>
      </c>
      <c r="TO92" s="20">
        <f t="shared" si="202"/>
        <v>2000</v>
      </c>
      <c r="TP92" s="20">
        <f t="shared" si="203"/>
        <v>0</v>
      </c>
      <c r="TQ92" s="36">
        <f t="shared" si="204"/>
        <v>12000</v>
      </c>
      <c r="TR92" s="36">
        <f t="shared" si="205"/>
        <v>0</v>
      </c>
      <c r="TS92" s="20">
        <f t="shared" si="206"/>
        <v>0</v>
      </c>
      <c r="TT92" s="20">
        <f t="shared" si="207"/>
        <v>0</v>
      </c>
      <c r="TU92" s="20">
        <f t="shared" si="208"/>
        <v>0</v>
      </c>
      <c r="TV92" s="20">
        <f t="shared" si="209"/>
        <v>1000</v>
      </c>
      <c r="TW92" s="20">
        <f t="shared" si="210"/>
        <v>1000</v>
      </c>
      <c r="TX92" s="20">
        <f t="shared" si="211"/>
        <v>0</v>
      </c>
      <c r="TY92" s="36">
        <f t="shared" si="212"/>
        <v>10000</v>
      </c>
      <c r="TZ92" s="20">
        <f t="shared" si="213"/>
        <v>1000</v>
      </c>
      <c r="UA92" s="20">
        <f t="shared" si="214"/>
        <v>1000</v>
      </c>
      <c r="UB92" s="20">
        <f t="shared" si="215"/>
        <v>0</v>
      </c>
      <c r="UC92" s="20">
        <f t="shared" si="216"/>
        <v>1500</v>
      </c>
      <c r="UD92" s="20">
        <f t="shared" si="217"/>
        <v>2000</v>
      </c>
      <c r="UE92" s="20">
        <f t="shared" si="218"/>
        <v>0</v>
      </c>
      <c r="UF92" s="20">
        <f t="shared" si="219"/>
        <v>1500</v>
      </c>
      <c r="UG92" s="20">
        <f t="shared" si="220"/>
        <v>0</v>
      </c>
      <c r="UH92" s="20">
        <f t="shared" si="221"/>
        <v>0</v>
      </c>
      <c r="UI92" s="20">
        <f t="shared" si="222"/>
        <v>3000</v>
      </c>
      <c r="UJ92" s="20">
        <f t="shared" si="223"/>
        <v>0</v>
      </c>
      <c r="UK92" s="20">
        <f t="shared" si="224"/>
        <v>0</v>
      </c>
      <c r="UL92" s="6"/>
      <c r="UM92" s="36">
        <f t="shared" si="225"/>
        <v>195000</v>
      </c>
      <c r="UN92" s="36">
        <f t="shared" si="226"/>
        <v>195000</v>
      </c>
      <c r="UO92" s="36">
        <f t="shared" si="227"/>
        <v>183000</v>
      </c>
      <c r="UP92" s="20">
        <f t="shared" si="228"/>
        <v>175000</v>
      </c>
      <c r="UQ92" s="20">
        <f t="shared" si="229"/>
        <v>6000</v>
      </c>
      <c r="UR92" s="20">
        <f t="shared" si="230"/>
        <v>2000</v>
      </c>
      <c r="US92" s="20">
        <f t="shared" si="231"/>
        <v>0</v>
      </c>
      <c r="UT92" s="36">
        <f t="shared" si="232"/>
        <v>12000</v>
      </c>
      <c r="UU92" s="36">
        <f t="shared" si="233"/>
        <v>0</v>
      </c>
      <c r="UV92" s="20">
        <f t="shared" si="234"/>
        <v>0</v>
      </c>
      <c r="UW92" s="20">
        <f t="shared" si="235"/>
        <v>0</v>
      </c>
      <c r="UX92" s="20">
        <f t="shared" si="236"/>
        <v>0</v>
      </c>
      <c r="UY92" s="20">
        <f t="shared" si="237"/>
        <v>1000</v>
      </c>
      <c r="UZ92" s="20">
        <f t="shared" si="238"/>
        <v>1000</v>
      </c>
      <c r="VA92" s="20">
        <f t="shared" si="239"/>
        <v>0</v>
      </c>
      <c r="VB92" s="36">
        <f t="shared" si="240"/>
        <v>10000</v>
      </c>
      <c r="VC92" s="20">
        <f t="shared" si="241"/>
        <v>1000</v>
      </c>
      <c r="VD92" s="20">
        <f t="shared" si="242"/>
        <v>1000</v>
      </c>
      <c r="VE92" s="20">
        <f t="shared" si="243"/>
        <v>0</v>
      </c>
      <c r="VF92" s="20">
        <f t="shared" si="244"/>
        <v>1500</v>
      </c>
      <c r="VG92" s="20">
        <f t="shared" si="245"/>
        <v>2000</v>
      </c>
      <c r="VH92" s="20">
        <f t="shared" si="246"/>
        <v>0</v>
      </c>
      <c r="VI92" s="20">
        <f t="shared" si="247"/>
        <v>1500</v>
      </c>
      <c r="VJ92" s="20">
        <f t="shared" si="248"/>
        <v>0</v>
      </c>
      <c r="VK92" s="20">
        <f t="shared" si="249"/>
        <v>0</v>
      </c>
      <c r="VL92" s="20">
        <f t="shared" si="250"/>
        <v>3000</v>
      </c>
      <c r="VM92" s="20">
        <f t="shared" si="251"/>
        <v>0</v>
      </c>
      <c r="VN92" s="20">
        <f t="shared" si="252"/>
        <v>0</v>
      </c>
      <c r="VT92" s="34">
        <f t="shared" si="139"/>
        <v>7634996</v>
      </c>
      <c r="VU92" s="34" t="str">
        <f t="shared" si="140"/>
        <v>Farní charita Dvůr Králové nad Labem</v>
      </c>
      <c r="VV92" s="34" t="str">
        <f t="shared" si="141"/>
        <v>Občanská poradna</v>
      </c>
      <c r="VW92" s="34" t="str">
        <f t="shared" si="142"/>
        <v>odborné sociální poradenství</v>
      </c>
      <c r="VX92" s="10">
        <f t="shared" si="143"/>
        <v>5000</v>
      </c>
      <c r="VY92" s="10"/>
      <c r="VZ92" s="10"/>
      <c r="WA92" s="10">
        <f t="shared" si="144"/>
        <v>2000</v>
      </c>
      <c r="WB92" s="10">
        <f t="shared" si="145"/>
        <v>0</v>
      </c>
      <c r="WC92" s="10">
        <f t="shared" si="146"/>
        <v>1500</v>
      </c>
      <c r="WD92" s="10">
        <f t="shared" si="147"/>
        <v>0</v>
      </c>
      <c r="WE92" s="10">
        <f t="shared" si="148"/>
        <v>10000</v>
      </c>
      <c r="WF92" s="10"/>
      <c r="WG92" s="10"/>
      <c r="WH92" s="10">
        <f t="shared" si="149"/>
        <v>0</v>
      </c>
      <c r="WI92" s="10">
        <f t="shared" si="150"/>
        <v>12500</v>
      </c>
      <c r="WJ92" s="10">
        <f t="shared" si="151"/>
        <v>155000</v>
      </c>
      <c r="WK92" s="10"/>
      <c r="WL92" s="10">
        <f t="shared" si="152"/>
        <v>107000</v>
      </c>
      <c r="WM92" s="10">
        <f t="shared" si="153"/>
        <v>293000</v>
      </c>
      <c r="WN92" s="10">
        <f t="shared" si="154"/>
        <v>293000</v>
      </c>
      <c r="WO92" s="10">
        <f t="shared" si="155"/>
        <v>0</v>
      </c>
      <c r="WP92" s="10">
        <f t="shared" si="156"/>
        <v>262000</v>
      </c>
      <c r="WQ92" s="34">
        <v>6115340</v>
      </c>
      <c r="WR92" s="10">
        <f t="shared" si="157"/>
        <v>2000</v>
      </c>
      <c r="WS92" s="10"/>
      <c r="WT92" s="10"/>
      <c r="WU92" s="10">
        <f t="shared" si="158"/>
        <v>1000</v>
      </c>
      <c r="WV92" s="10">
        <f t="shared" si="159"/>
        <v>0</v>
      </c>
      <c r="WW92" s="10">
        <f t="shared" si="160"/>
        <v>0</v>
      </c>
      <c r="WX92" s="10">
        <f t="shared" si="161"/>
        <v>0</v>
      </c>
      <c r="WY92" s="10">
        <f t="shared" si="162"/>
        <v>4500</v>
      </c>
      <c r="WZ92" s="10"/>
      <c r="XA92" s="10"/>
      <c r="XB92" s="10">
        <f t="shared" si="163"/>
        <v>0</v>
      </c>
      <c r="XC92" s="10">
        <f t="shared" si="164"/>
        <v>4500</v>
      </c>
      <c r="XD92" s="10">
        <f t="shared" si="165"/>
        <v>183000</v>
      </c>
      <c r="XE92" s="10">
        <f t="shared" si="166"/>
        <v>195000</v>
      </c>
      <c r="XF92" s="10"/>
      <c r="XG92" s="10">
        <f t="shared" si="167"/>
        <v>195000</v>
      </c>
      <c r="XH92" s="10">
        <f t="shared" si="168"/>
        <v>0</v>
      </c>
      <c r="XI92" s="10"/>
      <c r="XJ92" s="10"/>
      <c r="XK92" s="10"/>
    </row>
    <row r="93" spans="1:635" s="34" customFormat="1" ht="28.5" customHeight="1">
      <c r="A93" s="7">
        <v>1</v>
      </c>
      <c r="B93" s="9" t="s">
        <v>1489</v>
      </c>
      <c r="C93" s="7">
        <v>43464637</v>
      </c>
      <c r="D93" s="7" t="s">
        <v>1490</v>
      </c>
      <c r="E93" s="7" t="s">
        <v>1315</v>
      </c>
      <c r="F93" s="7">
        <v>8102124</v>
      </c>
      <c r="G93" s="7" t="s">
        <v>1477</v>
      </c>
      <c r="H93" s="7" t="s">
        <v>1221</v>
      </c>
      <c r="I93" s="7" t="s">
        <v>1497</v>
      </c>
      <c r="J93" s="35">
        <v>39448</v>
      </c>
      <c r="K93" s="7"/>
      <c r="L93" s="7" t="s">
        <v>1188</v>
      </c>
      <c r="M93" s="7"/>
      <c r="N93" s="7"/>
      <c r="O93" s="7"/>
      <c r="P93" s="7"/>
      <c r="Q93" s="7"/>
      <c r="R93" s="7"/>
      <c r="S93" s="7"/>
      <c r="T93" s="7"/>
      <c r="U93" s="7"/>
      <c r="V93" s="7"/>
      <c r="W93" s="7"/>
      <c r="X93" s="7" t="s">
        <v>1189</v>
      </c>
      <c r="Y93" s="7"/>
      <c r="Z93" s="7">
        <v>25</v>
      </c>
      <c r="AA93" s="7">
        <v>25</v>
      </c>
      <c r="AB93" s="7">
        <v>63</v>
      </c>
      <c r="AC93" s="7">
        <v>50</v>
      </c>
      <c r="AD93" s="7">
        <v>55</v>
      </c>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t="s">
        <v>1498</v>
      </c>
      <c r="BM93" s="7" t="s">
        <v>1480</v>
      </c>
      <c r="BN93" s="7" t="s">
        <v>1499</v>
      </c>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v>3</v>
      </c>
      <c r="EL93" s="7">
        <v>0.9</v>
      </c>
      <c r="EM93" s="7">
        <v>0.9</v>
      </c>
      <c r="EN93" s="7">
        <v>320000</v>
      </c>
      <c r="EO93" s="7">
        <v>240000</v>
      </c>
      <c r="EP93" s="7">
        <v>1</v>
      </c>
      <c r="EQ93" s="7">
        <v>0.5</v>
      </c>
      <c r="ER93" s="7">
        <v>0.4</v>
      </c>
      <c r="ES93" s="7">
        <v>140000</v>
      </c>
      <c r="ET93" s="7">
        <v>110000</v>
      </c>
      <c r="EU93" s="7"/>
      <c r="EV93" s="7"/>
      <c r="EW93" s="7"/>
      <c r="EX93" s="7"/>
      <c r="EY93" s="7"/>
      <c r="EZ93" s="7"/>
      <c r="FA93" s="7"/>
      <c r="FB93" s="7"/>
      <c r="FC93" s="7"/>
      <c r="FD93" s="7"/>
      <c r="FE93" s="7"/>
      <c r="FF93" s="7"/>
      <c r="FG93" s="7"/>
      <c r="FH93" s="7"/>
      <c r="FI93" s="7"/>
      <c r="FJ93" s="7"/>
      <c r="FK93" s="7"/>
      <c r="FL93" s="7"/>
      <c r="FM93" s="7"/>
      <c r="FN93" s="7"/>
      <c r="FO93" s="7">
        <v>11</v>
      </c>
      <c r="FP93" s="7">
        <v>0.3</v>
      </c>
      <c r="FQ93" s="7">
        <v>0.2</v>
      </c>
      <c r="FR93" s="7">
        <v>99000</v>
      </c>
      <c r="FS93" s="7">
        <v>60000</v>
      </c>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v>2</v>
      </c>
      <c r="KH93" s="7">
        <v>120</v>
      </c>
      <c r="KI93" s="7">
        <v>1.4</v>
      </c>
      <c r="KJ93" s="7">
        <v>0</v>
      </c>
      <c r="KK93" s="7">
        <v>0</v>
      </c>
      <c r="KL93" s="7">
        <v>0</v>
      </c>
      <c r="KM93" s="7">
        <v>1.4</v>
      </c>
      <c r="KN93" s="7">
        <v>559000</v>
      </c>
      <c r="KO93" s="7">
        <v>410000</v>
      </c>
      <c r="KP93" s="7">
        <v>410000</v>
      </c>
      <c r="KQ93" s="7"/>
      <c r="KR93" s="7"/>
      <c r="KS93" s="7"/>
      <c r="KT93" s="7">
        <v>0</v>
      </c>
      <c r="KU93" s="7">
        <v>0</v>
      </c>
      <c r="KV93" s="7">
        <v>0</v>
      </c>
      <c r="KW93" s="7"/>
      <c r="KX93" s="7"/>
      <c r="KY93" s="7"/>
      <c r="KZ93" s="7">
        <v>0</v>
      </c>
      <c r="LA93" s="7">
        <v>0</v>
      </c>
      <c r="LB93" s="7">
        <v>0</v>
      </c>
      <c r="LC93" s="7"/>
      <c r="LD93" s="7"/>
      <c r="LE93" s="7"/>
      <c r="LF93" s="7">
        <v>0</v>
      </c>
      <c r="LG93" s="7">
        <v>0</v>
      </c>
      <c r="LH93" s="7">
        <v>0</v>
      </c>
      <c r="LI93" s="7"/>
      <c r="LJ93" s="7"/>
      <c r="LK93" s="7"/>
      <c r="LL93" s="7">
        <v>0</v>
      </c>
      <c r="LM93" s="7">
        <v>0</v>
      </c>
      <c r="LN93" s="7">
        <v>0</v>
      </c>
      <c r="LO93" s="7"/>
      <c r="LP93" s="7"/>
      <c r="LQ93" s="7"/>
      <c r="LR93" s="7">
        <v>0</v>
      </c>
      <c r="LS93" s="7">
        <v>0</v>
      </c>
      <c r="LT93" s="7">
        <v>0</v>
      </c>
      <c r="LU93" s="7"/>
      <c r="LV93" s="7"/>
      <c r="LW93" s="7"/>
      <c r="LX93" s="7">
        <v>0</v>
      </c>
      <c r="LY93" s="7">
        <v>0</v>
      </c>
      <c r="LZ93" s="7">
        <v>0</v>
      </c>
      <c r="MA93" s="7"/>
      <c r="MB93" s="7"/>
      <c r="MC93" s="7"/>
      <c r="MD93" s="7">
        <v>5000</v>
      </c>
      <c r="ME93" s="7">
        <v>2000</v>
      </c>
      <c r="MF93" s="7">
        <v>2000</v>
      </c>
      <c r="MG93" s="7"/>
      <c r="MH93" s="7"/>
      <c r="MI93" s="7"/>
      <c r="MJ93" s="7">
        <v>3000</v>
      </c>
      <c r="MK93" s="7">
        <v>0</v>
      </c>
      <c r="ML93" s="7">
        <v>0</v>
      </c>
      <c r="MM93" s="7"/>
      <c r="MN93" s="7"/>
      <c r="MO93" s="7"/>
      <c r="MP93" s="7">
        <v>12000</v>
      </c>
      <c r="MQ93" s="7">
        <v>6000</v>
      </c>
      <c r="MR93" s="7">
        <v>6000</v>
      </c>
      <c r="MS93" s="7"/>
      <c r="MT93" s="7"/>
      <c r="MU93" s="7"/>
      <c r="MV93" s="7">
        <v>3000</v>
      </c>
      <c r="MW93" s="7">
        <v>1000</v>
      </c>
      <c r="MX93" s="7">
        <v>1000</v>
      </c>
      <c r="MY93" s="7"/>
      <c r="MZ93" s="7"/>
      <c r="NA93" s="7"/>
      <c r="NB93" s="7">
        <v>4000</v>
      </c>
      <c r="NC93" s="7">
        <v>2000</v>
      </c>
      <c r="ND93" s="7">
        <v>2000</v>
      </c>
      <c r="NE93" s="7"/>
      <c r="NF93" s="7"/>
      <c r="NG93" s="7"/>
      <c r="NH93" s="7">
        <v>75000</v>
      </c>
      <c r="NI93" s="7">
        <v>43000</v>
      </c>
      <c r="NJ93" s="7">
        <v>43000</v>
      </c>
      <c r="NK93" s="7"/>
      <c r="NL93" s="7"/>
      <c r="NM93" s="7"/>
      <c r="NN93" s="7">
        <v>4000</v>
      </c>
      <c r="NO93" s="7">
        <v>2000</v>
      </c>
      <c r="NP93" s="7">
        <v>2000</v>
      </c>
      <c r="NQ93" s="7"/>
      <c r="NR93" s="7"/>
      <c r="NS93" s="7"/>
      <c r="NT93" s="7">
        <v>9000</v>
      </c>
      <c r="NU93" s="7">
        <v>3000</v>
      </c>
      <c r="NV93" s="7">
        <v>3000</v>
      </c>
      <c r="NW93" s="7"/>
      <c r="NX93" s="7"/>
      <c r="NY93" s="7"/>
      <c r="NZ93" s="7">
        <v>6000</v>
      </c>
      <c r="OA93" s="7">
        <v>2000</v>
      </c>
      <c r="OB93" s="7">
        <v>2000</v>
      </c>
      <c r="OC93" s="7"/>
      <c r="OD93" s="7"/>
      <c r="OE93" s="7"/>
      <c r="OF93" s="7">
        <v>1000</v>
      </c>
      <c r="OG93" s="7">
        <v>0</v>
      </c>
      <c r="OH93" s="7">
        <v>0</v>
      </c>
      <c r="OI93" s="7"/>
      <c r="OJ93" s="7"/>
      <c r="OK93" s="7"/>
      <c r="OL93" s="7">
        <v>0</v>
      </c>
      <c r="OM93" s="7">
        <v>0</v>
      </c>
      <c r="ON93" s="7">
        <v>0</v>
      </c>
      <c r="OO93" s="7"/>
      <c r="OP93" s="7"/>
      <c r="OQ93" s="7"/>
      <c r="OR93" s="7">
        <v>0</v>
      </c>
      <c r="OS93" s="7">
        <v>0</v>
      </c>
      <c r="OT93" s="7">
        <v>0</v>
      </c>
      <c r="OU93" s="7"/>
      <c r="OV93" s="7"/>
      <c r="OW93" s="7"/>
      <c r="OX93" s="7">
        <v>12000</v>
      </c>
      <c r="OY93" s="7">
        <v>6000</v>
      </c>
      <c r="OZ93" s="7">
        <v>6000</v>
      </c>
      <c r="PA93" s="7"/>
      <c r="PB93" s="7"/>
      <c r="PC93" s="7"/>
      <c r="PD93" s="7">
        <v>0</v>
      </c>
      <c r="PE93" s="7">
        <v>0</v>
      </c>
      <c r="PF93" s="7">
        <v>0</v>
      </c>
      <c r="PG93" s="7"/>
      <c r="PH93" s="7"/>
      <c r="PI93" s="7"/>
      <c r="PJ93" s="7">
        <v>2000</v>
      </c>
      <c r="PK93" s="7">
        <v>1000</v>
      </c>
      <c r="PL93" s="7">
        <v>1000</v>
      </c>
      <c r="PM93" s="7"/>
      <c r="PN93" s="7"/>
      <c r="PO93" s="7"/>
      <c r="PP93" s="7">
        <v>695000</v>
      </c>
      <c r="PQ93" s="7">
        <v>478000</v>
      </c>
      <c r="PR93" s="8">
        <v>478000</v>
      </c>
      <c r="PS93" s="7">
        <v>100</v>
      </c>
      <c r="PT93" s="7">
        <v>100</v>
      </c>
      <c r="PU93" s="7"/>
      <c r="PV93" s="7"/>
      <c r="PW93" s="7"/>
      <c r="PX93" s="7">
        <v>28000</v>
      </c>
      <c r="PY93" s="7">
        <v>249000</v>
      </c>
      <c r="PZ93" s="7">
        <v>478000</v>
      </c>
      <c r="QA93" s="7">
        <v>0</v>
      </c>
      <c r="QB93" s="7">
        <v>0</v>
      </c>
      <c r="QC93" s="7">
        <v>0</v>
      </c>
      <c r="QD93" s="7">
        <v>0</v>
      </c>
      <c r="QE93" s="7">
        <v>0</v>
      </c>
      <c r="QF93" s="7">
        <v>0</v>
      </c>
      <c r="QG93" s="7">
        <v>0</v>
      </c>
      <c r="QH93" s="7">
        <v>0</v>
      </c>
      <c r="QI93" s="7">
        <v>0</v>
      </c>
      <c r="QJ93" s="7">
        <v>0</v>
      </c>
      <c r="QK93" s="7">
        <v>0</v>
      </c>
      <c r="QL93" s="7">
        <v>0</v>
      </c>
      <c r="QM93" s="7"/>
      <c r="QN93" s="7">
        <v>0</v>
      </c>
      <c r="QO93" s="7">
        <v>0</v>
      </c>
      <c r="QP93" s="7">
        <v>0</v>
      </c>
      <c r="QQ93" s="7"/>
      <c r="QR93" s="7"/>
      <c r="QS93" s="7"/>
      <c r="QT93" s="7"/>
      <c r="QU93" s="7">
        <v>55000</v>
      </c>
      <c r="QV93" s="7">
        <v>109000</v>
      </c>
      <c r="QW93" s="7">
        <v>60000</v>
      </c>
      <c r="QX93" s="7">
        <v>102500</v>
      </c>
      <c r="QY93" s="7">
        <v>184000</v>
      </c>
      <c r="QZ93" s="7">
        <v>152000</v>
      </c>
      <c r="RA93" s="7"/>
      <c r="RB93" s="7"/>
      <c r="RC93" s="7"/>
      <c r="RD93" s="7">
        <v>298818</v>
      </c>
      <c r="RE93" s="7">
        <v>60000</v>
      </c>
      <c r="RF93" s="7">
        <v>5000</v>
      </c>
      <c r="RG93" s="7"/>
      <c r="RH93" s="7"/>
      <c r="RI93" s="7">
        <v>0</v>
      </c>
      <c r="RJ93" s="7"/>
      <c r="RK93" s="7"/>
      <c r="RL93" s="7"/>
      <c r="RM93" s="7" t="s">
        <v>1188</v>
      </c>
      <c r="RN93" s="7"/>
      <c r="RO93" s="7"/>
      <c r="RP93" s="7"/>
      <c r="RQ93" s="7"/>
      <c r="RR93" s="7"/>
      <c r="RS93" s="7"/>
      <c r="RT93" s="7"/>
      <c r="RU93" s="7"/>
      <c r="RV93" s="7"/>
      <c r="RW93" s="7"/>
      <c r="RX93" s="7"/>
      <c r="RY93" s="7"/>
      <c r="RZ93" s="7"/>
      <c r="SA93" s="7"/>
      <c r="SB93" s="7"/>
      <c r="SC93" s="7"/>
      <c r="SD93" s="7"/>
      <c r="SE93" s="7"/>
      <c r="SF93" s="7"/>
      <c r="SG93" s="36">
        <f t="shared" si="169"/>
        <v>695000</v>
      </c>
      <c r="SH93" s="36">
        <f t="shared" si="170"/>
        <v>695000</v>
      </c>
      <c r="SI93" s="36">
        <f t="shared" si="171"/>
        <v>559000</v>
      </c>
      <c r="SJ93" s="20">
        <f t="shared" si="172"/>
        <v>559000</v>
      </c>
      <c r="SK93" s="20">
        <f t="shared" si="173"/>
        <v>0</v>
      </c>
      <c r="SL93" s="20">
        <f t="shared" si="174"/>
        <v>0</v>
      </c>
      <c r="SM93" s="20">
        <f t="shared" si="175"/>
        <v>0</v>
      </c>
      <c r="SN93" s="36">
        <f t="shared" si="176"/>
        <v>136000</v>
      </c>
      <c r="SO93" s="36">
        <f t="shared" si="177"/>
        <v>0</v>
      </c>
      <c r="SP93" s="20">
        <f t="shared" si="178"/>
        <v>0</v>
      </c>
      <c r="SQ93" s="20">
        <f t="shared" si="179"/>
        <v>0</v>
      </c>
      <c r="SR93" s="20">
        <f t="shared" si="180"/>
        <v>0</v>
      </c>
      <c r="SS93" s="20">
        <f t="shared" si="181"/>
        <v>5000</v>
      </c>
      <c r="ST93" s="20">
        <f t="shared" si="182"/>
        <v>3000</v>
      </c>
      <c r="SU93" s="20">
        <f t="shared" si="183"/>
        <v>12000</v>
      </c>
      <c r="SV93" s="36">
        <f t="shared" si="184"/>
        <v>114000</v>
      </c>
      <c r="SW93" s="20">
        <f t="shared" si="185"/>
        <v>3000</v>
      </c>
      <c r="SX93" s="20">
        <f t="shared" si="186"/>
        <v>4000</v>
      </c>
      <c r="SY93" s="20">
        <f t="shared" si="187"/>
        <v>75000</v>
      </c>
      <c r="SZ93" s="20">
        <f t="shared" si="188"/>
        <v>4000</v>
      </c>
      <c r="TA93" s="20">
        <f t="shared" si="189"/>
        <v>9000</v>
      </c>
      <c r="TB93" s="20">
        <f t="shared" si="190"/>
        <v>6000</v>
      </c>
      <c r="TC93" s="20">
        <f t="shared" si="191"/>
        <v>1000</v>
      </c>
      <c r="TD93" s="20">
        <f t="shared" si="192"/>
        <v>0</v>
      </c>
      <c r="TE93" s="20">
        <f t="shared" si="193"/>
        <v>0</v>
      </c>
      <c r="TF93" s="20">
        <f t="shared" si="194"/>
        <v>12000</v>
      </c>
      <c r="TG93" s="20">
        <f t="shared" si="195"/>
        <v>0</v>
      </c>
      <c r="TH93" s="20">
        <f t="shared" si="196"/>
        <v>2000</v>
      </c>
      <c r="TI93" s="6"/>
      <c r="TJ93" s="36">
        <f t="shared" si="197"/>
        <v>478000</v>
      </c>
      <c r="TK93" s="36">
        <f t="shared" si="198"/>
        <v>478000</v>
      </c>
      <c r="TL93" s="36">
        <f t="shared" si="199"/>
        <v>410000</v>
      </c>
      <c r="TM93" s="20">
        <f t="shared" si="200"/>
        <v>410000</v>
      </c>
      <c r="TN93" s="20">
        <f t="shared" si="201"/>
        <v>0</v>
      </c>
      <c r="TO93" s="20">
        <f t="shared" si="202"/>
        <v>0</v>
      </c>
      <c r="TP93" s="20">
        <f t="shared" si="203"/>
        <v>0</v>
      </c>
      <c r="TQ93" s="36">
        <f t="shared" si="204"/>
        <v>68000</v>
      </c>
      <c r="TR93" s="36">
        <f t="shared" si="205"/>
        <v>0</v>
      </c>
      <c r="TS93" s="20">
        <f t="shared" si="206"/>
        <v>0</v>
      </c>
      <c r="TT93" s="20">
        <f t="shared" si="207"/>
        <v>0</v>
      </c>
      <c r="TU93" s="20">
        <f t="shared" si="208"/>
        <v>0</v>
      </c>
      <c r="TV93" s="20">
        <f t="shared" si="209"/>
        <v>2000</v>
      </c>
      <c r="TW93" s="20">
        <f t="shared" si="210"/>
        <v>0</v>
      </c>
      <c r="TX93" s="20">
        <f t="shared" si="211"/>
        <v>6000</v>
      </c>
      <c r="TY93" s="36">
        <f t="shared" si="212"/>
        <v>59000</v>
      </c>
      <c r="TZ93" s="20">
        <f t="shared" si="213"/>
        <v>1000</v>
      </c>
      <c r="UA93" s="20">
        <f t="shared" si="214"/>
        <v>2000</v>
      </c>
      <c r="UB93" s="20">
        <f t="shared" si="215"/>
        <v>43000</v>
      </c>
      <c r="UC93" s="20">
        <f t="shared" si="216"/>
        <v>2000</v>
      </c>
      <c r="UD93" s="20">
        <f t="shared" si="217"/>
        <v>3000</v>
      </c>
      <c r="UE93" s="20">
        <f t="shared" si="218"/>
        <v>2000</v>
      </c>
      <c r="UF93" s="20">
        <f t="shared" si="219"/>
        <v>0</v>
      </c>
      <c r="UG93" s="20">
        <f t="shared" si="220"/>
        <v>0</v>
      </c>
      <c r="UH93" s="20">
        <f t="shared" si="221"/>
        <v>0</v>
      </c>
      <c r="UI93" s="20">
        <f t="shared" si="222"/>
        <v>6000</v>
      </c>
      <c r="UJ93" s="20">
        <f t="shared" si="223"/>
        <v>0</v>
      </c>
      <c r="UK93" s="20">
        <f t="shared" si="224"/>
        <v>1000</v>
      </c>
      <c r="UL93" s="6"/>
      <c r="UM93" s="36">
        <f t="shared" si="225"/>
        <v>478000</v>
      </c>
      <c r="UN93" s="36">
        <f t="shared" si="226"/>
        <v>478000</v>
      </c>
      <c r="UO93" s="36">
        <f t="shared" si="227"/>
        <v>410000</v>
      </c>
      <c r="UP93" s="20">
        <f t="shared" si="228"/>
        <v>410000</v>
      </c>
      <c r="UQ93" s="20">
        <f t="shared" si="229"/>
        <v>0</v>
      </c>
      <c r="UR93" s="20">
        <f t="shared" si="230"/>
        <v>0</v>
      </c>
      <c r="US93" s="20">
        <f t="shared" si="231"/>
        <v>0</v>
      </c>
      <c r="UT93" s="36">
        <f t="shared" si="232"/>
        <v>68000</v>
      </c>
      <c r="UU93" s="36">
        <f t="shared" si="233"/>
        <v>0</v>
      </c>
      <c r="UV93" s="20">
        <f t="shared" si="234"/>
        <v>0</v>
      </c>
      <c r="UW93" s="20">
        <f t="shared" si="235"/>
        <v>0</v>
      </c>
      <c r="UX93" s="20">
        <f t="shared" si="236"/>
        <v>0</v>
      </c>
      <c r="UY93" s="20">
        <f t="shared" si="237"/>
        <v>2000</v>
      </c>
      <c r="UZ93" s="20">
        <f t="shared" si="238"/>
        <v>0</v>
      </c>
      <c r="VA93" s="20">
        <f t="shared" si="239"/>
        <v>6000</v>
      </c>
      <c r="VB93" s="36">
        <f t="shared" si="240"/>
        <v>59000</v>
      </c>
      <c r="VC93" s="20">
        <f t="shared" si="241"/>
        <v>1000</v>
      </c>
      <c r="VD93" s="20">
        <f t="shared" si="242"/>
        <v>2000</v>
      </c>
      <c r="VE93" s="20">
        <f t="shared" si="243"/>
        <v>43000</v>
      </c>
      <c r="VF93" s="20">
        <f t="shared" si="244"/>
        <v>2000</v>
      </c>
      <c r="VG93" s="20">
        <f t="shared" si="245"/>
        <v>3000</v>
      </c>
      <c r="VH93" s="20">
        <f t="shared" si="246"/>
        <v>2000</v>
      </c>
      <c r="VI93" s="20">
        <f t="shared" si="247"/>
        <v>0</v>
      </c>
      <c r="VJ93" s="20">
        <f t="shared" si="248"/>
        <v>0</v>
      </c>
      <c r="VK93" s="20">
        <f t="shared" si="249"/>
        <v>0</v>
      </c>
      <c r="VL93" s="20">
        <f t="shared" si="250"/>
        <v>6000</v>
      </c>
      <c r="VM93" s="20">
        <f t="shared" si="251"/>
        <v>0</v>
      </c>
      <c r="VN93" s="20">
        <f t="shared" si="252"/>
        <v>1000</v>
      </c>
      <c r="VT93" s="34">
        <f t="shared" si="139"/>
        <v>8102124</v>
      </c>
      <c r="VU93" s="34" t="str">
        <f t="shared" si="140"/>
        <v>Farní charita Dvůr Králové nad Labem</v>
      </c>
      <c r="VV93" s="34" t="str">
        <f t="shared" si="141"/>
        <v>Střelka</v>
      </c>
      <c r="VW93" s="34" t="str">
        <f t="shared" si="142"/>
        <v>nízkoprahová zařízení pro děti a mládež</v>
      </c>
      <c r="VX93" s="10">
        <f t="shared" si="143"/>
        <v>8000</v>
      </c>
      <c r="VY93" s="10"/>
      <c r="VZ93" s="10"/>
      <c r="WA93" s="10">
        <f t="shared" si="144"/>
        <v>3000</v>
      </c>
      <c r="WB93" s="10">
        <f t="shared" si="145"/>
        <v>6000</v>
      </c>
      <c r="WC93" s="10">
        <f t="shared" si="146"/>
        <v>75000</v>
      </c>
      <c r="WD93" s="10">
        <f t="shared" si="147"/>
        <v>0</v>
      </c>
      <c r="WE93" s="10">
        <f t="shared" si="148"/>
        <v>17000</v>
      </c>
      <c r="WF93" s="10"/>
      <c r="WG93" s="10"/>
      <c r="WH93" s="10">
        <f t="shared" si="149"/>
        <v>0</v>
      </c>
      <c r="WI93" s="10">
        <f t="shared" si="150"/>
        <v>27000</v>
      </c>
      <c r="WJ93" s="10">
        <f t="shared" si="151"/>
        <v>460000</v>
      </c>
      <c r="WK93" s="10"/>
      <c r="WL93" s="10">
        <f t="shared" si="152"/>
        <v>99000</v>
      </c>
      <c r="WM93" s="10">
        <f t="shared" si="153"/>
        <v>695000</v>
      </c>
      <c r="WN93" s="10">
        <f t="shared" si="154"/>
        <v>695000</v>
      </c>
      <c r="WO93" s="10">
        <f t="shared" si="155"/>
        <v>0</v>
      </c>
      <c r="WP93" s="10">
        <f t="shared" si="156"/>
        <v>559000</v>
      </c>
      <c r="WQ93" s="34">
        <v>6115340</v>
      </c>
      <c r="WR93" s="10">
        <f t="shared" si="157"/>
        <v>2000</v>
      </c>
      <c r="WS93" s="10"/>
      <c r="WT93" s="10"/>
      <c r="WU93" s="10">
        <f t="shared" si="158"/>
        <v>1000</v>
      </c>
      <c r="WV93" s="10">
        <f t="shared" si="159"/>
        <v>2000</v>
      </c>
      <c r="WW93" s="10">
        <f t="shared" si="160"/>
        <v>43000</v>
      </c>
      <c r="WX93" s="10">
        <f t="shared" si="161"/>
        <v>0</v>
      </c>
      <c r="WY93" s="10">
        <f t="shared" si="162"/>
        <v>7000</v>
      </c>
      <c r="WZ93" s="10"/>
      <c r="XA93" s="10"/>
      <c r="XB93" s="10">
        <f t="shared" si="163"/>
        <v>0</v>
      </c>
      <c r="XC93" s="10">
        <f t="shared" si="164"/>
        <v>13000</v>
      </c>
      <c r="XD93" s="10">
        <f t="shared" si="165"/>
        <v>410000</v>
      </c>
      <c r="XE93" s="10">
        <f t="shared" si="166"/>
        <v>478000</v>
      </c>
      <c r="XF93" s="10"/>
      <c r="XG93" s="10">
        <f t="shared" si="167"/>
        <v>478000</v>
      </c>
      <c r="XH93" s="10">
        <f t="shared" si="168"/>
        <v>0</v>
      </c>
      <c r="XI93" s="10"/>
      <c r="XJ93" s="10"/>
      <c r="XK93" s="10"/>
    </row>
    <row r="94" spans="1:635" s="34" customFormat="1" ht="28.5" customHeight="1">
      <c r="A94" s="7">
        <v>1</v>
      </c>
      <c r="B94" s="9" t="s">
        <v>1489</v>
      </c>
      <c r="C94" s="7">
        <v>43464637</v>
      </c>
      <c r="D94" s="7" t="s">
        <v>1490</v>
      </c>
      <c r="E94" s="7" t="s">
        <v>1315</v>
      </c>
      <c r="F94" s="7">
        <v>8289298</v>
      </c>
      <c r="G94" s="7" t="s">
        <v>1262</v>
      </c>
      <c r="H94" s="7" t="s">
        <v>1263</v>
      </c>
      <c r="I94" s="7" t="s">
        <v>1494</v>
      </c>
      <c r="J94" s="35">
        <v>38322</v>
      </c>
      <c r="K94" s="7"/>
      <c r="L94" s="7" t="s">
        <v>1188</v>
      </c>
      <c r="M94" s="7"/>
      <c r="N94" s="7"/>
      <c r="O94" s="7"/>
      <c r="P94" s="7"/>
      <c r="Q94" s="7"/>
      <c r="R94" s="7"/>
      <c r="S94" s="7"/>
      <c r="T94" s="7"/>
      <c r="U94" s="7"/>
      <c r="V94" s="7"/>
      <c r="W94" s="7"/>
      <c r="X94" s="7" t="s">
        <v>1242</v>
      </c>
      <c r="Y94" s="7"/>
      <c r="Z94" s="7"/>
      <c r="AA94" s="7"/>
      <c r="AB94" s="7"/>
      <c r="AC94" s="7"/>
      <c r="AD94" s="7"/>
      <c r="AE94" s="7"/>
      <c r="AF94" s="7"/>
      <c r="AG94" s="7"/>
      <c r="AH94" s="7"/>
      <c r="AI94" s="7">
        <v>1</v>
      </c>
      <c r="AJ94" s="7">
        <v>1</v>
      </c>
      <c r="AK94" s="7">
        <v>669</v>
      </c>
      <c r="AL94" s="7">
        <v>860</v>
      </c>
      <c r="AM94" s="7">
        <v>840</v>
      </c>
      <c r="AN94" s="7"/>
      <c r="AO94" s="7"/>
      <c r="AP94" s="7"/>
      <c r="AQ94" s="7"/>
      <c r="AR94" s="7"/>
      <c r="AS94" s="7"/>
      <c r="AT94" s="7"/>
      <c r="AU94" s="7"/>
      <c r="AV94" s="7"/>
      <c r="AW94" s="7"/>
      <c r="AX94" s="7"/>
      <c r="AY94" s="7"/>
      <c r="AZ94" s="7"/>
      <c r="BA94" s="7"/>
      <c r="BB94" s="7"/>
      <c r="BC94" s="7"/>
      <c r="BD94" s="7"/>
      <c r="BE94" s="7"/>
      <c r="BF94" s="7"/>
      <c r="BG94" s="7"/>
      <c r="BH94" s="7"/>
      <c r="BI94" s="7"/>
      <c r="BJ94" s="7"/>
      <c r="BK94" s="7"/>
      <c r="BL94" s="7" t="s">
        <v>1495</v>
      </c>
      <c r="BM94" s="7" t="s">
        <v>1496</v>
      </c>
      <c r="BN94" s="7" t="s">
        <v>1484</v>
      </c>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v>4</v>
      </c>
      <c r="EL94" s="7">
        <v>1.35</v>
      </c>
      <c r="EM94" s="7">
        <v>1.3</v>
      </c>
      <c r="EN94" s="7">
        <v>510000</v>
      </c>
      <c r="EO94" s="7">
        <v>360000</v>
      </c>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v>8</v>
      </c>
      <c r="FP94" s="7">
        <v>0.45</v>
      </c>
      <c r="FQ94" s="7">
        <v>0.45</v>
      </c>
      <c r="FR94" s="7">
        <v>187000</v>
      </c>
      <c r="FS94" s="7">
        <v>129000</v>
      </c>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v>2</v>
      </c>
      <c r="II94" s="7">
        <v>0.2</v>
      </c>
      <c r="IJ94" s="7">
        <v>24</v>
      </c>
      <c r="IK94" s="7">
        <v>0.2</v>
      </c>
      <c r="IL94" s="7">
        <v>36000</v>
      </c>
      <c r="IM94" s="7">
        <v>24000</v>
      </c>
      <c r="IN94" s="7"/>
      <c r="IO94" s="7"/>
      <c r="IP94" s="7"/>
      <c r="IQ94" s="7"/>
      <c r="IR94" s="7"/>
      <c r="IS94" s="7">
        <v>1</v>
      </c>
      <c r="IT94" s="7">
        <v>40</v>
      </c>
      <c r="IU94" s="7">
        <v>0.02</v>
      </c>
      <c r="IV94" s="7">
        <v>8000</v>
      </c>
      <c r="IW94" s="7">
        <v>5000</v>
      </c>
      <c r="IX94" s="7"/>
      <c r="IY94" s="7"/>
      <c r="IZ94" s="7"/>
      <c r="JA94" s="7"/>
      <c r="JB94" s="7"/>
      <c r="JC94" s="7"/>
      <c r="JD94" s="7"/>
      <c r="JE94" s="7"/>
      <c r="JF94" s="7"/>
      <c r="JG94" s="7"/>
      <c r="JH94" s="7"/>
      <c r="JI94" s="7"/>
      <c r="JJ94" s="7"/>
      <c r="JK94" s="7"/>
      <c r="JL94" s="7"/>
      <c r="JM94" s="7"/>
      <c r="JN94" s="7"/>
      <c r="JO94" s="7"/>
      <c r="JP94" s="7"/>
      <c r="JQ94" s="7"/>
      <c r="JR94" s="7"/>
      <c r="JS94" s="7"/>
      <c r="JT94" s="7"/>
      <c r="JU94" s="7"/>
      <c r="JV94" s="7"/>
      <c r="JW94" s="7"/>
      <c r="JX94" s="7"/>
      <c r="JY94" s="7"/>
      <c r="JZ94" s="7"/>
      <c r="KA94" s="7"/>
      <c r="KB94" s="7"/>
      <c r="KC94" s="7"/>
      <c r="KD94" s="7"/>
      <c r="KE94" s="7"/>
      <c r="KF94" s="7"/>
      <c r="KG94" s="7">
        <v>0</v>
      </c>
      <c r="KH94" s="7"/>
      <c r="KI94" s="7">
        <v>1.35</v>
      </c>
      <c r="KJ94" s="7">
        <v>0</v>
      </c>
      <c r="KK94" s="7">
        <v>0</v>
      </c>
      <c r="KL94" s="7">
        <v>0</v>
      </c>
      <c r="KM94" s="7">
        <v>1.35</v>
      </c>
      <c r="KN94" s="7">
        <v>697000</v>
      </c>
      <c r="KO94" s="7">
        <v>489000</v>
      </c>
      <c r="KP94" s="7">
        <v>489000</v>
      </c>
      <c r="KQ94" s="7"/>
      <c r="KR94" s="7"/>
      <c r="KS94" s="7"/>
      <c r="KT94" s="7">
        <v>36000</v>
      </c>
      <c r="KU94" s="7">
        <v>24000</v>
      </c>
      <c r="KV94" s="7">
        <v>24000</v>
      </c>
      <c r="KW94" s="7"/>
      <c r="KX94" s="7"/>
      <c r="KY94" s="7"/>
      <c r="KZ94" s="7">
        <v>8000</v>
      </c>
      <c r="LA94" s="7">
        <v>5000</v>
      </c>
      <c r="LB94" s="7">
        <v>5000</v>
      </c>
      <c r="LC94" s="7"/>
      <c r="LD94" s="7"/>
      <c r="LE94" s="7"/>
      <c r="LF94" s="7">
        <v>0</v>
      </c>
      <c r="LG94" s="7">
        <v>0</v>
      </c>
      <c r="LH94" s="7">
        <v>0</v>
      </c>
      <c r="LI94" s="7"/>
      <c r="LJ94" s="7"/>
      <c r="LK94" s="7"/>
      <c r="LL94" s="7">
        <v>0</v>
      </c>
      <c r="LM94" s="7">
        <v>0</v>
      </c>
      <c r="LN94" s="7">
        <v>0</v>
      </c>
      <c r="LO94" s="7"/>
      <c r="LP94" s="7"/>
      <c r="LQ94" s="7"/>
      <c r="LR94" s="7">
        <v>0</v>
      </c>
      <c r="LS94" s="7">
        <v>0</v>
      </c>
      <c r="LT94" s="7">
        <v>0</v>
      </c>
      <c r="LU94" s="7"/>
      <c r="LV94" s="7"/>
      <c r="LW94" s="7"/>
      <c r="LX94" s="7">
        <v>0</v>
      </c>
      <c r="LY94" s="7">
        <v>0</v>
      </c>
      <c r="LZ94" s="7">
        <v>0</v>
      </c>
      <c r="MA94" s="7"/>
      <c r="MB94" s="7"/>
      <c r="MC94" s="7"/>
      <c r="MD94" s="7">
        <v>4000</v>
      </c>
      <c r="ME94" s="7">
        <v>1000</v>
      </c>
      <c r="MF94" s="7">
        <v>1000</v>
      </c>
      <c r="MG94" s="7"/>
      <c r="MH94" s="7"/>
      <c r="MI94" s="7"/>
      <c r="MJ94" s="7">
        <v>3000</v>
      </c>
      <c r="MK94" s="7">
        <v>1000</v>
      </c>
      <c r="ML94" s="7">
        <v>1000</v>
      </c>
      <c r="MM94" s="7"/>
      <c r="MN94" s="7"/>
      <c r="MO94" s="7"/>
      <c r="MP94" s="7">
        <v>6000</v>
      </c>
      <c r="MQ94" s="7">
        <v>3000</v>
      </c>
      <c r="MR94" s="7">
        <v>3000</v>
      </c>
      <c r="MS94" s="7"/>
      <c r="MT94" s="7"/>
      <c r="MU94" s="7"/>
      <c r="MV94" s="7">
        <v>4000</v>
      </c>
      <c r="MW94" s="7">
        <v>2000</v>
      </c>
      <c r="MX94" s="7">
        <v>2000</v>
      </c>
      <c r="MY94" s="7"/>
      <c r="MZ94" s="7"/>
      <c r="NA94" s="7"/>
      <c r="NB94" s="7">
        <v>11000</v>
      </c>
      <c r="NC94" s="7">
        <v>7000</v>
      </c>
      <c r="ND94" s="7">
        <v>7000</v>
      </c>
      <c r="NE94" s="7"/>
      <c r="NF94" s="7"/>
      <c r="NG94" s="7"/>
      <c r="NH94" s="7">
        <v>68000</v>
      </c>
      <c r="NI94" s="7">
        <v>44000</v>
      </c>
      <c r="NJ94" s="7">
        <v>44000</v>
      </c>
      <c r="NK94" s="7"/>
      <c r="NL94" s="7"/>
      <c r="NM94" s="7"/>
      <c r="NN94" s="7">
        <v>6000</v>
      </c>
      <c r="NO94" s="7">
        <v>4000</v>
      </c>
      <c r="NP94" s="7">
        <v>4000</v>
      </c>
      <c r="NQ94" s="7"/>
      <c r="NR94" s="7"/>
      <c r="NS94" s="7"/>
      <c r="NT94" s="7">
        <v>8000</v>
      </c>
      <c r="NU94" s="7">
        <v>5000</v>
      </c>
      <c r="NV94" s="7">
        <v>5000</v>
      </c>
      <c r="NW94" s="7"/>
      <c r="NX94" s="7"/>
      <c r="NY94" s="7"/>
      <c r="NZ94" s="7">
        <v>1000</v>
      </c>
      <c r="OA94" s="7">
        <v>0</v>
      </c>
      <c r="OB94" s="7">
        <v>0</v>
      </c>
      <c r="OC94" s="7"/>
      <c r="OD94" s="7"/>
      <c r="OE94" s="7"/>
      <c r="OF94" s="7">
        <v>1000</v>
      </c>
      <c r="OG94" s="7">
        <v>0</v>
      </c>
      <c r="OH94" s="7">
        <v>0</v>
      </c>
      <c r="OI94" s="7"/>
      <c r="OJ94" s="7"/>
      <c r="OK94" s="7"/>
      <c r="OL94" s="7">
        <v>0</v>
      </c>
      <c r="OM94" s="7">
        <v>0</v>
      </c>
      <c r="ON94" s="7">
        <v>0</v>
      </c>
      <c r="OO94" s="7"/>
      <c r="OP94" s="7"/>
      <c r="OQ94" s="7"/>
      <c r="OR94" s="7">
        <v>0</v>
      </c>
      <c r="OS94" s="7">
        <v>0</v>
      </c>
      <c r="OT94" s="7">
        <v>0</v>
      </c>
      <c r="OU94" s="7"/>
      <c r="OV94" s="7"/>
      <c r="OW94" s="7"/>
      <c r="OX94" s="7">
        <v>40000</v>
      </c>
      <c r="OY94" s="7">
        <v>10000</v>
      </c>
      <c r="OZ94" s="7">
        <v>10000</v>
      </c>
      <c r="PA94" s="7"/>
      <c r="PB94" s="7"/>
      <c r="PC94" s="7"/>
      <c r="PD94" s="7">
        <v>0</v>
      </c>
      <c r="PE94" s="7">
        <v>0</v>
      </c>
      <c r="PF94" s="7">
        <v>0</v>
      </c>
      <c r="PG94" s="7"/>
      <c r="PH94" s="7"/>
      <c r="PI94" s="7"/>
      <c r="PJ94" s="7">
        <v>3000</v>
      </c>
      <c r="PK94" s="7">
        <v>1000</v>
      </c>
      <c r="PL94" s="7">
        <v>1000</v>
      </c>
      <c r="PM94" s="7"/>
      <c r="PN94" s="7"/>
      <c r="PO94" s="7"/>
      <c r="PP94" s="7">
        <v>896000</v>
      </c>
      <c r="PQ94" s="7">
        <v>596000</v>
      </c>
      <c r="PR94" s="8">
        <v>596000</v>
      </c>
      <c r="PS94" s="7">
        <v>100</v>
      </c>
      <c r="PT94" s="7">
        <v>100</v>
      </c>
      <c r="PU94" s="7"/>
      <c r="PV94" s="7"/>
      <c r="PW94" s="7"/>
      <c r="PX94" s="7">
        <v>430000</v>
      </c>
      <c r="PY94" s="7">
        <v>567000</v>
      </c>
      <c r="PZ94" s="7">
        <v>596000</v>
      </c>
      <c r="QA94" s="7">
        <v>0</v>
      </c>
      <c r="QB94" s="7">
        <v>0</v>
      </c>
      <c r="QC94" s="7">
        <v>0</v>
      </c>
      <c r="QD94" s="7">
        <v>0</v>
      </c>
      <c r="QE94" s="7">
        <v>0</v>
      </c>
      <c r="QF94" s="7">
        <v>0</v>
      </c>
      <c r="QG94" s="7">
        <v>0</v>
      </c>
      <c r="QH94" s="7">
        <v>0</v>
      </c>
      <c r="QI94" s="7">
        <v>0</v>
      </c>
      <c r="QJ94" s="7">
        <v>0</v>
      </c>
      <c r="QK94" s="7">
        <v>0</v>
      </c>
      <c r="QL94" s="7">
        <v>0</v>
      </c>
      <c r="QM94" s="7"/>
      <c r="QN94" s="7">
        <v>0</v>
      </c>
      <c r="QO94" s="7">
        <v>0</v>
      </c>
      <c r="QP94" s="7">
        <v>0</v>
      </c>
      <c r="QQ94" s="7"/>
      <c r="QR94" s="7"/>
      <c r="QS94" s="7"/>
      <c r="QT94" s="7"/>
      <c r="QU94" s="7">
        <v>89000</v>
      </c>
      <c r="QV94" s="7">
        <v>85000</v>
      </c>
      <c r="QW94" s="7">
        <v>120000</v>
      </c>
      <c r="QX94" s="7">
        <v>85000</v>
      </c>
      <c r="QY94" s="7">
        <v>96500</v>
      </c>
      <c r="QZ94" s="7">
        <v>100000</v>
      </c>
      <c r="RA94" s="7"/>
      <c r="RB94" s="7"/>
      <c r="RC94" s="7"/>
      <c r="RD94" s="7">
        <v>50000</v>
      </c>
      <c r="RE94" s="7">
        <v>62500</v>
      </c>
      <c r="RF94" s="7">
        <v>80000</v>
      </c>
      <c r="RG94" s="7"/>
      <c r="RH94" s="7"/>
      <c r="RI94" s="7">
        <v>0</v>
      </c>
      <c r="RJ94" s="7"/>
      <c r="RK94" s="7"/>
      <c r="RL94" s="7"/>
      <c r="RM94" s="7" t="s">
        <v>1188</v>
      </c>
      <c r="RN94" s="7"/>
      <c r="RO94" s="7"/>
      <c r="RP94" s="7"/>
      <c r="RQ94" s="7"/>
      <c r="RR94" s="7"/>
      <c r="RS94" s="7"/>
      <c r="RT94" s="7"/>
      <c r="RU94" s="7"/>
      <c r="RV94" s="7"/>
      <c r="RW94" s="7"/>
      <c r="RX94" s="7"/>
      <c r="RY94" s="7"/>
      <c r="RZ94" s="7"/>
      <c r="SA94" s="7"/>
      <c r="SB94" s="7"/>
      <c r="SC94" s="7"/>
      <c r="SD94" s="7"/>
      <c r="SE94" s="7"/>
      <c r="SF94" s="7"/>
      <c r="SG94" s="36">
        <f t="shared" si="169"/>
        <v>896000</v>
      </c>
      <c r="SH94" s="36">
        <f t="shared" si="170"/>
        <v>896000</v>
      </c>
      <c r="SI94" s="36">
        <f t="shared" si="171"/>
        <v>741000</v>
      </c>
      <c r="SJ94" s="20">
        <f t="shared" si="172"/>
        <v>697000</v>
      </c>
      <c r="SK94" s="20">
        <f t="shared" si="173"/>
        <v>36000</v>
      </c>
      <c r="SL94" s="20">
        <f t="shared" si="174"/>
        <v>8000</v>
      </c>
      <c r="SM94" s="20">
        <f t="shared" si="175"/>
        <v>0</v>
      </c>
      <c r="SN94" s="36">
        <f t="shared" si="176"/>
        <v>155000</v>
      </c>
      <c r="SO94" s="36">
        <f t="shared" si="177"/>
        <v>0</v>
      </c>
      <c r="SP94" s="20">
        <f t="shared" si="178"/>
        <v>0</v>
      </c>
      <c r="SQ94" s="20">
        <f t="shared" si="179"/>
        <v>0</v>
      </c>
      <c r="SR94" s="20">
        <f t="shared" si="180"/>
        <v>0</v>
      </c>
      <c r="SS94" s="20">
        <f t="shared" si="181"/>
        <v>4000</v>
      </c>
      <c r="ST94" s="20">
        <f t="shared" si="182"/>
        <v>3000</v>
      </c>
      <c r="SU94" s="20">
        <f t="shared" si="183"/>
        <v>6000</v>
      </c>
      <c r="SV94" s="36">
        <f t="shared" si="184"/>
        <v>139000</v>
      </c>
      <c r="SW94" s="20">
        <f t="shared" si="185"/>
        <v>4000</v>
      </c>
      <c r="SX94" s="20">
        <f t="shared" si="186"/>
        <v>11000</v>
      </c>
      <c r="SY94" s="20">
        <f t="shared" si="187"/>
        <v>68000</v>
      </c>
      <c r="SZ94" s="20">
        <f t="shared" si="188"/>
        <v>6000</v>
      </c>
      <c r="TA94" s="20">
        <f t="shared" si="189"/>
        <v>8000</v>
      </c>
      <c r="TB94" s="20">
        <f t="shared" si="190"/>
        <v>1000</v>
      </c>
      <c r="TC94" s="20">
        <f t="shared" si="191"/>
        <v>1000</v>
      </c>
      <c r="TD94" s="20">
        <f t="shared" si="192"/>
        <v>0</v>
      </c>
      <c r="TE94" s="20">
        <f t="shared" si="193"/>
        <v>0</v>
      </c>
      <c r="TF94" s="20">
        <f t="shared" si="194"/>
        <v>40000</v>
      </c>
      <c r="TG94" s="20">
        <f t="shared" si="195"/>
        <v>0</v>
      </c>
      <c r="TH94" s="20">
        <f t="shared" si="196"/>
        <v>3000</v>
      </c>
      <c r="TI94" s="6"/>
      <c r="TJ94" s="36">
        <f t="shared" si="197"/>
        <v>596000</v>
      </c>
      <c r="TK94" s="36">
        <f t="shared" si="198"/>
        <v>596000</v>
      </c>
      <c r="TL94" s="36">
        <f t="shared" si="199"/>
        <v>518000</v>
      </c>
      <c r="TM94" s="20">
        <f t="shared" si="200"/>
        <v>489000</v>
      </c>
      <c r="TN94" s="20">
        <f t="shared" si="201"/>
        <v>24000</v>
      </c>
      <c r="TO94" s="20">
        <f t="shared" si="202"/>
        <v>5000</v>
      </c>
      <c r="TP94" s="20">
        <f t="shared" si="203"/>
        <v>0</v>
      </c>
      <c r="TQ94" s="36">
        <f t="shared" si="204"/>
        <v>78000</v>
      </c>
      <c r="TR94" s="36">
        <f t="shared" si="205"/>
        <v>0</v>
      </c>
      <c r="TS94" s="20">
        <f t="shared" si="206"/>
        <v>0</v>
      </c>
      <c r="TT94" s="20">
        <f t="shared" si="207"/>
        <v>0</v>
      </c>
      <c r="TU94" s="20">
        <f t="shared" si="208"/>
        <v>0</v>
      </c>
      <c r="TV94" s="20">
        <f t="shared" si="209"/>
        <v>1000</v>
      </c>
      <c r="TW94" s="20">
        <f t="shared" si="210"/>
        <v>1000</v>
      </c>
      <c r="TX94" s="20">
        <f t="shared" si="211"/>
        <v>3000</v>
      </c>
      <c r="TY94" s="36">
        <f t="shared" si="212"/>
        <v>72000</v>
      </c>
      <c r="TZ94" s="20">
        <f t="shared" si="213"/>
        <v>2000</v>
      </c>
      <c r="UA94" s="20">
        <f t="shared" si="214"/>
        <v>7000</v>
      </c>
      <c r="UB94" s="20">
        <f t="shared" si="215"/>
        <v>44000</v>
      </c>
      <c r="UC94" s="20">
        <f t="shared" si="216"/>
        <v>4000</v>
      </c>
      <c r="UD94" s="20">
        <f t="shared" si="217"/>
        <v>5000</v>
      </c>
      <c r="UE94" s="20">
        <f t="shared" si="218"/>
        <v>0</v>
      </c>
      <c r="UF94" s="20">
        <f t="shared" si="219"/>
        <v>0</v>
      </c>
      <c r="UG94" s="20">
        <f t="shared" si="220"/>
        <v>0</v>
      </c>
      <c r="UH94" s="20">
        <f t="shared" si="221"/>
        <v>0</v>
      </c>
      <c r="UI94" s="20">
        <f t="shared" si="222"/>
        <v>10000</v>
      </c>
      <c r="UJ94" s="20">
        <f t="shared" si="223"/>
        <v>0</v>
      </c>
      <c r="UK94" s="20">
        <f t="shared" si="224"/>
        <v>1000</v>
      </c>
      <c r="UL94" s="6"/>
      <c r="UM94" s="36">
        <f t="shared" si="225"/>
        <v>596000</v>
      </c>
      <c r="UN94" s="36">
        <f t="shared" si="226"/>
        <v>596000</v>
      </c>
      <c r="UO94" s="36">
        <f t="shared" si="227"/>
        <v>518000</v>
      </c>
      <c r="UP94" s="20">
        <f t="shared" si="228"/>
        <v>489000</v>
      </c>
      <c r="UQ94" s="20">
        <f t="shared" si="229"/>
        <v>24000</v>
      </c>
      <c r="UR94" s="20">
        <f t="shared" si="230"/>
        <v>5000</v>
      </c>
      <c r="US94" s="20">
        <f t="shared" si="231"/>
        <v>0</v>
      </c>
      <c r="UT94" s="36">
        <f t="shared" si="232"/>
        <v>78000</v>
      </c>
      <c r="UU94" s="36">
        <f t="shared" si="233"/>
        <v>0</v>
      </c>
      <c r="UV94" s="20">
        <f t="shared" si="234"/>
        <v>0</v>
      </c>
      <c r="UW94" s="20">
        <f t="shared" si="235"/>
        <v>0</v>
      </c>
      <c r="UX94" s="20">
        <f t="shared" si="236"/>
        <v>0</v>
      </c>
      <c r="UY94" s="20">
        <f t="shared" si="237"/>
        <v>1000</v>
      </c>
      <c r="UZ94" s="20">
        <f t="shared" si="238"/>
        <v>1000</v>
      </c>
      <c r="VA94" s="20">
        <f t="shared" si="239"/>
        <v>3000</v>
      </c>
      <c r="VB94" s="36">
        <f t="shared" si="240"/>
        <v>72000</v>
      </c>
      <c r="VC94" s="20">
        <f t="shared" si="241"/>
        <v>2000</v>
      </c>
      <c r="VD94" s="20">
        <f t="shared" si="242"/>
        <v>7000</v>
      </c>
      <c r="VE94" s="20">
        <f t="shared" si="243"/>
        <v>44000</v>
      </c>
      <c r="VF94" s="20">
        <f t="shared" si="244"/>
        <v>4000</v>
      </c>
      <c r="VG94" s="20">
        <f t="shared" si="245"/>
        <v>5000</v>
      </c>
      <c r="VH94" s="20">
        <f t="shared" si="246"/>
        <v>0</v>
      </c>
      <c r="VI94" s="20">
        <f t="shared" si="247"/>
        <v>0</v>
      </c>
      <c r="VJ94" s="20">
        <f t="shared" si="248"/>
        <v>0</v>
      </c>
      <c r="VK94" s="20">
        <f t="shared" si="249"/>
        <v>0</v>
      </c>
      <c r="VL94" s="20">
        <f t="shared" si="250"/>
        <v>10000</v>
      </c>
      <c r="VM94" s="20">
        <f t="shared" si="251"/>
        <v>0</v>
      </c>
      <c r="VN94" s="20">
        <f t="shared" si="252"/>
        <v>1000</v>
      </c>
      <c r="VT94" s="34">
        <f t="shared" si="139"/>
        <v>8289298</v>
      </c>
      <c r="VU94" s="34" t="str">
        <f t="shared" si="140"/>
        <v>Farní charita Dvůr Králové nad Labem</v>
      </c>
      <c r="VV94" s="34" t="str">
        <f t="shared" si="141"/>
        <v>Občanská poradna</v>
      </c>
      <c r="VW94" s="34" t="str">
        <f t="shared" si="142"/>
        <v>odborné sociální poradenství</v>
      </c>
      <c r="VX94" s="10">
        <f t="shared" si="143"/>
        <v>7000</v>
      </c>
      <c r="VY94" s="10"/>
      <c r="VZ94" s="10"/>
      <c r="WA94" s="10">
        <f t="shared" si="144"/>
        <v>4000</v>
      </c>
      <c r="WB94" s="10">
        <f t="shared" si="145"/>
        <v>1000</v>
      </c>
      <c r="WC94" s="10">
        <f t="shared" si="146"/>
        <v>68000</v>
      </c>
      <c r="WD94" s="10">
        <f t="shared" si="147"/>
        <v>0</v>
      </c>
      <c r="WE94" s="10">
        <f t="shared" si="148"/>
        <v>25000</v>
      </c>
      <c r="WF94" s="10"/>
      <c r="WG94" s="10"/>
      <c r="WH94" s="10">
        <f t="shared" si="149"/>
        <v>0</v>
      </c>
      <c r="WI94" s="10">
        <f t="shared" si="150"/>
        <v>50000</v>
      </c>
      <c r="WJ94" s="10">
        <f t="shared" si="151"/>
        <v>510000</v>
      </c>
      <c r="WK94" s="10"/>
      <c r="WL94" s="10">
        <f t="shared" si="152"/>
        <v>231000</v>
      </c>
      <c r="WM94" s="10">
        <f t="shared" si="153"/>
        <v>896000</v>
      </c>
      <c r="WN94" s="10">
        <f t="shared" si="154"/>
        <v>896000</v>
      </c>
      <c r="WO94" s="10">
        <f t="shared" si="155"/>
        <v>0</v>
      </c>
      <c r="WP94" s="10">
        <f t="shared" si="156"/>
        <v>741000</v>
      </c>
      <c r="WQ94" s="34">
        <v>6115340</v>
      </c>
      <c r="WR94" s="10">
        <f t="shared" si="157"/>
        <v>2000</v>
      </c>
      <c r="WS94" s="10"/>
      <c r="WT94" s="10"/>
      <c r="WU94" s="10">
        <f t="shared" si="158"/>
        <v>2000</v>
      </c>
      <c r="WV94" s="10">
        <f t="shared" si="159"/>
        <v>0</v>
      </c>
      <c r="WW94" s="10">
        <f t="shared" si="160"/>
        <v>44000</v>
      </c>
      <c r="WX94" s="10">
        <f t="shared" si="161"/>
        <v>0</v>
      </c>
      <c r="WY94" s="10">
        <f t="shared" si="162"/>
        <v>16000</v>
      </c>
      <c r="WZ94" s="10"/>
      <c r="XA94" s="10"/>
      <c r="XB94" s="10">
        <f t="shared" si="163"/>
        <v>0</v>
      </c>
      <c r="XC94" s="10">
        <f t="shared" si="164"/>
        <v>14000</v>
      </c>
      <c r="XD94" s="10">
        <f t="shared" si="165"/>
        <v>518000</v>
      </c>
      <c r="XE94" s="10">
        <f t="shared" si="166"/>
        <v>596000</v>
      </c>
      <c r="XF94" s="10"/>
      <c r="XG94" s="10">
        <f t="shared" si="167"/>
        <v>596000</v>
      </c>
      <c r="XH94" s="10">
        <f t="shared" si="168"/>
        <v>0</v>
      </c>
      <c r="XI94" s="10"/>
      <c r="XJ94" s="10"/>
      <c r="XK94" s="10"/>
    </row>
    <row r="95" spans="1:635" s="34" customFormat="1" ht="28.5" customHeight="1">
      <c r="A95" s="7">
        <v>1</v>
      </c>
      <c r="B95" s="9" t="s">
        <v>1489</v>
      </c>
      <c r="C95" s="7">
        <v>43464637</v>
      </c>
      <c r="D95" s="7" t="s">
        <v>1490</v>
      </c>
      <c r="E95" s="7" t="s">
        <v>1315</v>
      </c>
      <c r="F95" s="7">
        <v>9503685</v>
      </c>
      <c r="G95" s="7" t="s">
        <v>1262</v>
      </c>
      <c r="H95" s="7" t="s">
        <v>1263</v>
      </c>
      <c r="I95" s="7" t="s">
        <v>1494</v>
      </c>
      <c r="J95" s="35">
        <v>39264</v>
      </c>
      <c r="K95" s="7"/>
      <c r="L95" s="7" t="s">
        <v>1188</v>
      </c>
      <c r="M95" s="7"/>
      <c r="N95" s="7"/>
      <c r="O95" s="7"/>
      <c r="P95" s="7"/>
      <c r="Q95" s="7"/>
      <c r="R95" s="7"/>
      <c r="S95" s="7"/>
      <c r="T95" s="7"/>
      <c r="U95" s="7"/>
      <c r="V95" s="7"/>
      <c r="W95" s="7"/>
      <c r="X95" s="7" t="s">
        <v>1233</v>
      </c>
      <c r="Y95" s="7"/>
      <c r="Z95" s="7"/>
      <c r="AA95" s="7"/>
      <c r="AB95" s="7"/>
      <c r="AC95" s="7"/>
      <c r="AD95" s="7"/>
      <c r="AE95" s="7"/>
      <c r="AF95" s="7"/>
      <c r="AG95" s="7"/>
      <c r="AH95" s="7"/>
      <c r="AI95" s="7">
        <v>1</v>
      </c>
      <c r="AJ95" s="7">
        <v>1</v>
      </c>
      <c r="AK95" s="7">
        <v>415</v>
      </c>
      <c r="AL95" s="7">
        <v>400</v>
      </c>
      <c r="AM95" s="7">
        <v>378</v>
      </c>
      <c r="AN95" s="7"/>
      <c r="AO95" s="7"/>
      <c r="AP95" s="7"/>
      <c r="AQ95" s="7"/>
      <c r="AR95" s="7"/>
      <c r="AS95" s="7"/>
      <c r="AT95" s="7"/>
      <c r="AU95" s="7"/>
      <c r="AV95" s="7"/>
      <c r="AW95" s="7"/>
      <c r="AX95" s="7"/>
      <c r="AY95" s="7"/>
      <c r="AZ95" s="7"/>
      <c r="BA95" s="7"/>
      <c r="BB95" s="7"/>
      <c r="BC95" s="7"/>
      <c r="BD95" s="7"/>
      <c r="BE95" s="7"/>
      <c r="BF95" s="7"/>
      <c r="BG95" s="7"/>
      <c r="BH95" s="7"/>
      <c r="BI95" s="7"/>
      <c r="BJ95" s="7"/>
      <c r="BK95" s="7"/>
      <c r="BL95" s="7" t="s">
        <v>1495</v>
      </c>
      <c r="BM95" s="7" t="s">
        <v>1496</v>
      </c>
      <c r="BN95" s="7" t="s">
        <v>1484</v>
      </c>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v>2</v>
      </c>
      <c r="EL95" s="7">
        <v>0.6</v>
      </c>
      <c r="EM95" s="7">
        <v>0.6</v>
      </c>
      <c r="EN95" s="7">
        <v>270000</v>
      </c>
      <c r="EO95" s="7">
        <v>190000</v>
      </c>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v>9</v>
      </c>
      <c r="FP95" s="7">
        <v>0.55000000000000004</v>
      </c>
      <c r="FQ95" s="7">
        <v>0.45</v>
      </c>
      <c r="FR95" s="7">
        <v>87000</v>
      </c>
      <c r="FS95" s="7">
        <v>64000</v>
      </c>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v>2</v>
      </c>
      <c r="II95" s="7">
        <v>0.1</v>
      </c>
      <c r="IJ95" s="7">
        <v>24</v>
      </c>
      <c r="IK95" s="7">
        <v>0.1</v>
      </c>
      <c r="IL95" s="7">
        <v>12000</v>
      </c>
      <c r="IM95" s="7">
        <v>8000</v>
      </c>
      <c r="IN95" s="7">
        <v>1</v>
      </c>
      <c r="IO95" s="7">
        <v>100</v>
      </c>
      <c r="IP95" s="7">
        <v>0.05</v>
      </c>
      <c r="IQ95" s="7">
        <v>11000</v>
      </c>
      <c r="IR95" s="7">
        <v>3000</v>
      </c>
      <c r="IS95" s="7">
        <v>1</v>
      </c>
      <c r="IT95" s="7">
        <v>15</v>
      </c>
      <c r="IU95" s="7">
        <v>7.0000000000000001E-3</v>
      </c>
      <c r="IV95" s="7">
        <v>3000</v>
      </c>
      <c r="IW95" s="7">
        <v>2000</v>
      </c>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7"/>
      <c r="JX95" s="7"/>
      <c r="JY95" s="7"/>
      <c r="JZ95" s="7"/>
      <c r="KA95" s="7"/>
      <c r="KB95" s="7"/>
      <c r="KC95" s="7"/>
      <c r="KD95" s="7"/>
      <c r="KE95" s="7"/>
      <c r="KF95" s="7"/>
      <c r="KG95" s="7">
        <v>0</v>
      </c>
      <c r="KH95" s="7"/>
      <c r="KI95" s="7">
        <v>0.6</v>
      </c>
      <c r="KJ95" s="7">
        <v>0</v>
      </c>
      <c r="KK95" s="7">
        <v>0.05</v>
      </c>
      <c r="KL95" s="7">
        <v>0</v>
      </c>
      <c r="KM95" s="7">
        <v>0.65</v>
      </c>
      <c r="KN95" s="7">
        <v>357000</v>
      </c>
      <c r="KO95" s="7">
        <v>254000</v>
      </c>
      <c r="KP95" s="7">
        <v>254000</v>
      </c>
      <c r="KQ95" s="7"/>
      <c r="KR95" s="7"/>
      <c r="KS95" s="7"/>
      <c r="KT95" s="7">
        <v>12000</v>
      </c>
      <c r="KU95" s="7">
        <v>8000</v>
      </c>
      <c r="KV95" s="7">
        <v>8000</v>
      </c>
      <c r="KW95" s="7"/>
      <c r="KX95" s="7"/>
      <c r="KY95" s="7"/>
      <c r="KZ95" s="7">
        <v>14000</v>
      </c>
      <c r="LA95" s="7">
        <v>5000</v>
      </c>
      <c r="LB95" s="7">
        <v>5000</v>
      </c>
      <c r="LC95" s="7"/>
      <c r="LD95" s="7"/>
      <c r="LE95" s="7"/>
      <c r="LF95" s="7">
        <v>0</v>
      </c>
      <c r="LG95" s="7">
        <v>0</v>
      </c>
      <c r="LH95" s="7">
        <v>0</v>
      </c>
      <c r="LI95" s="7"/>
      <c r="LJ95" s="7"/>
      <c r="LK95" s="7"/>
      <c r="LL95" s="7">
        <v>0</v>
      </c>
      <c r="LM95" s="7">
        <v>0</v>
      </c>
      <c r="LN95" s="7">
        <v>0</v>
      </c>
      <c r="LO95" s="7"/>
      <c r="LP95" s="7"/>
      <c r="LQ95" s="7"/>
      <c r="LR95" s="7">
        <v>0</v>
      </c>
      <c r="LS95" s="7">
        <v>0</v>
      </c>
      <c r="LT95" s="7">
        <v>0</v>
      </c>
      <c r="LU95" s="7"/>
      <c r="LV95" s="7"/>
      <c r="LW95" s="7"/>
      <c r="LX95" s="7">
        <v>0</v>
      </c>
      <c r="LY95" s="7">
        <v>0</v>
      </c>
      <c r="LZ95" s="7">
        <v>0</v>
      </c>
      <c r="MA95" s="7"/>
      <c r="MB95" s="7"/>
      <c r="MC95" s="7"/>
      <c r="MD95" s="7">
        <v>3000</v>
      </c>
      <c r="ME95" s="7">
        <v>1000</v>
      </c>
      <c r="MF95" s="7">
        <v>1000</v>
      </c>
      <c r="MG95" s="7"/>
      <c r="MH95" s="7"/>
      <c r="MI95" s="7"/>
      <c r="MJ95" s="7">
        <v>500</v>
      </c>
      <c r="MK95" s="7">
        <v>0</v>
      </c>
      <c r="ML95" s="7">
        <v>0</v>
      </c>
      <c r="MM95" s="7"/>
      <c r="MN95" s="7"/>
      <c r="MO95" s="7"/>
      <c r="MP95" s="7">
        <v>6000</v>
      </c>
      <c r="MQ95" s="7">
        <v>2000</v>
      </c>
      <c r="MR95" s="7">
        <v>2000</v>
      </c>
      <c r="MS95" s="7"/>
      <c r="MT95" s="7"/>
      <c r="MU95" s="7"/>
      <c r="MV95" s="7">
        <v>10500</v>
      </c>
      <c r="MW95" s="7">
        <v>7000</v>
      </c>
      <c r="MX95" s="7">
        <v>7000</v>
      </c>
      <c r="MY95" s="7"/>
      <c r="MZ95" s="7"/>
      <c r="NA95" s="7"/>
      <c r="NB95" s="7">
        <v>13000</v>
      </c>
      <c r="NC95" s="7">
        <v>9000</v>
      </c>
      <c r="ND95" s="7">
        <v>9000</v>
      </c>
      <c r="NE95" s="7"/>
      <c r="NF95" s="7"/>
      <c r="NG95" s="7"/>
      <c r="NH95" s="7">
        <v>11000</v>
      </c>
      <c r="NI95" s="7">
        <v>7000</v>
      </c>
      <c r="NJ95" s="7">
        <v>7000</v>
      </c>
      <c r="NK95" s="7"/>
      <c r="NL95" s="7"/>
      <c r="NM95" s="7"/>
      <c r="NN95" s="7">
        <v>3000</v>
      </c>
      <c r="NO95" s="7">
        <v>2000</v>
      </c>
      <c r="NP95" s="7">
        <v>2000</v>
      </c>
      <c r="NQ95" s="7"/>
      <c r="NR95" s="7"/>
      <c r="NS95" s="7"/>
      <c r="NT95" s="7">
        <v>8000</v>
      </c>
      <c r="NU95" s="7">
        <v>4000</v>
      </c>
      <c r="NV95" s="7">
        <v>4000</v>
      </c>
      <c r="NW95" s="7"/>
      <c r="NX95" s="7"/>
      <c r="NY95" s="7"/>
      <c r="NZ95" s="7">
        <v>0</v>
      </c>
      <c r="OA95" s="7">
        <v>0</v>
      </c>
      <c r="OB95" s="7">
        <v>0</v>
      </c>
      <c r="OC95" s="7"/>
      <c r="OD95" s="7"/>
      <c r="OE95" s="7"/>
      <c r="OF95" s="7">
        <v>2000</v>
      </c>
      <c r="OG95" s="7">
        <v>1000</v>
      </c>
      <c r="OH95" s="7">
        <v>1000</v>
      </c>
      <c r="OI95" s="7"/>
      <c r="OJ95" s="7"/>
      <c r="OK95" s="7"/>
      <c r="OL95" s="7">
        <v>0</v>
      </c>
      <c r="OM95" s="7">
        <v>0</v>
      </c>
      <c r="ON95" s="7">
        <v>0</v>
      </c>
      <c r="OO95" s="7"/>
      <c r="OP95" s="7"/>
      <c r="OQ95" s="7"/>
      <c r="OR95" s="7">
        <v>0</v>
      </c>
      <c r="OS95" s="7">
        <v>0</v>
      </c>
      <c r="OT95" s="7">
        <v>0</v>
      </c>
      <c r="OU95" s="7"/>
      <c r="OV95" s="7"/>
      <c r="OW95" s="7"/>
      <c r="OX95" s="7">
        <v>6000</v>
      </c>
      <c r="OY95" s="7">
        <v>3000</v>
      </c>
      <c r="OZ95" s="7">
        <v>3000</v>
      </c>
      <c r="PA95" s="7"/>
      <c r="PB95" s="7"/>
      <c r="PC95" s="7"/>
      <c r="PD95" s="7">
        <v>0</v>
      </c>
      <c r="PE95" s="7">
        <v>0</v>
      </c>
      <c r="PF95" s="7">
        <v>0</v>
      </c>
      <c r="PG95" s="7"/>
      <c r="PH95" s="7"/>
      <c r="PI95" s="7"/>
      <c r="PJ95" s="7">
        <v>2000</v>
      </c>
      <c r="PK95" s="7">
        <v>0</v>
      </c>
      <c r="PL95" s="7">
        <v>0</v>
      </c>
      <c r="PM95" s="7"/>
      <c r="PN95" s="7"/>
      <c r="PO95" s="7"/>
      <c r="PP95" s="7">
        <v>448000</v>
      </c>
      <c r="PQ95" s="7">
        <v>303000</v>
      </c>
      <c r="PR95" s="8">
        <v>303000</v>
      </c>
      <c r="PS95" s="7">
        <v>100</v>
      </c>
      <c r="PT95" s="7">
        <v>100</v>
      </c>
      <c r="PU95" s="7"/>
      <c r="PV95" s="7"/>
      <c r="PW95" s="7"/>
      <c r="PX95" s="7">
        <v>180000</v>
      </c>
      <c r="PY95" s="7">
        <v>292000</v>
      </c>
      <c r="PZ95" s="7">
        <v>303000</v>
      </c>
      <c r="QA95" s="7">
        <v>0</v>
      </c>
      <c r="QB95" s="7">
        <v>0</v>
      </c>
      <c r="QC95" s="7">
        <v>0</v>
      </c>
      <c r="QD95" s="7">
        <v>0</v>
      </c>
      <c r="QE95" s="7">
        <v>0</v>
      </c>
      <c r="QF95" s="7">
        <v>0</v>
      </c>
      <c r="QG95" s="7">
        <v>0</v>
      </c>
      <c r="QH95" s="7">
        <v>0</v>
      </c>
      <c r="QI95" s="7">
        <v>0</v>
      </c>
      <c r="QJ95" s="7">
        <v>0</v>
      </c>
      <c r="QK95" s="7">
        <v>0</v>
      </c>
      <c r="QL95" s="7">
        <v>0</v>
      </c>
      <c r="QM95" s="7"/>
      <c r="QN95" s="7">
        <v>0</v>
      </c>
      <c r="QO95" s="7">
        <v>0</v>
      </c>
      <c r="QP95" s="7">
        <v>0</v>
      </c>
      <c r="QQ95" s="7"/>
      <c r="QR95" s="7"/>
      <c r="QS95" s="7"/>
      <c r="QT95" s="7"/>
      <c r="QU95" s="7">
        <v>100000</v>
      </c>
      <c r="QV95" s="7">
        <v>43000</v>
      </c>
      <c r="QW95" s="7">
        <v>50000</v>
      </c>
      <c r="QX95" s="7">
        <v>38000</v>
      </c>
      <c r="QY95" s="7">
        <v>37000</v>
      </c>
      <c r="QZ95" s="7">
        <v>52000</v>
      </c>
      <c r="RA95" s="7"/>
      <c r="RB95" s="7"/>
      <c r="RC95" s="7"/>
      <c r="RD95" s="7">
        <v>83100</v>
      </c>
      <c r="RE95" s="7">
        <v>49000</v>
      </c>
      <c r="RF95" s="7">
        <v>43000</v>
      </c>
      <c r="RG95" s="7"/>
      <c r="RH95" s="7"/>
      <c r="RI95" s="7">
        <v>0</v>
      </c>
      <c r="RJ95" s="7"/>
      <c r="RK95" s="7"/>
      <c r="RL95" s="7"/>
      <c r="RM95" s="7" t="s">
        <v>1188</v>
      </c>
      <c r="RN95" s="7"/>
      <c r="RO95" s="7"/>
      <c r="RP95" s="7"/>
      <c r="RQ95" s="7"/>
      <c r="RR95" s="7"/>
      <c r="RS95" s="7"/>
      <c r="RT95" s="7"/>
      <c r="RU95" s="7"/>
      <c r="RV95" s="7"/>
      <c r="RW95" s="7"/>
      <c r="RX95" s="7"/>
      <c r="RY95" s="7"/>
      <c r="RZ95" s="7"/>
      <c r="SA95" s="7"/>
      <c r="SB95" s="7"/>
      <c r="SC95" s="7"/>
      <c r="SD95" s="7"/>
      <c r="SE95" s="7"/>
      <c r="SF95" s="7"/>
      <c r="SG95" s="36">
        <f t="shared" si="169"/>
        <v>448000</v>
      </c>
      <c r="SH95" s="36">
        <f t="shared" si="170"/>
        <v>448000</v>
      </c>
      <c r="SI95" s="36">
        <f t="shared" si="171"/>
        <v>383000</v>
      </c>
      <c r="SJ95" s="20">
        <f t="shared" si="172"/>
        <v>357000</v>
      </c>
      <c r="SK95" s="20">
        <f t="shared" si="173"/>
        <v>12000</v>
      </c>
      <c r="SL95" s="20">
        <f t="shared" si="174"/>
        <v>14000</v>
      </c>
      <c r="SM95" s="20">
        <f t="shared" si="175"/>
        <v>0</v>
      </c>
      <c r="SN95" s="36">
        <f t="shared" si="176"/>
        <v>65000</v>
      </c>
      <c r="SO95" s="36">
        <f t="shared" si="177"/>
        <v>0</v>
      </c>
      <c r="SP95" s="20">
        <f t="shared" si="178"/>
        <v>0</v>
      </c>
      <c r="SQ95" s="20">
        <f t="shared" si="179"/>
        <v>0</v>
      </c>
      <c r="SR95" s="20">
        <f t="shared" si="180"/>
        <v>0</v>
      </c>
      <c r="SS95" s="20">
        <f t="shared" si="181"/>
        <v>3000</v>
      </c>
      <c r="ST95" s="20">
        <f t="shared" si="182"/>
        <v>500</v>
      </c>
      <c r="SU95" s="20">
        <f t="shared" si="183"/>
        <v>6000</v>
      </c>
      <c r="SV95" s="36">
        <f t="shared" si="184"/>
        <v>53500</v>
      </c>
      <c r="SW95" s="20">
        <f t="shared" si="185"/>
        <v>10500</v>
      </c>
      <c r="SX95" s="20">
        <f t="shared" si="186"/>
        <v>13000</v>
      </c>
      <c r="SY95" s="20">
        <f t="shared" si="187"/>
        <v>11000</v>
      </c>
      <c r="SZ95" s="20">
        <f t="shared" si="188"/>
        <v>3000</v>
      </c>
      <c r="TA95" s="20">
        <f t="shared" si="189"/>
        <v>8000</v>
      </c>
      <c r="TB95" s="20">
        <f t="shared" si="190"/>
        <v>0</v>
      </c>
      <c r="TC95" s="20">
        <f t="shared" si="191"/>
        <v>2000</v>
      </c>
      <c r="TD95" s="20">
        <f t="shared" si="192"/>
        <v>0</v>
      </c>
      <c r="TE95" s="20">
        <f t="shared" si="193"/>
        <v>0</v>
      </c>
      <c r="TF95" s="20">
        <f t="shared" si="194"/>
        <v>6000</v>
      </c>
      <c r="TG95" s="20">
        <f t="shared" si="195"/>
        <v>0</v>
      </c>
      <c r="TH95" s="20">
        <f t="shared" si="196"/>
        <v>2000</v>
      </c>
      <c r="TI95" s="6"/>
      <c r="TJ95" s="36">
        <f t="shared" si="197"/>
        <v>303000</v>
      </c>
      <c r="TK95" s="36">
        <f t="shared" si="198"/>
        <v>303000</v>
      </c>
      <c r="TL95" s="36">
        <f t="shared" si="199"/>
        <v>267000</v>
      </c>
      <c r="TM95" s="20">
        <f t="shared" si="200"/>
        <v>254000</v>
      </c>
      <c r="TN95" s="20">
        <f t="shared" si="201"/>
        <v>8000</v>
      </c>
      <c r="TO95" s="20">
        <f t="shared" si="202"/>
        <v>5000</v>
      </c>
      <c r="TP95" s="20">
        <f t="shared" si="203"/>
        <v>0</v>
      </c>
      <c r="TQ95" s="36">
        <f t="shared" si="204"/>
        <v>36000</v>
      </c>
      <c r="TR95" s="36">
        <f t="shared" si="205"/>
        <v>0</v>
      </c>
      <c r="TS95" s="20">
        <f t="shared" si="206"/>
        <v>0</v>
      </c>
      <c r="TT95" s="20">
        <f t="shared" si="207"/>
        <v>0</v>
      </c>
      <c r="TU95" s="20">
        <f t="shared" si="208"/>
        <v>0</v>
      </c>
      <c r="TV95" s="20">
        <f t="shared" si="209"/>
        <v>1000</v>
      </c>
      <c r="TW95" s="20">
        <f t="shared" si="210"/>
        <v>0</v>
      </c>
      <c r="TX95" s="20">
        <f t="shared" si="211"/>
        <v>2000</v>
      </c>
      <c r="TY95" s="36">
        <f t="shared" si="212"/>
        <v>33000</v>
      </c>
      <c r="TZ95" s="20">
        <f t="shared" si="213"/>
        <v>7000</v>
      </c>
      <c r="UA95" s="20">
        <f t="shared" si="214"/>
        <v>9000</v>
      </c>
      <c r="UB95" s="20">
        <f t="shared" si="215"/>
        <v>7000</v>
      </c>
      <c r="UC95" s="20">
        <f t="shared" si="216"/>
        <v>2000</v>
      </c>
      <c r="UD95" s="20">
        <f t="shared" si="217"/>
        <v>4000</v>
      </c>
      <c r="UE95" s="20">
        <f t="shared" si="218"/>
        <v>0</v>
      </c>
      <c r="UF95" s="20">
        <f t="shared" si="219"/>
        <v>1000</v>
      </c>
      <c r="UG95" s="20">
        <f t="shared" si="220"/>
        <v>0</v>
      </c>
      <c r="UH95" s="20">
        <f t="shared" si="221"/>
        <v>0</v>
      </c>
      <c r="UI95" s="20">
        <f t="shared" si="222"/>
        <v>3000</v>
      </c>
      <c r="UJ95" s="20">
        <f t="shared" si="223"/>
        <v>0</v>
      </c>
      <c r="UK95" s="20">
        <f t="shared" si="224"/>
        <v>0</v>
      </c>
      <c r="UL95" s="6"/>
      <c r="UM95" s="36">
        <f t="shared" si="225"/>
        <v>303000</v>
      </c>
      <c r="UN95" s="36">
        <f t="shared" si="226"/>
        <v>303000</v>
      </c>
      <c r="UO95" s="36">
        <f t="shared" si="227"/>
        <v>267000</v>
      </c>
      <c r="UP95" s="20">
        <f t="shared" si="228"/>
        <v>254000</v>
      </c>
      <c r="UQ95" s="20">
        <f t="shared" si="229"/>
        <v>8000</v>
      </c>
      <c r="UR95" s="20">
        <f t="shared" si="230"/>
        <v>5000</v>
      </c>
      <c r="US95" s="20">
        <f t="shared" si="231"/>
        <v>0</v>
      </c>
      <c r="UT95" s="36">
        <f t="shared" si="232"/>
        <v>36000</v>
      </c>
      <c r="UU95" s="36">
        <f t="shared" si="233"/>
        <v>0</v>
      </c>
      <c r="UV95" s="20">
        <f t="shared" si="234"/>
        <v>0</v>
      </c>
      <c r="UW95" s="20">
        <f t="shared" si="235"/>
        <v>0</v>
      </c>
      <c r="UX95" s="20">
        <f t="shared" si="236"/>
        <v>0</v>
      </c>
      <c r="UY95" s="20">
        <f t="shared" si="237"/>
        <v>1000</v>
      </c>
      <c r="UZ95" s="20">
        <f t="shared" si="238"/>
        <v>0</v>
      </c>
      <c r="VA95" s="20">
        <f t="shared" si="239"/>
        <v>2000</v>
      </c>
      <c r="VB95" s="36">
        <f t="shared" si="240"/>
        <v>33000</v>
      </c>
      <c r="VC95" s="20">
        <f t="shared" si="241"/>
        <v>7000</v>
      </c>
      <c r="VD95" s="20">
        <f t="shared" si="242"/>
        <v>9000</v>
      </c>
      <c r="VE95" s="20">
        <f t="shared" si="243"/>
        <v>7000</v>
      </c>
      <c r="VF95" s="20">
        <f t="shared" si="244"/>
        <v>2000</v>
      </c>
      <c r="VG95" s="20">
        <f t="shared" si="245"/>
        <v>4000</v>
      </c>
      <c r="VH95" s="20">
        <f t="shared" si="246"/>
        <v>0</v>
      </c>
      <c r="VI95" s="20">
        <f t="shared" si="247"/>
        <v>1000</v>
      </c>
      <c r="VJ95" s="20">
        <f t="shared" si="248"/>
        <v>0</v>
      </c>
      <c r="VK95" s="20">
        <f t="shared" si="249"/>
        <v>0</v>
      </c>
      <c r="VL95" s="20">
        <f t="shared" si="250"/>
        <v>3000</v>
      </c>
      <c r="VM95" s="20">
        <f t="shared" si="251"/>
        <v>0</v>
      </c>
      <c r="VN95" s="20">
        <f t="shared" si="252"/>
        <v>0</v>
      </c>
      <c r="VT95" s="34">
        <f t="shared" si="139"/>
        <v>9503685</v>
      </c>
      <c r="VU95" s="34" t="str">
        <f t="shared" si="140"/>
        <v>Farní charita Dvůr Králové nad Labem</v>
      </c>
      <c r="VV95" s="34" t="str">
        <f t="shared" si="141"/>
        <v>Občanská poradna</v>
      </c>
      <c r="VW95" s="34" t="str">
        <f t="shared" si="142"/>
        <v>odborné sociální poradenství</v>
      </c>
      <c r="VX95" s="10">
        <f t="shared" si="143"/>
        <v>3500</v>
      </c>
      <c r="VY95" s="10"/>
      <c r="VZ95" s="10"/>
      <c r="WA95" s="10">
        <f t="shared" si="144"/>
        <v>10500</v>
      </c>
      <c r="WB95" s="10">
        <f t="shared" si="145"/>
        <v>0</v>
      </c>
      <c r="WC95" s="10">
        <f t="shared" si="146"/>
        <v>11000</v>
      </c>
      <c r="WD95" s="10">
        <f t="shared" si="147"/>
        <v>0</v>
      </c>
      <c r="WE95" s="10">
        <f t="shared" si="148"/>
        <v>24000</v>
      </c>
      <c r="WF95" s="10"/>
      <c r="WG95" s="10"/>
      <c r="WH95" s="10">
        <f t="shared" si="149"/>
        <v>0</v>
      </c>
      <c r="WI95" s="10">
        <f t="shared" si="150"/>
        <v>16000</v>
      </c>
      <c r="WJ95" s="10">
        <f t="shared" si="151"/>
        <v>281000</v>
      </c>
      <c r="WK95" s="10"/>
      <c r="WL95" s="10">
        <f t="shared" si="152"/>
        <v>102000</v>
      </c>
      <c r="WM95" s="10">
        <f t="shared" si="153"/>
        <v>448000</v>
      </c>
      <c r="WN95" s="10">
        <f t="shared" si="154"/>
        <v>448000</v>
      </c>
      <c r="WO95" s="10">
        <f t="shared" si="155"/>
        <v>0</v>
      </c>
      <c r="WP95" s="10">
        <f t="shared" si="156"/>
        <v>383000</v>
      </c>
      <c r="WQ95" s="34">
        <v>6115340</v>
      </c>
      <c r="WR95" s="10">
        <f t="shared" si="157"/>
        <v>1000</v>
      </c>
      <c r="WS95" s="10"/>
      <c r="WT95" s="10"/>
      <c r="WU95" s="10">
        <f t="shared" si="158"/>
        <v>7000</v>
      </c>
      <c r="WV95" s="10">
        <f t="shared" si="159"/>
        <v>0</v>
      </c>
      <c r="WW95" s="10">
        <f t="shared" si="160"/>
        <v>7000</v>
      </c>
      <c r="WX95" s="10">
        <f t="shared" si="161"/>
        <v>0</v>
      </c>
      <c r="WY95" s="10">
        <f t="shared" si="162"/>
        <v>15000</v>
      </c>
      <c r="WZ95" s="10"/>
      <c r="XA95" s="10"/>
      <c r="XB95" s="10">
        <f t="shared" si="163"/>
        <v>0</v>
      </c>
      <c r="XC95" s="10">
        <f t="shared" si="164"/>
        <v>6000</v>
      </c>
      <c r="XD95" s="10">
        <f t="shared" si="165"/>
        <v>267000</v>
      </c>
      <c r="XE95" s="10">
        <f t="shared" si="166"/>
        <v>303000</v>
      </c>
      <c r="XF95" s="10"/>
      <c r="XG95" s="10">
        <f t="shared" si="167"/>
        <v>303000</v>
      </c>
      <c r="XH95" s="10">
        <f t="shared" si="168"/>
        <v>0</v>
      </c>
      <c r="XI95" s="10"/>
      <c r="XJ95" s="10"/>
      <c r="XK95" s="10"/>
    </row>
    <row r="96" spans="1:635" s="34" customFormat="1" ht="28.5" customHeight="1">
      <c r="A96" s="7">
        <v>1</v>
      </c>
      <c r="B96" s="9" t="s">
        <v>1500</v>
      </c>
      <c r="C96" s="7">
        <v>42887968</v>
      </c>
      <c r="D96" s="7" t="s">
        <v>1501</v>
      </c>
      <c r="E96" s="7" t="s">
        <v>1315</v>
      </c>
      <c r="F96" s="7">
        <v>1441233</v>
      </c>
      <c r="G96" s="7" t="s">
        <v>1316</v>
      </c>
      <c r="H96" s="7" t="s">
        <v>1187</v>
      </c>
      <c r="I96" s="7" t="s">
        <v>1502</v>
      </c>
      <c r="J96" s="35">
        <v>40422</v>
      </c>
      <c r="K96" s="7"/>
      <c r="L96" s="7" t="s">
        <v>1188</v>
      </c>
      <c r="M96" s="7" t="s">
        <v>1503</v>
      </c>
      <c r="N96" s="7">
        <v>13</v>
      </c>
      <c r="O96" s="7">
        <v>13</v>
      </c>
      <c r="P96" s="7">
        <v>179</v>
      </c>
      <c r="Q96" s="7">
        <v>175</v>
      </c>
      <c r="R96" s="7">
        <v>175</v>
      </c>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t="s">
        <v>1308</v>
      </c>
      <c r="BM96" s="7" t="s">
        <v>1191</v>
      </c>
      <c r="BN96" s="7" t="s">
        <v>1309</v>
      </c>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v>0</v>
      </c>
      <c r="DB96" s="7">
        <v>0</v>
      </c>
      <c r="DC96" s="7">
        <v>0</v>
      </c>
      <c r="DD96" s="7">
        <v>0</v>
      </c>
      <c r="DE96" s="7">
        <v>0</v>
      </c>
      <c r="DF96" s="7">
        <v>15</v>
      </c>
      <c r="DG96" s="7">
        <v>34</v>
      </c>
      <c r="DH96" s="7">
        <v>40</v>
      </c>
      <c r="DI96" s="7">
        <v>42</v>
      </c>
      <c r="DJ96" s="7">
        <v>13</v>
      </c>
      <c r="DK96" s="7">
        <v>15</v>
      </c>
      <c r="DL96" s="7">
        <v>34</v>
      </c>
      <c r="DM96" s="7">
        <v>40</v>
      </c>
      <c r="DN96" s="7">
        <v>42</v>
      </c>
      <c r="DO96" s="7">
        <v>13</v>
      </c>
      <c r="DP96" s="7">
        <v>0</v>
      </c>
      <c r="DQ96" s="7">
        <v>144</v>
      </c>
      <c r="DR96" s="7">
        <v>144</v>
      </c>
      <c r="DS96" s="7">
        <v>0</v>
      </c>
      <c r="DT96" s="7">
        <v>0</v>
      </c>
      <c r="DU96" s="7">
        <v>0</v>
      </c>
      <c r="DV96" s="7">
        <v>0</v>
      </c>
      <c r="DW96" s="7">
        <v>0</v>
      </c>
      <c r="DX96" s="7">
        <v>1</v>
      </c>
      <c r="DY96" s="7">
        <v>3</v>
      </c>
      <c r="DZ96" s="7">
        <v>7</v>
      </c>
      <c r="EA96" s="7">
        <v>1</v>
      </c>
      <c r="EB96" s="7">
        <v>1</v>
      </c>
      <c r="EC96" s="7">
        <v>1</v>
      </c>
      <c r="ED96" s="7">
        <v>3</v>
      </c>
      <c r="EE96" s="7">
        <v>7</v>
      </c>
      <c r="EF96" s="7">
        <v>1</v>
      </c>
      <c r="EG96" s="7">
        <v>1</v>
      </c>
      <c r="EH96" s="7">
        <v>0</v>
      </c>
      <c r="EI96" s="7">
        <v>13</v>
      </c>
      <c r="EJ96" s="7">
        <v>13</v>
      </c>
      <c r="EK96" s="7">
        <v>1</v>
      </c>
      <c r="EL96" s="7">
        <v>0.3</v>
      </c>
      <c r="EM96" s="7">
        <v>0.3</v>
      </c>
      <c r="EN96" s="7">
        <v>98000</v>
      </c>
      <c r="EO96" s="7">
        <v>98000</v>
      </c>
      <c r="EP96" s="7">
        <v>14</v>
      </c>
      <c r="EQ96" s="7">
        <v>3.77</v>
      </c>
      <c r="ER96" s="7">
        <v>3.55</v>
      </c>
      <c r="ES96" s="7">
        <v>979000</v>
      </c>
      <c r="ET96" s="7">
        <v>974000</v>
      </c>
      <c r="EU96" s="7">
        <v>8</v>
      </c>
      <c r="EV96" s="7">
        <v>2.2450000000000001</v>
      </c>
      <c r="EW96" s="7">
        <v>1.9950000000000001</v>
      </c>
      <c r="EX96" s="7">
        <v>683000</v>
      </c>
      <c r="EY96" s="7">
        <v>0</v>
      </c>
      <c r="EZ96" s="7">
        <v>1</v>
      </c>
      <c r="FA96" s="7">
        <v>0.2</v>
      </c>
      <c r="FB96" s="7">
        <v>0.2</v>
      </c>
      <c r="FC96" s="7">
        <v>45000</v>
      </c>
      <c r="FD96" s="7">
        <v>45000</v>
      </c>
      <c r="FE96" s="7"/>
      <c r="FF96" s="7"/>
      <c r="FG96" s="7"/>
      <c r="FH96" s="7"/>
      <c r="FI96" s="7"/>
      <c r="FJ96" s="7"/>
      <c r="FK96" s="7"/>
      <c r="FL96" s="7"/>
      <c r="FM96" s="7"/>
      <c r="FN96" s="7"/>
      <c r="FO96" s="7">
        <v>10</v>
      </c>
      <c r="FP96" s="7">
        <v>3.0030000000000001</v>
      </c>
      <c r="FQ96" s="7">
        <v>3.125</v>
      </c>
      <c r="FR96" s="7">
        <v>1059000</v>
      </c>
      <c r="FS96" s="7">
        <v>797000</v>
      </c>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c r="IW96" s="7"/>
      <c r="IX96" s="7"/>
      <c r="IY96" s="7"/>
      <c r="IZ96" s="7"/>
      <c r="JA96" s="7"/>
      <c r="JB96" s="7"/>
      <c r="JC96" s="7"/>
      <c r="JD96" s="7"/>
      <c r="JE96" s="7"/>
      <c r="JF96" s="7"/>
      <c r="JG96" s="7"/>
      <c r="JH96" s="7"/>
      <c r="JI96" s="7"/>
      <c r="JJ96" s="7"/>
      <c r="JK96" s="7"/>
      <c r="JL96" s="7"/>
      <c r="JM96" s="7"/>
      <c r="JN96" s="7"/>
      <c r="JO96" s="7"/>
      <c r="JP96" s="7"/>
      <c r="JQ96" s="7"/>
      <c r="JR96" s="7"/>
      <c r="JS96" s="7"/>
      <c r="JT96" s="7"/>
      <c r="JU96" s="7"/>
      <c r="JV96" s="7"/>
      <c r="JW96" s="7"/>
      <c r="JX96" s="7"/>
      <c r="JY96" s="7"/>
      <c r="JZ96" s="7"/>
      <c r="KA96" s="7"/>
      <c r="KB96" s="7"/>
      <c r="KC96" s="7"/>
      <c r="KD96" s="7"/>
      <c r="KE96" s="7"/>
      <c r="KF96" s="7"/>
      <c r="KG96" s="7">
        <v>3</v>
      </c>
      <c r="KH96" s="7">
        <v>165</v>
      </c>
      <c r="KI96" s="7">
        <v>6.5149999999999997</v>
      </c>
      <c r="KJ96" s="7">
        <v>0</v>
      </c>
      <c r="KK96" s="7">
        <v>0</v>
      </c>
      <c r="KL96" s="7">
        <v>0</v>
      </c>
      <c r="KM96" s="7">
        <v>6.5149999999999997</v>
      </c>
      <c r="KN96" s="7">
        <v>2864000</v>
      </c>
      <c r="KO96" s="7">
        <v>1914000</v>
      </c>
      <c r="KP96" s="7">
        <v>1914000</v>
      </c>
      <c r="KQ96" s="7"/>
      <c r="KR96" s="7"/>
      <c r="KS96" s="7"/>
      <c r="KT96" s="7">
        <v>0</v>
      </c>
      <c r="KU96" s="7">
        <v>0</v>
      </c>
      <c r="KV96" s="7">
        <v>0</v>
      </c>
      <c r="KW96" s="7"/>
      <c r="KX96" s="7"/>
      <c r="KY96" s="7"/>
      <c r="KZ96" s="7">
        <v>0</v>
      </c>
      <c r="LA96" s="7">
        <v>0</v>
      </c>
      <c r="LB96" s="7">
        <v>0</v>
      </c>
      <c r="LC96" s="7"/>
      <c r="LD96" s="7"/>
      <c r="LE96" s="7"/>
      <c r="LF96" s="7">
        <v>50000</v>
      </c>
      <c r="LG96" s="7">
        <v>0</v>
      </c>
      <c r="LH96" s="7">
        <v>0</v>
      </c>
      <c r="LI96" s="7"/>
      <c r="LJ96" s="7"/>
      <c r="LK96" s="7"/>
      <c r="LL96" s="7">
        <v>25000</v>
      </c>
      <c r="LM96" s="7">
        <v>0</v>
      </c>
      <c r="LN96" s="7">
        <v>0</v>
      </c>
      <c r="LO96" s="7"/>
      <c r="LP96" s="7"/>
      <c r="LQ96" s="7"/>
      <c r="LR96" s="7">
        <v>66000</v>
      </c>
      <c r="LS96" s="7">
        <v>0</v>
      </c>
      <c r="LT96" s="7">
        <v>0</v>
      </c>
      <c r="LU96" s="7"/>
      <c r="LV96" s="7"/>
      <c r="LW96" s="7"/>
      <c r="LX96" s="7">
        <v>210000</v>
      </c>
      <c r="LY96" s="7">
        <v>0</v>
      </c>
      <c r="LZ96" s="7">
        <v>0</v>
      </c>
      <c r="MA96" s="7"/>
      <c r="MB96" s="7"/>
      <c r="MC96" s="7"/>
      <c r="MD96" s="7">
        <v>25000</v>
      </c>
      <c r="ME96" s="7">
        <v>0</v>
      </c>
      <c r="MF96" s="7">
        <v>0</v>
      </c>
      <c r="MG96" s="7"/>
      <c r="MH96" s="7"/>
      <c r="MI96" s="7"/>
      <c r="MJ96" s="7">
        <v>30000</v>
      </c>
      <c r="MK96" s="7">
        <v>0</v>
      </c>
      <c r="ML96" s="7">
        <v>0</v>
      </c>
      <c r="MM96" s="7"/>
      <c r="MN96" s="7"/>
      <c r="MO96" s="7"/>
      <c r="MP96" s="7">
        <v>45000</v>
      </c>
      <c r="MQ96" s="7">
        <v>0</v>
      </c>
      <c r="MR96" s="7">
        <v>0</v>
      </c>
      <c r="MS96" s="7"/>
      <c r="MT96" s="7"/>
      <c r="MU96" s="7"/>
      <c r="MV96" s="7">
        <v>280000</v>
      </c>
      <c r="MW96" s="7">
        <v>0</v>
      </c>
      <c r="MX96" s="7">
        <v>0</v>
      </c>
      <c r="MY96" s="7"/>
      <c r="MZ96" s="7"/>
      <c r="NA96" s="7"/>
      <c r="NB96" s="7">
        <v>20000</v>
      </c>
      <c r="NC96" s="7">
        <v>0</v>
      </c>
      <c r="ND96" s="7">
        <v>0</v>
      </c>
      <c r="NE96" s="7"/>
      <c r="NF96" s="7"/>
      <c r="NG96" s="7"/>
      <c r="NH96" s="7">
        <v>0</v>
      </c>
      <c r="NI96" s="7">
        <v>0</v>
      </c>
      <c r="NJ96" s="7">
        <v>0</v>
      </c>
      <c r="NK96" s="7"/>
      <c r="NL96" s="7"/>
      <c r="NM96" s="7"/>
      <c r="NN96" s="7">
        <v>150000</v>
      </c>
      <c r="NO96" s="7">
        <v>0</v>
      </c>
      <c r="NP96" s="7">
        <v>0</v>
      </c>
      <c r="NQ96" s="7"/>
      <c r="NR96" s="7"/>
      <c r="NS96" s="7"/>
      <c r="NT96" s="7">
        <v>60000</v>
      </c>
      <c r="NU96" s="7">
        <v>0</v>
      </c>
      <c r="NV96" s="7">
        <v>0</v>
      </c>
      <c r="NW96" s="7"/>
      <c r="NX96" s="7"/>
      <c r="NY96" s="7"/>
      <c r="NZ96" s="7">
        <v>65000</v>
      </c>
      <c r="OA96" s="7">
        <v>0</v>
      </c>
      <c r="OB96" s="7">
        <v>0</v>
      </c>
      <c r="OC96" s="7"/>
      <c r="OD96" s="7"/>
      <c r="OE96" s="7"/>
      <c r="OF96" s="7">
        <v>35000</v>
      </c>
      <c r="OG96" s="7">
        <v>0</v>
      </c>
      <c r="OH96" s="7">
        <v>0</v>
      </c>
      <c r="OI96" s="7"/>
      <c r="OJ96" s="7"/>
      <c r="OK96" s="7"/>
      <c r="OL96" s="7">
        <v>0</v>
      </c>
      <c r="OM96" s="7">
        <v>0</v>
      </c>
      <c r="ON96" s="7">
        <v>0</v>
      </c>
      <c r="OO96" s="7"/>
      <c r="OP96" s="7"/>
      <c r="OQ96" s="7"/>
      <c r="OR96" s="7">
        <v>0</v>
      </c>
      <c r="OS96" s="7">
        <v>0</v>
      </c>
      <c r="OT96" s="7">
        <v>0</v>
      </c>
      <c r="OU96" s="7"/>
      <c r="OV96" s="7"/>
      <c r="OW96" s="7"/>
      <c r="OX96" s="7">
        <v>30000</v>
      </c>
      <c r="OY96" s="7">
        <v>0</v>
      </c>
      <c r="OZ96" s="7">
        <v>0</v>
      </c>
      <c r="PA96" s="7"/>
      <c r="PB96" s="7"/>
      <c r="PC96" s="7"/>
      <c r="PD96" s="7">
        <v>120000</v>
      </c>
      <c r="PE96" s="7">
        <v>0</v>
      </c>
      <c r="PF96" s="7">
        <v>0</v>
      </c>
      <c r="PG96" s="7"/>
      <c r="PH96" s="7"/>
      <c r="PI96" s="7"/>
      <c r="PJ96" s="7">
        <v>30000</v>
      </c>
      <c r="PK96" s="7">
        <v>0</v>
      </c>
      <c r="PL96" s="7">
        <v>0</v>
      </c>
      <c r="PM96" s="7"/>
      <c r="PN96" s="7"/>
      <c r="PO96" s="7"/>
      <c r="PP96" s="7">
        <v>4105000</v>
      </c>
      <c r="PQ96" s="7">
        <v>1914000</v>
      </c>
      <c r="PR96" s="8">
        <v>1914000</v>
      </c>
      <c r="PS96" s="7">
        <v>100</v>
      </c>
      <c r="PT96" s="7">
        <v>100</v>
      </c>
      <c r="PU96" s="7"/>
      <c r="PV96" s="7">
        <v>5123209</v>
      </c>
      <c r="PW96" s="7"/>
      <c r="PX96" s="7">
        <v>1265000</v>
      </c>
      <c r="PY96" s="7">
        <v>1656000</v>
      </c>
      <c r="PZ96" s="7">
        <v>1914000</v>
      </c>
      <c r="QA96" s="7">
        <v>202986</v>
      </c>
      <c r="QB96" s="7">
        <v>204500</v>
      </c>
      <c r="QC96" s="7">
        <v>150000</v>
      </c>
      <c r="QD96" s="7">
        <v>0</v>
      </c>
      <c r="QE96" s="7">
        <v>0</v>
      </c>
      <c r="QF96" s="7">
        <v>0</v>
      </c>
      <c r="QG96" s="7">
        <v>0</v>
      </c>
      <c r="QH96" s="7">
        <v>0</v>
      </c>
      <c r="QI96" s="7">
        <v>0</v>
      </c>
      <c r="QJ96" s="7">
        <v>1799238</v>
      </c>
      <c r="QK96" s="7">
        <v>1926000</v>
      </c>
      <c r="QL96" s="7">
        <v>1614360</v>
      </c>
      <c r="QM96" s="7"/>
      <c r="QN96" s="7">
        <v>0</v>
      </c>
      <c r="QO96" s="7">
        <v>236000</v>
      </c>
      <c r="QP96" s="7">
        <v>230000</v>
      </c>
      <c r="QQ96" s="7"/>
      <c r="QR96" s="7"/>
      <c r="QS96" s="7"/>
      <c r="QT96" s="7"/>
      <c r="QU96" s="7">
        <v>85000</v>
      </c>
      <c r="QV96" s="7">
        <v>0</v>
      </c>
      <c r="QW96" s="7">
        <v>0</v>
      </c>
      <c r="QX96" s="7">
        <v>112500</v>
      </c>
      <c r="QY96" s="7">
        <v>169500</v>
      </c>
      <c r="QZ96" s="7">
        <v>162500</v>
      </c>
      <c r="RA96" s="7"/>
      <c r="RB96" s="7"/>
      <c r="RC96" s="7"/>
      <c r="RD96" s="7">
        <v>31523</v>
      </c>
      <c r="RE96" s="7">
        <v>31320</v>
      </c>
      <c r="RF96" s="7">
        <v>34140</v>
      </c>
      <c r="RG96" s="7"/>
      <c r="RH96" s="7"/>
      <c r="RI96" s="7">
        <v>0</v>
      </c>
      <c r="RJ96" s="7"/>
      <c r="RK96" s="7"/>
      <c r="RL96" s="7"/>
      <c r="RM96" s="7" t="s">
        <v>1188</v>
      </c>
      <c r="RN96" s="7"/>
      <c r="RO96" s="7"/>
      <c r="RP96" s="7"/>
      <c r="RQ96" s="7"/>
      <c r="RR96" s="7"/>
      <c r="RS96" s="7"/>
      <c r="RT96" s="7"/>
      <c r="RU96" s="7"/>
      <c r="RV96" s="7"/>
      <c r="RW96" s="7"/>
      <c r="RX96" s="7"/>
      <c r="RY96" s="7"/>
      <c r="RZ96" s="7"/>
      <c r="SA96" s="7"/>
      <c r="SB96" s="7"/>
      <c r="SC96" s="7"/>
      <c r="SD96" s="7"/>
      <c r="SE96" s="7"/>
      <c r="SF96" s="7"/>
      <c r="SG96" s="36">
        <f t="shared" si="169"/>
        <v>4105000</v>
      </c>
      <c r="SH96" s="36">
        <f t="shared" si="170"/>
        <v>4105000</v>
      </c>
      <c r="SI96" s="36">
        <f t="shared" si="171"/>
        <v>2914000</v>
      </c>
      <c r="SJ96" s="20">
        <f t="shared" si="172"/>
        <v>2864000</v>
      </c>
      <c r="SK96" s="20">
        <f t="shared" si="173"/>
        <v>0</v>
      </c>
      <c r="SL96" s="20">
        <f t="shared" si="174"/>
        <v>0</v>
      </c>
      <c r="SM96" s="20">
        <f t="shared" si="175"/>
        <v>50000</v>
      </c>
      <c r="SN96" s="36">
        <f t="shared" si="176"/>
        <v>1191000</v>
      </c>
      <c r="SO96" s="36">
        <f t="shared" si="177"/>
        <v>91000</v>
      </c>
      <c r="SP96" s="20">
        <f t="shared" si="178"/>
        <v>25000</v>
      </c>
      <c r="SQ96" s="20">
        <f t="shared" si="179"/>
        <v>66000</v>
      </c>
      <c r="SR96" s="20">
        <f t="shared" si="180"/>
        <v>210000</v>
      </c>
      <c r="SS96" s="20">
        <f t="shared" si="181"/>
        <v>25000</v>
      </c>
      <c r="ST96" s="20">
        <f t="shared" si="182"/>
        <v>30000</v>
      </c>
      <c r="SU96" s="20">
        <f t="shared" si="183"/>
        <v>45000</v>
      </c>
      <c r="SV96" s="36">
        <f t="shared" si="184"/>
        <v>640000</v>
      </c>
      <c r="SW96" s="20">
        <f t="shared" si="185"/>
        <v>280000</v>
      </c>
      <c r="SX96" s="20">
        <f t="shared" si="186"/>
        <v>20000</v>
      </c>
      <c r="SY96" s="20">
        <f t="shared" si="187"/>
        <v>0</v>
      </c>
      <c r="SZ96" s="20">
        <f t="shared" si="188"/>
        <v>150000</v>
      </c>
      <c r="TA96" s="20">
        <f t="shared" si="189"/>
        <v>60000</v>
      </c>
      <c r="TB96" s="20">
        <f t="shared" si="190"/>
        <v>65000</v>
      </c>
      <c r="TC96" s="20">
        <f t="shared" si="191"/>
        <v>35000</v>
      </c>
      <c r="TD96" s="20">
        <f t="shared" si="192"/>
        <v>0</v>
      </c>
      <c r="TE96" s="20">
        <f t="shared" si="193"/>
        <v>0</v>
      </c>
      <c r="TF96" s="20">
        <f t="shared" si="194"/>
        <v>30000</v>
      </c>
      <c r="TG96" s="20">
        <f t="shared" si="195"/>
        <v>120000</v>
      </c>
      <c r="TH96" s="20">
        <f t="shared" si="196"/>
        <v>30000</v>
      </c>
      <c r="TI96" s="6"/>
      <c r="TJ96" s="36">
        <f t="shared" si="197"/>
        <v>1914000</v>
      </c>
      <c r="TK96" s="36">
        <f t="shared" si="198"/>
        <v>1914000</v>
      </c>
      <c r="TL96" s="36">
        <f t="shared" si="199"/>
        <v>1914000</v>
      </c>
      <c r="TM96" s="20">
        <f t="shared" si="200"/>
        <v>1914000</v>
      </c>
      <c r="TN96" s="20">
        <f t="shared" si="201"/>
        <v>0</v>
      </c>
      <c r="TO96" s="20">
        <f t="shared" si="202"/>
        <v>0</v>
      </c>
      <c r="TP96" s="20">
        <f t="shared" si="203"/>
        <v>0</v>
      </c>
      <c r="TQ96" s="36">
        <f t="shared" si="204"/>
        <v>0</v>
      </c>
      <c r="TR96" s="36">
        <f t="shared" si="205"/>
        <v>0</v>
      </c>
      <c r="TS96" s="20">
        <f t="shared" si="206"/>
        <v>0</v>
      </c>
      <c r="TT96" s="20">
        <f t="shared" si="207"/>
        <v>0</v>
      </c>
      <c r="TU96" s="20">
        <f t="shared" si="208"/>
        <v>0</v>
      </c>
      <c r="TV96" s="20">
        <f t="shared" si="209"/>
        <v>0</v>
      </c>
      <c r="TW96" s="20">
        <f t="shared" si="210"/>
        <v>0</v>
      </c>
      <c r="TX96" s="20">
        <f t="shared" si="211"/>
        <v>0</v>
      </c>
      <c r="TY96" s="36">
        <f t="shared" si="212"/>
        <v>0</v>
      </c>
      <c r="TZ96" s="20">
        <f t="shared" si="213"/>
        <v>0</v>
      </c>
      <c r="UA96" s="20">
        <f t="shared" si="214"/>
        <v>0</v>
      </c>
      <c r="UB96" s="20">
        <f t="shared" si="215"/>
        <v>0</v>
      </c>
      <c r="UC96" s="20">
        <f t="shared" si="216"/>
        <v>0</v>
      </c>
      <c r="UD96" s="20">
        <f t="shared" si="217"/>
        <v>0</v>
      </c>
      <c r="UE96" s="20">
        <f t="shared" si="218"/>
        <v>0</v>
      </c>
      <c r="UF96" s="20">
        <f t="shared" si="219"/>
        <v>0</v>
      </c>
      <c r="UG96" s="20">
        <f t="shared" si="220"/>
        <v>0</v>
      </c>
      <c r="UH96" s="20">
        <f t="shared" si="221"/>
        <v>0</v>
      </c>
      <c r="UI96" s="20">
        <f t="shared" si="222"/>
        <v>0</v>
      </c>
      <c r="UJ96" s="20">
        <f t="shared" si="223"/>
        <v>0</v>
      </c>
      <c r="UK96" s="20">
        <f t="shared" si="224"/>
        <v>0</v>
      </c>
      <c r="UL96" s="6"/>
      <c r="UM96" s="36">
        <f t="shared" si="225"/>
        <v>1914000</v>
      </c>
      <c r="UN96" s="36">
        <f t="shared" si="226"/>
        <v>1914000</v>
      </c>
      <c r="UO96" s="36">
        <f t="shared" si="227"/>
        <v>1914000</v>
      </c>
      <c r="UP96" s="20">
        <f t="shared" si="228"/>
        <v>1914000</v>
      </c>
      <c r="UQ96" s="20">
        <f t="shared" si="229"/>
        <v>0</v>
      </c>
      <c r="UR96" s="20">
        <f t="shared" si="230"/>
        <v>0</v>
      </c>
      <c r="US96" s="20">
        <f t="shared" si="231"/>
        <v>0</v>
      </c>
      <c r="UT96" s="36">
        <f t="shared" si="232"/>
        <v>0</v>
      </c>
      <c r="UU96" s="36">
        <f t="shared" si="233"/>
        <v>0</v>
      </c>
      <c r="UV96" s="20">
        <f t="shared" si="234"/>
        <v>0</v>
      </c>
      <c r="UW96" s="20">
        <f t="shared" si="235"/>
        <v>0</v>
      </c>
      <c r="UX96" s="20">
        <f t="shared" si="236"/>
        <v>0</v>
      </c>
      <c r="UY96" s="20">
        <f t="shared" si="237"/>
        <v>0</v>
      </c>
      <c r="UZ96" s="20">
        <f t="shared" si="238"/>
        <v>0</v>
      </c>
      <c r="VA96" s="20">
        <f t="shared" si="239"/>
        <v>0</v>
      </c>
      <c r="VB96" s="36">
        <f t="shared" si="240"/>
        <v>0</v>
      </c>
      <c r="VC96" s="20">
        <f t="shared" si="241"/>
        <v>0</v>
      </c>
      <c r="VD96" s="20">
        <f t="shared" si="242"/>
        <v>0</v>
      </c>
      <c r="VE96" s="20">
        <f t="shared" si="243"/>
        <v>0</v>
      </c>
      <c r="VF96" s="20">
        <f t="shared" si="244"/>
        <v>0</v>
      </c>
      <c r="VG96" s="20">
        <f t="shared" si="245"/>
        <v>0</v>
      </c>
      <c r="VH96" s="20">
        <f t="shared" si="246"/>
        <v>0</v>
      </c>
      <c r="VI96" s="20">
        <f t="shared" si="247"/>
        <v>0</v>
      </c>
      <c r="VJ96" s="20">
        <f t="shared" si="248"/>
        <v>0</v>
      </c>
      <c r="VK96" s="20">
        <f t="shared" si="249"/>
        <v>0</v>
      </c>
      <c r="VL96" s="20">
        <f t="shared" si="250"/>
        <v>0</v>
      </c>
      <c r="VM96" s="20">
        <f t="shared" si="251"/>
        <v>0</v>
      </c>
      <c r="VN96" s="20">
        <f t="shared" si="252"/>
        <v>0</v>
      </c>
      <c r="VT96" s="34">
        <f t="shared" si="139"/>
        <v>1441233</v>
      </c>
      <c r="VU96" s="34" t="str">
        <f t="shared" si="140"/>
        <v>Farní charita Rychnov nad Kněžnou</v>
      </c>
      <c r="VV96" s="34" t="str">
        <f t="shared" si="141"/>
        <v>Stacionář sv.Františka</v>
      </c>
      <c r="VW96" s="34" t="str">
        <f t="shared" si="142"/>
        <v>odlehčovací služby</v>
      </c>
      <c r="VX96" s="10">
        <f t="shared" si="143"/>
        <v>356000</v>
      </c>
      <c r="VY96" s="10"/>
      <c r="VZ96" s="10"/>
      <c r="WA96" s="10">
        <f t="shared" si="144"/>
        <v>280000</v>
      </c>
      <c r="WB96" s="10">
        <f t="shared" si="145"/>
        <v>65000</v>
      </c>
      <c r="WC96" s="10">
        <f t="shared" si="146"/>
        <v>0</v>
      </c>
      <c r="WD96" s="10">
        <f t="shared" si="147"/>
        <v>0</v>
      </c>
      <c r="WE96" s="10">
        <f t="shared" si="148"/>
        <v>230000</v>
      </c>
      <c r="WF96" s="10"/>
      <c r="WG96" s="10"/>
      <c r="WH96" s="10">
        <f t="shared" si="149"/>
        <v>120000</v>
      </c>
      <c r="WI96" s="10">
        <f t="shared" si="150"/>
        <v>140000</v>
      </c>
      <c r="WJ96" s="10">
        <f t="shared" si="151"/>
        <v>1805000</v>
      </c>
      <c r="WK96" s="10"/>
      <c r="WL96" s="10">
        <f t="shared" si="152"/>
        <v>1109000</v>
      </c>
      <c r="WM96" s="10">
        <f t="shared" si="153"/>
        <v>4105000</v>
      </c>
      <c r="WN96" s="10">
        <f t="shared" si="154"/>
        <v>4105000</v>
      </c>
      <c r="WO96" s="10">
        <f t="shared" si="155"/>
        <v>0</v>
      </c>
      <c r="WP96" s="10">
        <f t="shared" si="156"/>
        <v>2914000</v>
      </c>
      <c r="WQ96" s="34">
        <v>6115340</v>
      </c>
      <c r="WR96" s="10">
        <f t="shared" si="157"/>
        <v>0</v>
      </c>
      <c r="WS96" s="10"/>
      <c r="WT96" s="10"/>
      <c r="WU96" s="10">
        <f t="shared" si="158"/>
        <v>0</v>
      </c>
      <c r="WV96" s="10">
        <f t="shared" si="159"/>
        <v>0</v>
      </c>
      <c r="WW96" s="10">
        <f t="shared" si="160"/>
        <v>0</v>
      </c>
      <c r="WX96" s="10">
        <f t="shared" si="161"/>
        <v>0</v>
      </c>
      <c r="WY96" s="10">
        <f t="shared" si="162"/>
        <v>0</v>
      </c>
      <c r="WZ96" s="10"/>
      <c r="XA96" s="10"/>
      <c r="XB96" s="10">
        <f t="shared" si="163"/>
        <v>0</v>
      </c>
      <c r="XC96" s="10">
        <f t="shared" si="164"/>
        <v>0</v>
      </c>
      <c r="XD96" s="10">
        <f t="shared" si="165"/>
        <v>1914000</v>
      </c>
      <c r="XE96" s="10">
        <f t="shared" si="166"/>
        <v>1914000</v>
      </c>
      <c r="XF96" s="10"/>
      <c r="XG96" s="10">
        <f t="shared" si="167"/>
        <v>1914000</v>
      </c>
      <c r="XH96" s="10">
        <f t="shared" si="168"/>
        <v>0</v>
      </c>
      <c r="XI96" s="10"/>
      <c r="XJ96" s="10"/>
      <c r="XK96" s="10"/>
    </row>
    <row r="97" spans="1:635" s="34" customFormat="1" ht="28.5" customHeight="1">
      <c r="A97" s="7">
        <v>1</v>
      </c>
      <c r="B97" s="9" t="s">
        <v>1500</v>
      </c>
      <c r="C97" s="7">
        <v>42887968</v>
      </c>
      <c r="D97" s="7" t="s">
        <v>1501</v>
      </c>
      <c r="E97" s="7" t="s">
        <v>1315</v>
      </c>
      <c r="F97" s="7">
        <v>1961902</v>
      </c>
      <c r="G97" s="7" t="s">
        <v>1208</v>
      </c>
      <c r="H97" s="7" t="s">
        <v>1187</v>
      </c>
      <c r="I97" s="7" t="s">
        <v>1502</v>
      </c>
      <c r="J97" s="35">
        <v>39083</v>
      </c>
      <c r="K97" s="7"/>
      <c r="L97" s="7" t="s">
        <v>1188</v>
      </c>
      <c r="M97" s="7"/>
      <c r="N97" s="7"/>
      <c r="O97" s="7"/>
      <c r="P97" s="7"/>
      <c r="Q97" s="7"/>
      <c r="R97" s="7"/>
      <c r="S97" s="7"/>
      <c r="T97" s="7"/>
      <c r="U97" s="7"/>
      <c r="V97" s="7"/>
      <c r="W97" s="7"/>
      <c r="X97" s="7" t="s">
        <v>1504</v>
      </c>
      <c r="Y97" s="7"/>
      <c r="Z97" s="7">
        <v>22</v>
      </c>
      <c r="AA97" s="7">
        <v>22</v>
      </c>
      <c r="AB97" s="7">
        <v>17</v>
      </c>
      <c r="AC97" s="7">
        <v>18</v>
      </c>
      <c r="AD97" s="7">
        <v>19</v>
      </c>
      <c r="AE97" s="7"/>
      <c r="AF97" s="7"/>
      <c r="AG97" s="7"/>
      <c r="AH97" s="7"/>
      <c r="AI97" s="7"/>
      <c r="AJ97" s="7"/>
      <c r="AK97" s="7"/>
      <c r="AL97" s="7"/>
      <c r="AM97" s="7"/>
      <c r="AN97" s="7">
        <v>3213</v>
      </c>
      <c r="AO97" s="7"/>
      <c r="AP97" s="7"/>
      <c r="AQ97" s="7"/>
      <c r="AR97" s="7"/>
      <c r="AS97" s="7"/>
      <c r="AT97" s="7"/>
      <c r="AU97" s="7"/>
      <c r="AV97" s="7"/>
      <c r="AW97" s="7"/>
      <c r="AX97" s="7"/>
      <c r="AY97" s="7"/>
      <c r="AZ97" s="7"/>
      <c r="BA97" s="7"/>
      <c r="BB97" s="7"/>
      <c r="BC97" s="7"/>
      <c r="BD97" s="7"/>
      <c r="BE97" s="7"/>
      <c r="BF97" s="7"/>
      <c r="BG97" s="7"/>
      <c r="BH97" s="7"/>
      <c r="BI97" s="7"/>
      <c r="BJ97" s="7"/>
      <c r="BK97" s="7"/>
      <c r="BL97" s="7" t="s">
        <v>1505</v>
      </c>
      <c r="BM97" s="7" t="s">
        <v>1225</v>
      </c>
      <c r="BN97" s="7" t="s">
        <v>1484</v>
      </c>
      <c r="BO97" s="7">
        <v>0</v>
      </c>
      <c r="BP97" s="7">
        <v>0</v>
      </c>
      <c r="BQ97" s="7">
        <v>0</v>
      </c>
      <c r="BR97" s="7">
        <v>0</v>
      </c>
      <c r="BS97" s="7">
        <v>0</v>
      </c>
      <c r="BT97" s="7">
        <v>0</v>
      </c>
      <c r="BU97" s="7">
        <v>6</v>
      </c>
      <c r="BV97" s="7">
        <v>10</v>
      </c>
      <c r="BW97" s="7">
        <v>3</v>
      </c>
      <c r="BX97" s="7">
        <v>0</v>
      </c>
      <c r="BY97" s="7">
        <v>0</v>
      </c>
      <c r="BZ97" s="7">
        <v>6</v>
      </c>
      <c r="CA97" s="7">
        <v>10</v>
      </c>
      <c r="CB97" s="7">
        <v>3</v>
      </c>
      <c r="CC97" s="7">
        <v>0</v>
      </c>
      <c r="CD97" s="7">
        <v>0</v>
      </c>
      <c r="CE97" s="7">
        <v>19</v>
      </c>
      <c r="CF97" s="7">
        <v>19</v>
      </c>
      <c r="CG97" s="7"/>
      <c r="CH97" s="7">
        <v>0</v>
      </c>
      <c r="CI97" s="7">
        <v>0</v>
      </c>
      <c r="CJ97" s="7">
        <v>0</v>
      </c>
      <c r="CK97" s="7">
        <v>0</v>
      </c>
      <c r="CL97" s="7">
        <v>0</v>
      </c>
      <c r="CM97" s="7">
        <v>0</v>
      </c>
      <c r="CN97" s="7">
        <v>6</v>
      </c>
      <c r="CO97" s="7">
        <v>10</v>
      </c>
      <c r="CP97" s="7">
        <v>3</v>
      </c>
      <c r="CQ97" s="7">
        <v>0</v>
      </c>
      <c r="CR97" s="7">
        <v>0</v>
      </c>
      <c r="CS97" s="7">
        <v>6</v>
      </c>
      <c r="CT97" s="7">
        <v>10</v>
      </c>
      <c r="CU97" s="7">
        <v>3</v>
      </c>
      <c r="CV97" s="7">
        <v>0</v>
      </c>
      <c r="CW97" s="7">
        <v>0</v>
      </c>
      <c r="CX97" s="7">
        <v>19</v>
      </c>
      <c r="CY97" s="7">
        <v>19</v>
      </c>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v>1</v>
      </c>
      <c r="EL97" s="7">
        <v>0.2</v>
      </c>
      <c r="EM97" s="7">
        <v>0.2</v>
      </c>
      <c r="EN97" s="7">
        <v>75000</v>
      </c>
      <c r="EO97" s="7">
        <v>75000</v>
      </c>
      <c r="EP97" s="7">
        <v>15</v>
      </c>
      <c r="EQ97" s="7">
        <v>3.07</v>
      </c>
      <c r="ER97" s="7">
        <v>2.87</v>
      </c>
      <c r="ES97" s="7">
        <v>892000</v>
      </c>
      <c r="ET97" s="7">
        <v>892000</v>
      </c>
      <c r="EU97" s="7">
        <v>1</v>
      </c>
      <c r="EV97" s="7">
        <v>0.2</v>
      </c>
      <c r="EW97" s="7">
        <v>0.2</v>
      </c>
      <c r="EX97" s="7">
        <v>82000</v>
      </c>
      <c r="EY97" s="7">
        <v>0</v>
      </c>
      <c r="EZ97" s="7">
        <v>2</v>
      </c>
      <c r="FA97" s="7">
        <v>1.1000000000000001</v>
      </c>
      <c r="FB97" s="7">
        <v>1.1000000000000001</v>
      </c>
      <c r="FC97" s="7">
        <v>360000</v>
      </c>
      <c r="FD97" s="7">
        <v>360000</v>
      </c>
      <c r="FE97" s="7"/>
      <c r="FF97" s="7"/>
      <c r="FG97" s="7"/>
      <c r="FH97" s="7"/>
      <c r="FI97" s="7"/>
      <c r="FJ97" s="7"/>
      <c r="FK97" s="7"/>
      <c r="FL97" s="7"/>
      <c r="FM97" s="7"/>
      <c r="FN97" s="7"/>
      <c r="FO97" s="7">
        <v>10</v>
      </c>
      <c r="FP97" s="7">
        <v>2.3359999999999999</v>
      </c>
      <c r="FQ97" s="7">
        <v>2.39</v>
      </c>
      <c r="FR97" s="7">
        <v>544600</v>
      </c>
      <c r="FS97" s="7">
        <v>440000</v>
      </c>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c r="JY97" s="7"/>
      <c r="JZ97" s="7"/>
      <c r="KA97" s="7"/>
      <c r="KB97" s="7"/>
      <c r="KC97" s="7"/>
      <c r="KD97" s="7"/>
      <c r="KE97" s="7"/>
      <c r="KF97" s="7"/>
      <c r="KG97" s="7">
        <v>2</v>
      </c>
      <c r="KH97" s="7">
        <v>90</v>
      </c>
      <c r="KI97" s="7">
        <v>4.57</v>
      </c>
      <c r="KJ97" s="7">
        <v>0</v>
      </c>
      <c r="KK97" s="7">
        <v>0</v>
      </c>
      <c r="KL97" s="7">
        <v>0</v>
      </c>
      <c r="KM97" s="7">
        <v>4.57</v>
      </c>
      <c r="KN97" s="7">
        <v>1953600</v>
      </c>
      <c r="KO97" s="7">
        <v>1767000</v>
      </c>
      <c r="KP97" s="7">
        <v>1767000</v>
      </c>
      <c r="KQ97" s="7"/>
      <c r="KR97" s="7"/>
      <c r="KS97" s="7"/>
      <c r="KT97" s="7">
        <v>0</v>
      </c>
      <c r="KU97" s="7">
        <v>0</v>
      </c>
      <c r="KV97" s="7">
        <v>0</v>
      </c>
      <c r="KW97" s="7"/>
      <c r="KX97" s="7"/>
      <c r="KY97" s="7"/>
      <c r="KZ97" s="7">
        <v>0</v>
      </c>
      <c r="LA97" s="7">
        <v>0</v>
      </c>
      <c r="LB97" s="7">
        <v>0</v>
      </c>
      <c r="LC97" s="7"/>
      <c r="LD97" s="7"/>
      <c r="LE97" s="7"/>
      <c r="LF97" s="7">
        <v>30000</v>
      </c>
      <c r="LG97" s="7">
        <v>0</v>
      </c>
      <c r="LH97" s="7">
        <v>0</v>
      </c>
      <c r="LI97" s="7"/>
      <c r="LJ97" s="7"/>
      <c r="LK97" s="7"/>
      <c r="LL97" s="7">
        <v>6000</v>
      </c>
      <c r="LM97" s="7">
        <v>0</v>
      </c>
      <c r="LN97" s="7">
        <v>0</v>
      </c>
      <c r="LO97" s="7"/>
      <c r="LP97" s="7"/>
      <c r="LQ97" s="7"/>
      <c r="LR97" s="7">
        <v>30000</v>
      </c>
      <c r="LS97" s="7">
        <v>0</v>
      </c>
      <c r="LT97" s="7">
        <v>0</v>
      </c>
      <c r="LU97" s="7"/>
      <c r="LV97" s="7"/>
      <c r="LW97" s="7"/>
      <c r="LX97" s="7">
        <v>80000</v>
      </c>
      <c r="LY97" s="7">
        <v>0</v>
      </c>
      <c r="LZ97" s="7">
        <v>0</v>
      </c>
      <c r="MA97" s="7"/>
      <c r="MB97" s="7"/>
      <c r="MC97" s="7"/>
      <c r="MD97" s="7">
        <v>15000</v>
      </c>
      <c r="ME97" s="7">
        <v>0</v>
      </c>
      <c r="MF97" s="7">
        <v>0</v>
      </c>
      <c r="MG97" s="7"/>
      <c r="MH97" s="7"/>
      <c r="MI97" s="7"/>
      <c r="MJ97" s="7">
        <v>10000</v>
      </c>
      <c r="MK97" s="7">
        <v>0</v>
      </c>
      <c r="ML97" s="7">
        <v>0</v>
      </c>
      <c r="MM97" s="7"/>
      <c r="MN97" s="7"/>
      <c r="MO97" s="7"/>
      <c r="MP97" s="7">
        <v>26000</v>
      </c>
      <c r="MQ97" s="7">
        <v>0</v>
      </c>
      <c r="MR97" s="7">
        <v>0</v>
      </c>
      <c r="MS97" s="7"/>
      <c r="MT97" s="7"/>
      <c r="MU97" s="7"/>
      <c r="MV97" s="7">
        <v>150000</v>
      </c>
      <c r="MW97" s="7">
        <v>150000</v>
      </c>
      <c r="MX97" s="7">
        <v>150000</v>
      </c>
      <c r="MY97" s="7"/>
      <c r="MZ97" s="7"/>
      <c r="NA97" s="7"/>
      <c r="NB97" s="7">
        <v>10000</v>
      </c>
      <c r="NC97" s="7">
        <v>0</v>
      </c>
      <c r="ND97" s="7">
        <v>0</v>
      </c>
      <c r="NE97" s="7"/>
      <c r="NF97" s="7"/>
      <c r="NG97" s="7"/>
      <c r="NH97" s="7">
        <v>0</v>
      </c>
      <c r="NI97" s="7">
        <v>0</v>
      </c>
      <c r="NJ97" s="7">
        <v>0</v>
      </c>
      <c r="NK97" s="7"/>
      <c r="NL97" s="7"/>
      <c r="NM97" s="7"/>
      <c r="NN97" s="7">
        <v>40000</v>
      </c>
      <c r="NO97" s="7">
        <v>0</v>
      </c>
      <c r="NP97" s="7">
        <v>0</v>
      </c>
      <c r="NQ97" s="7"/>
      <c r="NR97" s="7"/>
      <c r="NS97" s="7"/>
      <c r="NT97" s="7">
        <v>40000</v>
      </c>
      <c r="NU97" s="7">
        <v>40000</v>
      </c>
      <c r="NV97" s="7">
        <v>40000</v>
      </c>
      <c r="NW97" s="7"/>
      <c r="NX97" s="7"/>
      <c r="NY97" s="7"/>
      <c r="NZ97" s="7">
        <v>80000</v>
      </c>
      <c r="OA97" s="7">
        <v>0</v>
      </c>
      <c r="OB97" s="7">
        <v>0</v>
      </c>
      <c r="OC97" s="7"/>
      <c r="OD97" s="7"/>
      <c r="OE97" s="7"/>
      <c r="OF97" s="7">
        <v>15000</v>
      </c>
      <c r="OG97" s="7">
        <v>0</v>
      </c>
      <c r="OH97" s="7">
        <v>0</v>
      </c>
      <c r="OI97" s="7"/>
      <c r="OJ97" s="7"/>
      <c r="OK97" s="7"/>
      <c r="OL97" s="7">
        <v>0</v>
      </c>
      <c r="OM97" s="7">
        <v>0</v>
      </c>
      <c r="ON97" s="7">
        <v>0</v>
      </c>
      <c r="OO97" s="7"/>
      <c r="OP97" s="7"/>
      <c r="OQ97" s="7"/>
      <c r="OR97" s="7">
        <v>0</v>
      </c>
      <c r="OS97" s="7">
        <v>0</v>
      </c>
      <c r="OT97" s="7">
        <v>0</v>
      </c>
      <c r="OU97" s="7"/>
      <c r="OV97" s="7"/>
      <c r="OW97" s="7"/>
      <c r="OX97" s="7">
        <v>20000</v>
      </c>
      <c r="OY97" s="7">
        <v>0</v>
      </c>
      <c r="OZ97" s="7">
        <v>0</v>
      </c>
      <c r="PA97" s="7"/>
      <c r="PB97" s="7"/>
      <c r="PC97" s="7"/>
      <c r="PD97" s="7">
        <v>40000</v>
      </c>
      <c r="PE97" s="7">
        <v>0</v>
      </c>
      <c r="PF97" s="7">
        <v>0</v>
      </c>
      <c r="PG97" s="7"/>
      <c r="PH97" s="7"/>
      <c r="PI97" s="7"/>
      <c r="PJ97" s="7">
        <v>20000</v>
      </c>
      <c r="PK97" s="7">
        <v>0</v>
      </c>
      <c r="PL97" s="7">
        <v>0</v>
      </c>
      <c r="PM97" s="7"/>
      <c r="PN97" s="7"/>
      <c r="PO97" s="7"/>
      <c r="PP97" s="7">
        <v>2565600</v>
      </c>
      <c r="PQ97" s="7">
        <v>1957000</v>
      </c>
      <c r="PR97" s="8">
        <v>1957000</v>
      </c>
      <c r="PS97" s="7">
        <v>100</v>
      </c>
      <c r="PT97" s="7">
        <v>100</v>
      </c>
      <c r="PU97" s="7"/>
      <c r="PV97" s="7">
        <v>2798547</v>
      </c>
      <c r="PW97" s="7"/>
      <c r="PX97" s="7">
        <v>1555000</v>
      </c>
      <c r="PY97" s="7">
        <v>1812000</v>
      </c>
      <c r="PZ97" s="7">
        <v>1957000</v>
      </c>
      <c r="QA97" s="7">
        <v>90216</v>
      </c>
      <c r="QB97" s="7">
        <v>50000</v>
      </c>
      <c r="QC97" s="7">
        <v>62000</v>
      </c>
      <c r="QD97" s="7">
        <v>0</v>
      </c>
      <c r="QE97" s="7">
        <v>0</v>
      </c>
      <c r="QF97" s="7">
        <v>0</v>
      </c>
      <c r="QG97" s="7">
        <v>0</v>
      </c>
      <c r="QH97" s="7">
        <v>50000</v>
      </c>
      <c r="QI97" s="7">
        <v>0</v>
      </c>
      <c r="QJ97" s="7">
        <v>449404</v>
      </c>
      <c r="QK97" s="7">
        <v>350000</v>
      </c>
      <c r="QL97" s="7">
        <v>350000</v>
      </c>
      <c r="QM97" s="7"/>
      <c r="QN97" s="7">
        <v>0</v>
      </c>
      <c r="QO97" s="7">
        <v>0</v>
      </c>
      <c r="QP97" s="7">
        <v>0</v>
      </c>
      <c r="QQ97" s="7"/>
      <c r="QR97" s="7"/>
      <c r="QS97" s="7"/>
      <c r="QT97" s="7"/>
      <c r="QU97" s="7">
        <v>228000</v>
      </c>
      <c r="QV97" s="7">
        <v>0</v>
      </c>
      <c r="QW97" s="7">
        <v>0</v>
      </c>
      <c r="QX97" s="7">
        <v>100000</v>
      </c>
      <c r="QY97" s="7">
        <v>135500</v>
      </c>
      <c r="QZ97" s="7">
        <v>127500</v>
      </c>
      <c r="RA97" s="7"/>
      <c r="RB97" s="7"/>
      <c r="RC97" s="7"/>
      <c r="RD97" s="7">
        <v>29000</v>
      </c>
      <c r="RE97" s="7">
        <v>72000</v>
      </c>
      <c r="RF97" s="7">
        <v>69100</v>
      </c>
      <c r="RG97" s="7"/>
      <c r="RH97" s="7"/>
      <c r="RI97" s="7">
        <v>0</v>
      </c>
      <c r="RJ97" s="7"/>
      <c r="RK97" s="7"/>
      <c r="RL97" s="7"/>
      <c r="RM97" s="7" t="s">
        <v>1188</v>
      </c>
      <c r="RN97" s="7"/>
      <c r="RO97" s="7"/>
      <c r="RP97" s="7"/>
      <c r="RQ97" s="7"/>
      <c r="RR97" s="7"/>
      <c r="RS97" s="7"/>
      <c r="RT97" s="7"/>
      <c r="RU97" s="7"/>
      <c r="RV97" s="7"/>
      <c r="RW97" s="7"/>
      <c r="RX97" s="7"/>
      <c r="RY97" s="7"/>
      <c r="RZ97" s="7"/>
      <c r="SA97" s="7"/>
      <c r="SB97" s="7"/>
      <c r="SC97" s="7"/>
      <c r="SD97" s="7"/>
      <c r="SE97" s="7"/>
      <c r="SF97" s="7"/>
      <c r="SG97" s="36">
        <f t="shared" si="169"/>
        <v>2565600</v>
      </c>
      <c r="SH97" s="36">
        <f t="shared" si="170"/>
        <v>2565600</v>
      </c>
      <c r="SI97" s="36">
        <f t="shared" si="171"/>
        <v>1983600</v>
      </c>
      <c r="SJ97" s="20">
        <f t="shared" si="172"/>
        <v>1953600</v>
      </c>
      <c r="SK97" s="20">
        <f t="shared" si="173"/>
        <v>0</v>
      </c>
      <c r="SL97" s="20">
        <f t="shared" si="174"/>
        <v>0</v>
      </c>
      <c r="SM97" s="20">
        <f t="shared" si="175"/>
        <v>30000</v>
      </c>
      <c r="SN97" s="36">
        <f t="shared" si="176"/>
        <v>582000</v>
      </c>
      <c r="SO97" s="36">
        <f t="shared" si="177"/>
        <v>36000</v>
      </c>
      <c r="SP97" s="20">
        <f t="shared" si="178"/>
        <v>6000</v>
      </c>
      <c r="SQ97" s="20">
        <f t="shared" si="179"/>
        <v>30000</v>
      </c>
      <c r="SR97" s="20">
        <f t="shared" si="180"/>
        <v>80000</v>
      </c>
      <c r="SS97" s="20">
        <f t="shared" si="181"/>
        <v>15000</v>
      </c>
      <c r="ST97" s="20">
        <f t="shared" si="182"/>
        <v>10000</v>
      </c>
      <c r="SU97" s="20">
        <f t="shared" si="183"/>
        <v>26000</v>
      </c>
      <c r="SV97" s="36">
        <f t="shared" si="184"/>
        <v>355000</v>
      </c>
      <c r="SW97" s="20">
        <f t="shared" si="185"/>
        <v>150000</v>
      </c>
      <c r="SX97" s="20">
        <f t="shared" si="186"/>
        <v>10000</v>
      </c>
      <c r="SY97" s="20">
        <f t="shared" si="187"/>
        <v>0</v>
      </c>
      <c r="SZ97" s="20">
        <f t="shared" si="188"/>
        <v>40000</v>
      </c>
      <c r="TA97" s="20">
        <f t="shared" si="189"/>
        <v>40000</v>
      </c>
      <c r="TB97" s="20">
        <f t="shared" si="190"/>
        <v>80000</v>
      </c>
      <c r="TC97" s="20">
        <f t="shared" si="191"/>
        <v>15000</v>
      </c>
      <c r="TD97" s="20">
        <f t="shared" si="192"/>
        <v>0</v>
      </c>
      <c r="TE97" s="20">
        <f t="shared" si="193"/>
        <v>0</v>
      </c>
      <c r="TF97" s="20">
        <f t="shared" si="194"/>
        <v>20000</v>
      </c>
      <c r="TG97" s="20">
        <f t="shared" si="195"/>
        <v>40000</v>
      </c>
      <c r="TH97" s="20">
        <f t="shared" si="196"/>
        <v>20000</v>
      </c>
      <c r="TI97" s="6"/>
      <c r="TJ97" s="36">
        <f t="shared" si="197"/>
        <v>1957000</v>
      </c>
      <c r="TK97" s="36">
        <f t="shared" si="198"/>
        <v>1957000</v>
      </c>
      <c r="TL97" s="36">
        <f t="shared" si="199"/>
        <v>1767000</v>
      </c>
      <c r="TM97" s="20">
        <f t="shared" si="200"/>
        <v>1767000</v>
      </c>
      <c r="TN97" s="20">
        <f t="shared" si="201"/>
        <v>0</v>
      </c>
      <c r="TO97" s="20">
        <f t="shared" si="202"/>
        <v>0</v>
      </c>
      <c r="TP97" s="20">
        <f t="shared" si="203"/>
        <v>0</v>
      </c>
      <c r="TQ97" s="36">
        <f t="shared" si="204"/>
        <v>190000</v>
      </c>
      <c r="TR97" s="36">
        <f t="shared" si="205"/>
        <v>0</v>
      </c>
      <c r="TS97" s="20">
        <f t="shared" si="206"/>
        <v>0</v>
      </c>
      <c r="TT97" s="20">
        <f t="shared" si="207"/>
        <v>0</v>
      </c>
      <c r="TU97" s="20">
        <f t="shared" si="208"/>
        <v>0</v>
      </c>
      <c r="TV97" s="20">
        <f t="shared" si="209"/>
        <v>0</v>
      </c>
      <c r="TW97" s="20">
        <f t="shared" si="210"/>
        <v>0</v>
      </c>
      <c r="TX97" s="20">
        <f t="shared" si="211"/>
        <v>0</v>
      </c>
      <c r="TY97" s="36">
        <f t="shared" si="212"/>
        <v>190000</v>
      </c>
      <c r="TZ97" s="20">
        <f t="shared" si="213"/>
        <v>150000</v>
      </c>
      <c r="UA97" s="20">
        <f t="shared" si="214"/>
        <v>0</v>
      </c>
      <c r="UB97" s="20">
        <f t="shared" si="215"/>
        <v>0</v>
      </c>
      <c r="UC97" s="20">
        <f t="shared" si="216"/>
        <v>0</v>
      </c>
      <c r="UD97" s="20">
        <f t="shared" si="217"/>
        <v>40000</v>
      </c>
      <c r="UE97" s="20">
        <f t="shared" si="218"/>
        <v>0</v>
      </c>
      <c r="UF97" s="20">
        <f t="shared" si="219"/>
        <v>0</v>
      </c>
      <c r="UG97" s="20">
        <f t="shared" si="220"/>
        <v>0</v>
      </c>
      <c r="UH97" s="20">
        <f t="shared" si="221"/>
        <v>0</v>
      </c>
      <c r="UI97" s="20">
        <f t="shared" si="222"/>
        <v>0</v>
      </c>
      <c r="UJ97" s="20">
        <f t="shared" si="223"/>
        <v>0</v>
      </c>
      <c r="UK97" s="20">
        <f t="shared" si="224"/>
        <v>0</v>
      </c>
      <c r="UL97" s="6"/>
      <c r="UM97" s="36">
        <f t="shared" si="225"/>
        <v>1957000</v>
      </c>
      <c r="UN97" s="36">
        <f t="shared" si="226"/>
        <v>1957000</v>
      </c>
      <c r="UO97" s="36">
        <f t="shared" si="227"/>
        <v>1767000</v>
      </c>
      <c r="UP97" s="20">
        <f t="shared" si="228"/>
        <v>1767000</v>
      </c>
      <c r="UQ97" s="20">
        <f t="shared" si="229"/>
        <v>0</v>
      </c>
      <c r="UR97" s="20">
        <f t="shared" si="230"/>
        <v>0</v>
      </c>
      <c r="US97" s="20">
        <f t="shared" si="231"/>
        <v>0</v>
      </c>
      <c r="UT97" s="36">
        <f t="shared" si="232"/>
        <v>190000</v>
      </c>
      <c r="UU97" s="36">
        <f t="shared" si="233"/>
        <v>0</v>
      </c>
      <c r="UV97" s="20">
        <f t="shared" si="234"/>
        <v>0</v>
      </c>
      <c r="UW97" s="20">
        <f t="shared" si="235"/>
        <v>0</v>
      </c>
      <c r="UX97" s="20">
        <f t="shared" si="236"/>
        <v>0</v>
      </c>
      <c r="UY97" s="20">
        <f t="shared" si="237"/>
        <v>0</v>
      </c>
      <c r="UZ97" s="20">
        <f t="shared" si="238"/>
        <v>0</v>
      </c>
      <c r="VA97" s="20">
        <f t="shared" si="239"/>
        <v>0</v>
      </c>
      <c r="VB97" s="36">
        <f t="shared" si="240"/>
        <v>190000</v>
      </c>
      <c r="VC97" s="20">
        <f t="shared" si="241"/>
        <v>150000</v>
      </c>
      <c r="VD97" s="20">
        <f t="shared" si="242"/>
        <v>0</v>
      </c>
      <c r="VE97" s="20">
        <f t="shared" si="243"/>
        <v>0</v>
      </c>
      <c r="VF97" s="20">
        <f t="shared" si="244"/>
        <v>0</v>
      </c>
      <c r="VG97" s="20">
        <f t="shared" si="245"/>
        <v>40000</v>
      </c>
      <c r="VH97" s="20">
        <f t="shared" si="246"/>
        <v>0</v>
      </c>
      <c r="VI97" s="20">
        <f t="shared" si="247"/>
        <v>0</v>
      </c>
      <c r="VJ97" s="20">
        <f t="shared" si="248"/>
        <v>0</v>
      </c>
      <c r="VK97" s="20">
        <f t="shared" si="249"/>
        <v>0</v>
      </c>
      <c r="VL97" s="20">
        <f t="shared" si="250"/>
        <v>0</v>
      </c>
      <c r="VM97" s="20">
        <f t="shared" si="251"/>
        <v>0</v>
      </c>
      <c r="VN97" s="20">
        <f t="shared" si="252"/>
        <v>0</v>
      </c>
      <c r="VT97" s="34">
        <f t="shared" si="139"/>
        <v>1961902</v>
      </c>
      <c r="VU97" s="34" t="str">
        <f t="shared" si="140"/>
        <v>Farní charita Rychnov nad Kněžnou</v>
      </c>
      <c r="VV97" s="34" t="str">
        <f t="shared" si="141"/>
        <v>Stacionář sv.Františka</v>
      </c>
      <c r="VW97" s="34" t="str">
        <f t="shared" si="142"/>
        <v>denní stacionáře</v>
      </c>
      <c r="VX97" s="10">
        <f t="shared" si="143"/>
        <v>141000</v>
      </c>
      <c r="VY97" s="10"/>
      <c r="VZ97" s="10"/>
      <c r="WA97" s="10">
        <f t="shared" si="144"/>
        <v>150000</v>
      </c>
      <c r="WB97" s="10">
        <f t="shared" si="145"/>
        <v>80000</v>
      </c>
      <c r="WC97" s="10">
        <f t="shared" si="146"/>
        <v>0</v>
      </c>
      <c r="WD97" s="10">
        <f t="shared" si="147"/>
        <v>0</v>
      </c>
      <c r="WE97" s="10">
        <f t="shared" si="148"/>
        <v>90000</v>
      </c>
      <c r="WF97" s="10"/>
      <c r="WG97" s="10"/>
      <c r="WH97" s="10">
        <f t="shared" si="149"/>
        <v>40000</v>
      </c>
      <c r="WI97" s="10">
        <f t="shared" si="150"/>
        <v>81000</v>
      </c>
      <c r="WJ97" s="10">
        <f t="shared" si="151"/>
        <v>1409000</v>
      </c>
      <c r="WK97" s="10"/>
      <c r="WL97" s="10">
        <f t="shared" si="152"/>
        <v>574600</v>
      </c>
      <c r="WM97" s="10">
        <f t="shared" si="153"/>
        <v>2565600</v>
      </c>
      <c r="WN97" s="10">
        <f t="shared" si="154"/>
        <v>2565600</v>
      </c>
      <c r="WO97" s="10">
        <f t="shared" si="155"/>
        <v>0</v>
      </c>
      <c r="WP97" s="10">
        <f t="shared" si="156"/>
        <v>1983600</v>
      </c>
      <c r="WQ97" s="34">
        <v>6115340</v>
      </c>
      <c r="WR97" s="10">
        <f t="shared" si="157"/>
        <v>0</v>
      </c>
      <c r="WS97" s="10"/>
      <c r="WT97" s="10"/>
      <c r="WU97" s="10">
        <f t="shared" si="158"/>
        <v>150000</v>
      </c>
      <c r="WV97" s="10">
        <f t="shared" si="159"/>
        <v>0</v>
      </c>
      <c r="WW97" s="10">
        <f t="shared" si="160"/>
        <v>0</v>
      </c>
      <c r="WX97" s="10">
        <f t="shared" si="161"/>
        <v>0</v>
      </c>
      <c r="WY97" s="10">
        <f t="shared" si="162"/>
        <v>40000</v>
      </c>
      <c r="WZ97" s="10"/>
      <c r="XA97" s="10"/>
      <c r="XB97" s="10">
        <f t="shared" si="163"/>
        <v>0</v>
      </c>
      <c r="XC97" s="10">
        <f t="shared" si="164"/>
        <v>0</v>
      </c>
      <c r="XD97" s="10">
        <f t="shared" si="165"/>
        <v>1767000</v>
      </c>
      <c r="XE97" s="10">
        <f t="shared" si="166"/>
        <v>1957000</v>
      </c>
      <c r="XF97" s="10"/>
      <c r="XG97" s="10">
        <f t="shared" si="167"/>
        <v>1957000</v>
      </c>
      <c r="XH97" s="10">
        <f t="shared" si="168"/>
        <v>0</v>
      </c>
      <c r="XI97" s="10"/>
      <c r="XJ97" s="10"/>
      <c r="XK97" s="10"/>
    </row>
    <row r="98" spans="1:635" s="34" customFormat="1" ht="28.5" customHeight="1">
      <c r="A98" s="7">
        <v>1</v>
      </c>
      <c r="B98" s="9" t="s">
        <v>1500</v>
      </c>
      <c r="C98" s="7">
        <v>42887968</v>
      </c>
      <c r="D98" s="7" t="s">
        <v>1501</v>
      </c>
      <c r="E98" s="7" t="s">
        <v>1315</v>
      </c>
      <c r="F98" s="7">
        <v>2499134</v>
      </c>
      <c r="G98" s="7" t="s">
        <v>1506</v>
      </c>
      <c r="H98" s="7" t="s">
        <v>1187</v>
      </c>
      <c r="I98" s="7" t="s">
        <v>1502</v>
      </c>
      <c r="J98" s="35">
        <v>39083</v>
      </c>
      <c r="K98" s="7"/>
      <c r="L98" s="7" t="s">
        <v>1188</v>
      </c>
      <c r="M98" s="7" t="s">
        <v>1476</v>
      </c>
      <c r="N98" s="7">
        <v>9</v>
      </c>
      <c r="O98" s="7"/>
      <c r="P98" s="7">
        <v>15</v>
      </c>
      <c r="Q98" s="7">
        <v>15</v>
      </c>
      <c r="R98" s="7">
        <v>14</v>
      </c>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t="s">
        <v>1308</v>
      </c>
      <c r="BM98" s="7" t="s">
        <v>1191</v>
      </c>
      <c r="BN98" s="7" t="s">
        <v>1309</v>
      </c>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v>0</v>
      </c>
      <c r="DB98" s="7">
        <v>0</v>
      </c>
      <c r="DC98" s="7">
        <v>0</v>
      </c>
      <c r="DD98" s="7">
        <v>0</v>
      </c>
      <c r="DE98" s="7">
        <v>0</v>
      </c>
      <c r="DF98" s="7">
        <v>0</v>
      </c>
      <c r="DG98" s="7">
        <v>3</v>
      </c>
      <c r="DH98" s="7">
        <v>3</v>
      </c>
      <c r="DI98" s="7">
        <v>2</v>
      </c>
      <c r="DJ98" s="7">
        <v>1</v>
      </c>
      <c r="DK98" s="7">
        <v>0</v>
      </c>
      <c r="DL98" s="7">
        <v>3</v>
      </c>
      <c r="DM98" s="7">
        <v>3</v>
      </c>
      <c r="DN98" s="7">
        <v>2</v>
      </c>
      <c r="DO98" s="7">
        <v>1</v>
      </c>
      <c r="DP98" s="7">
        <v>0</v>
      </c>
      <c r="DQ98" s="7">
        <v>9</v>
      </c>
      <c r="DR98" s="7">
        <v>9</v>
      </c>
      <c r="DS98" s="7">
        <v>0</v>
      </c>
      <c r="DT98" s="7">
        <v>0</v>
      </c>
      <c r="DU98" s="7">
        <v>0</v>
      </c>
      <c r="DV98" s="7">
        <v>0</v>
      </c>
      <c r="DW98" s="7">
        <v>0</v>
      </c>
      <c r="DX98" s="7">
        <v>0</v>
      </c>
      <c r="DY98" s="7">
        <v>3</v>
      </c>
      <c r="DZ98" s="7">
        <v>3</v>
      </c>
      <c r="EA98" s="7">
        <v>2</v>
      </c>
      <c r="EB98" s="7">
        <v>1</v>
      </c>
      <c r="EC98" s="7">
        <v>0</v>
      </c>
      <c r="ED98" s="7">
        <v>3</v>
      </c>
      <c r="EE98" s="7">
        <v>3</v>
      </c>
      <c r="EF98" s="7">
        <v>2</v>
      </c>
      <c r="EG98" s="7">
        <v>1</v>
      </c>
      <c r="EH98" s="7">
        <v>0</v>
      </c>
      <c r="EI98" s="7">
        <v>9</v>
      </c>
      <c r="EJ98" s="7">
        <v>9</v>
      </c>
      <c r="EK98" s="7">
        <v>1</v>
      </c>
      <c r="EL98" s="7">
        <v>0.2</v>
      </c>
      <c r="EM98" s="7">
        <v>0.2</v>
      </c>
      <c r="EN98" s="7">
        <v>70000</v>
      </c>
      <c r="EO98" s="7">
        <v>70000</v>
      </c>
      <c r="EP98" s="7">
        <v>14</v>
      </c>
      <c r="EQ98" s="7">
        <v>3.36</v>
      </c>
      <c r="ER98" s="7">
        <v>3.36</v>
      </c>
      <c r="ES98" s="7">
        <v>920000</v>
      </c>
      <c r="ET98" s="7">
        <v>920000</v>
      </c>
      <c r="EU98" s="7">
        <v>8</v>
      </c>
      <c r="EV98" s="7">
        <v>1.365</v>
      </c>
      <c r="EW98" s="7">
        <v>1.3620000000000001</v>
      </c>
      <c r="EX98" s="7">
        <v>480000</v>
      </c>
      <c r="EY98" s="7">
        <v>0</v>
      </c>
      <c r="EZ98" s="7">
        <v>1</v>
      </c>
      <c r="FA98" s="7">
        <v>0.2</v>
      </c>
      <c r="FB98" s="7">
        <v>0.2</v>
      </c>
      <c r="FC98" s="7">
        <v>170000</v>
      </c>
      <c r="FD98" s="7">
        <v>170000</v>
      </c>
      <c r="FE98" s="7"/>
      <c r="FF98" s="7"/>
      <c r="FG98" s="7"/>
      <c r="FH98" s="7"/>
      <c r="FI98" s="7"/>
      <c r="FJ98" s="7"/>
      <c r="FK98" s="7"/>
      <c r="FL98" s="7"/>
      <c r="FM98" s="7"/>
      <c r="FN98" s="7"/>
      <c r="FO98" s="7">
        <v>9</v>
      </c>
      <c r="FP98" s="7">
        <v>2.1</v>
      </c>
      <c r="FQ98" s="7">
        <v>2.1</v>
      </c>
      <c r="FR98" s="7">
        <v>800000</v>
      </c>
      <c r="FS98" s="7">
        <v>620000</v>
      </c>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c r="IX98" s="7"/>
      <c r="IY98" s="7"/>
      <c r="IZ98" s="7"/>
      <c r="JA98" s="7"/>
      <c r="JB98" s="7"/>
      <c r="JC98" s="7"/>
      <c r="JD98" s="7"/>
      <c r="JE98" s="7"/>
      <c r="JF98" s="7"/>
      <c r="JG98" s="7"/>
      <c r="JH98" s="7"/>
      <c r="JI98" s="7"/>
      <c r="JJ98" s="7"/>
      <c r="JK98" s="7"/>
      <c r="JL98" s="7"/>
      <c r="JM98" s="7"/>
      <c r="JN98" s="7"/>
      <c r="JO98" s="7"/>
      <c r="JP98" s="7"/>
      <c r="JQ98" s="7"/>
      <c r="JR98" s="7"/>
      <c r="JS98" s="7"/>
      <c r="JT98" s="7"/>
      <c r="JU98" s="7"/>
      <c r="JV98" s="7"/>
      <c r="JW98" s="7"/>
      <c r="JX98" s="7"/>
      <c r="JY98" s="7"/>
      <c r="JZ98" s="7"/>
      <c r="KA98" s="7"/>
      <c r="KB98" s="7"/>
      <c r="KC98" s="7"/>
      <c r="KD98" s="7"/>
      <c r="KE98" s="7"/>
      <c r="KF98" s="7"/>
      <c r="KG98" s="7">
        <v>3</v>
      </c>
      <c r="KH98" s="7">
        <v>130</v>
      </c>
      <c r="KI98" s="7">
        <v>5.125</v>
      </c>
      <c r="KJ98" s="7">
        <v>0</v>
      </c>
      <c r="KK98" s="7">
        <v>0</v>
      </c>
      <c r="KL98" s="7">
        <v>0</v>
      </c>
      <c r="KM98" s="7">
        <v>5.125</v>
      </c>
      <c r="KN98" s="7">
        <v>2440000</v>
      </c>
      <c r="KO98" s="7">
        <v>1780000</v>
      </c>
      <c r="KP98" s="7">
        <v>1780000</v>
      </c>
      <c r="KQ98" s="7"/>
      <c r="KR98" s="7"/>
      <c r="KS98" s="7"/>
      <c r="KT98" s="7">
        <v>0</v>
      </c>
      <c r="KU98" s="7">
        <v>0</v>
      </c>
      <c r="KV98" s="7">
        <v>0</v>
      </c>
      <c r="KW98" s="7"/>
      <c r="KX98" s="7"/>
      <c r="KY98" s="7"/>
      <c r="KZ98" s="7">
        <v>0</v>
      </c>
      <c r="LA98" s="7">
        <v>0</v>
      </c>
      <c r="LB98" s="7">
        <v>0</v>
      </c>
      <c r="LC98" s="7"/>
      <c r="LD98" s="7"/>
      <c r="LE98" s="7"/>
      <c r="LF98" s="7">
        <v>35000</v>
      </c>
      <c r="LG98" s="7">
        <v>0</v>
      </c>
      <c r="LH98" s="7">
        <v>0</v>
      </c>
      <c r="LI98" s="7"/>
      <c r="LJ98" s="7"/>
      <c r="LK98" s="7"/>
      <c r="LL98" s="7">
        <v>10000</v>
      </c>
      <c r="LM98" s="7">
        <v>0</v>
      </c>
      <c r="LN98" s="7">
        <v>0</v>
      </c>
      <c r="LO98" s="7"/>
      <c r="LP98" s="7"/>
      <c r="LQ98" s="7"/>
      <c r="LR98" s="7">
        <v>30000</v>
      </c>
      <c r="LS98" s="7">
        <v>0</v>
      </c>
      <c r="LT98" s="7">
        <v>0</v>
      </c>
      <c r="LU98" s="7"/>
      <c r="LV98" s="7"/>
      <c r="LW98" s="7"/>
      <c r="LX98" s="7">
        <v>140000</v>
      </c>
      <c r="LY98" s="7">
        <v>0</v>
      </c>
      <c r="LZ98" s="7">
        <v>0</v>
      </c>
      <c r="MA98" s="7"/>
      <c r="MB98" s="7"/>
      <c r="MC98" s="7"/>
      <c r="MD98" s="7">
        <v>13000</v>
      </c>
      <c r="ME98" s="7">
        <v>0</v>
      </c>
      <c r="MF98" s="7">
        <v>0</v>
      </c>
      <c r="MG98" s="7"/>
      <c r="MH98" s="7"/>
      <c r="MI98" s="7"/>
      <c r="MJ98" s="7">
        <v>13000</v>
      </c>
      <c r="MK98" s="7">
        <v>0</v>
      </c>
      <c r="ML98" s="7">
        <v>0</v>
      </c>
      <c r="MM98" s="7"/>
      <c r="MN98" s="7"/>
      <c r="MO98" s="7"/>
      <c r="MP98" s="7">
        <v>40000</v>
      </c>
      <c r="MQ98" s="7">
        <v>0</v>
      </c>
      <c r="MR98" s="7">
        <v>0</v>
      </c>
      <c r="MS98" s="7"/>
      <c r="MT98" s="7"/>
      <c r="MU98" s="7"/>
      <c r="MV98" s="7">
        <v>230000</v>
      </c>
      <c r="MW98" s="7">
        <v>130000</v>
      </c>
      <c r="MX98" s="7">
        <v>130000</v>
      </c>
      <c r="MY98" s="7"/>
      <c r="MZ98" s="7"/>
      <c r="NA98" s="7"/>
      <c r="NB98" s="7">
        <v>11000</v>
      </c>
      <c r="NC98" s="7">
        <v>0</v>
      </c>
      <c r="ND98" s="7">
        <v>0</v>
      </c>
      <c r="NE98" s="7"/>
      <c r="NF98" s="7"/>
      <c r="NG98" s="7"/>
      <c r="NH98" s="7">
        <v>0</v>
      </c>
      <c r="NI98" s="7">
        <v>0</v>
      </c>
      <c r="NJ98" s="7">
        <v>0</v>
      </c>
      <c r="NK98" s="7"/>
      <c r="NL98" s="7"/>
      <c r="NM98" s="7"/>
      <c r="NN98" s="7">
        <v>40000</v>
      </c>
      <c r="NO98" s="7">
        <v>0</v>
      </c>
      <c r="NP98" s="7">
        <v>0</v>
      </c>
      <c r="NQ98" s="7"/>
      <c r="NR98" s="7"/>
      <c r="NS98" s="7"/>
      <c r="NT98" s="7">
        <v>35000</v>
      </c>
      <c r="NU98" s="7">
        <v>0</v>
      </c>
      <c r="NV98" s="7">
        <v>0</v>
      </c>
      <c r="NW98" s="7"/>
      <c r="NX98" s="7"/>
      <c r="NY98" s="7"/>
      <c r="NZ98" s="7">
        <v>35000</v>
      </c>
      <c r="OA98" s="7">
        <v>0</v>
      </c>
      <c r="OB98" s="7">
        <v>0</v>
      </c>
      <c r="OC98" s="7"/>
      <c r="OD98" s="7"/>
      <c r="OE98" s="7"/>
      <c r="OF98" s="7">
        <v>23000</v>
      </c>
      <c r="OG98" s="7">
        <v>0</v>
      </c>
      <c r="OH98" s="7">
        <v>0</v>
      </c>
      <c r="OI98" s="7"/>
      <c r="OJ98" s="7"/>
      <c r="OK98" s="7"/>
      <c r="OL98" s="7">
        <v>0</v>
      </c>
      <c r="OM98" s="7">
        <v>0</v>
      </c>
      <c r="ON98" s="7">
        <v>0</v>
      </c>
      <c r="OO98" s="7"/>
      <c r="OP98" s="7"/>
      <c r="OQ98" s="7"/>
      <c r="OR98" s="7">
        <v>0</v>
      </c>
      <c r="OS98" s="7">
        <v>0</v>
      </c>
      <c r="OT98" s="7">
        <v>0</v>
      </c>
      <c r="OU98" s="7"/>
      <c r="OV98" s="7"/>
      <c r="OW98" s="7"/>
      <c r="OX98" s="7">
        <v>20000</v>
      </c>
      <c r="OY98" s="7">
        <v>0</v>
      </c>
      <c r="OZ98" s="7">
        <v>0</v>
      </c>
      <c r="PA98" s="7"/>
      <c r="PB98" s="7"/>
      <c r="PC98" s="7"/>
      <c r="PD98" s="7">
        <v>70000</v>
      </c>
      <c r="PE98" s="7">
        <v>0</v>
      </c>
      <c r="PF98" s="7">
        <v>0</v>
      </c>
      <c r="PG98" s="7"/>
      <c r="PH98" s="7"/>
      <c r="PI98" s="7"/>
      <c r="PJ98" s="7">
        <v>25000</v>
      </c>
      <c r="PK98" s="7">
        <v>0</v>
      </c>
      <c r="PL98" s="7">
        <v>0</v>
      </c>
      <c r="PM98" s="7"/>
      <c r="PN98" s="7"/>
      <c r="PO98" s="7"/>
      <c r="PP98" s="7">
        <v>3210000</v>
      </c>
      <c r="PQ98" s="7">
        <v>1910000</v>
      </c>
      <c r="PR98" s="8">
        <v>1910000</v>
      </c>
      <c r="PS98" s="7">
        <v>100</v>
      </c>
      <c r="PT98" s="7">
        <v>100</v>
      </c>
      <c r="PU98" s="7"/>
      <c r="PV98" s="7">
        <v>2978129</v>
      </c>
      <c r="PW98" s="7"/>
      <c r="PX98" s="7">
        <v>1454000</v>
      </c>
      <c r="PY98" s="7">
        <v>1830000</v>
      </c>
      <c r="PZ98" s="7">
        <v>1910000</v>
      </c>
      <c r="QA98" s="7">
        <v>157878</v>
      </c>
      <c r="QB98" s="7">
        <v>78000</v>
      </c>
      <c r="QC98" s="7">
        <v>84000</v>
      </c>
      <c r="QD98" s="7">
        <v>0</v>
      </c>
      <c r="QE98" s="7">
        <v>0</v>
      </c>
      <c r="QF98" s="7">
        <v>0</v>
      </c>
      <c r="QG98" s="7">
        <v>0</v>
      </c>
      <c r="QH98" s="7">
        <v>0</v>
      </c>
      <c r="QI98" s="7">
        <v>0</v>
      </c>
      <c r="QJ98" s="7">
        <v>903368</v>
      </c>
      <c r="QK98" s="7">
        <v>860000</v>
      </c>
      <c r="QL98" s="7">
        <v>900000</v>
      </c>
      <c r="QM98" s="7"/>
      <c r="QN98" s="7">
        <v>0</v>
      </c>
      <c r="QO98" s="7">
        <v>30000</v>
      </c>
      <c r="QP98" s="7">
        <v>60000</v>
      </c>
      <c r="QQ98" s="7"/>
      <c r="QR98" s="7"/>
      <c r="QS98" s="7"/>
      <c r="QT98" s="7"/>
      <c r="QU98" s="7">
        <v>305000</v>
      </c>
      <c r="QV98" s="7">
        <v>0</v>
      </c>
      <c r="QW98" s="7">
        <v>0</v>
      </c>
      <c r="QX98" s="7">
        <v>104500</v>
      </c>
      <c r="QY98" s="7">
        <v>72000</v>
      </c>
      <c r="QZ98" s="7">
        <v>94000</v>
      </c>
      <c r="RA98" s="7"/>
      <c r="RB98" s="7"/>
      <c r="RC98" s="7"/>
      <c r="RD98" s="7">
        <v>114549</v>
      </c>
      <c r="RE98" s="7">
        <v>142000</v>
      </c>
      <c r="RF98" s="7">
        <v>162000</v>
      </c>
      <c r="RG98" s="7"/>
      <c r="RH98" s="7"/>
      <c r="RI98" s="7">
        <v>0</v>
      </c>
      <c r="RJ98" s="7"/>
      <c r="RK98" s="7"/>
      <c r="RL98" s="7"/>
      <c r="RM98" s="7" t="s">
        <v>1188</v>
      </c>
      <c r="RN98" s="7"/>
      <c r="RO98" s="7"/>
      <c r="RP98" s="7"/>
      <c r="RQ98" s="7"/>
      <c r="RR98" s="7"/>
      <c r="RS98" s="7"/>
      <c r="RT98" s="7"/>
      <c r="RU98" s="7"/>
      <c r="RV98" s="7"/>
      <c r="RW98" s="7"/>
      <c r="RX98" s="7"/>
      <c r="RY98" s="7"/>
      <c r="RZ98" s="7"/>
      <c r="SA98" s="7"/>
      <c r="SB98" s="7"/>
      <c r="SC98" s="7"/>
      <c r="SD98" s="7"/>
      <c r="SE98" s="7"/>
      <c r="SF98" s="7"/>
      <c r="SG98" s="36">
        <f t="shared" si="169"/>
        <v>3210000</v>
      </c>
      <c r="SH98" s="36">
        <f t="shared" si="170"/>
        <v>3210000</v>
      </c>
      <c r="SI98" s="36">
        <f t="shared" si="171"/>
        <v>2475000</v>
      </c>
      <c r="SJ98" s="20">
        <f t="shared" si="172"/>
        <v>2440000</v>
      </c>
      <c r="SK98" s="20">
        <f t="shared" si="173"/>
        <v>0</v>
      </c>
      <c r="SL98" s="20">
        <f t="shared" si="174"/>
        <v>0</v>
      </c>
      <c r="SM98" s="20">
        <f t="shared" si="175"/>
        <v>35000</v>
      </c>
      <c r="SN98" s="36">
        <f t="shared" si="176"/>
        <v>735000</v>
      </c>
      <c r="SO98" s="36">
        <f t="shared" si="177"/>
        <v>40000</v>
      </c>
      <c r="SP98" s="20">
        <f t="shared" si="178"/>
        <v>10000</v>
      </c>
      <c r="SQ98" s="20">
        <f t="shared" si="179"/>
        <v>30000</v>
      </c>
      <c r="SR98" s="20">
        <f t="shared" si="180"/>
        <v>140000</v>
      </c>
      <c r="SS98" s="20">
        <f t="shared" si="181"/>
        <v>13000</v>
      </c>
      <c r="ST98" s="20">
        <f t="shared" si="182"/>
        <v>13000</v>
      </c>
      <c r="SU98" s="20">
        <f t="shared" si="183"/>
        <v>40000</v>
      </c>
      <c r="SV98" s="36">
        <f t="shared" si="184"/>
        <v>394000</v>
      </c>
      <c r="SW98" s="20">
        <f t="shared" si="185"/>
        <v>230000</v>
      </c>
      <c r="SX98" s="20">
        <f t="shared" si="186"/>
        <v>11000</v>
      </c>
      <c r="SY98" s="20">
        <f t="shared" si="187"/>
        <v>0</v>
      </c>
      <c r="SZ98" s="20">
        <f t="shared" si="188"/>
        <v>40000</v>
      </c>
      <c r="TA98" s="20">
        <f t="shared" si="189"/>
        <v>35000</v>
      </c>
      <c r="TB98" s="20">
        <f t="shared" si="190"/>
        <v>35000</v>
      </c>
      <c r="TC98" s="20">
        <f t="shared" si="191"/>
        <v>23000</v>
      </c>
      <c r="TD98" s="20">
        <f t="shared" si="192"/>
        <v>0</v>
      </c>
      <c r="TE98" s="20">
        <f t="shared" si="193"/>
        <v>0</v>
      </c>
      <c r="TF98" s="20">
        <f t="shared" si="194"/>
        <v>20000</v>
      </c>
      <c r="TG98" s="20">
        <f t="shared" si="195"/>
        <v>70000</v>
      </c>
      <c r="TH98" s="20">
        <f t="shared" si="196"/>
        <v>25000</v>
      </c>
      <c r="TI98" s="6"/>
      <c r="TJ98" s="36">
        <f t="shared" si="197"/>
        <v>1910000</v>
      </c>
      <c r="TK98" s="36">
        <f t="shared" si="198"/>
        <v>1910000</v>
      </c>
      <c r="TL98" s="36">
        <f t="shared" si="199"/>
        <v>1780000</v>
      </c>
      <c r="TM98" s="20">
        <f t="shared" si="200"/>
        <v>1780000</v>
      </c>
      <c r="TN98" s="20">
        <f t="shared" si="201"/>
        <v>0</v>
      </c>
      <c r="TO98" s="20">
        <f t="shared" si="202"/>
        <v>0</v>
      </c>
      <c r="TP98" s="20">
        <f t="shared" si="203"/>
        <v>0</v>
      </c>
      <c r="TQ98" s="36">
        <f t="shared" si="204"/>
        <v>130000</v>
      </c>
      <c r="TR98" s="36">
        <f t="shared" si="205"/>
        <v>0</v>
      </c>
      <c r="TS98" s="20">
        <f t="shared" si="206"/>
        <v>0</v>
      </c>
      <c r="TT98" s="20">
        <f t="shared" si="207"/>
        <v>0</v>
      </c>
      <c r="TU98" s="20">
        <f t="shared" si="208"/>
        <v>0</v>
      </c>
      <c r="TV98" s="20">
        <f t="shared" si="209"/>
        <v>0</v>
      </c>
      <c r="TW98" s="20">
        <f t="shared" si="210"/>
        <v>0</v>
      </c>
      <c r="TX98" s="20">
        <f t="shared" si="211"/>
        <v>0</v>
      </c>
      <c r="TY98" s="36">
        <f t="shared" si="212"/>
        <v>130000</v>
      </c>
      <c r="TZ98" s="20">
        <f t="shared" si="213"/>
        <v>130000</v>
      </c>
      <c r="UA98" s="20">
        <f t="shared" si="214"/>
        <v>0</v>
      </c>
      <c r="UB98" s="20">
        <f t="shared" si="215"/>
        <v>0</v>
      </c>
      <c r="UC98" s="20">
        <f t="shared" si="216"/>
        <v>0</v>
      </c>
      <c r="UD98" s="20">
        <f t="shared" si="217"/>
        <v>0</v>
      </c>
      <c r="UE98" s="20">
        <f t="shared" si="218"/>
        <v>0</v>
      </c>
      <c r="UF98" s="20">
        <f t="shared" si="219"/>
        <v>0</v>
      </c>
      <c r="UG98" s="20">
        <f t="shared" si="220"/>
        <v>0</v>
      </c>
      <c r="UH98" s="20">
        <f t="shared" si="221"/>
        <v>0</v>
      </c>
      <c r="UI98" s="20">
        <f t="shared" si="222"/>
        <v>0</v>
      </c>
      <c r="UJ98" s="20">
        <f t="shared" si="223"/>
        <v>0</v>
      </c>
      <c r="UK98" s="20">
        <f t="shared" si="224"/>
        <v>0</v>
      </c>
      <c r="UL98" s="6"/>
      <c r="UM98" s="36">
        <f t="shared" si="225"/>
        <v>1910000</v>
      </c>
      <c r="UN98" s="36">
        <f t="shared" si="226"/>
        <v>1910000</v>
      </c>
      <c r="UO98" s="36">
        <f t="shared" si="227"/>
        <v>1780000</v>
      </c>
      <c r="UP98" s="20">
        <f t="shared" si="228"/>
        <v>1780000</v>
      </c>
      <c r="UQ98" s="20">
        <f t="shared" si="229"/>
        <v>0</v>
      </c>
      <c r="UR98" s="20">
        <f t="shared" si="230"/>
        <v>0</v>
      </c>
      <c r="US98" s="20">
        <f t="shared" si="231"/>
        <v>0</v>
      </c>
      <c r="UT98" s="36">
        <f t="shared" si="232"/>
        <v>130000</v>
      </c>
      <c r="UU98" s="36">
        <f t="shared" si="233"/>
        <v>0</v>
      </c>
      <c r="UV98" s="20">
        <f t="shared" si="234"/>
        <v>0</v>
      </c>
      <c r="UW98" s="20">
        <f t="shared" si="235"/>
        <v>0</v>
      </c>
      <c r="UX98" s="20">
        <f t="shared" si="236"/>
        <v>0</v>
      </c>
      <c r="UY98" s="20">
        <f t="shared" si="237"/>
        <v>0</v>
      </c>
      <c r="UZ98" s="20">
        <f t="shared" si="238"/>
        <v>0</v>
      </c>
      <c r="VA98" s="20">
        <f t="shared" si="239"/>
        <v>0</v>
      </c>
      <c r="VB98" s="36">
        <f t="shared" si="240"/>
        <v>130000</v>
      </c>
      <c r="VC98" s="20">
        <f t="shared" si="241"/>
        <v>130000</v>
      </c>
      <c r="VD98" s="20">
        <f t="shared" si="242"/>
        <v>0</v>
      </c>
      <c r="VE98" s="20">
        <f t="shared" si="243"/>
        <v>0</v>
      </c>
      <c r="VF98" s="20">
        <f t="shared" si="244"/>
        <v>0</v>
      </c>
      <c r="VG98" s="20">
        <f t="shared" si="245"/>
        <v>0</v>
      </c>
      <c r="VH98" s="20">
        <f t="shared" si="246"/>
        <v>0</v>
      </c>
      <c r="VI98" s="20">
        <f t="shared" si="247"/>
        <v>0</v>
      </c>
      <c r="VJ98" s="20">
        <f t="shared" si="248"/>
        <v>0</v>
      </c>
      <c r="VK98" s="20">
        <f t="shared" si="249"/>
        <v>0</v>
      </c>
      <c r="VL98" s="20">
        <f t="shared" si="250"/>
        <v>0</v>
      </c>
      <c r="VM98" s="20">
        <f t="shared" si="251"/>
        <v>0</v>
      </c>
      <c r="VN98" s="20">
        <f t="shared" si="252"/>
        <v>0</v>
      </c>
      <c r="VT98" s="34">
        <f t="shared" si="139"/>
        <v>2499134</v>
      </c>
      <c r="VU98" s="34" t="str">
        <f t="shared" si="140"/>
        <v>Farní charita Rychnov nad Kněžnou</v>
      </c>
      <c r="VV98" s="34" t="str">
        <f t="shared" si="141"/>
        <v>Stacionář sv.Františka</v>
      </c>
      <c r="VW98" s="34" t="str">
        <f t="shared" si="142"/>
        <v>týdenní stacionáře</v>
      </c>
      <c r="VX98" s="10">
        <f t="shared" si="143"/>
        <v>206000</v>
      </c>
      <c r="VY98" s="10"/>
      <c r="VZ98" s="10"/>
      <c r="WA98" s="10">
        <f t="shared" si="144"/>
        <v>230000</v>
      </c>
      <c r="WB98" s="10">
        <f t="shared" si="145"/>
        <v>35000</v>
      </c>
      <c r="WC98" s="10">
        <f t="shared" si="146"/>
        <v>0</v>
      </c>
      <c r="WD98" s="10">
        <f t="shared" si="147"/>
        <v>0</v>
      </c>
      <c r="WE98" s="10">
        <f t="shared" si="148"/>
        <v>86000</v>
      </c>
      <c r="WF98" s="10"/>
      <c r="WG98" s="10"/>
      <c r="WH98" s="10">
        <f t="shared" si="149"/>
        <v>70000</v>
      </c>
      <c r="WI98" s="10">
        <f t="shared" si="150"/>
        <v>108000</v>
      </c>
      <c r="WJ98" s="10">
        <f t="shared" si="151"/>
        <v>1640000</v>
      </c>
      <c r="WK98" s="10"/>
      <c r="WL98" s="10">
        <f t="shared" si="152"/>
        <v>835000</v>
      </c>
      <c r="WM98" s="10">
        <f t="shared" si="153"/>
        <v>3210000</v>
      </c>
      <c r="WN98" s="10">
        <f t="shared" si="154"/>
        <v>3210000</v>
      </c>
      <c r="WO98" s="10">
        <f t="shared" si="155"/>
        <v>0</v>
      </c>
      <c r="WP98" s="10">
        <f t="shared" si="156"/>
        <v>2475000</v>
      </c>
      <c r="WQ98" s="34">
        <v>6115340</v>
      </c>
      <c r="WR98" s="10">
        <f t="shared" si="157"/>
        <v>0</v>
      </c>
      <c r="WS98" s="10"/>
      <c r="WT98" s="10"/>
      <c r="WU98" s="10">
        <f t="shared" si="158"/>
        <v>130000</v>
      </c>
      <c r="WV98" s="10">
        <f t="shared" si="159"/>
        <v>0</v>
      </c>
      <c r="WW98" s="10">
        <f t="shared" si="160"/>
        <v>0</v>
      </c>
      <c r="WX98" s="10">
        <f t="shared" si="161"/>
        <v>0</v>
      </c>
      <c r="WY98" s="10">
        <f t="shared" si="162"/>
        <v>0</v>
      </c>
      <c r="WZ98" s="10"/>
      <c r="XA98" s="10"/>
      <c r="XB98" s="10">
        <f t="shared" si="163"/>
        <v>0</v>
      </c>
      <c r="XC98" s="10">
        <f t="shared" si="164"/>
        <v>0</v>
      </c>
      <c r="XD98" s="10">
        <f t="shared" si="165"/>
        <v>1780000</v>
      </c>
      <c r="XE98" s="10">
        <f t="shared" si="166"/>
        <v>1910000</v>
      </c>
      <c r="XF98" s="10"/>
      <c r="XG98" s="10">
        <f t="shared" si="167"/>
        <v>1910000</v>
      </c>
      <c r="XH98" s="10">
        <f t="shared" si="168"/>
        <v>0</v>
      </c>
      <c r="XI98" s="10"/>
      <c r="XJ98" s="10"/>
      <c r="XK98" s="10"/>
    </row>
    <row r="99" spans="1:635" s="34" customFormat="1" ht="28.5" customHeight="1">
      <c r="A99" s="7">
        <v>1</v>
      </c>
      <c r="B99" s="9" t="s">
        <v>1507</v>
      </c>
      <c r="C99" s="7">
        <v>45980144</v>
      </c>
      <c r="D99" s="7" t="s">
        <v>1508</v>
      </c>
      <c r="E99" s="7" t="s">
        <v>1315</v>
      </c>
      <c r="F99" s="7">
        <v>6311728</v>
      </c>
      <c r="G99" s="7" t="s">
        <v>1186</v>
      </c>
      <c r="H99" s="7" t="s">
        <v>1187</v>
      </c>
      <c r="I99" s="7" t="s">
        <v>1509</v>
      </c>
      <c r="J99" s="35">
        <v>37987</v>
      </c>
      <c r="K99" s="7"/>
      <c r="L99" s="7" t="s">
        <v>1188</v>
      </c>
      <c r="M99" s="7"/>
      <c r="N99" s="7"/>
      <c r="O99" s="7"/>
      <c r="P99" s="7"/>
      <c r="Q99" s="7"/>
      <c r="R99" s="7"/>
      <c r="S99" s="7"/>
      <c r="T99" s="7"/>
      <c r="U99" s="7"/>
      <c r="V99" s="7"/>
      <c r="W99" s="7"/>
      <c r="X99" s="7" t="s">
        <v>1287</v>
      </c>
      <c r="Y99" s="7"/>
      <c r="Z99" s="7">
        <v>5</v>
      </c>
      <c r="AA99" s="7">
        <v>5</v>
      </c>
      <c r="AB99" s="7">
        <v>6</v>
      </c>
      <c r="AC99" s="7">
        <v>5</v>
      </c>
      <c r="AD99" s="7">
        <v>6</v>
      </c>
      <c r="AE99" s="7"/>
      <c r="AF99" s="7"/>
      <c r="AG99" s="7"/>
      <c r="AH99" s="7"/>
      <c r="AI99" s="7"/>
      <c r="AJ99" s="7"/>
      <c r="AK99" s="7"/>
      <c r="AL99" s="7"/>
      <c r="AM99" s="7"/>
      <c r="AN99" s="7">
        <v>260</v>
      </c>
      <c r="AO99" s="7"/>
      <c r="AP99" s="7" t="s">
        <v>1510</v>
      </c>
      <c r="AQ99" s="7">
        <v>105</v>
      </c>
      <c r="AR99" s="7">
        <v>110</v>
      </c>
      <c r="AS99" s="7">
        <v>119</v>
      </c>
      <c r="AT99" s="7">
        <v>110</v>
      </c>
      <c r="AU99" s="7">
        <v>110</v>
      </c>
      <c r="AV99" s="7"/>
      <c r="AW99" s="7"/>
      <c r="AX99" s="7"/>
      <c r="AY99" s="7"/>
      <c r="AZ99" s="7"/>
      <c r="BA99" s="7"/>
      <c r="BB99" s="7"/>
      <c r="BC99" s="7"/>
      <c r="BD99" s="7"/>
      <c r="BE99" s="7"/>
      <c r="BF99" s="7"/>
      <c r="BG99" s="7"/>
      <c r="BH99" s="7"/>
      <c r="BI99" s="7"/>
      <c r="BJ99" s="7">
        <v>7300</v>
      </c>
      <c r="BK99" s="7"/>
      <c r="BL99" s="7" t="s">
        <v>1511</v>
      </c>
      <c r="BM99" s="7" t="s">
        <v>1191</v>
      </c>
      <c r="BN99" s="7" t="s">
        <v>1200</v>
      </c>
      <c r="BO99" s="7">
        <v>0</v>
      </c>
      <c r="BP99" s="7">
        <v>0</v>
      </c>
      <c r="BQ99" s="7">
        <v>0</v>
      </c>
      <c r="BR99" s="7">
        <v>0</v>
      </c>
      <c r="BS99" s="7">
        <v>0</v>
      </c>
      <c r="BT99" s="7">
        <v>35</v>
      </c>
      <c r="BU99" s="7">
        <v>43</v>
      </c>
      <c r="BV99" s="7">
        <v>21</v>
      </c>
      <c r="BW99" s="7">
        <v>1</v>
      </c>
      <c r="BX99" s="7">
        <v>10</v>
      </c>
      <c r="BY99" s="7">
        <v>35</v>
      </c>
      <c r="BZ99" s="7">
        <v>43</v>
      </c>
      <c r="CA99" s="7">
        <v>21</v>
      </c>
      <c r="CB99" s="7">
        <v>1</v>
      </c>
      <c r="CC99" s="7">
        <v>10</v>
      </c>
      <c r="CD99" s="7">
        <v>0</v>
      </c>
      <c r="CE99" s="7">
        <v>110</v>
      </c>
      <c r="CF99" s="7">
        <v>110</v>
      </c>
      <c r="CG99" s="7">
        <v>0</v>
      </c>
      <c r="CH99" s="7">
        <v>0</v>
      </c>
      <c r="CI99" s="7">
        <v>0</v>
      </c>
      <c r="CJ99" s="7">
        <v>0</v>
      </c>
      <c r="CK99" s="7">
        <v>0</v>
      </c>
      <c r="CL99" s="7">
        <v>0</v>
      </c>
      <c r="CM99" s="7">
        <v>36</v>
      </c>
      <c r="CN99" s="7">
        <v>45</v>
      </c>
      <c r="CO99" s="7">
        <v>24</v>
      </c>
      <c r="CP99" s="7">
        <v>2</v>
      </c>
      <c r="CQ99" s="7">
        <v>9</v>
      </c>
      <c r="CR99" s="7">
        <v>36</v>
      </c>
      <c r="CS99" s="7">
        <v>45</v>
      </c>
      <c r="CT99" s="7">
        <v>24</v>
      </c>
      <c r="CU99" s="7">
        <v>2</v>
      </c>
      <c r="CV99" s="7">
        <v>9</v>
      </c>
      <c r="CW99" s="7">
        <v>0</v>
      </c>
      <c r="CX99" s="7">
        <v>116</v>
      </c>
      <c r="CY99" s="7">
        <v>116</v>
      </c>
      <c r="CZ99" s="7">
        <v>0</v>
      </c>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v>1</v>
      </c>
      <c r="EL99" s="7">
        <v>0.5</v>
      </c>
      <c r="EM99" s="7">
        <v>0.5</v>
      </c>
      <c r="EN99" s="7">
        <v>190000</v>
      </c>
      <c r="EO99" s="7">
        <v>100000</v>
      </c>
      <c r="EP99" s="7">
        <v>7</v>
      </c>
      <c r="EQ99" s="7">
        <v>7</v>
      </c>
      <c r="ER99" s="7">
        <v>6</v>
      </c>
      <c r="ES99" s="7">
        <v>1957000</v>
      </c>
      <c r="ET99" s="7">
        <v>1600000</v>
      </c>
      <c r="EU99" s="7"/>
      <c r="EV99" s="7"/>
      <c r="EW99" s="7"/>
      <c r="EX99" s="7"/>
      <c r="EY99" s="7"/>
      <c r="EZ99" s="7"/>
      <c r="FA99" s="7"/>
      <c r="FB99" s="7"/>
      <c r="FC99" s="7"/>
      <c r="FD99" s="7"/>
      <c r="FE99" s="7"/>
      <c r="FF99" s="7"/>
      <c r="FG99" s="7"/>
      <c r="FH99" s="7"/>
      <c r="FI99" s="7"/>
      <c r="FJ99" s="7"/>
      <c r="FK99" s="7"/>
      <c r="FL99" s="7"/>
      <c r="FM99" s="7"/>
      <c r="FN99" s="7"/>
      <c r="FO99" s="7">
        <v>2</v>
      </c>
      <c r="FP99" s="7">
        <v>0.6</v>
      </c>
      <c r="FQ99" s="7">
        <v>0</v>
      </c>
      <c r="FR99" s="7">
        <v>229000</v>
      </c>
      <c r="FS99" s="7">
        <v>100000</v>
      </c>
      <c r="FT99" s="7"/>
      <c r="FU99" s="7"/>
      <c r="FV99" s="7"/>
      <c r="FW99" s="7"/>
      <c r="FX99" s="7"/>
      <c r="FY99" s="7"/>
      <c r="FZ99" s="7"/>
      <c r="GA99" s="7"/>
      <c r="GB99" s="7"/>
      <c r="GC99" s="7"/>
      <c r="GD99" s="7"/>
      <c r="GE99" s="7"/>
      <c r="GF99" s="7"/>
      <c r="GG99" s="7"/>
      <c r="GH99" s="7"/>
      <c r="GI99" s="7"/>
      <c r="GJ99" s="7"/>
      <c r="GK99" s="7"/>
      <c r="GL99" s="7">
        <v>1</v>
      </c>
      <c r="GM99" s="7">
        <v>0.5</v>
      </c>
      <c r="GN99" s="7">
        <v>8</v>
      </c>
      <c r="GO99" s="7">
        <v>0.33300000000000002</v>
      </c>
      <c r="GP99" s="7">
        <v>86000</v>
      </c>
      <c r="GQ99" s="7">
        <v>0</v>
      </c>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v>2</v>
      </c>
      <c r="IO99" s="7">
        <v>600</v>
      </c>
      <c r="IP99" s="7">
        <v>0.29899999999999999</v>
      </c>
      <c r="IQ99" s="7">
        <v>45000</v>
      </c>
      <c r="IR99" s="7">
        <v>0</v>
      </c>
      <c r="IS99" s="7">
        <v>2</v>
      </c>
      <c r="IT99" s="7">
        <v>288</v>
      </c>
      <c r="IU99" s="7">
        <v>0.14299999999999999</v>
      </c>
      <c r="IV99" s="7">
        <v>36000</v>
      </c>
      <c r="IW99" s="7">
        <v>0</v>
      </c>
      <c r="IX99" s="7"/>
      <c r="IY99" s="7"/>
      <c r="IZ99" s="7"/>
      <c r="JA99" s="7"/>
      <c r="JB99" s="7"/>
      <c r="JC99" s="7">
        <v>1</v>
      </c>
      <c r="JD99" s="7">
        <v>0.1</v>
      </c>
      <c r="JE99" s="7">
        <v>0</v>
      </c>
      <c r="JF99" s="7">
        <v>1000</v>
      </c>
      <c r="JG99" s="7">
        <v>0</v>
      </c>
      <c r="JH99" s="7"/>
      <c r="JI99" s="7"/>
      <c r="JJ99" s="7"/>
      <c r="JK99" s="7"/>
      <c r="JL99" s="7"/>
      <c r="JM99" s="7"/>
      <c r="JN99" s="7"/>
      <c r="JO99" s="7"/>
      <c r="JP99" s="7"/>
      <c r="JQ99" s="7"/>
      <c r="JR99" s="7"/>
      <c r="JS99" s="7"/>
      <c r="JT99" s="7"/>
      <c r="JU99" s="7"/>
      <c r="JV99" s="7"/>
      <c r="JW99" s="7"/>
      <c r="JX99" s="7"/>
      <c r="JY99" s="7"/>
      <c r="JZ99" s="7"/>
      <c r="KA99" s="7"/>
      <c r="KB99" s="7"/>
      <c r="KC99" s="7"/>
      <c r="KD99" s="7"/>
      <c r="KE99" s="7"/>
      <c r="KF99" s="7"/>
      <c r="KG99" s="7">
        <v>0</v>
      </c>
      <c r="KH99" s="7"/>
      <c r="KI99" s="7">
        <v>7.5</v>
      </c>
      <c r="KJ99" s="7">
        <v>0.33300000000000002</v>
      </c>
      <c r="KK99" s="7">
        <v>0.29899999999999999</v>
      </c>
      <c r="KL99" s="7">
        <v>0.1</v>
      </c>
      <c r="KM99" s="7">
        <v>8.2319999999999993</v>
      </c>
      <c r="KN99" s="7">
        <v>2376000</v>
      </c>
      <c r="KO99" s="7">
        <v>1800000</v>
      </c>
      <c r="KP99" s="7">
        <v>1800000</v>
      </c>
      <c r="KQ99" s="7"/>
      <c r="KR99" s="7"/>
      <c r="KS99" s="7"/>
      <c r="KT99" s="7">
        <v>86000</v>
      </c>
      <c r="KU99" s="7">
        <v>0</v>
      </c>
      <c r="KV99" s="7">
        <v>0</v>
      </c>
      <c r="KW99" s="7"/>
      <c r="KX99" s="7"/>
      <c r="KY99" s="7"/>
      <c r="KZ99" s="7">
        <v>81000</v>
      </c>
      <c r="LA99" s="7">
        <v>0</v>
      </c>
      <c r="LB99" s="7">
        <v>0</v>
      </c>
      <c r="LC99" s="7"/>
      <c r="LD99" s="7"/>
      <c r="LE99" s="7"/>
      <c r="LF99" s="7">
        <v>20000</v>
      </c>
      <c r="LG99" s="7">
        <v>0</v>
      </c>
      <c r="LH99" s="7">
        <v>0</v>
      </c>
      <c r="LI99" s="7"/>
      <c r="LJ99" s="7"/>
      <c r="LK99" s="7"/>
      <c r="LL99" s="7">
        <v>0</v>
      </c>
      <c r="LM99" s="7">
        <v>0</v>
      </c>
      <c r="LN99" s="7">
        <v>0</v>
      </c>
      <c r="LO99" s="7"/>
      <c r="LP99" s="7"/>
      <c r="LQ99" s="7"/>
      <c r="LR99" s="7">
        <v>20000</v>
      </c>
      <c r="LS99" s="7">
        <v>0</v>
      </c>
      <c r="LT99" s="7">
        <v>0</v>
      </c>
      <c r="LU99" s="7"/>
      <c r="LV99" s="7"/>
      <c r="LW99" s="7"/>
      <c r="LX99" s="7">
        <v>0</v>
      </c>
      <c r="LY99" s="7">
        <v>0</v>
      </c>
      <c r="LZ99" s="7">
        <v>0</v>
      </c>
      <c r="MA99" s="7"/>
      <c r="MB99" s="7"/>
      <c r="MC99" s="7"/>
      <c r="MD99" s="7">
        <v>10000</v>
      </c>
      <c r="ME99" s="7">
        <v>0</v>
      </c>
      <c r="MF99" s="7">
        <v>0</v>
      </c>
      <c r="MG99" s="7"/>
      <c r="MH99" s="7"/>
      <c r="MI99" s="7"/>
      <c r="MJ99" s="7">
        <v>110000</v>
      </c>
      <c r="MK99" s="7">
        <v>0</v>
      </c>
      <c r="ML99" s="7">
        <v>0</v>
      </c>
      <c r="MM99" s="7"/>
      <c r="MN99" s="7"/>
      <c r="MO99" s="7"/>
      <c r="MP99" s="7">
        <v>46000</v>
      </c>
      <c r="MQ99" s="7">
        <v>0</v>
      </c>
      <c r="MR99" s="7">
        <v>0</v>
      </c>
      <c r="MS99" s="7"/>
      <c r="MT99" s="7"/>
      <c r="MU99" s="7"/>
      <c r="MV99" s="7">
        <v>60000</v>
      </c>
      <c r="MW99" s="7">
        <v>0</v>
      </c>
      <c r="MX99" s="7">
        <v>0</v>
      </c>
      <c r="MY99" s="7"/>
      <c r="MZ99" s="7"/>
      <c r="NA99" s="7"/>
      <c r="NB99" s="7">
        <v>18000</v>
      </c>
      <c r="NC99" s="7">
        <v>0</v>
      </c>
      <c r="ND99" s="7">
        <v>0</v>
      </c>
      <c r="NE99" s="7"/>
      <c r="NF99" s="7"/>
      <c r="NG99" s="7"/>
      <c r="NH99" s="7">
        <v>65000</v>
      </c>
      <c r="NI99" s="7">
        <v>0</v>
      </c>
      <c r="NJ99" s="7">
        <v>0</v>
      </c>
      <c r="NK99" s="7"/>
      <c r="NL99" s="7"/>
      <c r="NM99" s="7"/>
      <c r="NN99" s="7">
        <v>20000</v>
      </c>
      <c r="NO99" s="7">
        <v>0</v>
      </c>
      <c r="NP99" s="7">
        <v>0</v>
      </c>
      <c r="NQ99" s="7"/>
      <c r="NR99" s="7"/>
      <c r="NS99" s="7"/>
      <c r="NT99" s="7">
        <v>24000</v>
      </c>
      <c r="NU99" s="7">
        <v>0</v>
      </c>
      <c r="NV99" s="7">
        <v>0</v>
      </c>
      <c r="NW99" s="7"/>
      <c r="NX99" s="7"/>
      <c r="NY99" s="7"/>
      <c r="NZ99" s="7">
        <v>40000</v>
      </c>
      <c r="OA99" s="7">
        <v>0</v>
      </c>
      <c r="OB99" s="7">
        <v>0</v>
      </c>
      <c r="OC99" s="7"/>
      <c r="OD99" s="7"/>
      <c r="OE99" s="7"/>
      <c r="OF99" s="7">
        <v>2000</v>
      </c>
      <c r="OG99" s="7">
        <v>0</v>
      </c>
      <c r="OH99" s="7">
        <v>0</v>
      </c>
      <c r="OI99" s="7"/>
      <c r="OJ99" s="7"/>
      <c r="OK99" s="7"/>
      <c r="OL99" s="7">
        <v>1000</v>
      </c>
      <c r="OM99" s="7">
        <v>0</v>
      </c>
      <c r="ON99" s="7">
        <v>0</v>
      </c>
      <c r="OO99" s="7"/>
      <c r="OP99" s="7"/>
      <c r="OQ99" s="7"/>
      <c r="OR99" s="7">
        <v>0</v>
      </c>
      <c r="OS99" s="7">
        <v>0</v>
      </c>
      <c r="OT99" s="7">
        <v>0</v>
      </c>
      <c r="OU99" s="7"/>
      <c r="OV99" s="7"/>
      <c r="OW99" s="7"/>
      <c r="OX99" s="7">
        <v>10000</v>
      </c>
      <c r="OY99" s="7">
        <v>0</v>
      </c>
      <c r="OZ99" s="7">
        <v>0</v>
      </c>
      <c r="PA99" s="7"/>
      <c r="PB99" s="7"/>
      <c r="PC99" s="7"/>
      <c r="PD99" s="7">
        <v>136000</v>
      </c>
      <c r="PE99" s="7">
        <v>0</v>
      </c>
      <c r="PF99" s="7">
        <v>0</v>
      </c>
      <c r="PG99" s="7"/>
      <c r="PH99" s="7"/>
      <c r="PI99" s="7"/>
      <c r="PJ99" s="7">
        <v>25000</v>
      </c>
      <c r="PK99" s="7">
        <v>0</v>
      </c>
      <c r="PL99" s="7">
        <v>0</v>
      </c>
      <c r="PM99" s="7"/>
      <c r="PN99" s="7"/>
      <c r="PO99" s="7"/>
      <c r="PP99" s="7">
        <v>3150000</v>
      </c>
      <c r="PQ99" s="7">
        <v>1800000</v>
      </c>
      <c r="PR99" s="8">
        <v>1800000</v>
      </c>
      <c r="PS99" s="7">
        <v>100</v>
      </c>
      <c r="PT99" s="7">
        <v>100</v>
      </c>
      <c r="PU99" s="7"/>
      <c r="PV99" s="7">
        <v>3081953</v>
      </c>
      <c r="PW99" s="7"/>
      <c r="PX99" s="7">
        <v>1331000</v>
      </c>
      <c r="PY99" s="7">
        <v>1570000</v>
      </c>
      <c r="PZ99" s="7">
        <v>1800000</v>
      </c>
      <c r="QA99" s="7">
        <v>0</v>
      </c>
      <c r="QB99" s="7">
        <v>0</v>
      </c>
      <c r="QC99" s="7">
        <v>0</v>
      </c>
      <c r="QD99" s="7">
        <v>0</v>
      </c>
      <c r="QE99" s="7">
        <v>0</v>
      </c>
      <c r="QF99" s="7">
        <v>0</v>
      </c>
      <c r="QG99" s="7">
        <v>0</v>
      </c>
      <c r="QH99" s="7">
        <v>0</v>
      </c>
      <c r="QI99" s="7">
        <v>0</v>
      </c>
      <c r="QJ99" s="7">
        <v>709059</v>
      </c>
      <c r="QK99" s="7">
        <v>790000</v>
      </c>
      <c r="QL99" s="7">
        <v>800000</v>
      </c>
      <c r="QM99" s="7"/>
      <c r="QN99" s="7">
        <v>0</v>
      </c>
      <c r="QO99" s="7">
        <v>0</v>
      </c>
      <c r="QP99" s="7">
        <v>0</v>
      </c>
      <c r="QQ99" s="7"/>
      <c r="QR99" s="7"/>
      <c r="QS99" s="7"/>
      <c r="QT99" s="7"/>
      <c r="QU99" s="7"/>
      <c r="QV99" s="7"/>
      <c r="QW99" s="7"/>
      <c r="QX99" s="7">
        <v>487693</v>
      </c>
      <c r="QY99" s="7">
        <v>549500</v>
      </c>
      <c r="QZ99" s="7">
        <v>550000</v>
      </c>
      <c r="RA99" s="7"/>
      <c r="RB99" s="7"/>
      <c r="RC99" s="7"/>
      <c r="RD99" s="7">
        <v>17426</v>
      </c>
      <c r="RE99" s="7">
        <v>0</v>
      </c>
      <c r="RF99" s="7">
        <v>0</v>
      </c>
      <c r="RG99" s="7"/>
      <c r="RH99" s="7"/>
      <c r="RI99" s="7">
        <v>0</v>
      </c>
      <c r="RJ99" s="7"/>
      <c r="RK99" s="7"/>
      <c r="RL99" s="7"/>
      <c r="RM99" s="7" t="s">
        <v>1188</v>
      </c>
      <c r="RN99" s="7"/>
      <c r="RO99" s="7"/>
      <c r="RP99" s="7"/>
      <c r="RQ99" s="7"/>
      <c r="RR99" s="7"/>
      <c r="RS99" s="7"/>
      <c r="RT99" s="7"/>
      <c r="RU99" s="7"/>
      <c r="RV99" s="7"/>
      <c r="RW99" s="7"/>
      <c r="RX99" s="7"/>
      <c r="RY99" s="7"/>
      <c r="RZ99" s="7"/>
      <c r="SA99" s="7"/>
      <c r="SB99" s="7"/>
      <c r="SC99" s="7"/>
      <c r="SD99" s="7"/>
      <c r="SE99" s="7"/>
      <c r="SF99" s="7"/>
      <c r="SG99" s="36">
        <f t="shared" si="169"/>
        <v>3150000</v>
      </c>
      <c r="SH99" s="36">
        <f t="shared" si="170"/>
        <v>3150000</v>
      </c>
      <c r="SI99" s="36">
        <f t="shared" si="171"/>
        <v>2563000</v>
      </c>
      <c r="SJ99" s="20">
        <f t="shared" si="172"/>
        <v>2376000</v>
      </c>
      <c r="SK99" s="20">
        <f t="shared" si="173"/>
        <v>86000</v>
      </c>
      <c r="SL99" s="20">
        <f t="shared" si="174"/>
        <v>81000</v>
      </c>
      <c r="SM99" s="20">
        <f t="shared" si="175"/>
        <v>20000</v>
      </c>
      <c r="SN99" s="36">
        <f t="shared" si="176"/>
        <v>587000</v>
      </c>
      <c r="SO99" s="36">
        <f t="shared" si="177"/>
        <v>20000</v>
      </c>
      <c r="SP99" s="20">
        <f t="shared" si="178"/>
        <v>0</v>
      </c>
      <c r="SQ99" s="20">
        <f t="shared" si="179"/>
        <v>20000</v>
      </c>
      <c r="SR99" s="20">
        <f t="shared" si="180"/>
        <v>0</v>
      </c>
      <c r="SS99" s="20">
        <f t="shared" si="181"/>
        <v>10000</v>
      </c>
      <c r="ST99" s="20">
        <f t="shared" si="182"/>
        <v>110000</v>
      </c>
      <c r="SU99" s="20">
        <f t="shared" si="183"/>
        <v>46000</v>
      </c>
      <c r="SV99" s="36">
        <f t="shared" si="184"/>
        <v>240000</v>
      </c>
      <c r="SW99" s="20">
        <f t="shared" si="185"/>
        <v>60000</v>
      </c>
      <c r="SX99" s="20">
        <f t="shared" si="186"/>
        <v>18000</v>
      </c>
      <c r="SY99" s="20">
        <f t="shared" si="187"/>
        <v>65000</v>
      </c>
      <c r="SZ99" s="20">
        <f t="shared" si="188"/>
        <v>20000</v>
      </c>
      <c r="TA99" s="20">
        <f t="shared" si="189"/>
        <v>24000</v>
      </c>
      <c r="TB99" s="20">
        <f t="shared" si="190"/>
        <v>40000</v>
      </c>
      <c r="TC99" s="20">
        <f t="shared" si="191"/>
        <v>2000</v>
      </c>
      <c r="TD99" s="20">
        <f t="shared" si="192"/>
        <v>1000</v>
      </c>
      <c r="TE99" s="20">
        <f t="shared" si="193"/>
        <v>0</v>
      </c>
      <c r="TF99" s="20">
        <f t="shared" si="194"/>
        <v>10000</v>
      </c>
      <c r="TG99" s="20">
        <f t="shared" si="195"/>
        <v>136000</v>
      </c>
      <c r="TH99" s="20">
        <f t="shared" si="196"/>
        <v>25000</v>
      </c>
      <c r="TI99" s="6"/>
      <c r="TJ99" s="36">
        <f t="shared" si="197"/>
        <v>1800000</v>
      </c>
      <c r="TK99" s="36">
        <f t="shared" si="198"/>
        <v>1800000</v>
      </c>
      <c r="TL99" s="36">
        <f t="shared" si="199"/>
        <v>1800000</v>
      </c>
      <c r="TM99" s="20">
        <f t="shared" si="200"/>
        <v>1800000</v>
      </c>
      <c r="TN99" s="20">
        <f t="shared" si="201"/>
        <v>0</v>
      </c>
      <c r="TO99" s="20">
        <f t="shared" si="202"/>
        <v>0</v>
      </c>
      <c r="TP99" s="20">
        <f t="shared" si="203"/>
        <v>0</v>
      </c>
      <c r="TQ99" s="36">
        <f t="shared" si="204"/>
        <v>0</v>
      </c>
      <c r="TR99" s="36">
        <f t="shared" si="205"/>
        <v>0</v>
      </c>
      <c r="TS99" s="20">
        <f t="shared" si="206"/>
        <v>0</v>
      </c>
      <c r="TT99" s="20">
        <f t="shared" si="207"/>
        <v>0</v>
      </c>
      <c r="TU99" s="20">
        <f t="shared" si="208"/>
        <v>0</v>
      </c>
      <c r="TV99" s="20">
        <f t="shared" si="209"/>
        <v>0</v>
      </c>
      <c r="TW99" s="20">
        <f t="shared" si="210"/>
        <v>0</v>
      </c>
      <c r="TX99" s="20">
        <f t="shared" si="211"/>
        <v>0</v>
      </c>
      <c r="TY99" s="36">
        <f t="shared" si="212"/>
        <v>0</v>
      </c>
      <c r="TZ99" s="20">
        <f t="shared" si="213"/>
        <v>0</v>
      </c>
      <c r="UA99" s="20">
        <f t="shared" si="214"/>
        <v>0</v>
      </c>
      <c r="UB99" s="20">
        <f t="shared" si="215"/>
        <v>0</v>
      </c>
      <c r="UC99" s="20">
        <f t="shared" si="216"/>
        <v>0</v>
      </c>
      <c r="UD99" s="20">
        <f t="shared" si="217"/>
        <v>0</v>
      </c>
      <c r="UE99" s="20">
        <f t="shared" si="218"/>
        <v>0</v>
      </c>
      <c r="UF99" s="20">
        <f t="shared" si="219"/>
        <v>0</v>
      </c>
      <c r="UG99" s="20">
        <f t="shared" si="220"/>
        <v>0</v>
      </c>
      <c r="UH99" s="20">
        <f t="shared" si="221"/>
        <v>0</v>
      </c>
      <c r="UI99" s="20">
        <f t="shared" si="222"/>
        <v>0</v>
      </c>
      <c r="UJ99" s="20">
        <f t="shared" si="223"/>
        <v>0</v>
      </c>
      <c r="UK99" s="20">
        <f t="shared" si="224"/>
        <v>0</v>
      </c>
      <c r="UL99" s="6"/>
      <c r="UM99" s="36">
        <f t="shared" si="225"/>
        <v>1800000</v>
      </c>
      <c r="UN99" s="36">
        <f t="shared" si="226"/>
        <v>1800000</v>
      </c>
      <c r="UO99" s="36">
        <f t="shared" si="227"/>
        <v>1800000</v>
      </c>
      <c r="UP99" s="20">
        <f t="shared" si="228"/>
        <v>1800000</v>
      </c>
      <c r="UQ99" s="20">
        <f t="shared" si="229"/>
        <v>0</v>
      </c>
      <c r="UR99" s="20">
        <f t="shared" si="230"/>
        <v>0</v>
      </c>
      <c r="US99" s="20">
        <f t="shared" si="231"/>
        <v>0</v>
      </c>
      <c r="UT99" s="36">
        <f t="shared" si="232"/>
        <v>0</v>
      </c>
      <c r="UU99" s="36">
        <f t="shared" si="233"/>
        <v>0</v>
      </c>
      <c r="UV99" s="20">
        <f t="shared" si="234"/>
        <v>0</v>
      </c>
      <c r="UW99" s="20">
        <f t="shared" si="235"/>
        <v>0</v>
      </c>
      <c r="UX99" s="20">
        <f t="shared" si="236"/>
        <v>0</v>
      </c>
      <c r="UY99" s="20">
        <f t="shared" si="237"/>
        <v>0</v>
      </c>
      <c r="UZ99" s="20">
        <f t="shared" si="238"/>
        <v>0</v>
      </c>
      <c r="VA99" s="20">
        <f t="shared" si="239"/>
        <v>0</v>
      </c>
      <c r="VB99" s="36">
        <f t="shared" si="240"/>
        <v>0</v>
      </c>
      <c r="VC99" s="20">
        <f t="shared" si="241"/>
        <v>0</v>
      </c>
      <c r="VD99" s="20">
        <f t="shared" si="242"/>
        <v>0</v>
      </c>
      <c r="VE99" s="20">
        <f t="shared" si="243"/>
        <v>0</v>
      </c>
      <c r="VF99" s="20">
        <f t="shared" si="244"/>
        <v>0</v>
      </c>
      <c r="VG99" s="20">
        <f t="shared" si="245"/>
        <v>0</v>
      </c>
      <c r="VH99" s="20">
        <f t="shared" si="246"/>
        <v>0</v>
      </c>
      <c r="VI99" s="20">
        <f t="shared" si="247"/>
        <v>0</v>
      </c>
      <c r="VJ99" s="20">
        <f t="shared" si="248"/>
        <v>0</v>
      </c>
      <c r="VK99" s="20">
        <f t="shared" si="249"/>
        <v>0</v>
      </c>
      <c r="VL99" s="20">
        <f t="shared" si="250"/>
        <v>0</v>
      </c>
      <c r="VM99" s="20">
        <f t="shared" si="251"/>
        <v>0</v>
      </c>
      <c r="VN99" s="20">
        <f t="shared" si="252"/>
        <v>0</v>
      </c>
      <c r="VT99" s="34">
        <f t="shared" si="139"/>
        <v>6311728</v>
      </c>
      <c r="VU99" s="34" t="str">
        <f t="shared" si="140"/>
        <v>Farní charita Třebechovice pod Orebem</v>
      </c>
      <c r="VV99" s="34" t="str">
        <f t="shared" si="141"/>
        <v>Charitní pečovatelská služba Třebechovice pod Orebem</v>
      </c>
      <c r="VW99" s="34" t="str">
        <f t="shared" si="142"/>
        <v>pečovatelská služba</v>
      </c>
      <c r="VX99" s="10">
        <f t="shared" si="143"/>
        <v>140000</v>
      </c>
      <c r="VY99" s="10"/>
      <c r="VZ99" s="10"/>
      <c r="WA99" s="10">
        <f t="shared" si="144"/>
        <v>60000</v>
      </c>
      <c r="WB99" s="10">
        <f t="shared" si="145"/>
        <v>40000</v>
      </c>
      <c r="WC99" s="10">
        <f t="shared" si="146"/>
        <v>65000</v>
      </c>
      <c r="WD99" s="10">
        <f t="shared" si="147"/>
        <v>1000</v>
      </c>
      <c r="WE99" s="10">
        <f t="shared" si="148"/>
        <v>62000</v>
      </c>
      <c r="WF99" s="10"/>
      <c r="WG99" s="10"/>
      <c r="WH99" s="10">
        <f t="shared" si="149"/>
        <v>136000</v>
      </c>
      <c r="WI99" s="10">
        <f t="shared" si="150"/>
        <v>83000</v>
      </c>
      <c r="WJ99" s="10">
        <f t="shared" si="151"/>
        <v>2278000</v>
      </c>
      <c r="WK99" s="10"/>
      <c r="WL99" s="10">
        <f t="shared" si="152"/>
        <v>285000</v>
      </c>
      <c r="WM99" s="10">
        <f t="shared" si="153"/>
        <v>3150000</v>
      </c>
      <c r="WN99" s="10">
        <f t="shared" si="154"/>
        <v>3150000</v>
      </c>
      <c r="WO99" s="10">
        <f t="shared" si="155"/>
        <v>0</v>
      </c>
      <c r="WP99" s="10">
        <f t="shared" si="156"/>
        <v>2563000</v>
      </c>
      <c r="WQ99" s="34">
        <v>6115340</v>
      </c>
      <c r="WR99" s="10">
        <f t="shared" si="157"/>
        <v>0</v>
      </c>
      <c r="WS99" s="10"/>
      <c r="WT99" s="10"/>
      <c r="WU99" s="10">
        <f t="shared" si="158"/>
        <v>0</v>
      </c>
      <c r="WV99" s="10">
        <f t="shared" si="159"/>
        <v>0</v>
      </c>
      <c r="WW99" s="10">
        <f t="shared" si="160"/>
        <v>0</v>
      </c>
      <c r="WX99" s="10">
        <f t="shared" si="161"/>
        <v>0</v>
      </c>
      <c r="WY99" s="10">
        <f t="shared" si="162"/>
        <v>0</v>
      </c>
      <c r="WZ99" s="10"/>
      <c r="XA99" s="10"/>
      <c r="XB99" s="10">
        <f t="shared" si="163"/>
        <v>0</v>
      </c>
      <c r="XC99" s="10">
        <f t="shared" si="164"/>
        <v>0</v>
      </c>
      <c r="XD99" s="10">
        <f t="shared" si="165"/>
        <v>1800000</v>
      </c>
      <c r="XE99" s="10">
        <f t="shared" si="166"/>
        <v>1800000</v>
      </c>
      <c r="XF99" s="10"/>
      <c r="XG99" s="10">
        <f t="shared" si="167"/>
        <v>1800000</v>
      </c>
      <c r="XH99" s="10">
        <f t="shared" si="168"/>
        <v>0</v>
      </c>
      <c r="XI99" s="10"/>
      <c r="XJ99" s="10"/>
      <c r="XK99" s="10"/>
    </row>
    <row r="100" spans="1:635" s="34" customFormat="1" ht="28.5" customHeight="1">
      <c r="A100" s="7">
        <v>1</v>
      </c>
      <c r="B100" s="9" t="s">
        <v>1512</v>
      </c>
      <c r="C100" s="7">
        <v>42886198</v>
      </c>
      <c r="D100" s="7" t="s">
        <v>1513</v>
      </c>
      <c r="E100" s="7" t="s">
        <v>1299</v>
      </c>
      <c r="F100" s="7">
        <v>7399132</v>
      </c>
      <c r="G100" s="7" t="s">
        <v>1186</v>
      </c>
      <c r="H100" s="7" t="s">
        <v>1187</v>
      </c>
      <c r="I100" s="7" t="s">
        <v>1512</v>
      </c>
      <c r="J100" s="35">
        <v>39083</v>
      </c>
      <c r="K100" s="7"/>
      <c r="L100" s="7" t="s">
        <v>1188</v>
      </c>
      <c r="M100" s="7"/>
      <c r="N100" s="7"/>
      <c r="O100" s="7"/>
      <c r="P100" s="7"/>
      <c r="Q100" s="7"/>
      <c r="R100" s="7"/>
      <c r="S100" s="7"/>
      <c r="T100" s="7"/>
      <c r="U100" s="7"/>
      <c r="V100" s="7"/>
      <c r="W100" s="7"/>
      <c r="X100" s="7" t="s">
        <v>1223</v>
      </c>
      <c r="Y100" s="7"/>
      <c r="Z100" s="7">
        <v>1</v>
      </c>
      <c r="AA100" s="7">
        <v>10</v>
      </c>
      <c r="AB100" s="7">
        <v>10</v>
      </c>
      <c r="AC100" s="7">
        <v>9</v>
      </c>
      <c r="AD100" s="7">
        <v>10</v>
      </c>
      <c r="AE100" s="7"/>
      <c r="AF100" s="7"/>
      <c r="AG100" s="7"/>
      <c r="AH100" s="7"/>
      <c r="AI100" s="7"/>
      <c r="AJ100" s="7"/>
      <c r="AK100" s="7"/>
      <c r="AL100" s="7"/>
      <c r="AM100" s="7"/>
      <c r="AN100" s="7">
        <v>350</v>
      </c>
      <c r="AO100" s="7"/>
      <c r="AP100" s="7" t="s">
        <v>1510</v>
      </c>
      <c r="AQ100" s="7">
        <v>4</v>
      </c>
      <c r="AR100" s="7">
        <v>110</v>
      </c>
      <c r="AS100" s="7">
        <v>129</v>
      </c>
      <c r="AT100" s="7">
        <v>115</v>
      </c>
      <c r="AU100" s="7">
        <v>110</v>
      </c>
      <c r="AV100" s="7"/>
      <c r="AW100" s="7"/>
      <c r="AX100" s="7"/>
      <c r="AY100" s="7"/>
      <c r="AZ100" s="7"/>
      <c r="BA100" s="7"/>
      <c r="BB100" s="7"/>
      <c r="BC100" s="7"/>
      <c r="BD100" s="7"/>
      <c r="BE100" s="7"/>
      <c r="BF100" s="7"/>
      <c r="BG100" s="7"/>
      <c r="BH100" s="7"/>
      <c r="BI100" s="7"/>
      <c r="BJ100" s="7">
        <v>8470</v>
      </c>
      <c r="BK100" s="7"/>
      <c r="BL100" s="7" t="s">
        <v>1514</v>
      </c>
      <c r="BM100" s="7" t="s">
        <v>1191</v>
      </c>
      <c r="BN100" s="7" t="s">
        <v>1200</v>
      </c>
      <c r="BO100" s="7">
        <v>0</v>
      </c>
      <c r="BP100" s="7">
        <v>0</v>
      </c>
      <c r="BQ100" s="7">
        <v>0</v>
      </c>
      <c r="BR100" s="7">
        <v>0</v>
      </c>
      <c r="BS100" s="7">
        <v>0</v>
      </c>
      <c r="BT100" s="7">
        <v>36</v>
      </c>
      <c r="BU100" s="7">
        <v>37</v>
      </c>
      <c r="BV100" s="7">
        <v>20</v>
      </c>
      <c r="BW100" s="7">
        <v>2</v>
      </c>
      <c r="BX100" s="7">
        <v>29</v>
      </c>
      <c r="BY100" s="7">
        <v>36</v>
      </c>
      <c r="BZ100" s="7">
        <v>37</v>
      </c>
      <c r="CA100" s="7">
        <v>20</v>
      </c>
      <c r="CB100" s="7">
        <v>2</v>
      </c>
      <c r="CC100" s="7">
        <v>29</v>
      </c>
      <c r="CD100" s="7">
        <v>0</v>
      </c>
      <c r="CE100" s="7">
        <v>124</v>
      </c>
      <c r="CF100" s="7">
        <v>124</v>
      </c>
      <c r="CG100" s="7">
        <v>3</v>
      </c>
      <c r="CH100" s="7">
        <v>0</v>
      </c>
      <c r="CI100" s="7">
        <v>0</v>
      </c>
      <c r="CJ100" s="7">
        <v>0</v>
      </c>
      <c r="CK100" s="7">
        <v>0</v>
      </c>
      <c r="CL100" s="7">
        <v>0</v>
      </c>
      <c r="CM100" s="7">
        <v>35</v>
      </c>
      <c r="CN100" s="7">
        <v>38</v>
      </c>
      <c r="CO100" s="7">
        <v>19</v>
      </c>
      <c r="CP100" s="7">
        <v>2</v>
      </c>
      <c r="CQ100" s="7">
        <v>26</v>
      </c>
      <c r="CR100" s="7">
        <v>35</v>
      </c>
      <c r="CS100" s="7">
        <v>38</v>
      </c>
      <c r="CT100" s="7">
        <v>19</v>
      </c>
      <c r="CU100" s="7">
        <v>2</v>
      </c>
      <c r="CV100" s="7">
        <v>26</v>
      </c>
      <c r="CW100" s="7">
        <v>0</v>
      </c>
      <c r="CX100" s="7">
        <v>120</v>
      </c>
      <c r="CY100" s="7">
        <v>120</v>
      </c>
      <c r="CZ100" s="7">
        <v>3</v>
      </c>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v>1</v>
      </c>
      <c r="EL100" s="7">
        <v>1</v>
      </c>
      <c r="EM100" s="7">
        <v>1</v>
      </c>
      <c r="EN100" s="7">
        <v>436792</v>
      </c>
      <c r="EO100" s="7">
        <v>0</v>
      </c>
      <c r="EP100" s="7">
        <v>6</v>
      </c>
      <c r="EQ100" s="7">
        <v>6</v>
      </c>
      <c r="ER100" s="7">
        <v>6</v>
      </c>
      <c r="ES100" s="7">
        <v>1902420</v>
      </c>
      <c r="ET100" s="7">
        <v>557000</v>
      </c>
      <c r="EU100" s="7"/>
      <c r="EV100" s="7"/>
      <c r="EW100" s="7"/>
      <c r="EX100" s="7"/>
      <c r="EY100" s="7"/>
      <c r="EZ100" s="7"/>
      <c r="FA100" s="7"/>
      <c r="FB100" s="7"/>
      <c r="FC100" s="7"/>
      <c r="FD100" s="7"/>
      <c r="FE100" s="7"/>
      <c r="FF100" s="7"/>
      <c r="FG100" s="7"/>
      <c r="FH100" s="7"/>
      <c r="FI100" s="7"/>
      <c r="FJ100" s="7"/>
      <c r="FK100" s="7"/>
      <c r="FL100" s="7"/>
      <c r="FM100" s="7"/>
      <c r="FN100" s="7"/>
      <c r="FO100" s="7">
        <v>5</v>
      </c>
      <c r="FP100" s="7">
        <v>0.3</v>
      </c>
      <c r="FQ100" s="7">
        <v>0.3</v>
      </c>
      <c r="FR100" s="7">
        <v>116039</v>
      </c>
      <c r="FS100" s="7">
        <v>0</v>
      </c>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v>1</v>
      </c>
      <c r="GS100" s="7">
        <v>0.5</v>
      </c>
      <c r="GT100" s="7">
        <v>12</v>
      </c>
      <c r="GU100" s="7">
        <v>0.5</v>
      </c>
      <c r="GV100" s="7">
        <v>115953</v>
      </c>
      <c r="GW100" s="7">
        <v>0</v>
      </c>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v>5</v>
      </c>
      <c r="IT100" s="7">
        <v>1232</v>
      </c>
      <c r="IU100" s="7">
        <v>0.61399999999999999</v>
      </c>
      <c r="IV100" s="7">
        <v>105840</v>
      </c>
      <c r="IW100" s="7">
        <v>0</v>
      </c>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c r="JY100" s="7"/>
      <c r="JZ100" s="7"/>
      <c r="KA100" s="7"/>
      <c r="KB100" s="7"/>
      <c r="KC100" s="7"/>
      <c r="KD100" s="7"/>
      <c r="KE100" s="7"/>
      <c r="KF100" s="7"/>
      <c r="KG100" s="7">
        <v>0</v>
      </c>
      <c r="KH100" s="7"/>
      <c r="KI100" s="7">
        <v>7</v>
      </c>
      <c r="KJ100" s="7">
        <v>0.5</v>
      </c>
      <c r="KK100" s="7">
        <v>0</v>
      </c>
      <c r="KL100" s="7">
        <v>0</v>
      </c>
      <c r="KM100" s="7">
        <v>7.5</v>
      </c>
      <c r="KN100" s="7">
        <v>2455251</v>
      </c>
      <c r="KO100" s="7">
        <v>557000</v>
      </c>
      <c r="KP100" s="7">
        <v>557000</v>
      </c>
      <c r="KQ100" s="7"/>
      <c r="KR100" s="7"/>
      <c r="KS100" s="7"/>
      <c r="KT100" s="7">
        <v>115953</v>
      </c>
      <c r="KU100" s="7">
        <v>0</v>
      </c>
      <c r="KV100" s="7">
        <v>0</v>
      </c>
      <c r="KW100" s="7"/>
      <c r="KX100" s="7"/>
      <c r="KY100" s="7"/>
      <c r="KZ100" s="7">
        <v>105840</v>
      </c>
      <c r="LA100" s="7">
        <v>0</v>
      </c>
      <c r="LB100" s="7">
        <v>0</v>
      </c>
      <c r="LC100" s="7"/>
      <c r="LD100" s="7"/>
      <c r="LE100" s="7"/>
      <c r="LF100" s="7">
        <v>0</v>
      </c>
      <c r="LG100" s="7">
        <v>0</v>
      </c>
      <c r="LH100" s="7">
        <v>0</v>
      </c>
      <c r="LI100" s="7"/>
      <c r="LJ100" s="7"/>
      <c r="LK100" s="7"/>
      <c r="LL100" s="7">
        <v>0</v>
      </c>
      <c r="LM100" s="7">
        <v>0</v>
      </c>
      <c r="LN100" s="7">
        <v>0</v>
      </c>
      <c r="LO100" s="7"/>
      <c r="LP100" s="7"/>
      <c r="LQ100" s="7"/>
      <c r="LR100" s="7">
        <v>67000</v>
      </c>
      <c r="LS100" s="7">
        <v>0</v>
      </c>
      <c r="LT100" s="7">
        <v>0</v>
      </c>
      <c r="LU100" s="7"/>
      <c r="LV100" s="7"/>
      <c r="LW100" s="7"/>
      <c r="LX100" s="7">
        <v>0</v>
      </c>
      <c r="LY100" s="7">
        <v>0</v>
      </c>
      <c r="LZ100" s="7">
        <v>0</v>
      </c>
      <c r="MA100" s="7"/>
      <c r="MB100" s="7"/>
      <c r="MC100" s="7"/>
      <c r="MD100" s="7">
        <v>5000</v>
      </c>
      <c r="ME100" s="7">
        <v>0</v>
      </c>
      <c r="MF100" s="7">
        <v>0</v>
      </c>
      <c r="MG100" s="7"/>
      <c r="MH100" s="7"/>
      <c r="MI100" s="7"/>
      <c r="MJ100" s="7">
        <v>78000</v>
      </c>
      <c r="MK100" s="7">
        <v>0</v>
      </c>
      <c r="ML100" s="7">
        <v>0</v>
      </c>
      <c r="MM100" s="7"/>
      <c r="MN100" s="7"/>
      <c r="MO100" s="7"/>
      <c r="MP100" s="7">
        <v>50529</v>
      </c>
      <c r="MQ100" s="7">
        <v>0</v>
      </c>
      <c r="MR100" s="7">
        <v>0</v>
      </c>
      <c r="MS100" s="7"/>
      <c r="MT100" s="7"/>
      <c r="MU100" s="7"/>
      <c r="MV100" s="7">
        <v>52300</v>
      </c>
      <c r="MW100" s="7">
        <v>0</v>
      </c>
      <c r="MX100" s="7">
        <v>0</v>
      </c>
      <c r="MY100" s="7"/>
      <c r="MZ100" s="7"/>
      <c r="NA100" s="7"/>
      <c r="NB100" s="7">
        <v>9022</v>
      </c>
      <c r="NC100" s="7">
        <v>0</v>
      </c>
      <c r="ND100" s="7">
        <v>0</v>
      </c>
      <c r="NE100" s="7"/>
      <c r="NF100" s="7"/>
      <c r="NG100" s="7"/>
      <c r="NH100" s="7">
        <v>0</v>
      </c>
      <c r="NI100" s="7">
        <v>0</v>
      </c>
      <c r="NJ100" s="7">
        <v>0</v>
      </c>
      <c r="NK100" s="7"/>
      <c r="NL100" s="7"/>
      <c r="NM100" s="7"/>
      <c r="NN100" s="7">
        <v>0</v>
      </c>
      <c r="NO100" s="7">
        <v>0</v>
      </c>
      <c r="NP100" s="7">
        <v>0</v>
      </c>
      <c r="NQ100" s="7"/>
      <c r="NR100" s="7"/>
      <c r="NS100" s="7"/>
      <c r="NT100" s="7">
        <v>25000</v>
      </c>
      <c r="NU100" s="7">
        <v>0</v>
      </c>
      <c r="NV100" s="7">
        <v>0</v>
      </c>
      <c r="NW100" s="7"/>
      <c r="NX100" s="7"/>
      <c r="NY100" s="7"/>
      <c r="NZ100" s="7">
        <v>69500</v>
      </c>
      <c r="OA100" s="7">
        <v>0</v>
      </c>
      <c r="OB100" s="7">
        <v>0</v>
      </c>
      <c r="OC100" s="7"/>
      <c r="OD100" s="7"/>
      <c r="OE100" s="7"/>
      <c r="OF100" s="7">
        <v>1500</v>
      </c>
      <c r="OG100" s="7">
        <v>0</v>
      </c>
      <c r="OH100" s="7">
        <v>0</v>
      </c>
      <c r="OI100" s="7"/>
      <c r="OJ100" s="7"/>
      <c r="OK100" s="7"/>
      <c r="OL100" s="7">
        <v>0</v>
      </c>
      <c r="OM100" s="7">
        <v>0</v>
      </c>
      <c r="ON100" s="7">
        <v>0</v>
      </c>
      <c r="OO100" s="7"/>
      <c r="OP100" s="7"/>
      <c r="OQ100" s="7"/>
      <c r="OR100" s="7">
        <v>0</v>
      </c>
      <c r="OS100" s="7">
        <v>0</v>
      </c>
      <c r="OT100" s="7">
        <v>0</v>
      </c>
      <c r="OU100" s="7"/>
      <c r="OV100" s="7"/>
      <c r="OW100" s="7"/>
      <c r="OX100" s="7">
        <v>32442</v>
      </c>
      <c r="OY100" s="7">
        <v>0</v>
      </c>
      <c r="OZ100" s="7">
        <v>0</v>
      </c>
      <c r="PA100" s="7"/>
      <c r="PB100" s="7"/>
      <c r="PC100" s="7"/>
      <c r="PD100" s="7">
        <v>3180</v>
      </c>
      <c r="PE100" s="7">
        <v>0</v>
      </c>
      <c r="PF100" s="7">
        <v>0</v>
      </c>
      <c r="PG100" s="7"/>
      <c r="PH100" s="7"/>
      <c r="PI100" s="7"/>
      <c r="PJ100" s="7">
        <v>33905</v>
      </c>
      <c r="PK100" s="7">
        <v>0</v>
      </c>
      <c r="PL100" s="7">
        <v>0</v>
      </c>
      <c r="PM100" s="7"/>
      <c r="PN100" s="7"/>
      <c r="PO100" s="7"/>
      <c r="PP100" s="7">
        <v>3104422</v>
      </c>
      <c r="PQ100" s="7">
        <v>557000</v>
      </c>
      <c r="PR100" s="8">
        <v>557000</v>
      </c>
      <c r="PS100" s="7">
        <v>100</v>
      </c>
      <c r="PT100" s="7">
        <v>100</v>
      </c>
      <c r="PU100" s="7"/>
      <c r="PV100" s="7">
        <v>2779457</v>
      </c>
      <c r="PW100" s="7"/>
      <c r="PX100" s="7">
        <v>456000</v>
      </c>
      <c r="PY100" s="7">
        <v>476000</v>
      </c>
      <c r="PZ100" s="7">
        <v>557000</v>
      </c>
      <c r="QA100" s="7">
        <v>60511</v>
      </c>
      <c r="QB100" s="7">
        <v>0</v>
      </c>
      <c r="QC100" s="7">
        <v>0</v>
      </c>
      <c r="QD100" s="7">
        <v>1275014</v>
      </c>
      <c r="QE100" s="7">
        <v>1404700</v>
      </c>
      <c r="QF100" s="7">
        <v>1699350</v>
      </c>
      <c r="QG100" s="7">
        <v>0</v>
      </c>
      <c r="QH100" s="7">
        <v>0</v>
      </c>
      <c r="QI100" s="7">
        <v>0</v>
      </c>
      <c r="QJ100" s="7">
        <v>717438</v>
      </c>
      <c r="QK100" s="7">
        <v>744000</v>
      </c>
      <c r="QL100" s="7">
        <v>756072</v>
      </c>
      <c r="QM100" s="7"/>
      <c r="QN100" s="7">
        <v>0</v>
      </c>
      <c r="QO100" s="7">
        <v>0</v>
      </c>
      <c r="QP100" s="7">
        <v>0</v>
      </c>
      <c r="QQ100" s="7"/>
      <c r="QR100" s="7"/>
      <c r="QS100" s="7"/>
      <c r="QT100" s="7"/>
      <c r="QU100" s="7">
        <v>65000</v>
      </c>
      <c r="QV100" s="7">
        <v>72000</v>
      </c>
      <c r="QW100" s="7">
        <v>72000</v>
      </c>
      <c r="QX100" s="7">
        <v>20940</v>
      </c>
      <c r="QY100" s="7">
        <v>20000</v>
      </c>
      <c r="QZ100" s="7">
        <v>20000</v>
      </c>
      <c r="RA100" s="7"/>
      <c r="RB100" s="7"/>
      <c r="RC100" s="7"/>
      <c r="RD100" s="7"/>
      <c r="RE100" s="7"/>
      <c r="RF100" s="7"/>
      <c r="RG100" s="7"/>
      <c r="RH100" s="7"/>
      <c r="RI100" s="7">
        <v>0</v>
      </c>
      <c r="RJ100" s="7"/>
      <c r="RK100" s="7"/>
      <c r="RL100" s="7"/>
      <c r="RM100" s="7" t="s">
        <v>1188</v>
      </c>
      <c r="RN100" s="7"/>
      <c r="RO100" s="7"/>
      <c r="RP100" s="7"/>
      <c r="RQ100" s="7"/>
      <c r="RR100" s="7"/>
      <c r="RS100" s="7"/>
      <c r="RT100" s="7"/>
      <c r="RU100" s="7"/>
      <c r="RV100" s="7"/>
      <c r="RW100" s="7"/>
      <c r="RX100" s="7"/>
      <c r="RY100" s="7"/>
      <c r="RZ100" s="7"/>
      <c r="SA100" s="7"/>
      <c r="SB100" s="7"/>
      <c r="SC100" s="7"/>
      <c r="SD100" s="7"/>
      <c r="SE100" s="7"/>
      <c r="SF100" s="7"/>
      <c r="SG100" s="36">
        <f t="shared" si="169"/>
        <v>3104422</v>
      </c>
      <c r="SH100" s="36">
        <f t="shared" si="170"/>
        <v>3104422</v>
      </c>
      <c r="SI100" s="36">
        <f t="shared" si="171"/>
        <v>2677044</v>
      </c>
      <c r="SJ100" s="20">
        <f t="shared" si="172"/>
        <v>2455251</v>
      </c>
      <c r="SK100" s="20">
        <f t="shared" si="173"/>
        <v>115953</v>
      </c>
      <c r="SL100" s="20">
        <f t="shared" si="174"/>
        <v>105840</v>
      </c>
      <c r="SM100" s="20">
        <f t="shared" si="175"/>
        <v>0</v>
      </c>
      <c r="SN100" s="36">
        <f t="shared" si="176"/>
        <v>427378</v>
      </c>
      <c r="SO100" s="36">
        <f t="shared" si="177"/>
        <v>67000</v>
      </c>
      <c r="SP100" s="20">
        <f t="shared" si="178"/>
        <v>0</v>
      </c>
      <c r="SQ100" s="20">
        <f t="shared" si="179"/>
        <v>67000</v>
      </c>
      <c r="SR100" s="20">
        <f t="shared" si="180"/>
        <v>0</v>
      </c>
      <c r="SS100" s="20">
        <f t="shared" si="181"/>
        <v>5000</v>
      </c>
      <c r="ST100" s="20">
        <f t="shared" si="182"/>
        <v>78000</v>
      </c>
      <c r="SU100" s="20">
        <f t="shared" si="183"/>
        <v>50529</v>
      </c>
      <c r="SV100" s="36">
        <f t="shared" si="184"/>
        <v>189764</v>
      </c>
      <c r="SW100" s="20">
        <f t="shared" si="185"/>
        <v>52300</v>
      </c>
      <c r="SX100" s="20">
        <f t="shared" si="186"/>
        <v>9022</v>
      </c>
      <c r="SY100" s="20">
        <f t="shared" si="187"/>
        <v>0</v>
      </c>
      <c r="SZ100" s="20">
        <f t="shared" si="188"/>
        <v>0</v>
      </c>
      <c r="TA100" s="20">
        <f t="shared" si="189"/>
        <v>25000</v>
      </c>
      <c r="TB100" s="20">
        <f t="shared" si="190"/>
        <v>69500</v>
      </c>
      <c r="TC100" s="20">
        <f t="shared" si="191"/>
        <v>1500</v>
      </c>
      <c r="TD100" s="20">
        <f t="shared" si="192"/>
        <v>0</v>
      </c>
      <c r="TE100" s="20">
        <f t="shared" si="193"/>
        <v>0</v>
      </c>
      <c r="TF100" s="20">
        <f t="shared" si="194"/>
        <v>32442</v>
      </c>
      <c r="TG100" s="20">
        <f t="shared" si="195"/>
        <v>3180</v>
      </c>
      <c r="TH100" s="20">
        <f t="shared" si="196"/>
        <v>33905</v>
      </c>
      <c r="TI100" s="6"/>
      <c r="TJ100" s="36">
        <f t="shared" si="197"/>
        <v>557000</v>
      </c>
      <c r="TK100" s="36">
        <f t="shared" si="198"/>
        <v>557000</v>
      </c>
      <c r="TL100" s="36">
        <f t="shared" si="199"/>
        <v>557000</v>
      </c>
      <c r="TM100" s="20">
        <f t="shared" si="200"/>
        <v>557000</v>
      </c>
      <c r="TN100" s="20">
        <f t="shared" si="201"/>
        <v>0</v>
      </c>
      <c r="TO100" s="20">
        <f t="shared" si="202"/>
        <v>0</v>
      </c>
      <c r="TP100" s="20">
        <f t="shared" si="203"/>
        <v>0</v>
      </c>
      <c r="TQ100" s="36">
        <f t="shared" si="204"/>
        <v>0</v>
      </c>
      <c r="TR100" s="36">
        <f t="shared" si="205"/>
        <v>0</v>
      </c>
      <c r="TS100" s="20">
        <f t="shared" si="206"/>
        <v>0</v>
      </c>
      <c r="TT100" s="20">
        <f t="shared" si="207"/>
        <v>0</v>
      </c>
      <c r="TU100" s="20">
        <f t="shared" si="208"/>
        <v>0</v>
      </c>
      <c r="TV100" s="20">
        <f t="shared" si="209"/>
        <v>0</v>
      </c>
      <c r="TW100" s="20">
        <f t="shared" si="210"/>
        <v>0</v>
      </c>
      <c r="TX100" s="20">
        <f t="shared" si="211"/>
        <v>0</v>
      </c>
      <c r="TY100" s="36">
        <f t="shared" si="212"/>
        <v>0</v>
      </c>
      <c r="TZ100" s="20">
        <f t="shared" si="213"/>
        <v>0</v>
      </c>
      <c r="UA100" s="20">
        <f t="shared" si="214"/>
        <v>0</v>
      </c>
      <c r="UB100" s="20">
        <f t="shared" si="215"/>
        <v>0</v>
      </c>
      <c r="UC100" s="20">
        <f t="shared" si="216"/>
        <v>0</v>
      </c>
      <c r="UD100" s="20">
        <f t="shared" si="217"/>
        <v>0</v>
      </c>
      <c r="UE100" s="20">
        <f t="shared" si="218"/>
        <v>0</v>
      </c>
      <c r="UF100" s="20">
        <f t="shared" si="219"/>
        <v>0</v>
      </c>
      <c r="UG100" s="20">
        <f t="shared" si="220"/>
        <v>0</v>
      </c>
      <c r="UH100" s="20">
        <f t="shared" si="221"/>
        <v>0</v>
      </c>
      <c r="UI100" s="20">
        <f t="shared" si="222"/>
        <v>0</v>
      </c>
      <c r="UJ100" s="20">
        <f t="shared" si="223"/>
        <v>0</v>
      </c>
      <c r="UK100" s="20">
        <f t="shared" si="224"/>
        <v>0</v>
      </c>
      <c r="UL100" s="6"/>
      <c r="UM100" s="36">
        <f t="shared" si="225"/>
        <v>557000</v>
      </c>
      <c r="UN100" s="36">
        <f t="shared" si="226"/>
        <v>557000</v>
      </c>
      <c r="UO100" s="36">
        <f t="shared" si="227"/>
        <v>557000</v>
      </c>
      <c r="UP100" s="20">
        <f t="shared" si="228"/>
        <v>557000</v>
      </c>
      <c r="UQ100" s="20">
        <f t="shared" si="229"/>
        <v>0</v>
      </c>
      <c r="UR100" s="20">
        <f t="shared" si="230"/>
        <v>0</v>
      </c>
      <c r="US100" s="20">
        <f t="shared" si="231"/>
        <v>0</v>
      </c>
      <c r="UT100" s="36">
        <f t="shared" si="232"/>
        <v>0</v>
      </c>
      <c r="UU100" s="36">
        <f t="shared" si="233"/>
        <v>0</v>
      </c>
      <c r="UV100" s="20">
        <f t="shared" si="234"/>
        <v>0</v>
      </c>
      <c r="UW100" s="20">
        <f t="shared" si="235"/>
        <v>0</v>
      </c>
      <c r="UX100" s="20">
        <f t="shared" si="236"/>
        <v>0</v>
      </c>
      <c r="UY100" s="20">
        <f t="shared" si="237"/>
        <v>0</v>
      </c>
      <c r="UZ100" s="20">
        <f t="shared" si="238"/>
        <v>0</v>
      </c>
      <c r="VA100" s="20">
        <f t="shared" si="239"/>
        <v>0</v>
      </c>
      <c r="VB100" s="36">
        <f t="shared" si="240"/>
        <v>0</v>
      </c>
      <c r="VC100" s="20">
        <f t="shared" si="241"/>
        <v>0</v>
      </c>
      <c r="VD100" s="20">
        <f t="shared" si="242"/>
        <v>0</v>
      </c>
      <c r="VE100" s="20">
        <f t="shared" si="243"/>
        <v>0</v>
      </c>
      <c r="VF100" s="20">
        <f t="shared" si="244"/>
        <v>0</v>
      </c>
      <c r="VG100" s="20">
        <f t="shared" si="245"/>
        <v>0</v>
      </c>
      <c r="VH100" s="20">
        <f t="shared" si="246"/>
        <v>0</v>
      </c>
      <c r="VI100" s="20">
        <f t="shared" si="247"/>
        <v>0</v>
      </c>
      <c r="VJ100" s="20">
        <f t="shared" si="248"/>
        <v>0</v>
      </c>
      <c r="VK100" s="20">
        <f t="shared" si="249"/>
        <v>0</v>
      </c>
      <c r="VL100" s="20">
        <f t="shared" si="250"/>
        <v>0</v>
      </c>
      <c r="VM100" s="20">
        <f t="shared" si="251"/>
        <v>0</v>
      </c>
      <c r="VN100" s="20">
        <f t="shared" si="252"/>
        <v>0</v>
      </c>
      <c r="VT100" s="34">
        <f t="shared" si="139"/>
        <v>7399132</v>
      </c>
      <c r="VU100" s="34" t="str">
        <f t="shared" si="140"/>
        <v>Geriatrické centrum Týniště nad Orlicí</v>
      </c>
      <c r="VV100" s="34" t="str">
        <f t="shared" si="141"/>
        <v>Geriatrické centrum Týniště nad Orlicí</v>
      </c>
      <c r="VW100" s="34" t="str">
        <f t="shared" si="142"/>
        <v>pečovatelská služba</v>
      </c>
      <c r="VX100" s="10">
        <f t="shared" si="143"/>
        <v>150000</v>
      </c>
      <c r="VY100" s="10"/>
      <c r="VZ100" s="10"/>
      <c r="WA100" s="10">
        <f t="shared" si="144"/>
        <v>52300</v>
      </c>
      <c r="WB100" s="10">
        <f t="shared" si="145"/>
        <v>69500</v>
      </c>
      <c r="WC100" s="10">
        <f t="shared" si="146"/>
        <v>0</v>
      </c>
      <c r="WD100" s="10">
        <f t="shared" si="147"/>
        <v>0</v>
      </c>
      <c r="WE100" s="10">
        <f t="shared" si="148"/>
        <v>34022</v>
      </c>
      <c r="WF100" s="10"/>
      <c r="WG100" s="10"/>
      <c r="WH100" s="10">
        <f t="shared" si="149"/>
        <v>3180</v>
      </c>
      <c r="WI100" s="10">
        <f t="shared" si="150"/>
        <v>118376</v>
      </c>
      <c r="WJ100" s="10">
        <f t="shared" si="151"/>
        <v>2455165</v>
      </c>
      <c r="WK100" s="10"/>
      <c r="WL100" s="10">
        <f t="shared" si="152"/>
        <v>221879</v>
      </c>
      <c r="WM100" s="10">
        <f t="shared" si="153"/>
        <v>3104422</v>
      </c>
      <c r="WN100" s="10">
        <f t="shared" si="154"/>
        <v>3104422</v>
      </c>
      <c r="WO100" s="10">
        <f t="shared" si="155"/>
        <v>0</v>
      </c>
      <c r="WP100" s="10">
        <f t="shared" si="156"/>
        <v>2677044</v>
      </c>
      <c r="WQ100" s="34">
        <v>6115340</v>
      </c>
      <c r="WR100" s="10">
        <f t="shared" si="157"/>
        <v>0</v>
      </c>
      <c r="WS100" s="10"/>
      <c r="WT100" s="10"/>
      <c r="WU100" s="10">
        <f t="shared" si="158"/>
        <v>0</v>
      </c>
      <c r="WV100" s="10">
        <f t="shared" si="159"/>
        <v>0</v>
      </c>
      <c r="WW100" s="10">
        <f t="shared" si="160"/>
        <v>0</v>
      </c>
      <c r="WX100" s="10">
        <f t="shared" si="161"/>
        <v>0</v>
      </c>
      <c r="WY100" s="10">
        <f t="shared" si="162"/>
        <v>0</v>
      </c>
      <c r="WZ100" s="10"/>
      <c r="XA100" s="10"/>
      <c r="XB100" s="10">
        <f t="shared" si="163"/>
        <v>0</v>
      </c>
      <c r="XC100" s="10">
        <f t="shared" si="164"/>
        <v>0</v>
      </c>
      <c r="XD100" s="10">
        <f t="shared" si="165"/>
        <v>557000</v>
      </c>
      <c r="XE100" s="10">
        <f t="shared" si="166"/>
        <v>557000</v>
      </c>
      <c r="XF100" s="10"/>
      <c r="XG100" s="10">
        <f t="shared" si="167"/>
        <v>557000</v>
      </c>
      <c r="XH100" s="10">
        <f t="shared" si="168"/>
        <v>0</v>
      </c>
      <c r="XI100" s="10"/>
      <c r="XJ100" s="10"/>
      <c r="XK100" s="10"/>
    </row>
    <row r="101" spans="1:635" s="34" customFormat="1" ht="28.5" customHeight="1">
      <c r="A101" s="7">
        <v>1</v>
      </c>
      <c r="B101" s="9" t="s">
        <v>1512</v>
      </c>
      <c r="C101" s="7">
        <v>42886198</v>
      </c>
      <c r="D101" s="7" t="s">
        <v>1513</v>
      </c>
      <c r="E101" s="7" t="s">
        <v>1299</v>
      </c>
      <c r="F101" s="7">
        <v>8877013</v>
      </c>
      <c r="G101" s="7" t="s">
        <v>1196</v>
      </c>
      <c r="H101" s="7" t="s">
        <v>1187</v>
      </c>
      <c r="I101" s="7" t="s">
        <v>1512</v>
      </c>
      <c r="J101" s="35">
        <v>39083</v>
      </c>
      <c r="K101" s="7"/>
      <c r="L101" s="7" t="s">
        <v>1188</v>
      </c>
      <c r="M101" s="7" t="s">
        <v>1442</v>
      </c>
      <c r="N101" s="7">
        <v>42</v>
      </c>
      <c r="O101" s="7"/>
      <c r="P101" s="7">
        <v>49</v>
      </c>
      <c r="Q101" s="7">
        <v>50</v>
      </c>
      <c r="R101" s="7">
        <v>49</v>
      </c>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t="s">
        <v>1308</v>
      </c>
      <c r="BM101" s="7" t="s">
        <v>1191</v>
      </c>
      <c r="BN101" s="7" t="s">
        <v>1309</v>
      </c>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v>0</v>
      </c>
      <c r="DB101" s="7">
        <v>0</v>
      </c>
      <c r="DC101" s="7">
        <v>0</v>
      </c>
      <c r="DD101" s="7">
        <v>0</v>
      </c>
      <c r="DE101" s="7">
        <v>0</v>
      </c>
      <c r="DF101" s="7">
        <v>0</v>
      </c>
      <c r="DG101" s="7">
        <v>7</v>
      </c>
      <c r="DH101" s="7">
        <v>15</v>
      </c>
      <c r="DI101" s="7">
        <v>20</v>
      </c>
      <c r="DJ101" s="7">
        <v>0</v>
      </c>
      <c r="DK101" s="7">
        <v>0</v>
      </c>
      <c r="DL101" s="7">
        <v>7</v>
      </c>
      <c r="DM101" s="7">
        <v>15</v>
      </c>
      <c r="DN101" s="7">
        <v>20</v>
      </c>
      <c r="DO101" s="7">
        <v>0</v>
      </c>
      <c r="DP101" s="7">
        <v>0</v>
      </c>
      <c r="DQ101" s="7">
        <v>42</v>
      </c>
      <c r="DR101" s="7">
        <v>42</v>
      </c>
      <c r="DS101" s="7">
        <v>0</v>
      </c>
      <c r="DT101" s="7">
        <v>0</v>
      </c>
      <c r="DU101" s="7">
        <v>0</v>
      </c>
      <c r="DV101" s="7">
        <v>0</v>
      </c>
      <c r="DW101" s="7">
        <v>0</v>
      </c>
      <c r="DX101" s="7">
        <v>0</v>
      </c>
      <c r="DY101" s="7">
        <v>5</v>
      </c>
      <c r="DZ101" s="7">
        <v>16</v>
      </c>
      <c r="EA101" s="7">
        <v>21</v>
      </c>
      <c r="EB101" s="7">
        <v>0</v>
      </c>
      <c r="EC101" s="7">
        <v>0</v>
      </c>
      <c r="ED101" s="7">
        <v>5</v>
      </c>
      <c r="EE101" s="7">
        <v>16</v>
      </c>
      <c r="EF101" s="7">
        <v>21</v>
      </c>
      <c r="EG101" s="7">
        <v>0</v>
      </c>
      <c r="EH101" s="7">
        <v>0</v>
      </c>
      <c r="EI101" s="7">
        <v>42</v>
      </c>
      <c r="EJ101" s="7">
        <v>42</v>
      </c>
      <c r="EK101" s="7">
        <v>1</v>
      </c>
      <c r="EL101" s="7">
        <v>1</v>
      </c>
      <c r="EM101" s="7">
        <v>1</v>
      </c>
      <c r="EN101" s="7">
        <v>486374</v>
      </c>
      <c r="EO101" s="7">
        <v>200000</v>
      </c>
      <c r="EP101" s="7">
        <v>12</v>
      </c>
      <c r="EQ101" s="7">
        <v>12</v>
      </c>
      <c r="ER101" s="7">
        <v>12</v>
      </c>
      <c r="ES101" s="7">
        <v>4172618</v>
      </c>
      <c r="ET101" s="7">
        <v>2700000</v>
      </c>
      <c r="EU101" s="7">
        <v>7</v>
      </c>
      <c r="EV101" s="7">
        <v>7</v>
      </c>
      <c r="EW101" s="7">
        <v>7</v>
      </c>
      <c r="EX101" s="7">
        <v>3719748</v>
      </c>
      <c r="EY101" s="7">
        <v>0</v>
      </c>
      <c r="EZ101" s="7"/>
      <c r="FA101" s="7"/>
      <c r="FB101" s="7"/>
      <c r="FC101" s="7"/>
      <c r="FD101" s="7"/>
      <c r="FE101" s="7"/>
      <c r="FF101" s="7"/>
      <c r="FG101" s="7"/>
      <c r="FH101" s="7"/>
      <c r="FI101" s="7"/>
      <c r="FJ101" s="7"/>
      <c r="FK101" s="7"/>
      <c r="FL101" s="7"/>
      <c r="FM101" s="7"/>
      <c r="FN101" s="7"/>
      <c r="FO101" s="7">
        <v>9</v>
      </c>
      <c r="FP101" s="7">
        <v>8.51</v>
      </c>
      <c r="FQ101" s="7">
        <v>9</v>
      </c>
      <c r="FR101" s="7">
        <v>2666936</v>
      </c>
      <c r="FS101" s="7">
        <v>0</v>
      </c>
      <c r="FT101" s="7"/>
      <c r="FU101" s="7"/>
      <c r="FV101" s="7"/>
      <c r="FW101" s="7"/>
      <c r="FX101" s="7"/>
      <c r="FY101" s="7"/>
      <c r="FZ101" s="7">
        <v>1</v>
      </c>
      <c r="GA101" s="7">
        <v>0.5</v>
      </c>
      <c r="GB101" s="7">
        <v>12</v>
      </c>
      <c r="GC101" s="7">
        <v>0.5</v>
      </c>
      <c r="GD101" s="7">
        <v>109686</v>
      </c>
      <c r="GE101" s="7">
        <v>0</v>
      </c>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v>1</v>
      </c>
      <c r="II101" s="7">
        <v>0.5</v>
      </c>
      <c r="IJ101" s="7">
        <v>12</v>
      </c>
      <c r="IK101" s="7">
        <v>0.5</v>
      </c>
      <c r="IL101" s="7">
        <v>128721</v>
      </c>
      <c r="IM101" s="7">
        <v>0</v>
      </c>
      <c r="IN101" s="7"/>
      <c r="IO101" s="7"/>
      <c r="IP101" s="7"/>
      <c r="IQ101" s="7"/>
      <c r="IR101" s="7"/>
      <c r="IS101" s="7">
        <v>3</v>
      </c>
      <c r="IT101" s="7">
        <v>900</v>
      </c>
      <c r="IU101" s="7">
        <v>0.44800000000000001</v>
      </c>
      <c r="IV101" s="7">
        <v>75000</v>
      </c>
      <c r="IW101" s="7">
        <v>0</v>
      </c>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c r="JY101" s="7"/>
      <c r="JZ101" s="7"/>
      <c r="KA101" s="7"/>
      <c r="KB101" s="7"/>
      <c r="KC101" s="7"/>
      <c r="KD101" s="7"/>
      <c r="KE101" s="7"/>
      <c r="KF101" s="7"/>
      <c r="KG101" s="7">
        <v>0</v>
      </c>
      <c r="KH101" s="7"/>
      <c r="KI101" s="7">
        <v>20</v>
      </c>
      <c r="KJ101" s="7">
        <v>0.5</v>
      </c>
      <c r="KK101" s="7">
        <v>0</v>
      </c>
      <c r="KL101" s="7">
        <v>0</v>
      </c>
      <c r="KM101" s="7">
        <v>20.5</v>
      </c>
      <c r="KN101" s="7">
        <v>11045676</v>
      </c>
      <c r="KO101" s="7">
        <v>2900000</v>
      </c>
      <c r="KP101" s="7">
        <v>2900000</v>
      </c>
      <c r="KQ101" s="7"/>
      <c r="KR101" s="7"/>
      <c r="KS101" s="7"/>
      <c r="KT101" s="7">
        <v>238407</v>
      </c>
      <c r="KU101" s="7">
        <v>0</v>
      </c>
      <c r="KV101" s="7">
        <v>0</v>
      </c>
      <c r="KW101" s="7"/>
      <c r="KX101" s="7"/>
      <c r="KY101" s="7"/>
      <c r="KZ101" s="7">
        <v>75000</v>
      </c>
      <c r="LA101" s="7">
        <v>0</v>
      </c>
      <c r="LB101" s="7">
        <v>0</v>
      </c>
      <c r="LC101" s="7"/>
      <c r="LD101" s="7"/>
      <c r="LE101" s="7"/>
      <c r="LF101" s="7">
        <v>0</v>
      </c>
      <c r="LG101" s="7">
        <v>0</v>
      </c>
      <c r="LH101" s="7">
        <v>0</v>
      </c>
      <c r="LI101" s="7"/>
      <c r="LJ101" s="7"/>
      <c r="LK101" s="7"/>
      <c r="LL101" s="7">
        <v>0</v>
      </c>
      <c r="LM101" s="7">
        <v>0</v>
      </c>
      <c r="LN101" s="7">
        <v>0</v>
      </c>
      <c r="LO101" s="7"/>
      <c r="LP101" s="7"/>
      <c r="LQ101" s="7"/>
      <c r="LR101" s="7">
        <v>225000</v>
      </c>
      <c r="LS101" s="7">
        <v>0</v>
      </c>
      <c r="LT101" s="7">
        <v>0</v>
      </c>
      <c r="LU101" s="7"/>
      <c r="LV101" s="7"/>
      <c r="LW101" s="7"/>
      <c r="LX101" s="7">
        <v>0</v>
      </c>
      <c r="LY101" s="7">
        <v>0</v>
      </c>
      <c r="LZ101" s="7">
        <v>0</v>
      </c>
      <c r="MA101" s="7"/>
      <c r="MB101" s="7"/>
      <c r="MC101" s="7"/>
      <c r="MD101" s="7">
        <v>62000</v>
      </c>
      <c r="ME101" s="7">
        <v>0</v>
      </c>
      <c r="MF101" s="7">
        <v>0</v>
      </c>
      <c r="MG101" s="7"/>
      <c r="MH101" s="7"/>
      <c r="MI101" s="7"/>
      <c r="MJ101" s="7">
        <v>14700</v>
      </c>
      <c r="MK101" s="7">
        <v>0</v>
      </c>
      <c r="ML101" s="7">
        <v>0</v>
      </c>
      <c r="MM101" s="7"/>
      <c r="MN101" s="7"/>
      <c r="MO101" s="7"/>
      <c r="MP101" s="7">
        <v>607097</v>
      </c>
      <c r="MQ101" s="7">
        <v>0</v>
      </c>
      <c r="MR101" s="7">
        <v>0</v>
      </c>
      <c r="MS101" s="7"/>
      <c r="MT101" s="7"/>
      <c r="MU101" s="7"/>
      <c r="MV101" s="7">
        <v>1467700</v>
      </c>
      <c r="MW101" s="7">
        <v>0</v>
      </c>
      <c r="MX101" s="7">
        <v>0</v>
      </c>
      <c r="MY101" s="7"/>
      <c r="MZ101" s="7"/>
      <c r="NA101" s="7"/>
      <c r="NB101" s="7">
        <v>34979</v>
      </c>
      <c r="NC101" s="7">
        <v>0</v>
      </c>
      <c r="ND101" s="7">
        <v>0</v>
      </c>
      <c r="NE101" s="7"/>
      <c r="NF101" s="7"/>
      <c r="NG101" s="7"/>
      <c r="NH101" s="7">
        <v>7300</v>
      </c>
      <c r="NI101" s="7">
        <v>0</v>
      </c>
      <c r="NJ101" s="7">
        <v>0</v>
      </c>
      <c r="NK101" s="7"/>
      <c r="NL101" s="7"/>
      <c r="NM101" s="7"/>
      <c r="NN101" s="7">
        <v>20000</v>
      </c>
      <c r="NO101" s="7">
        <v>0</v>
      </c>
      <c r="NP101" s="7">
        <v>0</v>
      </c>
      <c r="NQ101" s="7"/>
      <c r="NR101" s="7"/>
      <c r="NS101" s="7"/>
      <c r="NT101" s="7">
        <v>90000</v>
      </c>
      <c r="NU101" s="7">
        <v>0</v>
      </c>
      <c r="NV101" s="7">
        <v>0</v>
      </c>
      <c r="NW101" s="7"/>
      <c r="NX101" s="7"/>
      <c r="NY101" s="7"/>
      <c r="NZ101" s="7">
        <v>430500</v>
      </c>
      <c r="OA101" s="7">
        <v>0</v>
      </c>
      <c r="OB101" s="7">
        <v>0</v>
      </c>
      <c r="OC101" s="7"/>
      <c r="OD101" s="7"/>
      <c r="OE101" s="7"/>
      <c r="OF101" s="7">
        <v>7500</v>
      </c>
      <c r="OG101" s="7">
        <v>0</v>
      </c>
      <c r="OH101" s="7">
        <v>0</v>
      </c>
      <c r="OI101" s="7"/>
      <c r="OJ101" s="7"/>
      <c r="OK101" s="7"/>
      <c r="OL101" s="7">
        <v>0</v>
      </c>
      <c r="OM101" s="7">
        <v>0</v>
      </c>
      <c r="ON101" s="7">
        <v>0</v>
      </c>
      <c r="OO101" s="7"/>
      <c r="OP101" s="7"/>
      <c r="OQ101" s="7"/>
      <c r="OR101" s="7">
        <v>0</v>
      </c>
      <c r="OS101" s="7">
        <v>0</v>
      </c>
      <c r="OT101" s="7">
        <v>0</v>
      </c>
      <c r="OU101" s="7"/>
      <c r="OV101" s="7"/>
      <c r="OW101" s="7"/>
      <c r="OX101" s="7">
        <v>2755758</v>
      </c>
      <c r="OY101" s="7">
        <v>0</v>
      </c>
      <c r="OZ101" s="7">
        <v>0</v>
      </c>
      <c r="PA101" s="7"/>
      <c r="PB101" s="7"/>
      <c r="PC101" s="7"/>
      <c r="PD101" s="7">
        <v>145728</v>
      </c>
      <c r="PE101" s="7">
        <v>0</v>
      </c>
      <c r="PF101" s="7">
        <v>0</v>
      </c>
      <c r="PG101" s="7"/>
      <c r="PH101" s="7"/>
      <c r="PI101" s="7"/>
      <c r="PJ101" s="7">
        <v>186536</v>
      </c>
      <c r="PK101" s="7">
        <v>0</v>
      </c>
      <c r="PL101" s="7">
        <v>0</v>
      </c>
      <c r="PM101" s="7"/>
      <c r="PN101" s="7"/>
      <c r="PO101" s="7"/>
      <c r="PP101" s="7">
        <v>17413881</v>
      </c>
      <c r="PQ101" s="7">
        <v>2900000</v>
      </c>
      <c r="PR101" s="8">
        <v>2900000</v>
      </c>
      <c r="PS101" s="7">
        <v>100</v>
      </c>
      <c r="PT101" s="7">
        <v>100</v>
      </c>
      <c r="PU101" s="7"/>
      <c r="PV101" s="7">
        <v>12208660</v>
      </c>
      <c r="PW101" s="7"/>
      <c r="PX101" s="7">
        <v>2580000</v>
      </c>
      <c r="PY101" s="7">
        <v>2700000</v>
      </c>
      <c r="PZ101" s="7">
        <v>2900000</v>
      </c>
      <c r="QA101" s="7">
        <v>311466</v>
      </c>
      <c r="QB101" s="7">
        <v>345416</v>
      </c>
      <c r="QC101" s="7">
        <v>330096</v>
      </c>
      <c r="QD101" s="7">
        <v>1850986</v>
      </c>
      <c r="QE101" s="7">
        <v>1840300</v>
      </c>
      <c r="QF101" s="7">
        <v>1735650</v>
      </c>
      <c r="QG101" s="7">
        <v>0</v>
      </c>
      <c r="QH101" s="7">
        <v>0</v>
      </c>
      <c r="QI101" s="7">
        <v>0</v>
      </c>
      <c r="QJ101" s="7">
        <v>9206753</v>
      </c>
      <c r="QK101" s="7">
        <v>9522000</v>
      </c>
      <c r="QL101" s="7">
        <v>9684305</v>
      </c>
      <c r="QM101" s="7"/>
      <c r="QN101" s="7">
        <v>1933636</v>
      </c>
      <c r="QO101" s="7">
        <v>1958800</v>
      </c>
      <c r="QP101" s="7">
        <v>1980000</v>
      </c>
      <c r="QQ101" s="7"/>
      <c r="QR101" s="7"/>
      <c r="QS101" s="7"/>
      <c r="QT101" s="7"/>
      <c r="QU101" s="7"/>
      <c r="QV101" s="7"/>
      <c r="QW101" s="7"/>
      <c r="QX101" s="7">
        <v>40000</v>
      </c>
      <c r="QY101" s="7">
        <v>30000</v>
      </c>
      <c r="QZ101" s="7">
        <v>40000</v>
      </c>
      <c r="RA101" s="7"/>
      <c r="RB101" s="7"/>
      <c r="RC101" s="7"/>
      <c r="RD101" s="7">
        <v>963239</v>
      </c>
      <c r="RE101" s="7">
        <v>829400</v>
      </c>
      <c r="RF101" s="7">
        <v>743830</v>
      </c>
      <c r="RG101" s="7"/>
      <c r="RH101" s="7"/>
      <c r="RI101" s="7">
        <v>0</v>
      </c>
      <c r="RJ101" s="7"/>
      <c r="RK101" s="7"/>
      <c r="RL101" s="7"/>
      <c r="RM101" s="7" t="s">
        <v>1188</v>
      </c>
      <c r="RN101" s="7"/>
      <c r="RO101" s="7"/>
      <c r="RP101" s="7"/>
      <c r="RQ101" s="7"/>
      <c r="RR101" s="7"/>
      <c r="RS101" s="7"/>
      <c r="RT101" s="7"/>
      <c r="RU101" s="7"/>
      <c r="RV101" s="7"/>
      <c r="RW101" s="7"/>
      <c r="RX101" s="7"/>
      <c r="RY101" s="7"/>
      <c r="RZ101" s="7"/>
      <c r="SA101" s="7"/>
      <c r="SB101" s="7"/>
      <c r="SC101" s="7"/>
      <c r="SD101" s="7"/>
      <c r="SE101" s="7"/>
      <c r="SF101" s="7"/>
      <c r="SG101" s="36">
        <f t="shared" si="169"/>
        <v>17413881</v>
      </c>
      <c r="SH101" s="36">
        <f t="shared" si="170"/>
        <v>17413881</v>
      </c>
      <c r="SI101" s="36">
        <f t="shared" si="171"/>
        <v>11359083</v>
      </c>
      <c r="SJ101" s="20">
        <f t="shared" si="172"/>
        <v>11045676</v>
      </c>
      <c r="SK101" s="20">
        <f t="shared" si="173"/>
        <v>238407</v>
      </c>
      <c r="SL101" s="20">
        <f t="shared" si="174"/>
        <v>75000</v>
      </c>
      <c r="SM101" s="20">
        <f t="shared" si="175"/>
        <v>0</v>
      </c>
      <c r="SN101" s="36">
        <f t="shared" si="176"/>
        <v>6054798</v>
      </c>
      <c r="SO101" s="36">
        <f t="shared" si="177"/>
        <v>225000</v>
      </c>
      <c r="SP101" s="20">
        <f t="shared" si="178"/>
        <v>0</v>
      </c>
      <c r="SQ101" s="20">
        <f t="shared" si="179"/>
        <v>225000</v>
      </c>
      <c r="SR101" s="20">
        <f t="shared" si="180"/>
        <v>0</v>
      </c>
      <c r="SS101" s="20">
        <f t="shared" si="181"/>
        <v>62000</v>
      </c>
      <c r="ST101" s="20">
        <f t="shared" si="182"/>
        <v>14700</v>
      </c>
      <c r="SU101" s="20">
        <f t="shared" si="183"/>
        <v>607097</v>
      </c>
      <c r="SV101" s="36">
        <f t="shared" si="184"/>
        <v>4813737</v>
      </c>
      <c r="SW101" s="20">
        <f t="shared" si="185"/>
        <v>1467700</v>
      </c>
      <c r="SX101" s="20">
        <f t="shared" si="186"/>
        <v>34979</v>
      </c>
      <c r="SY101" s="20">
        <f t="shared" si="187"/>
        <v>7300</v>
      </c>
      <c r="SZ101" s="20">
        <f t="shared" si="188"/>
        <v>20000</v>
      </c>
      <c r="TA101" s="20">
        <f t="shared" si="189"/>
        <v>90000</v>
      </c>
      <c r="TB101" s="20">
        <f t="shared" si="190"/>
        <v>430500</v>
      </c>
      <c r="TC101" s="20">
        <f t="shared" si="191"/>
        <v>7500</v>
      </c>
      <c r="TD101" s="20">
        <f t="shared" si="192"/>
        <v>0</v>
      </c>
      <c r="TE101" s="20">
        <f t="shared" si="193"/>
        <v>0</v>
      </c>
      <c r="TF101" s="20">
        <f t="shared" si="194"/>
        <v>2755758</v>
      </c>
      <c r="TG101" s="20">
        <f t="shared" si="195"/>
        <v>145728</v>
      </c>
      <c r="TH101" s="20">
        <f t="shared" si="196"/>
        <v>186536</v>
      </c>
      <c r="TI101" s="6"/>
      <c r="TJ101" s="36">
        <f t="shared" si="197"/>
        <v>2900000</v>
      </c>
      <c r="TK101" s="36">
        <f t="shared" si="198"/>
        <v>2900000</v>
      </c>
      <c r="TL101" s="36">
        <f t="shared" si="199"/>
        <v>2900000</v>
      </c>
      <c r="TM101" s="20">
        <f t="shared" si="200"/>
        <v>2900000</v>
      </c>
      <c r="TN101" s="20">
        <f t="shared" si="201"/>
        <v>0</v>
      </c>
      <c r="TO101" s="20">
        <f t="shared" si="202"/>
        <v>0</v>
      </c>
      <c r="TP101" s="20">
        <f t="shared" si="203"/>
        <v>0</v>
      </c>
      <c r="TQ101" s="36">
        <f t="shared" si="204"/>
        <v>0</v>
      </c>
      <c r="TR101" s="36">
        <f t="shared" si="205"/>
        <v>0</v>
      </c>
      <c r="TS101" s="20">
        <f t="shared" si="206"/>
        <v>0</v>
      </c>
      <c r="TT101" s="20">
        <f t="shared" si="207"/>
        <v>0</v>
      </c>
      <c r="TU101" s="20">
        <f t="shared" si="208"/>
        <v>0</v>
      </c>
      <c r="TV101" s="20">
        <f t="shared" si="209"/>
        <v>0</v>
      </c>
      <c r="TW101" s="20">
        <f t="shared" si="210"/>
        <v>0</v>
      </c>
      <c r="TX101" s="20">
        <f t="shared" si="211"/>
        <v>0</v>
      </c>
      <c r="TY101" s="36">
        <f t="shared" si="212"/>
        <v>0</v>
      </c>
      <c r="TZ101" s="20">
        <f t="shared" si="213"/>
        <v>0</v>
      </c>
      <c r="UA101" s="20">
        <f t="shared" si="214"/>
        <v>0</v>
      </c>
      <c r="UB101" s="20">
        <f t="shared" si="215"/>
        <v>0</v>
      </c>
      <c r="UC101" s="20">
        <f t="shared" si="216"/>
        <v>0</v>
      </c>
      <c r="UD101" s="20">
        <f t="shared" si="217"/>
        <v>0</v>
      </c>
      <c r="UE101" s="20">
        <f t="shared" si="218"/>
        <v>0</v>
      </c>
      <c r="UF101" s="20">
        <f t="shared" si="219"/>
        <v>0</v>
      </c>
      <c r="UG101" s="20">
        <f t="shared" si="220"/>
        <v>0</v>
      </c>
      <c r="UH101" s="20">
        <f t="shared" si="221"/>
        <v>0</v>
      </c>
      <c r="UI101" s="20">
        <f t="shared" si="222"/>
        <v>0</v>
      </c>
      <c r="UJ101" s="20">
        <f t="shared" si="223"/>
        <v>0</v>
      </c>
      <c r="UK101" s="20">
        <f t="shared" si="224"/>
        <v>0</v>
      </c>
      <c r="UL101" s="6"/>
      <c r="UM101" s="36">
        <f t="shared" si="225"/>
        <v>2900000</v>
      </c>
      <c r="UN101" s="36">
        <f t="shared" si="226"/>
        <v>2900000</v>
      </c>
      <c r="UO101" s="36">
        <f t="shared" si="227"/>
        <v>2900000</v>
      </c>
      <c r="UP101" s="20">
        <f t="shared" si="228"/>
        <v>2900000</v>
      </c>
      <c r="UQ101" s="20">
        <f t="shared" si="229"/>
        <v>0</v>
      </c>
      <c r="UR101" s="20">
        <f t="shared" si="230"/>
        <v>0</v>
      </c>
      <c r="US101" s="20">
        <f t="shared" si="231"/>
        <v>0</v>
      </c>
      <c r="UT101" s="36">
        <f t="shared" si="232"/>
        <v>0</v>
      </c>
      <c r="UU101" s="36">
        <f t="shared" si="233"/>
        <v>0</v>
      </c>
      <c r="UV101" s="20">
        <f t="shared" si="234"/>
        <v>0</v>
      </c>
      <c r="UW101" s="20">
        <f t="shared" si="235"/>
        <v>0</v>
      </c>
      <c r="UX101" s="20">
        <f t="shared" si="236"/>
        <v>0</v>
      </c>
      <c r="UY101" s="20">
        <f t="shared" si="237"/>
        <v>0</v>
      </c>
      <c r="UZ101" s="20">
        <f t="shared" si="238"/>
        <v>0</v>
      </c>
      <c r="VA101" s="20">
        <f t="shared" si="239"/>
        <v>0</v>
      </c>
      <c r="VB101" s="36">
        <f t="shared" si="240"/>
        <v>0</v>
      </c>
      <c r="VC101" s="20">
        <f t="shared" si="241"/>
        <v>0</v>
      </c>
      <c r="VD101" s="20">
        <f t="shared" si="242"/>
        <v>0</v>
      </c>
      <c r="VE101" s="20">
        <f t="shared" si="243"/>
        <v>0</v>
      </c>
      <c r="VF101" s="20">
        <f t="shared" si="244"/>
        <v>0</v>
      </c>
      <c r="VG101" s="20">
        <f t="shared" si="245"/>
        <v>0</v>
      </c>
      <c r="VH101" s="20">
        <f t="shared" si="246"/>
        <v>0</v>
      </c>
      <c r="VI101" s="20">
        <f t="shared" si="247"/>
        <v>0</v>
      </c>
      <c r="VJ101" s="20">
        <f t="shared" si="248"/>
        <v>0</v>
      </c>
      <c r="VK101" s="20">
        <f t="shared" si="249"/>
        <v>0</v>
      </c>
      <c r="VL101" s="20">
        <f t="shared" si="250"/>
        <v>0</v>
      </c>
      <c r="VM101" s="20">
        <f t="shared" si="251"/>
        <v>0</v>
      </c>
      <c r="VN101" s="20">
        <f t="shared" si="252"/>
        <v>0</v>
      </c>
      <c r="VT101" s="34">
        <f t="shared" si="139"/>
        <v>8877013</v>
      </c>
      <c r="VU101" s="34" t="str">
        <f t="shared" si="140"/>
        <v>Geriatrické centrum Týniště nad Orlicí</v>
      </c>
      <c r="VV101" s="34" t="str">
        <f t="shared" si="141"/>
        <v>Geriatrické centrum Týniště nad Orlicí</v>
      </c>
      <c r="VW101" s="34" t="str">
        <f t="shared" si="142"/>
        <v>domovy pro seniory</v>
      </c>
      <c r="VX101" s="10">
        <f t="shared" si="143"/>
        <v>301700</v>
      </c>
      <c r="VY101" s="10"/>
      <c r="VZ101" s="10"/>
      <c r="WA101" s="10">
        <f t="shared" si="144"/>
        <v>1467700</v>
      </c>
      <c r="WB101" s="10">
        <f t="shared" si="145"/>
        <v>430500</v>
      </c>
      <c r="WC101" s="10">
        <f t="shared" si="146"/>
        <v>7300</v>
      </c>
      <c r="WD101" s="10">
        <f t="shared" si="147"/>
        <v>0</v>
      </c>
      <c r="WE101" s="10">
        <f t="shared" si="148"/>
        <v>144979</v>
      </c>
      <c r="WF101" s="10"/>
      <c r="WG101" s="10"/>
      <c r="WH101" s="10">
        <f t="shared" si="149"/>
        <v>145728</v>
      </c>
      <c r="WI101" s="10">
        <f t="shared" si="150"/>
        <v>3556891</v>
      </c>
      <c r="WJ101" s="10">
        <f t="shared" si="151"/>
        <v>8488426</v>
      </c>
      <c r="WK101" s="10"/>
      <c r="WL101" s="10">
        <f t="shared" si="152"/>
        <v>2870657</v>
      </c>
      <c r="WM101" s="10">
        <f t="shared" si="153"/>
        <v>17413881</v>
      </c>
      <c r="WN101" s="10">
        <f t="shared" si="154"/>
        <v>17413881</v>
      </c>
      <c r="WO101" s="10">
        <f t="shared" si="155"/>
        <v>0</v>
      </c>
      <c r="WP101" s="10">
        <f t="shared" si="156"/>
        <v>11359083</v>
      </c>
      <c r="WQ101" s="34">
        <v>6115340</v>
      </c>
      <c r="WR101" s="10">
        <f t="shared" si="157"/>
        <v>0</v>
      </c>
      <c r="WS101" s="10"/>
      <c r="WT101" s="10"/>
      <c r="WU101" s="10">
        <f t="shared" si="158"/>
        <v>0</v>
      </c>
      <c r="WV101" s="10">
        <f t="shared" si="159"/>
        <v>0</v>
      </c>
      <c r="WW101" s="10">
        <f t="shared" si="160"/>
        <v>0</v>
      </c>
      <c r="WX101" s="10">
        <f t="shared" si="161"/>
        <v>0</v>
      </c>
      <c r="WY101" s="10">
        <f t="shared" si="162"/>
        <v>0</v>
      </c>
      <c r="WZ101" s="10"/>
      <c r="XA101" s="10"/>
      <c r="XB101" s="10">
        <f t="shared" si="163"/>
        <v>0</v>
      </c>
      <c r="XC101" s="10">
        <f t="shared" si="164"/>
        <v>0</v>
      </c>
      <c r="XD101" s="10">
        <f t="shared" si="165"/>
        <v>2900000</v>
      </c>
      <c r="XE101" s="10">
        <f t="shared" si="166"/>
        <v>2900000</v>
      </c>
      <c r="XF101" s="10"/>
      <c r="XG101" s="10">
        <f t="shared" si="167"/>
        <v>2900000</v>
      </c>
      <c r="XH101" s="10">
        <f t="shared" si="168"/>
        <v>0</v>
      </c>
      <c r="XI101" s="10"/>
      <c r="XJ101" s="10"/>
      <c r="XK101" s="10"/>
    </row>
    <row r="102" spans="1:635" s="34" customFormat="1" ht="28.5" customHeight="1">
      <c r="A102" s="7">
        <v>1</v>
      </c>
      <c r="B102" s="9" t="s">
        <v>1515</v>
      </c>
      <c r="C102" s="7">
        <v>66000653</v>
      </c>
      <c r="D102" s="7" t="s">
        <v>1516</v>
      </c>
      <c r="E102" s="7" t="s">
        <v>1251</v>
      </c>
      <c r="F102" s="7">
        <v>7566271</v>
      </c>
      <c r="G102" s="7" t="s">
        <v>1214</v>
      </c>
      <c r="H102" s="7" t="s">
        <v>1187</v>
      </c>
      <c r="I102" s="7" t="s">
        <v>1517</v>
      </c>
      <c r="J102" s="35">
        <v>39569</v>
      </c>
      <c r="K102" s="7"/>
      <c r="L102" s="7" t="s">
        <v>1188</v>
      </c>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t="s">
        <v>1518</v>
      </c>
      <c r="AQ102" s="7">
        <v>18</v>
      </c>
      <c r="AR102" s="7">
        <v>71</v>
      </c>
      <c r="AS102" s="7">
        <v>116</v>
      </c>
      <c r="AT102" s="7">
        <v>160</v>
      </c>
      <c r="AU102" s="7">
        <v>180</v>
      </c>
      <c r="AV102" s="7"/>
      <c r="AW102" s="7"/>
      <c r="AX102" s="7"/>
      <c r="AY102" s="7"/>
      <c r="AZ102" s="7"/>
      <c r="BA102" s="7"/>
      <c r="BB102" s="7"/>
      <c r="BC102" s="7"/>
      <c r="BD102" s="7"/>
      <c r="BE102" s="7"/>
      <c r="BF102" s="7"/>
      <c r="BG102" s="7"/>
      <c r="BH102" s="7"/>
      <c r="BI102" s="7"/>
      <c r="BJ102" s="7">
        <v>31000</v>
      </c>
      <c r="BK102" s="7" t="s">
        <v>1519</v>
      </c>
      <c r="BL102" s="7" t="s">
        <v>1520</v>
      </c>
      <c r="BM102" s="7" t="s">
        <v>1191</v>
      </c>
      <c r="BN102" s="7" t="s">
        <v>1493</v>
      </c>
      <c r="BO102" s="7">
        <v>6</v>
      </c>
      <c r="BP102" s="7">
        <v>9</v>
      </c>
      <c r="BQ102" s="7">
        <v>16</v>
      </c>
      <c r="BR102" s="7">
        <v>2</v>
      </c>
      <c r="BS102" s="7">
        <v>14</v>
      </c>
      <c r="BT102" s="7">
        <v>12</v>
      </c>
      <c r="BU102" s="7">
        <v>16</v>
      </c>
      <c r="BV102" s="7">
        <v>14</v>
      </c>
      <c r="BW102" s="7">
        <v>6</v>
      </c>
      <c r="BX102" s="7">
        <v>35</v>
      </c>
      <c r="BY102" s="7">
        <v>18</v>
      </c>
      <c r="BZ102" s="7">
        <v>25</v>
      </c>
      <c r="CA102" s="7">
        <v>30</v>
      </c>
      <c r="CB102" s="7">
        <v>8</v>
      </c>
      <c r="CC102" s="7">
        <v>49</v>
      </c>
      <c r="CD102" s="7">
        <v>47</v>
      </c>
      <c r="CE102" s="7">
        <v>83</v>
      </c>
      <c r="CF102" s="7">
        <v>130</v>
      </c>
      <c r="CG102" s="7"/>
      <c r="CH102" s="7">
        <v>6</v>
      </c>
      <c r="CI102" s="7">
        <v>9</v>
      </c>
      <c r="CJ102" s="7">
        <v>16</v>
      </c>
      <c r="CK102" s="7">
        <v>2</v>
      </c>
      <c r="CL102" s="7">
        <v>14</v>
      </c>
      <c r="CM102" s="7">
        <v>22</v>
      </c>
      <c r="CN102" s="7">
        <v>16</v>
      </c>
      <c r="CO102" s="7">
        <v>24</v>
      </c>
      <c r="CP102" s="7">
        <v>6</v>
      </c>
      <c r="CQ102" s="7">
        <v>65</v>
      </c>
      <c r="CR102" s="7">
        <v>28</v>
      </c>
      <c r="CS102" s="7">
        <v>25</v>
      </c>
      <c r="CT102" s="7">
        <v>40</v>
      </c>
      <c r="CU102" s="7">
        <v>8</v>
      </c>
      <c r="CV102" s="7">
        <v>79</v>
      </c>
      <c r="CW102" s="7">
        <v>47</v>
      </c>
      <c r="CX102" s="7">
        <v>133</v>
      </c>
      <c r="CY102" s="7">
        <v>180</v>
      </c>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v>3</v>
      </c>
      <c r="EL102" s="7">
        <v>2.08</v>
      </c>
      <c r="EM102" s="7">
        <v>1.4</v>
      </c>
      <c r="EN102" s="7">
        <v>942091</v>
      </c>
      <c r="EO102" s="7">
        <v>735000</v>
      </c>
      <c r="EP102" s="7">
        <v>11</v>
      </c>
      <c r="EQ102" s="7">
        <v>10.49</v>
      </c>
      <c r="ER102" s="7">
        <v>7.36</v>
      </c>
      <c r="ES102" s="7">
        <v>4239432</v>
      </c>
      <c r="ET102" s="7">
        <v>2100000</v>
      </c>
      <c r="EU102" s="7"/>
      <c r="EV102" s="7"/>
      <c r="EW102" s="7"/>
      <c r="EX102" s="7"/>
      <c r="EY102" s="7"/>
      <c r="EZ102" s="7"/>
      <c r="FA102" s="7"/>
      <c r="FB102" s="7"/>
      <c r="FC102" s="7"/>
      <c r="FD102" s="7"/>
      <c r="FE102" s="7"/>
      <c r="FF102" s="7"/>
      <c r="FG102" s="7"/>
      <c r="FH102" s="7"/>
      <c r="FI102" s="7"/>
      <c r="FJ102" s="7"/>
      <c r="FK102" s="7"/>
      <c r="FL102" s="7"/>
      <c r="FM102" s="7"/>
      <c r="FN102" s="7"/>
      <c r="FO102" s="7">
        <v>8</v>
      </c>
      <c r="FP102" s="7">
        <v>1.97</v>
      </c>
      <c r="FQ102" s="7">
        <v>1.96</v>
      </c>
      <c r="FR102" s="7">
        <v>961852</v>
      </c>
      <c r="FS102" s="7">
        <v>925000</v>
      </c>
      <c r="FT102" s="7"/>
      <c r="FU102" s="7"/>
      <c r="FV102" s="7"/>
      <c r="FW102" s="7"/>
      <c r="FX102" s="7"/>
      <c r="FY102" s="7"/>
      <c r="FZ102" s="7">
        <v>11</v>
      </c>
      <c r="GA102" s="7">
        <v>5.34</v>
      </c>
      <c r="GB102" s="7">
        <v>132</v>
      </c>
      <c r="GC102" s="7">
        <v>5.34</v>
      </c>
      <c r="GD102" s="7">
        <v>2159839</v>
      </c>
      <c r="GE102" s="7">
        <v>1100000</v>
      </c>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v>28</v>
      </c>
      <c r="IO102" s="7">
        <v>7944</v>
      </c>
      <c r="IP102" s="7">
        <v>3.956</v>
      </c>
      <c r="IQ102" s="7">
        <v>826176</v>
      </c>
      <c r="IR102" s="7">
        <v>560000</v>
      </c>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c r="JY102" s="7"/>
      <c r="JZ102" s="7"/>
      <c r="KA102" s="7"/>
      <c r="KB102" s="7">
        <v>5</v>
      </c>
      <c r="KC102" s="7">
        <v>1.5</v>
      </c>
      <c r="KD102" s="7">
        <v>0</v>
      </c>
      <c r="KE102" s="7">
        <v>500000</v>
      </c>
      <c r="KF102" s="7">
        <v>175000</v>
      </c>
      <c r="KG102" s="7">
        <v>0</v>
      </c>
      <c r="KH102" s="7"/>
      <c r="KI102" s="7">
        <v>12.57</v>
      </c>
      <c r="KJ102" s="7">
        <v>5.34</v>
      </c>
      <c r="KK102" s="7">
        <v>3.956</v>
      </c>
      <c r="KL102" s="7">
        <v>0</v>
      </c>
      <c r="KM102" s="7">
        <v>21.866</v>
      </c>
      <c r="KN102" s="7">
        <v>6143375</v>
      </c>
      <c r="KO102" s="7">
        <v>3760000</v>
      </c>
      <c r="KP102" s="7">
        <v>3760000</v>
      </c>
      <c r="KQ102" s="7"/>
      <c r="KR102" s="7"/>
      <c r="KS102" s="7"/>
      <c r="KT102" s="7">
        <v>2159839</v>
      </c>
      <c r="KU102" s="7">
        <v>1100000</v>
      </c>
      <c r="KV102" s="7">
        <v>1100000</v>
      </c>
      <c r="KW102" s="7"/>
      <c r="KX102" s="7"/>
      <c r="KY102" s="7"/>
      <c r="KZ102" s="7">
        <v>826176</v>
      </c>
      <c r="LA102" s="7">
        <v>560000</v>
      </c>
      <c r="LB102" s="7">
        <v>560000</v>
      </c>
      <c r="LC102" s="7"/>
      <c r="LD102" s="7"/>
      <c r="LE102" s="7"/>
      <c r="LF102" s="7">
        <v>0</v>
      </c>
      <c r="LG102" s="7">
        <v>0</v>
      </c>
      <c r="LH102" s="7">
        <v>0</v>
      </c>
      <c r="LI102" s="7"/>
      <c r="LJ102" s="7"/>
      <c r="LK102" s="7"/>
      <c r="LL102" s="7">
        <v>37500</v>
      </c>
      <c r="LM102" s="7">
        <v>0</v>
      </c>
      <c r="LN102" s="7">
        <v>0</v>
      </c>
      <c r="LO102" s="7"/>
      <c r="LP102" s="7"/>
      <c r="LQ102" s="7"/>
      <c r="LR102" s="7">
        <v>62500</v>
      </c>
      <c r="LS102" s="7">
        <v>30000</v>
      </c>
      <c r="LT102" s="7">
        <v>30000</v>
      </c>
      <c r="LU102" s="7"/>
      <c r="LV102" s="7"/>
      <c r="LW102" s="7"/>
      <c r="LX102" s="7">
        <v>0</v>
      </c>
      <c r="LY102" s="7">
        <v>0</v>
      </c>
      <c r="LZ102" s="7">
        <v>0</v>
      </c>
      <c r="MA102" s="7"/>
      <c r="MB102" s="7"/>
      <c r="MC102" s="7"/>
      <c r="MD102" s="7">
        <v>32500</v>
      </c>
      <c r="ME102" s="7">
        <v>10000</v>
      </c>
      <c r="MF102" s="7">
        <v>10000</v>
      </c>
      <c r="MG102" s="7"/>
      <c r="MH102" s="7"/>
      <c r="MI102" s="7"/>
      <c r="MJ102" s="7">
        <v>0</v>
      </c>
      <c r="MK102" s="7">
        <v>0</v>
      </c>
      <c r="ML102" s="7">
        <v>0</v>
      </c>
      <c r="MM102" s="7"/>
      <c r="MN102" s="7"/>
      <c r="MO102" s="7"/>
      <c r="MP102" s="7">
        <v>20000</v>
      </c>
      <c r="MQ102" s="7">
        <v>0</v>
      </c>
      <c r="MR102" s="7">
        <v>0</v>
      </c>
      <c r="MS102" s="7"/>
      <c r="MT102" s="7"/>
      <c r="MU102" s="7"/>
      <c r="MV102" s="7">
        <v>18800</v>
      </c>
      <c r="MW102" s="7">
        <v>0</v>
      </c>
      <c r="MX102" s="7">
        <v>0</v>
      </c>
      <c r="MY102" s="7"/>
      <c r="MZ102" s="7"/>
      <c r="NA102" s="7"/>
      <c r="NB102" s="7">
        <v>68800</v>
      </c>
      <c r="NC102" s="7">
        <v>15000</v>
      </c>
      <c r="ND102" s="7">
        <v>15000</v>
      </c>
      <c r="NE102" s="7"/>
      <c r="NF102" s="7"/>
      <c r="NG102" s="7"/>
      <c r="NH102" s="7">
        <v>100000</v>
      </c>
      <c r="NI102" s="7">
        <v>20000</v>
      </c>
      <c r="NJ102" s="7">
        <v>20000</v>
      </c>
      <c r="NK102" s="7"/>
      <c r="NL102" s="7"/>
      <c r="NM102" s="7"/>
      <c r="NN102" s="7">
        <v>262500</v>
      </c>
      <c r="NO102" s="7">
        <v>0</v>
      </c>
      <c r="NP102" s="7">
        <v>0</v>
      </c>
      <c r="NQ102" s="7"/>
      <c r="NR102" s="7"/>
      <c r="NS102" s="7"/>
      <c r="NT102" s="7">
        <v>301300</v>
      </c>
      <c r="NU102" s="7">
        <v>85000</v>
      </c>
      <c r="NV102" s="7">
        <v>85000</v>
      </c>
      <c r="NW102" s="7"/>
      <c r="NX102" s="7"/>
      <c r="NY102" s="7"/>
      <c r="NZ102" s="7">
        <v>0</v>
      </c>
      <c r="OA102" s="7">
        <v>0</v>
      </c>
      <c r="OB102" s="7">
        <v>0</v>
      </c>
      <c r="OC102" s="7"/>
      <c r="OD102" s="7"/>
      <c r="OE102" s="7"/>
      <c r="OF102" s="7">
        <v>87500</v>
      </c>
      <c r="OG102" s="7">
        <v>10000</v>
      </c>
      <c r="OH102" s="7">
        <v>10000</v>
      </c>
      <c r="OI102" s="7"/>
      <c r="OJ102" s="7"/>
      <c r="OK102" s="7"/>
      <c r="OL102" s="7">
        <v>0</v>
      </c>
      <c r="OM102" s="7">
        <v>0</v>
      </c>
      <c r="ON102" s="7">
        <v>0</v>
      </c>
      <c r="OO102" s="7"/>
      <c r="OP102" s="7"/>
      <c r="OQ102" s="7"/>
      <c r="OR102" s="7">
        <v>500000</v>
      </c>
      <c r="OS102" s="7">
        <v>175000</v>
      </c>
      <c r="OT102" s="7">
        <v>175000</v>
      </c>
      <c r="OU102" s="7"/>
      <c r="OV102" s="7"/>
      <c r="OW102" s="7"/>
      <c r="OX102" s="7">
        <v>287500</v>
      </c>
      <c r="OY102" s="7">
        <v>85000</v>
      </c>
      <c r="OZ102" s="7">
        <v>85000</v>
      </c>
      <c r="PA102" s="7"/>
      <c r="PB102" s="7"/>
      <c r="PC102" s="7"/>
      <c r="PD102" s="7">
        <v>0</v>
      </c>
      <c r="PE102" s="7">
        <v>0</v>
      </c>
      <c r="PF102" s="7">
        <v>0</v>
      </c>
      <c r="PG102" s="7"/>
      <c r="PH102" s="7"/>
      <c r="PI102" s="7"/>
      <c r="PJ102" s="7">
        <v>325000</v>
      </c>
      <c r="PK102" s="7">
        <v>0</v>
      </c>
      <c r="PL102" s="7">
        <v>0</v>
      </c>
      <c r="PM102" s="7"/>
      <c r="PN102" s="7"/>
      <c r="PO102" s="7"/>
      <c r="PP102" s="7">
        <v>11233290</v>
      </c>
      <c r="PQ102" s="7">
        <v>5850000</v>
      </c>
      <c r="PR102" s="8">
        <v>5850000</v>
      </c>
      <c r="PS102" s="7">
        <v>100</v>
      </c>
      <c r="PT102" s="7">
        <v>100</v>
      </c>
      <c r="PU102" s="7"/>
      <c r="PV102" s="7"/>
      <c r="PW102" s="7"/>
      <c r="PX102" s="7">
        <v>744000</v>
      </c>
      <c r="PY102" s="7">
        <v>2000000</v>
      </c>
      <c r="PZ102" s="7">
        <v>5850000</v>
      </c>
      <c r="QA102" s="7">
        <v>0</v>
      </c>
      <c r="QB102" s="7">
        <v>0</v>
      </c>
      <c r="QC102" s="7">
        <v>0</v>
      </c>
      <c r="QD102" s="7">
        <v>0</v>
      </c>
      <c r="QE102" s="7">
        <v>0</v>
      </c>
      <c r="QF102" s="7">
        <v>0</v>
      </c>
      <c r="QG102" s="7">
        <v>0</v>
      </c>
      <c r="QH102" s="7">
        <v>0</v>
      </c>
      <c r="QI102" s="7">
        <v>0</v>
      </c>
      <c r="QJ102" s="7">
        <v>3807720</v>
      </c>
      <c r="QK102" s="7">
        <v>2640000</v>
      </c>
      <c r="QL102" s="7">
        <v>3410000</v>
      </c>
      <c r="QM102" s="7"/>
      <c r="QN102" s="7">
        <v>0</v>
      </c>
      <c r="QO102" s="7">
        <v>0</v>
      </c>
      <c r="QP102" s="7">
        <v>0</v>
      </c>
      <c r="QQ102" s="7"/>
      <c r="QR102" s="7"/>
      <c r="QS102" s="7"/>
      <c r="QT102" s="7"/>
      <c r="QU102" s="7">
        <v>854000</v>
      </c>
      <c r="QV102" s="7">
        <v>339000</v>
      </c>
      <c r="QW102" s="7">
        <v>1200000</v>
      </c>
      <c r="QX102" s="7">
        <v>34000</v>
      </c>
      <c r="QY102" s="7">
        <v>354000</v>
      </c>
      <c r="QZ102" s="7">
        <v>545000</v>
      </c>
      <c r="RA102" s="7"/>
      <c r="RB102" s="7"/>
      <c r="RC102" s="7"/>
      <c r="RD102" s="7">
        <v>0</v>
      </c>
      <c r="RE102" s="7">
        <v>200000</v>
      </c>
      <c r="RF102" s="7">
        <v>228290</v>
      </c>
      <c r="RG102" s="7"/>
      <c r="RH102" s="7"/>
      <c r="RI102" s="7">
        <v>0</v>
      </c>
      <c r="RJ102" s="7"/>
      <c r="RK102" s="7"/>
      <c r="RL102" s="7"/>
      <c r="RM102" s="7" t="s">
        <v>1188</v>
      </c>
      <c r="RN102" s="7"/>
      <c r="RO102" s="7"/>
      <c r="RP102" s="7"/>
      <c r="RQ102" s="7"/>
      <c r="RR102" s="7"/>
      <c r="RS102" s="7"/>
      <c r="RT102" s="7"/>
      <c r="RU102" s="7"/>
      <c r="RV102" s="7"/>
      <c r="RW102" s="7"/>
      <c r="RX102" s="7"/>
      <c r="RY102" s="7"/>
      <c r="RZ102" s="7"/>
      <c r="SA102" s="7"/>
      <c r="SB102" s="7"/>
      <c r="SC102" s="7"/>
      <c r="SD102" s="7"/>
      <c r="SE102" s="7"/>
      <c r="SF102" s="7"/>
      <c r="SG102" s="36">
        <f t="shared" si="169"/>
        <v>11233290</v>
      </c>
      <c r="SH102" s="36">
        <f t="shared" si="170"/>
        <v>11233290</v>
      </c>
      <c r="SI102" s="36">
        <f t="shared" si="171"/>
        <v>9129390</v>
      </c>
      <c r="SJ102" s="20">
        <f t="shared" si="172"/>
        <v>6143375</v>
      </c>
      <c r="SK102" s="20">
        <f t="shared" si="173"/>
        <v>2159839</v>
      </c>
      <c r="SL102" s="20">
        <f t="shared" si="174"/>
        <v>826176</v>
      </c>
      <c r="SM102" s="20">
        <f t="shared" si="175"/>
        <v>0</v>
      </c>
      <c r="SN102" s="36">
        <f t="shared" si="176"/>
        <v>2103900</v>
      </c>
      <c r="SO102" s="36">
        <f t="shared" si="177"/>
        <v>100000</v>
      </c>
      <c r="SP102" s="20">
        <f t="shared" si="178"/>
        <v>37500</v>
      </c>
      <c r="SQ102" s="20">
        <f t="shared" si="179"/>
        <v>62500</v>
      </c>
      <c r="SR102" s="20">
        <f t="shared" si="180"/>
        <v>0</v>
      </c>
      <c r="SS102" s="20">
        <f t="shared" si="181"/>
        <v>32500</v>
      </c>
      <c r="ST102" s="20">
        <f t="shared" si="182"/>
        <v>0</v>
      </c>
      <c r="SU102" s="20">
        <f t="shared" si="183"/>
        <v>20000</v>
      </c>
      <c r="SV102" s="36">
        <f t="shared" si="184"/>
        <v>1626400</v>
      </c>
      <c r="SW102" s="20">
        <f t="shared" si="185"/>
        <v>18800</v>
      </c>
      <c r="SX102" s="20">
        <f t="shared" si="186"/>
        <v>68800</v>
      </c>
      <c r="SY102" s="20">
        <f t="shared" si="187"/>
        <v>100000</v>
      </c>
      <c r="SZ102" s="20">
        <f t="shared" si="188"/>
        <v>262500</v>
      </c>
      <c r="TA102" s="20">
        <f t="shared" si="189"/>
        <v>301300</v>
      </c>
      <c r="TB102" s="20">
        <f t="shared" si="190"/>
        <v>0</v>
      </c>
      <c r="TC102" s="20">
        <f t="shared" si="191"/>
        <v>87500</v>
      </c>
      <c r="TD102" s="20">
        <f t="shared" si="192"/>
        <v>0</v>
      </c>
      <c r="TE102" s="20">
        <f t="shared" si="193"/>
        <v>500000</v>
      </c>
      <c r="TF102" s="20">
        <f t="shared" si="194"/>
        <v>287500</v>
      </c>
      <c r="TG102" s="20">
        <f t="shared" si="195"/>
        <v>0</v>
      </c>
      <c r="TH102" s="20">
        <f t="shared" si="196"/>
        <v>325000</v>
      </c>
      <c r="TI102" s="6"/>
      <c r="TJ102" s="36">
        <f t="shared" si="197"/>
        <v>5850000</v>
      </c>
      <c r="TK102" s="36">
        <f t="shared" si="198"/>
        <v>5850000</v>
      </c>
      <c r="TL102" s="36">
        <f t="shared" si="199"/>
        <v>5420000</v>
      </c>
      <c r="TM102" s="20">
        <f t="shared" si="200"/>
        <v>3760000</v>
      </c>
      <c r="TN102" s="20">
        <f t="shared" si="201"/>
        <v>1100000</v>
      </c>
      <c r="TO102" s="20">
        <f t="shared" si="202"/>
        <v>560000</v>
      </c>
      <c r="TP102" s="20">
        <f t="shared" si="203"/>
        <v>0</v>
      </c>
      <c r="TQ102" s="36">
        <f t="shared" si="204"/>
        <v>430000</v>
      </c>
      <c r="TR102" s="36">
        <f t="shared" si="205"/>
        <v>30000</v>
      </c>
      <c r="TS102" s="20">
        <f t="shared" si="206"/>
        <v>0</v>
      </c>
      <c r="TT102" s="20">
        <f t="shared" si="207"/>
        <v>30000</v>
      </c>
      <c r="TU102" s="20">
        <f t="shared" si="208"/>
        <v>0</v>
      </c>
      <c r="TV102" s="20">
        <f t="shared" si="209"/>
        <v>10000</v>
      </c>
      <c r="TW102" s="20">
        <f t="shared" si="210"/>
        <v>0</v>
      </c>
      <c r="TX102" s="20">
        <f t="shared" si="211"/>
        <v>0</v>
      </c>
      <c r="TY102" s="36">
        <f t="shared" si="212"/>
        <v>390000</v>
      </c>
      <c r="TZ102" s="20">
        <f t="shared" si="213"/>
        <v>0</v>
      </c>
      <c r="UA102" s="20">
        <f t="shared" si="214"/>
        <v>15000</v>
      </c>
      <c r="UB102" s="20">
        <f t="shared" si="215"/>
        <v>20000</v>
      </c>
      <c r="UC102" s="20">
        <f t="shared" si="216"/>
        <v>0</v>
      </c>
      <c r="UD102" s="20">
        <f t="shared" si="217"/>
        <v>85000</v>
      </c>
      <c r="UE102" s="20">
        <f t="shared" si="218"/>
        <v>0</v>
      </c>
      <c r="UF102" s="20">
        <f t="shared" si="219"/>
        <v>10000</v>
      </c>
      <c r="UG102" s="20">
        <f t="shared" si="220"/>
        <v>0</v>
      </c>
      <c r="UH102" s="20">
        <f t="shared" si="221"/>
        <v>175000</v>
      </c>
      <c r="UI102" s="20">
        <f t="shared" si="222"/>
        <v>85000</v>
      </c>
      <c r="UJ102" s="20">
        <f t="shared" si="223"/>
        <v>0</v>
      </c>
      <c r="UK102" s="20">
        <f t="shared" si="224"/>
        <v>0</v>
      </c>
      <c r="UL102" s="6"/>
      <c r="UM102" s="36">
        <f t="shared" si="225"/>
        <v>5850000</v>
      </c>
      <c r="UN102" s="36">
        <f t="shared" si="226"/>
        <v>5850000</v>
      </c>
      <c r="UO102" s="36">
        <f t="shared" si="227"/>
        <v>5420000</v>
      </c>
      <c r="UP102" s="20">
        <f t="shared" si="228"/>
        <v>3760000</v>
      </c>
      <c r="UQ102" s="20">
        <f t="shared" si="229"/>
        <v>1100000</v>
      </c>
      <c r="UR102" s="20">
        <f t="shared" si="230"/>
        <v>560000</v>
      </c>
      <c r="US102" s="20">
        <f t="shared" si="231"/>
        <v>0</v>
      </c>
      <c r="UT102" s="36">
        <f t="shared" si="232"/>
        <v>430000</v>
      </c>
      <c r="UU102" s="36">
        <f t="shared" si="233"/>
        <v>30000</v>
      </c>
      <c r="UV102" s="20">
        <f t="shared" si="234"/>
        <v>0</v>
      </c>
      <c r="UW102" s="20">
        <f t="shared" si="235"/>
        <v>30000</v>
      </c>
      <c r="UX102" s="20">
        <f t="shared" si="236"/>
        <v>0</v>
      </c>
      <c r="UY102" s="20">
        <f t="shared" si="237"/>
        <v>10000</v>
      </c>
      <c r="UZ102" s="20">
        <f t="shared" si="238"/>
        <v>0</v>
      </c>
      <c r="VA102" s="20">
        <f t="shared" si="239"/>
        <v>0</v>
      </c>
      <c r="VB102" s="36">
        <f t="shared" si="240"/>
        <v>390000</v>
      </c>
      <c r="VC102" s="20">
        <f t="shared" si="241"/>
        <v>0</v>
      </c>
      <c r="VD102" s="20">
        <f t="shared" si="242"/>
        <v>15000</v>
      </c>
      <c r="VE102" s="20">
        <f t="shared" si="243"/>
        <v>20000</v>
      </c>
      <c r="VF102" s="20">
        <f t="shared" si="244"/>
        <v>0</v>
      </c>
      <c r="VG102" s="20">
        <f t="shared" si="245"/>
        <v>85000</v>
      </c>
      <c r="VH102" s="20">
        <f t="shared" si="246"/>
        <v>0</v>
      </c>
      <c r="VI102" s="20">
        <f t="shared" si="247"/>
        <v>10000</v>
      </c>
      <c r="VJ102" s="20">
        <f t="shared" si="248"/>
        <v>0</v>
      </c>
      <c r="VK102" s="20">
        <f t="shared" si="249"/>
        <v>175000</v>
      </c>
      <c r="VL102" s="20">
        <f t="shared" si="250"/>
        <v>85000</v>
      </c>
      <c r="VM102" s="20">
        <f t="shared" si="251"/>
        <v>0</v>
      </c>
      <c r="VN102" s="20">
        <f t="shared" si="252"/>
        <v>0</v>
      </c>
      <c r="VT102" s="34">
        <f t="shared" si="139"/>
        <v>7566271</v>
      </c>
      <c r="VU102" s="34" t="str">
        <f t="shared" si="140"/>
        <v>HEWER, z.s.</v>
      </c>
      <c r="VV102" s="34" t="str">
        <f t="shared" si="141"/>
        <v>Osobní asistence pro Královéhradecký kraj</v>
      </c>
      <c r="VW102" s="34" t="str">
        <f t="shared" si="142"/>
        <v>osobní asistence</v>
      </c>
      <c r="VX102" s="10">
        <f t="shared" si="143"/>
        <v>132500</v>
      </c>
      <c r="VY102" s="10"/>
      <c r="VZ102" s="10"/>
      <c r="WA102" s="10">
        <f t="shared" si="144"/>
        <v>18800</v>
      </c>
      <c r="WB102" s="10">
        <f t="shared" si="145"/>
        <v>0</v>
      </c>
      <c r="WC102" s="10">
        <f t="shared" si="146"/>
        <v>100000</v>
      </c>
      <c r="WD102" s="10">
        <f t="shared" si="147"/>
        <v>500000</v>
      </c>
      <c r="WE102" s="10">
        <f t="shared" si="148"/>
        <v>632600</v>
      </c>
      <c r="WF102" s="10"/>
      <c r="WG102" s="10"/>
      <c r="WH102" s="10">
        <f t="shared" si="149"/>
        <v>0</v>
      </c>
      <c r="WI102" s="10">
        <f t="shared" si="150"/>
        <v>720000</v>
      </c>
      <c r="WJ102" s="10">
        <f t="shared" si="151"/>
        <v>8167538</v>
      </c>
      <c r="WK102" s="10"/>
      <c r="WL102" s="10">
        <f t="shared" si="152"/>
        <v>961852</v>
      </c>
      <c r="WM102" s="10">
        <f t="shared" si="153"/>
        <v>11233290</v>
      </c>
      <c r="WN102" s="10">
        <f t="shared" si="154"/>
        <v>11233290</v>
      </c>
      <c r="WO102" s="10">
        <f t="shared" si="155"/>
        <v>0</v>
      </c>
      <c r="WP102" s="10">
        <f t="shared" si="156"/>
        <v>9129390</v>
      </c>
      <c r="WQ102" s="34">
        <v>6115340</v>
      </c>
      <c r="WR102" s="10">
        <f t="shared" si="157"/>
        <v>40000</v>
      </c>
      <c r="WS102" s="10"/>
      <c r="WT102" s="10"/>
      <c r="WU102" s="10">
        <f t="shared" si="158"/>
        <v>0</v>
      </c>
      <c r="WV102" s="10">
        <f t="shared" si="159"/>
        <v>0</v>
      </c>
      <c r="WW102" s="10">
        <f t="shared" si="160"/>
        <v>20000</v>
      </c>
      <c r="WX102" s="10">
        <f t="shared" si="161"/>
        <v>175000</v>
      </c>
      <c r="WY102" s="10">
        <f t="shared" si="162"/>
        <v>100000</v>
      </c>
      <c r="WZ102" s="10"/>
      <c r="XA102" s="10"/>
      <c r="XB102" s="10">
        <f t="shared" si="163"/>
        <v>0</v>
      </c>
      <c r="XC102" s="10">
        <f t="shared" si="164"/>
        <v>95000</v>
      </c>
      <c r="XD102" s="10">
        <f t="shared" si="165"/>
        <v>5420000</v>
      </c>
      <c r="XE102" s="10">
        <f t="shared" si="166"/>
        <v>5850000</v>
      </c>
      <c r="XF102" s="10"/>
      <c r="XG102" s="10">
        <f t="shared" si="167"/>
        <v>5850000</v>
      </c>
      <c r="XH102" s="10">
        <f t="shared" si="168"/>
        <v>0</v>
      </c>
      <c r="XI102" s="10"/>
      <c r="XJ102" s="10"/>
      <c r="XK102" s="10"/>
    </row>
    <row r="103" spans="1:635" s="34" customFormat="1" ht="28.5" customHeight="1">
      <c r="A103" s="7">
        <v>1</v>
      </c>
      <c r="B103" s="9" t="s">
        <v>1521</v>
      </c>
      <c r="C103" s="7">
        <v>1994352</v>
      </c>
      <c r="D103" s="7" t="s">
        <v>1522</v>
      </c>
      <c r="E103" s="7" t="s">
        <v>1207</v>
      </c>
      <c r="F103" s="7">
        <v>8365172</v>
      </c>
      <c r="G103" s="7" t="s">
        <v>1523</v>
      </c>
      <c r="H103" s="7" t="s">
        <v>1221</v>
      </c>
      <c r="I103" s="7" t="s">
        <v>1524</v>
      </c>
      <c r="J103" s="35">
        <v>41640</v>
      </c>
      <c r="K103" s="7"/>
      <c r="L103" s="7" t="s">
        <v>1188</v>
      </c>
      <c r="M103" s="7"/>
      <c r="N103" s="7"/>
      <c r="O103" s="7"/>
      <c r="P103" s="7"/>
      <c r="Q103" s="7"/>
      <c r="R103" s="7"/>
      <c r="S103" s="7"/>
      <c r="T103" s="7"/>
      <c r="U103" s="7"/>
      <c r="V103" s="7"/>
      <c r="W103" s="7"/>
      <c r="X103" s="7" t="s">
        <v>1525</v>
      </c>
      <c r="Y103" s="7"/>
      <c r="Z103" s="7">
        <v>1</v>
      </c>
      <c r="AA103" s="7">
        <v>8</v>
      </c>
      <c r="AB103" s="7">
        <v>42</v>
      </c>
      <c r="AC103" s="7">
        <v>50</v>
      </c>
      <c r="AD103" s="7">
        <v>55</v>
      </c>
      <c r="AE103" s="7"/>
      <c r="AF103" s="7"/>
      <c r="AG103" s="7"/>
      <c r="AH103" s="7"/>
      <c r="AI103" s="7"/>
      <c r="AJ103" s="7"/>
      <c r="AK103" s="7"/>
      <c r="AL103" s="7"/>
      <c r="AM103" s="7"/>
      <c r="AN103" s="7"/>
      <c r="AO103" s="7" t="s">
        <v>1526</v>
      </c>
      <c r="AP103" s="7" t="s">
        <v>1525</v>
      </c>
      <c r="AQ103" s="7">
        <v>1</v>
      </c>
      <c r="AR103" s="7">
        <v>8</v>
      </c>
      <c r="AS103" s="7">
        <v>42</v>
      </c>
      <c r="AT103" s="7">
        <v>50</v>
      </c>
      <c r="AU103" s="7">
        <v>55</v>
      </c>
      <c r="AV103" s="7"/>
      <c r="AW103" s="7"/>
      <c r="AX103" s="7"/>
      <c r="AY103" s="7"/>
      <c r="AZ103" s="7"/>
      <c r="BA103" s="7"/>
      <c r="BB103" s="7"/>
      <c r="BC103" s="7"/>
      <c r="BD103" s="7"/>
      <c r="BE103" s="7"/>
      <c r="BF103" s="7"/>
      <c r="BG103" s="7"/>
      <c r="BH103" s="7"/>
      <c r="BI103" s="7"/>
      <c r="BJ103" s="7"/>
      <c r="BK103" s="7"/>
      <c r="BL103" s="7" t="s">
        <v>1527</v>
      </c>
      <c r="BM103" s="7" t="s">
        <v>1528</v>
      </c>
      <c r="BN103" s="7" t="s">
        <v>1192</v>
      </c>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v>1</v>
      </c>
      <c r="EL103" s="7">
        <v>0.6</v>
      </c>
      <c r="EM103" s="7">
        <v>0.6</v>
      </c>
      <c r="EN103" s="7">
        <v>342000</v>
      </c>
      <c r="EO103" s="7">
        <v>255000</v>
      </c>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v>1</v>
      </c>
      <c r="FP103" s="7">
        <v>0.2</v>
      </c>
      <c r="FQ103" s="7">
        <v>0</v>
      </c>
      <c r="FR103" s="7">
        <v>24500</v>
      </c>
      <c r="FS103" s="7">
        <v>24500</v>
      </c>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v>1</v>
      </c>
      <c r="IO103" s="7">
        <v>200</v>
      </c>
      <c r="IP103" s="7">
        <v>0.1</v>
      </c>
      <c r="IQ103" s="7">
        <v>58000</v>
      </c>
      <c r="IR103" s="7">
        <v>28500</v>
      </c>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c r="JY103" s="7"/>
      <c r="JZ103" s="7"/>
      <c r="KA103" s="7"/>
      <c r="KB103" s="7"/>
      <c r="KC103" s="7"/>
      <c r="KD103" s="7"/>
      <c r="KE103" s="7"/>
      <c r="KF103" s="7"/>
      <c r="KG103" s="7">
        <v>0</v>
      </c>
      <c r="KH103" s="7"/>
      <c r="KI103" s="7">
        <v>0.6</v>
      </c>
      <c r="KJ103" s="7">
        <v>0</v>
      </c>
      <c r="KK103" s="7">
        <v>0.1</v>
      </c>
      <c r="KL103" s="7">
        <v>0</v>
      </c>
      <c r="KM103" s="7">
        <v>0.7</v>
      </c>
      <c r="KN103" s="7">
        <v>366500</v>
      </c>
      <c r="KO103" s="7">
        <v>279500</v>
      </c>
      <c r="KP103" s="7">
        <v>279500</v>
      </c>
      <c r="KQ103" s="7"/>
      <c r="KR103" s="7"/>
      <c r="KS103" s="7"/>
      <c r="KT103" s="7">
        <v>0</v>
      </c>
      <c r="KU103" s="7">
        <v>0</v>
      </c>
      <c r="KV103" s="7">
        <v>0</v>
      </c>
      <c r="KW103" s="7"/>
      <c r="KX103" s="7"/>
      <c r="KY103" s="7"/>
      <c r="KZ103" s="7">
        <v>58000</v>
      </c>
      <c r="LA103" s="7">
        <v>28500</v>
      </c>
      <c r="LB103" s="7">
        <v>28500</v>
      </c>
      <c r="LC103" s="7"/>
      <c r="LD103" s="7"/>
      <c r="LE103" s="7"/>
      <c r="LF103" s="7">
        <v>0</v>
      </c>
      <c r="LG103" s="7">
        <v>0</v>
      </c>
      <c r="LH103" s="7">
        <v>0</v>
      </c>
      <c r="LI103" s="7"/>
      <c r="LJ103" s="7"/>
      <c r="LK103" s="7"/>
      <c r="LL103" s="7">
        <v>8000</v>
      </c>
      <c r="LM103" s="7">
        <v>5000</v>
      </c>
      <c r="LN103" s="7">
        <v>5000</v>
      </c>
      <c r="LO103" s="7"/>
      <c r="LP103" s="7"/>
      <c r="LQ103" s="7"/>
      <c r="LR103" s="7">
        <v>0</v>
      </c>
      <c r="LS103" s="7">
        <v>0</v>
      </c>
      <c r="LT103" s="7">
        <v>0</v>
      </c>
      <c r="LU103" s="7"/>
      <c r="LV103" s="7"/>
      <c r="LW103" s="7"/>
      <c r="LX103" s="7">
        <v>0</v>
      </c>
      <c r="LY103" s="7">
        <v>0</v>
      </c>
      <c r="LZ103" s="7">
        <v>0</v>
      </c>
      <c r="MA103" s="7"/>
      <c r="MB103" s="7"/>
      <c r="MC103" s="7"/>
      <c r="MD103" s="7">
        <v>5000</v>
      </c>
      <c r="ME103" s="7">
        <v>1000</v>
      </c>
      <c r="MF103" s="7">
        <v>1000</v>
      </c>
      <c r="MG103" s="7"/>
      <c r="MH103" s="7"/>
      <c r="MI103" s="7"/>
      <c r="MJ103" s="7">
        <v>0</v>
      </c>
      <c r="MK103" s="7">
        <v>0</v>
      </c>
      <c r="ML103" s="7">
        <v>0</v>
      </c>
      <c r="MM103" s="7"/>
      <c r="MN103" s="7"/>
      <c r="MO103" s="7"/>
      <c r="MP103" s="7">
        <v>2000</v>
      </c>
      <c r="MQ103" s="7">
        <v>0</v>
      </c>
      <c r="MR103" s="7">
        <v>0</v>
      </c>
      <c r="MS103" s="7"/>
      <c r="MT103" s="7"/>
      <c r="MU103" s="7"/>
      <c r="MV103" s="7">
        <v>35000</v>
      </c>
      <c r="MW103" s="7">
        <v>5000</v>
      </c>
      <c r="MX103" s="7">
        <v>5000</v>
      </c>
      <c r="MY103" s="7"/>
      <c r="MZ103" s="7"/>
      <c r="NA103" s="7"/>
      <c r="NB103" s="7">
        <v>15000</v>
      </c>
      <c r="NC103" s="7">
        <v>5000</v>
      </c>
      <c r="ND103" s="7">
        <v>5000</v>
      </c>
      <c r="NE103" s="7"/>
      <c r="NF103" s="7"/>
      <c r="NG103" s="7"/>
      <c r="NH103" s="7">
        <v>20000</v>
      </c>
      <c r="NI103" s="7">
        <v>3000</v>
      </c>
      <c r="NJ103" s="7">
        <v>3000</v>
      </c>
      <c r="NK103" s="7"/>
      <c r="NL103" s="7"/>
      <c r="NM103" s="7"/>
      <c r="NN103" s="7">
        <v>10000</v>
      </c>
      <c r="NO103" s="7">
        <v>5000</v>
      </c>
      <c r="NP103" s="7">
        <v>5000</v>
      </c>
      <c r="NQ103" s="7"/>
      <c r="NR103" s="7"/>
      <c r="NS103" s="7"/>
      <c r="NT103" s="7">
        <v>20000</v>
      </c>
      <c r="NU103" s="7">
        <v>8000</v>
      </c>
      <c r="NV103" s="7">
        <v>8000</v>
      </c>
      <c r="NW103" s="7"/>
      <c r="NX103" s="7"/>
      <c r="NY103" s="7"/>
      <c r="NZ103" s="7">
        <v>3000</v>
      </c>
      <c r="OA103" s="7">
        <v>1000</v>
      </c>
      <c r="OB103" s="7">
        <v>1000</v>
      </c>
      <c r="OC103" s="7"/>
      <c r="OD103" s="7"/>
      <c r="OE103" s="7"/>
      <c r="OF103" s="7">
        <v>10000</v>
      </c>
      <c r="OG103" s="7">
        <v>4000</v>
      </c>
      <c r="OH103" s="7">
        <v>4000</v>
      </c>
      <c r="OI103" s="7"/>
      <c r="OJ103" s="7"/>
      <c r="OK103" s="7"/>
      <c r="OL103" s="7">
        <v>0</v>
      </c>
      <c r="OM103" s="7">
        <v>0</v>
      </c>
      <c r="ON103" s="7">
        <v>0</v>
      </c>
      <c r="OO103" s="7"/>
      <c r="OP103" s="7"/>
      <c r="OQ103" s="7"/>
      <c r="OR103" s="7">
        <v>0</v>
      </c>
      <c r="OS103" s="7">
        <v>0</v>
      </c>
      <c r="OT103" s="7">
        <v>0</v>
      </c>
      <c r="OU103" s="7"/>
      <c r="OV103" s="7"/>
      <c r="OW103" s="7"/>
      <c r="OX103" s="7">
        <v>0</v>
      </c>
      <c r="OY103" s="7">
        <v>0</v>
      </c>
      <c r="OZ103" s="7">
        <v>0</v>
      </c>
      <c r="PA103" s="7"/>
      <c r="PB103" s="7"/>
      <c r="PC103" s="7"/>
      <c r="PD103" s="7">
        <v>0</v>
      </c>
      <c r="PE103" s="7">
        <v>0</v>
      </c>
      <c r="PF103" s="7">
        <v>0</v>
      </c>
      <c r="PG103" s="7"/>
      <c r="PH103" s="7"/>
      <c r="PI103" s="7"/>
      <c r="PJ103" s="7">
        <v>8000</v>
      </c>
      <c r="PK103" s="7">
        <v>8000</v>
      </c>
      <c r="PL103" s="7">
        <v>8000</v>
      </c>
      <c r="PM103" s="7"/>
      <c r="PN103" s="7"/>
      <c r="PO103" s="7"/>
      <c r="PP103" s="7">
        <v>560500</v>
      </c>
      <c r="PQ103" s="7">
        <v>353000</v>
      </c>
      <c r="PR103" s="8">
        <v>353000</v>
      </c>
      <c r="PS103" s="7">
        <v>100</v>
      </c>
      <c r="PT103" s="7">
        <v>100</v>
      </c>
      <c r="PU103" s="7"/>
      <c r="PV103" s="7"/>
      <c r="PW103" s="7"/>
      <c r="PX103" s="7">
        <v>349000</v>
      </c>
      <c r="PY103" s="7">
        <v>353000</v>
      </c>
      <c r="PZ103" s="7">
        <v>353000</v>
      </c>
      <c r="QA103" s="7">
        <v>0</v>
      </c>
      <c r="QB103" s="7">
        <v>0</v>
      </c>
      <c r="QC103" s="7">
        <v>0</v>
      </c>
      <c r="QD103" s="7">
        <v>0</v>
      </c>
      <c r="QE103" s="7">
        <v>0</v>
      </c>
      <c r="QF103" s="7">
        <v>0</v>
      </c>
      <c r="QG103" s="7">
        <v>0</v>
      </c>
      <c r="QH103" s="7">
        <v>0</v>
      </c>
      <c r="QI103" s="7">
        <v>0</v>
      </c>
      <c r="QJ103" s="7">
        <v>0</v>
      </c>
      <c r="QK103" s="7">
        <v>0</v>
      </c>
      <c r="QL103" s="7">
        <v>0</v>
      </c>
      <c r="QM103" s="7"/>
      <c r="QN103" s="7">
        <v>0</v>
      </c>
      <c r="QO103" s="7">
        <v>0</v>
      </c>
      <c r="QP103" s="7">
        <v>0</v>
      </c>
      <c r="QQ103" s="7"/>
      <c r="QR103" s="7"/>
      <c r="QS103" s="7"/>
      <c r="QT103" s="7"/>
      <c r="QU103" s="7">
        <v>50000</v>
      </c>
      <c r="QV103" s="7">
        <v>0</v>
      </c>
      <c r="QW103" s="7">
        <v>143500</v>
      </c>
      <c r="QX103" s="7">
        <v>45000</v>
      </c>
      <c r="QY103" s="7">
        <v>62000</v>
      </c>
      <c r="QZ103" s="7">
        <v>64000</v>
      </c>
      <c r="RA103" s="7"/>
      <c r="RB103" s="7"/>
      <c r="RC103" s="7"/>
      <c r="RD103" s="7"/>
      <c r="RE103" s="7"/>
      <c r="RF103" s="7"/>
      <c r="RG103" s="7"/>
      <c r="RH103" s="7"/>
      <c r="RI103" s="7">
        <v>0</v>
      </c>
      <c r="RJ103" s="7"/>
      <c r="RK103" s="7"/>
      <c r="RL103" s="7"/>
      <c r="RM103" s="7" t="s">
        <v>1188</v>
      </c>
      <c r="RN103" s="7"/>
      <c r="RO103" s="7"/>
      <c r="RP103" s="7"/>
      <c r="RQ103" s="7"/>
      <c r="RR103" s="7"/>
      <c r="RS103" s="7"/>
      <c r="RT103" s="7"/>
      <c r="RU103" s="7"/>
      <c r="RV103" s="7"/>
      <c r="RW103" s="7"/>
      <c r="RX103" s="7"/>
      <c r="RY103" s="7"/>
      <c r="RZ103" s="7"/>
      <c r="SA103" s="7"/>
      <c r="SB103" s="7"/>
      <c r="SC103" s="7"/>
      <c r="SD103" s="7"/>
      <c r="SE103" s="7"/>
      <c r="SF103" s="7"/>
      <c r="SG103" s="36">
        <f t="shared" si="169"/>
        <v>560500</v>
      </c>
      <c r="SH103" s="36">
        <f t="shared" si="170"/>
        <v>560500</v>
      </c>
      <c r="SI103" s="36">
        <f t="shared" si="171"/>
        <v>424500</v>
      </c>
      <c r="SJ103" s="20">
        <f t="shared" si="172"/>
        <v>366500</v>
      </c>
      <c r="SK103" s="20">
        <f t="shared" si="173"/>
        <v>0</v>
      </c>
      <c r="SL103" s="20">
        <f t="shared" si="174"/>
        <v>58000</v>
      </c>
      <c r="SM103" s="20">
        <f t="shared" si="175"/>
        <v>0</v>
      </c>
      <c r="SN103" s="36">
        <f t="shared" si="176"/>
        <v>136000</v>
      </c>
      <c r="SO103" s="36">
        <f t="shared" si="177"/>
        <v>8000</v>
      </c>
      <c r="SP103" s="20">
        <f t="shared" si="178"/>
        <v>8000</v>
      </c>
      <c r="SQ103" s="20">
        <f t="shared" si="179"/>
        <v>0</v>
      </c>
      <c r="SR103" s="20">
        <f t="shared" si="180"/>
        <v>0</v>
      </c>
      <c r="SS103" s="20">
        <f t="shared" si="181"/>
        <v>5000</v>
      </c>
      <c r="ST103" s="20">
        <f t="shared" si="182"/>
        <v>0</v>
      </c>
      <c r="SU103" s="20">
        <f t="shared" si="183"/>
        <v>2000</v>
      </c>
      <c r="SV103" s="36">
        <f t="shared" si="184"/>
        <v>113000</v>
      </c>
      <c r="SW103" s="20">
        <f t="shared" si="185"/>
        <v>35000</v>
      </c>
      <c r="SX103" s="20">
        <f t="shared" si="186"/>
        <v>15000</v>
      </c>
      <c r="SY103" s="20">
        <f t="shared" si="187"/>
        <v>20000</v>
      </c>
      <c r="SZ103" s="20">
        <f t="shared" si="188"/>
        <v>10000</v>
      </c>
      <c r="TA103" s="20">
        <f t="shared" si="189"/>
        <v>20000</v>
      </c>
      <c r="TB103" s="20">
        <f t="shared" si="190"/>
        <v>3000</v>
      </c>
      <c r="TC103" s="20">
        <f t="shared" si="191"/>
        <v>10000</v>
      </c>
      <c r="TD103" s="20">
        <f t="shared" si="192"/>
        <v>0</v>
      </c>
      <c r="TE103" s="20">
        <f t="shared" si="193"/>
        <v>0</v>
      </c>
      <c r="TF103" s="20">
        <f t="shared" si="194"/>
        <v>0</v>
      </c>
      <c r="TG103" s="20">
        <f t="shared" si="195"/>
        <v>0</v>
      </c>
      <c r="TH103" s="20">
        <f t="shared" si="196"/>
        <v>8000</v>
      </c>
      <c r="TI103" s="6"/>
      <c r="TJ103" s="36">
        <f t="shared" si="197"/>
        <v>353000</v>
      </c>
      <c r="TK103" s="36">
        <f t="shared" si="198"/>
        <v>353000</v>
      </c>
      <c r="TL103" s="36">
        <f t="shared" si="199"/>
        <v>308000</v>
      </c>
      <c r="TM103" s="20">
        <f t="shared" si="200"/>
        <v>279500</v>
      </c>
      <c r="TN103" s="20">
        <f t="shared" si="201"/>
        <v>0</v>
      </c>
      <c r="TO103" s="20">
        <f t="shared" si="202"/>
        <v>28500</v>
      </c>
      <c r="TP103" s="20">
        <f t="shared" si="203"/>
        <v>0</v>
      </c>
      <c r="TQ103" s="36">
        <f t="shared" si="204"/>
        <v>45000</v>
      </c>
      <c r="TR103" s="36">
        <f t="shared" si="205"/>
        <v>5000</v>
      </c>
      <c r="TS103" s="20">
        <f t="shared" si="206"/>
        <v>5000</v>
      </c>
      <c r="TT103" s="20">
        <f t="shared" si="207"/>
        <v>0</v>
      </c>
      <c r="TU103" s="20">
        <f t="shared" si="208"/>
        <v>0</v>
      </c>
      <c r="TV103" s="20">
        <f t="shared" si="209"/>
        <v>1000</v>
      </c>
      <c r="TW103" s="20">
        <f t="shared" si="210"/>
        <v>0</v>
      </c>
      <c r="TX103" s="20">
        <f t="shared" si="211"/>
        <v>0</v>
      </c>
      <c r="TY103" s="36">
        <f t="shared" si="212"/>
        <v>31000</v>
      </c>
      <c r="TZ103" s="20">
        <f t="shared" si="213"/>
        <v>5000</v>
      </c>
      <c r="UA103" s="20">
        <f t="shared" si="214"/>
        <v>5000</v>
      </c>
      <c r="UB103" s="20">
        <f t="shared" si="215"/>
        <v>3000</v>
      </c>
      <c r="UC103" s="20">
        <f t="shared" si="216"/>
        <v>5000</v>
      </c>
      <c r="UD103" s="20">
        <f t="shared" si="217"/>
        <v>8000</v>
      </c>
      <c r="UE103" s="20">
        <f t="shared" si="218"/>
        <v>1000</v>
      </c>
      <c r="UF103" s="20">
        <f t="shared" si="219"/>
        <v>4000</v>
      </c>
      <c r="UG103" s="20">
        <f t="shared" si="220"/>
        <v>0</v>
      </c>
      <c r="UH103" s="20">
        <f t="shared" si="221"/>
        <v>0</v>
      </c>
      <c r="UI103" s="20">
        <f t="shared" si="222"/>
        <v>0</v>
      </c>
      <c r="UJ103" s="20">
        <f t="shared" si="223"/>
        <v>0</v>
      </c>
      <c r="UK103" s="20">
        <f t="shared" si="224"/>
        <v>8000</v>
      </c>
      <c r="UL103" s="6"/>
      <c r="UM103" s="36">
        <f t="shared" si="225"/>
        <v>353000</v>
      </c>
      <c r="UN103" s="36">
        <f t="shared" si="226"/>
        <v>353000</v>
      </c>
      <c r="UO103" s="36">
        <f t="shared" si="227"/>
        <v>308000</v>
      </c>
      <c r="UP103" s="20">
        <f t="shared" si="228"/>
        <v>279500</v>
      </c>
      <c r="UQ103" s="20">
        <f t="shared" si="229"/>
        <v>0</v>
      </c>
      <c r="UR103" s="20">
        <f t="shared" si="230"/>
        <v>28500</v>
      </c>
      <c r="US103" s="20">
        <f t="shared" si="231"/>
        <v>0</v>
      </c>
      <c r="UT103" s="36">
        <f t="shared" si="232"/>
        <v>45000</v>
      </c>
      <c r="UU103" s="36">
        <f t="shared" si="233"/>
        <v>5000</v>
      </c>
      <c r="UV103" s="20">
        <f t="shared" si="234"/>
        <v>5000</v>
      </c>
      <c r="UW103" s="20">
        <f t="shared" si="235"/>
        <v>0</v>
      </c>
      <c r="UX103" s="20">
        <f t="shared" si="236"/>
        <v>0</v>
      </c>
      <c r="UY103" s="20">
        <f t="shared" si="237"/>
        <v>1000</v>
      </c>
      <c r="UZ103" s="20">
        <f t="shared" si="238"/>
        <v>0</v>
      </c>
      <c r="VA103" s="20">
        <f t="shared" si="239"/>
        <v>0</v>
      </c>
      <c r="VB103" s="36">
        <f t="shared" si="240"/>
        <v>31000</v>
      </c>
      <c r="VC103" s="20">
        <f t="shared" si="241"/>
        <v>5000</v>
      </c>
      <c r="VD103" s="20">
        <f t="shared" si="242"/>
        <v>5000</v>
      </c>
      <c r="VE103" s="20">
        <f t="shared" si="243"/>
        <v>3000</v>
      </c>
      <c r="VF103" s="20">
        <f t="shared" si="244"/>
        <v>5000</v>
      </c>
      <c r="VG103" s="20">
        <f t="shared" si="245"/>
        <v>8000</v>
      </c>
      <c r="VH103" s="20">
        <f t="shared" si="246"/>
        <v>1000</v>
      </c>
      <c r="VI103" s="20">
        <f t="shared" si="247"/>
        <v>4000</v>
      </c>
      <c r="VJ103" s="20">
        <f t="shared" si="248"/>
        <v>0</v>
      </c>
      <c r="VK103" s="20">
        <f t="shared" si="249"/>
        <v>0</v>
      </c>
      <c r="VL103" s="20">
        <f t="shared" si="250"/>
        <v>0</v>
      </c>
      <c r="VM103" s="20">
        <f t="shared" si="251"/>
        <v>0</v>
      </c>
      <c r="VN103" s="20">
        <f t="shared" si="252"/>
        <v>8000</v>
      </c>
      <c r="VT103" s="34">
        <f t="shared" si="139"/>
        <v>8365172</v>
      </c>
      <c r="VU103" s="34" t="str">
        <f t="shared" si="140"/>
        <v>Hradecké centrum pro osoby se sluchovým postižením o.p.s.</v>
      </c>
      <c r="VV103" s="34" t="str">
        <f t="shared" si="141"/>
        <v>Tlumočnické služby</v>
      </c>
      <c r="VW103" s="34" t="str">
        <f t="shared" si="142"/>
        <v>tlumočnické služby</v>
      </c>
      <c r="VX103" s="10">
        <f t="shared" si="143"/>
        <v>13000</v>
      </c>
      <c r="VY103" s="10"/>
      <c r="VZ103" s="10"/>
      <c r="WA103" s="10">
        <f t="shared" si="144"/>
        <v>35000</v>
      </c>
      <c r="WB103" s="10">
        <f t="shared" si="145"/>
        <v>3000</v>
      </c>
      <c r="WC103" s="10">
        <f t="shared" si="146"/>
        <v>20000</v>
      </c>
      <c r="WD103" s="10">
        <f t="shared" si="147"/>
        <v>0</v>
      </c>
      <c r="WE103" s="10">
        <f t="shared" si="148"/>
        <v>45000</v>
      </c>
      <c r="WF103" s="10"/>
      <c r="WG103" s="10"/>
      <c r="WH103" s="10">
        <f t="shared" si="149"/>
        <v>0</v>
      </c>
      <c r="WI103" s="10">
        <f t="shared" si="150"/>
        <v>20000</v>
      </c>
      <c r="WJ103" s="10">
        <f t="shared" si="151"/>
        <v>400000</v>
      </c>
      <c r="WK103" s="10"/>
      <c r="WL103" s="10">
        <f t="shared" si="152"/>
        <v>24500</v>
      </c>
      <c r="WM103" s="10">
        <f t="shared" si="153"/>
        <v>560500</v>
      </c>
      <c r="WN103" s="10">
        <f t="shared" si="154"/>
        <v>560500</v>
      </c>
      <c r="WO103" s="10">
        <f t="shared" si="155"/>
        <v>0</v>
      </c>
      <c r="WP103" s="10">
        <f t="shared" si="156"/>
        <v>424500</v>
      </c>
      <c r="WQ103" s="34">
        <v>6115340</v>
      </c>
      <c r="WR103" s="10">
        <f t="shared" si="157"/>
        <v>6000</v>
      </c>
      <c r="WS103" s="10"/>
      <c r="WT103" s="10"/>
      <c r="WU103" s="10">
        <f t="shared" si="158"/>
        <v>5000</v>
      </c>
      <c r="WV103" s="10">
        <f t="shared" si="159"/>
        <v>1000</v>
      </c>
      <c r="WW103" s="10">
        <f t="shared" si="160"/>
        <v>3000</v>
      </c>
      <c r="WX103" s="10">
        <f t="shared" si="161"/>
        <v>0</v>
      </c>
      <c r="WY103" s="10">
        <f t="shared" si="162"/>
        <v>18000</v>
      </c>
      <c r="WZ103" s="10"/>
      <c r="XA103" s="10"/>
      <c r="XB103" s="10">
        <f t="shared" si="163"/>
        <v>0</v>
      </c>
      <c r="XC103" s="10">
        <f t="shared" si="164"/>
        <v>12000</v>
      </c>
      <c r="XD103" s="10">
        <f t="shared" si="165"/>
        <v>308000</v>
      </c>
      <c r="XE103" s="10">
        <f t="shared" si="166"/>
        <v>353000</v>
      </c>
      <c r="XF103" s="10"/>
      <c r="XG103" s="10">
        <f t="shared" si="167"/>
        <v>353000</v>
      </c>
      <c r="XH103" s="10">
        <f t="shared" si="168"/>
        <v>0</v>
      </c>
      <c r="XI103" s="10"/>
      <c r="XJ103" s="10"/>
      <c r="XK103" s="10"/>
    </row>
    <row r="104" spans="1:635" s="34" customFormat="1" ht="28.5" customHeight="1">
      <c r="A104" s="7">
        <v>1</v>
      </c>
      <c r="B104" s="9" t="s">
        <v>1521</v>
      </c>
      <c r="C104" s="7">
        <v>1994352</v>
      </c>
      <c r="D104" s="7" t="s">
        <v>1522</v>
      </c>
      <c r="E104" s="7" t="s">
        <v>1207</v>
      </c>
      <c r="F104" s="7">
        <v>9608144</v>
      </c>
      <c r="G104" s="7" t="s">
        <v>1262</v>
      </c>
      <c r="H104" s="7" t="s">
        <v>1263</v>
      </c>
      <c r="I104" s="7" t="s">
        <v>1529</v>
      </c>
      <c r="J104" s="35">
        <v>41640</v>
      </c>
      <c r="K104" s="7"/>
      <c r="L104" s="7" t="s">
        <v>1188</v>
      </c>
      <c r="M104" s="7"/>
      <c r="N104" s="7"/>
      <c r="O104" s="7"/>
      <c r="P104" s="7"/>
      <c r="Q104" s="7"/>
      <c r="R104" s="7"/>
      <c r="S104" s="7"/>
      <c r="T104" s="7"/>
      <c r="U104" s="7"/>
      <c r="V104" s="7"/>
      <c r="W104" s="7"/>
      <c r="X104" s="7" t="s">
        <v>1530</v>
      </c>
      <c r="Y104" s="7"/>
      <c r="Z104" s="7"/>
      <c r="AA104" s="7"/>
      <c r="AB104" s="7"/>
      <c r="AC104" s="7"/>
      <c r="AD104" s="7"/>
      <c r="AE104" s="7"/>
      <c r="AF104" s="7"/>
      <c r="AG104" s="7"/>
      <c r="AH104" s="7"/>
      <c r="AI104" s="7">
        <v>15</v>
      </c>
      <c r="AJ104" s="7">
        <v>15</v>
      </c>
      <c r="AK104" s="7">
        <v>447</v>
      </c>
      <c r="AL104" s="7">
        <v>410</v>
      </c>
      <c r="AM104" s="7">
        <v>450</v>
      </c>
      <c r="AN104" s="7"/>
      <c r="AO104" s="7" t="s">
        <v>1531</v>
      </c>
      <c r="AP104" s="7" t="s">
        <v>1530</v>
      </c>
      <c r="AQ104" s="7"/>
      <c r="AR104" s="7"/>
      <c r="AS104" s="7"/>
      <c r="AT104" s="7"/>
      <c r="AU104" s="7"/>
      <c r="AV104" s="7"/>
      <c r="AW104" s="7"/>
      <c r="AX104" s="7"/>
      <c r="AY104" s="7"/>
      <c r="AZ104" s="7"/>
      <c r="BA104" s="7"/>
      <c r="BB104" s="7"/>
      <c r="BC104" s="7"/>
      <c r="BD104" s="7"/>
      <c r="BE104" s="7">
        <v>15</v>
      </c>
      <c r="BF104" s="7">
        <v>15</v>
      </c>
      <c r="BG104" s="7">
        <v>51</v>
      </c>
      <c r="BH104" s="7">
        <v>90</v>
      </c>
      <c r="BI104" s="7">
        <v>100</v>
      </c>
      <c r="BJ104" s="7"/>
      <c r="BK104" s="7"/>
      <c r="BL104" s="7" t="s">
        <v>1527</v>
      </c>
      <c r="BM104" s="7" t="s">
        <v>1528</v>
      </c>
      <c r="BN104" s="7" t="s">
        <v>1192</v>
      </c>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v>2</v>
      </c>
      <c r="EL104" s="7">
        <v>1.3</v>
      </c>
      <c r="EM104" s="7">
        <v>1.5</v>
      </c>
      <c r="EN104" s="7">
        <v>535000</v>
      </c>
      <c r="EO104" s="7">
        <v>500000</v>
      </c>
      <c r="EP104" s="7">
        <v>1</v>
      </c>
      <c r="EQ104" s="7">
        <v>0.4</v>
      </c>
      <c r="ER104" s="7">
        <v>0.4</v>
      </c>
      <c r="ES104" s="7">
        <v>135000</v>
      </c>
      <c r="ET104" s="7">
        <v>100000</v>
      </c>
      <c r="EU104" s="7"/>
      <c r="EV104" s="7"/>
      <c r="EW104" s="7"/>
      <c r="EX104" s="7"/>
      <c r="EY104" s="7"/>
      <c r="EZ104" s="7"/>
      <c r="FA104" s="7"/>
      <c r="FB104" s="7"/>
      <c r="FC104" s="7"/>
      <c r="FD104" s="7"/>
      <c r="FE104" s="7"/>
      <c r="FF104" s="7"/>
      <c r="FG104" s="7"/>
      <c r="FH104" s="7"/>
      <c r="FI104" s="7"/>
      <c r="FJ104" s="7"/>
      <c r="FK104" s="7"/>
      <c r="FL104" s="7"/>
      <c r="FM104" s="7"/>
      <c r="FN104" s="7"/>
      <c r="FO104" s="7">
        <v>1</v>
      </c>
      <c r="FP104" s="7">
        <v>0.2</v>
      </c>
      <c r="FQ104" s="7">
        <v>0</v>
      </c>
      <c r="FR104" s="7">
        <v>24500</v>
      </c>
      <c r="FS104" s="7">
        <v>10000</v>
      </c>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c r="IW104" s="7"/>
      <c r="IX104" s="7"/>
      <c r="IY104" s="7"/>
      <c r="IZ104" s="7"/>
      <c r="JA104" s="7"/>
      <c r="JB104" s="7"/>
      <c r="JC104" s="7"/>
      <c r="JD104" s="7"/>
      <c r="JE104" s="7"/>
      <c r="JF104" s="7"/>
      <c r="JG104" s="7"/>
      <c r="JH104" s="7"/>
      <c r="JI104" s="7"/>
      <c r="JJ104" s="7"/>
      <c r="JK104" s="7"/>
      <c r="JL104" s="7"/>
      <c r="JM104" s="7"/>
      <c r="JN104" s="7"/>
      <c r="JO104" s="7"/>
      <c r="JP104" s="7"/>
      <c r="JQ104" s="7"/>
      <c r="JR104" s="7"/>
      <c r="JS104" s="7"/>
      <c r="JT104" s="7"/>
      <c r="JU104" s="7"/>
      <c r="JV104" s="7"/>
      <c r="JW104" s="7"/>
      <c r="JX104" s="7"/>
      <c r="JY104" s="7"/>
      <c r="JZ104" s="7"/>
      <c r="KA104" s="7"/>
      <c r="KB104" s="7"/>
      <c r="KC104" s="7"/>
      <c r="KD104" s="7"/>
      <c r="KE104" s="7"/>
      <c r="KF104" s="7"/>
      <c r="KG104" s="7">
        <v>0</v>
      </c>
      <c r="KH104" s="7"/>
      <c r="KI104" s="7">
        <v>1.7</v>
      </c>
      <c r="KJ104" s="7">
        <v>0</v>
      </c>
      <c r="KK104" s="7">
        <v>0</v>
      </c>
      <c r="KL104" s="7">
        <v>0</v>
      </c>
      <c r="KM104" s="7">
        <v>1.7</v>
      </c>
      <c r="KN104" s="7">
        <v>694500</v>
      </c>
      <c r="KO104" s="7">
        <v>610000</v>
      </c>
      <c r="KP104" s="7">
        <v>610000</v>
      </c>
      <c r="KQ104" s="7"/>
      <c r="KR104" s="7"/>
      <c r="KS104" s="7"/>
      <c r="KT104" s="7">
        <v>0</v>
      </c>
      <c r="KU104" s="7">
        <v>0</v>
      </c>
      <c r="KV104" s="7">
        <v>0</v>
      </c>
      <c r="KW104" s="7"/>
      <c r="KX104" s="7"/>
      <c r="KY104" s="7"/>
      <c r="KZ104" s="7">
        <v>0</v>
      </c>
      <c r="LA104" s="7">
        <v>0</v>
      </c>
      <c r="LB104" s="7">
        <v>0</v>
      </c>
      <c r="LC104" s="7"/>
      <c r="LD104" s="7"/>
      <c r="LE104" s="7"/>
      <c r="LF104" s="7">
        <v>0</v>
      </c>
      <c r="LG104" s="7">
        <v>0</v>
      </c>
      <c r="LH104" s="7">
        <v>0</v>
      </c>
      <c r="LI104" s="7"/>
      <c r="LJ104" s="7"/>
      <c r="LK104" s="7"/>
      <c r="LL104" s="7">
        <v>0</v>
      </c>
      <c r="LM104" s="7">
        <v>0</v>
      </c>
      <c r="LN104" s="7">
        <v>0</v>
      </c>
      <c r="LO104" s="7"/>
      <c r="LP104" s="7"/>
      <c r="LQ104" s="7"/>
      <c r="LR104" s="7">
        <v>15000</v>
      </c>
      <c r="LS104" s="7">
        <v>5000</v>
      </c>
      <c r="LT104" s="7">
        <v>5000</v>
      </c>
      <c r="LU104" s="7"/>
      <c r="LV104" s="7"/>
      <c r="LW104" s="7"/>
      <c r="LX104" s="7">
        <v>0</v>
      </c>
      <c r="LY104" s="7">
        <v>0</v>
      </c>
      <c r="LZ104" s="7">
        <v>0</v>
      </c>
      <c r="MA104" s="7"/>
      <c r="MB104" s="7"/>
      <c r="MC104" s="7"/>
      <c r="MD104" s="7">
        <v>18000</v>
      </c>
      <c r="ME104" s="7">
        <v>8000</v>
      </c>
      <c r="MF104" s="7">
        <v>8000</v>
      </c>
      <c r="MG104" s="7"/>
      <c r="MH104" s="7"/>
      <c r="MI104" s="7"/>
      <c r="MJ104" s="7">
        <v>0</v>
      </c>
      <c r="MK104" s="7">
        <v>0</v>
      </c>
      <c r="ML104" s="7">
        <v>0</v>
      </c>
      <c r="MM104" s="7"/>
      <c r="MN104" s="7"/>
      <c r="MO104" s="7"/>
      <c r="MP104" s="7">
        <v>2000</v>
      </c>
      <c r="MQ104" s="7">
        <v>2000</v>
      </c>
      <c r="MR104" s="7">
        <v>2000</v>
      </c>
      <c r="MS104" s="7"/>
      <c r="MT104" s="7"/>
      <c r="MU104" s="7"/>
      <c r="MV104" s="7">
        <v>48000</v>
      </c>
      <c r="MW104" s="7">
        <v>20000</v>
      </c>
      <c r="MX104" s="7">
        <v>20000</v>
      </c>
      <c r="MY104" s="7"/>
      <c r="MZ104" s="7"/>
      <c r="NA104" s="7"/>
      <c r="NB104" s="7">
        <v>20000</v>
      </c>
      <c r="NC104" s="7">
        <v>10000</v>
      </c>
      <c r="ND104" s="7">
        <v>10000</v>
      </c>
      <c r="NE104" s="7"/>
      <c r="NF104" s="7"/>
      <c r="NG104" s="7"/>
      <c r="NH104" s="7">
        <v>26000</v>
      </c>
      <c r="NI104" s="7">
        <v>10000</v>
      </c>
      <c r="NJ104" s="7">
        <v>10000</v>
      </c>
      <c r="NK104" s="7"/>
      <c r="NL104" s="7"/>
      <c r="NM104" s="7"/>
      <c r="NN104" s="7">
        <v>15000</v>
      </c>
      <c r="NO104" s="7">
        <v>10000</v>
      </c>
      <c r="NP104" s="7">
        <v>10000</v>
      </c>
      <c r="NQ104" s="7"/>
      <c r="NR104" s="7"/>
      <c r="NS104" s="7"/>
      <c r="NT104" s="7">
        <v>15000</v>
      </c>
      <c r="NU104" s="7">
        <v>10000</v>
      </c>
      <c r="NV104" s="7">
        <v>10000</v>
      </c>
      <c r="NW104" s="7"/>
      <c r="NX104" s="7"/>
      <c r="NY104" s="7"/>
      <c r="NZ104" s="7">
        <v>8000</v>
      </c>
      <c r="OA104" s="7">
        <v>2000</v>
      </c>
      <c r="OB104" s="7">
        <v>2000</v>
      </c>
      <c r="OC104" s="7"/>
      <c r="OD104" s="7"/>
      <c r="OE104" s="7"/>
      <c r="OF104" s="7">
        <v>5000</v>
      </c>
      <c r="OG104" s="7">
        <v>5000</v>
      </c>
      <c r="OH104" s="7">
        <v>5000</v>
      </c>
      <c r="OI104" s="7"/>
      <c r="OJ104" s="7"/>
      <c r="OK104" s="7"/>
      <c r="OL104" s="7">
        <v>0</v>
      </c>
      <c r="OM104" s="7">
        <v>0</v>
      </c>
      <c r="ON104" s="7">
        <v>0</v>
      </c>
      <c r="OO104" s="7"/>
      <c r="OP104" s="7"/>
      <c r="OQ104" s="7"/>
      <c r="OR104" s="7">
        <v>0</v>
      </c>
      <c r="OS104" s="7">
        <v>0</v>
      </c>
      <c r="OT104" s="7">
        <v>0</v>
      </c>
      <c r="OU104" s="7"/>
      <c r="OV104" s="7"/>
      <c r="OW104" s="7"/>
      <c r="OX104" s="7">
        <v>0</v>
      </c>
      <c r="OY104" s="7">
        <v>0</v>
      </c>
      <c r="OZ104" s="7">
        <v>0</v>
      </c>
      <c r="PA104" s="7"/>
      <c r="PB104" s="7"/>
      <c r="PC104" s="7"/>
      <c r="PD104" s="7">
        <v>0</v>
      </c>
      <c r="PE104" s="7">
        <v>0</v>
      </c>
      <c r="PF104" s="7">
        <v>0</v>
      </c>
      <c r="PG104" s="7"/>
      <c r="PH104" s="7"/>
      <c r="PI104" s="7"/>
      <c r="PJ104" s="7">
        <v>10000</v>
      </c>
      <c r="PK104" s="7">
        <v>10000</v>
      </c>
      <c r="PL104" s="7">
        <v>10000</v>
      </c>
      <c r="PM104" s="7"/>
      <c r="PN104" s="7"/>
      <c r="PO104" s="7"/>
      <c r="PP104" s="7">
        <v>876500</v>
      </c>
      <c r="PQ104" s="7">
        <v>702000</v>
      </c>
      <c r="PR104" s="8">
        <v>702000</v>
      </c>
      <c r="PS104" s="7">
        <v>100</v>
      </c>
      <c r="PT104" s="7">
        <v>100</v>
      </c>
      <c r="PU104" s="7"/>
      <c r="PV104" s="7"/>
      <c r="PW104" s="7"/>
      <c r="PX104" s="7">
        <v>622000</v>
      </c>
      <c r="PY104" s="7">
        <v>702000</v>
      </c>
      <c r="PZ104" s="7">
        <v>702000</v>
      </c>
      <c r="QA104" s="7">
        <v>0</v>
      </c>
      <c r="QB104" s="7">
        <v>0</v>
      </c>
      <c r="QC104" s="7">
        <v>0</v>
      </c>
      <c r="QD104" s="7">
        <v>0</v>
      </c>
      <c r="QE104" s="7">
        <v>0</v>
      </c>
      <c r="QF104" s="7">
        <v>0</v>
      </c>
      <c r="QG104" s="7">
        <v>0</v>
      </c>
      <c r="QH104" s="7">
        <v>0</v>
      </c>
      <c r="QI104" s="7">
        <v>0</v>
      </c>
      <c r="QJ104" s="7">
        <v>0</v>
      </c>
      <c r="QK104" s="7">
        <v>0</v>
      </c>
      <c r="QL104" s="7">
        <v>0</v>
      </c>
      <c r="QM104" s="7"/>
      <c r="QN104" s="7">
        <v>0</v>
      </c>
      <c r="QO104" s="7">
        <v>0</v>
      </c>
      <c r="QP104" s="7">
        <v>0</v>
      </c>
      <c r="QQ104" s="7"/>
      <c r="QR104" s="7"/>
      <c r="QS104" s="7"/>
      <c r="QT104" s="7"/>
      <c r="QU104" s="7">
        <v>24408</v>
      </c>
      <c r="QV104" s="7">
        <v>0</v>
      </c>
      <c r="QW104" s="7">
        <v>78500</v>
      </c>
      <c r="QX104" s="7">
        <v>75000</v>
      </c>
      <c r="QY104" s="7">
        <v>75000</v>
      </c>
      <c r="QZ104" s="7">
        <v>75000</v>
      </c>
      <c r="RA104" s="7"/>
      <c r="RB104" s="7"/>
      <c r="RC104" s="7"/>
      <c r="RD104" s="7">
        <v>10000</v>
      </c>
      <c r="RE104" s="7">
        <v>12000</v>
      </c>
      <c r="RF104" s="7">
        <v>21000</v>
      </c>
      <c r="RG104" s="7"/>
      <c r="RH104" s="7"/>
      <c r="RI104" s="7">
        <v>0</v>
      </c>
      <c r="RJ104" s="7"/>
      <c r="RK104" s="7"/>
      <c r="RL104" s="7"/>
      <c r="RM104" s="7" t="s">
        <v>1188</v>
      </c>
      <c r="RN104" s="7"/>
      <c r="RO104" s="7"/>
      <c r="RP104" s="7"/>
      <c r="RQ104" s="7"/>
      <c r="RR104" s="7"/>
      <c r="RS104" s="7"/>
      <c r="RT104" s="7"/>
      <c r="RU104" s="7"/>
      <c r="RV104" s="7"/>
      <c r="RW104" s="7"/>
      <c r="RX104" s="7"/>
      <c r="RY104" s="7"/>
      <c r="RZ104" s="7"/>
      <c r="SA104" s="7"/>
      <c r="SB104" s="7"/>
      <c r="SC104" s="7"/>
      <c r="SD104" s="7"/>
      <c r="SE104" s="7"/>
      <c r="SF104" s="7"/>
      <c r="SG104" s="36">
        <f t="shared" si="169"/>
        <v>876500</v>
      </c>
      <c r="SH104" s="36">
        <f t="shared" si="170"/>
        <v>876500</v>
      </c>
      <c r="SI104" s="36">
        <f t="shared" si="171"/>
        <v>694500</v>
      </c>
      <c r="SJ104" s="20">
        <f t="shared" si="172"/>
        <v>694500</v>
      </c>
      <c r="SK104" s="20">
        <f t="shared" si="173"/>
        <v>0</v>
      </c>
      <c r="SL104" s="20">
        <f t="shared" si="174"/>
        <v>0</v>
      </c>
      <c r="SM104" s="20">
        <f t="shared" si="175"/>
        <v>0</v>
      </c>
      <c r="SN104" s="36">
        <f t="shared" si="176"/>
        <v>182000</v>
      </c>
      <c r="SO104" s="36">
        <f t="shared" si="177"/>
        <v>15000</v>
      </c>
      <c r="SP104" s="20">
        <f t="shared" si="178"/>
        <v>0</v>
      </c>
      <c r="SQ104" s="20">
        <f t="shared" si="179"/>
        <v>15000</v>
      </c>
      <c r="SR104" s="20">
        <f t="shared" si="180"/>
        <v>0</v>
      </c>
      <c r="SS104" s="20">
        <f t="shared" si="181"/>
        <v>18000</v>
      </c>
      <c r="ST104" s="20">
        <f t="shared" si="182"/>
        <v>0</v>
      </c>
      <c r="SU104" s="20">
        <f t="shared" si="183"/>
        <v>2000</v>
      </c>
      <c r="SV104" s="36">
        <f t="shared" si="184"/>
        <v>137000</v>
      </c>
      <c r="SW104" s="20">
        <f t="shared" si="185"/>
        <v>48000</v>
      </c>
      <c r="SX104" s="20">
        <f t="shared" si="186"/>
        <v>20000</v>
      </c>
      <c r="SY104" s="20">
        <f t="shared" si="187"/>
        <v>26000</v>
      </c>
      <c r="SZ104" s="20">
        <f t="shared" si="188"/>
        <v>15000</v>
      </c>
      <c r="TA104" s="20">
        <f t="shared" si="189"/>
        <v>15000</v>
      </c>
      <c r="TB104" s="20">
        <f t="shared" si="190"/>
        <v>8000</v>
      </c>
      <c r="TC104" s="20">
        <f t="shared" si="191"/>
        <v>5000</v>
      </c>
      <c r="TD104" s="20">
        <f t="shared" si="192"/>
        <v>0</v>
      </c>
      <c r="TE104" s="20">
        <f t="shared" si="193"/>
        <v>0</v>
      </c>
      <c r="TF104" s="20">
        <f t="shared" si="194"/>
        <v>0</v>
      </c>
      <c r="TG104" s="20">
        <f t="shared" si="195"/>
        <v>0</v>
      </c>
      <c r="TH104" s="20">
        <f t="shared" si="196"/>
        <v>10000</v>
      </c>
      <c r="TI104" s="6"/>
      <c r="TJ104" s="36">
        <f t="shared" si="197"/>
        <v>702000</v>
      </c>
      <c r="TK104" s="36">
        <f t="shared" si="198"/>
        <v>702000</v>
      </c>
      <c r="TL104" s="36">
        <f t="shared" si="199"/>
        <v>610000</v>
      </c>
      <c r="TM104" s="20">
        <f t="shared" si="200"/>
        <v>610000</v>
      </c>
      <c r="TN104" s="20">
        <f t="shared" si="201"/>
        <v>0</v>
      </c>
      <c r="TO104" s="20">
        <f t="shared" si="202"/>
        <v>0</v>
      </c>
      <c r="TP104" s="20">
        <f t="shared" si="203"/>
        <v>0</v>
      </c>
      <c r="TQ104" s="36">
        <f t="shared" si="204"/>
        <v>92000</v>
      </c>
      <c r="TR104" s="36">
        <f t="shared" si="205"/>
        <v>5000</v>
      </c>
      <c r="TS104" s="20">
        <f t="shared" si="206"/>
        <v>0</v>
      </c>
      <c r="TT104" s="20">
        <f t="shared" si="207"/>
        <v>5000</v>
      </c>
      <c r="TU104" s="20">
        <f t="shared" si="208"/>
        <v>0</v>
      </c>
      <c r="TV104" s="20">
        <f t="shared" si="209"/>
        <v>8000</v>
      </c>
      <c r="TW104" s="20">
        <f t="shared" si="210"/>
        <v>0</v>
      </c>
      <c r="TX104" s="20">
        <f t="shared" si="211"/>
        <v>2000</v>
      </c>
      <c r="TY104" s="36">
        <f t="shared" si="212"/>
        <v>67000</v>
      </c>
      <c r="TZ104" s="20">
        <f t="shared" si="213"/>
        <v>20000</v>
      </c>
      <c r="UA104" s="20">
        <f t="shared" si="214"/>
        <v>10000</v>
      </c>
      <c r="UB104" s="20">
        <f t="shared" si="215"/>
        <v>10000</v>
      </c>
      <c r="UC104" s="20">
        <f t="shared" si="216"/>
        <v>10000</v>
      </c>
      <c r="UD104" s="20">
        <f t="shared" si="217"/>
        <v>10000</v>
      </c>
      <c r="UE104" s="20">
        <f t="shared" si="218"/>
        <v>2000</v>
      </c>
      <c r="UF104" s="20">
        <f t="shared" si="219"/>
        <v>5000</v>
      </c>
      <c r="UG104" s="20">
        <f t="shared" si="220"/>
        <v>0</v>
      </c>
      <c r="UH104" s="20">
        <f t="shared" si="221"/>
        <v>0</v>
      </c>
      <c r="UI104" s="20">
        <f t="shared" si="222"/>
        <v>0</v>
      </c>
      <c r="UJ104" s="20">
        <f t="shared" si="223"/>
        <v>0</v>
      </c>
      <c r="UK104" s="20">
        <f t="shared" si="224"/>
        <v>10000</v>
      </c>
      <c r="UL104" s="6"/>
      <c r="UM104" s="36">
        <f t="shared" si="225"/>
        <v>702000</v>
      </c>
      <c r="UN104" s="36">
        <f t="shared" si="226"/>
        <v>702000</v>
      </c>
      <c r="UO104" s="36">
        <f t="shared" si="227"/>
        <v>610000</v>
      </c>
      <c r="UP104" s="20">
        <f t="shared" si="228"/>
        <v>610000</v>
      </c>
      <c r="UQ104" s="20">
        <f t="shared" si="229"/>
        <v>0</v>
      </c>
      <c r="UR104" s="20">
        <f t="shared" si="230"/>
        <v>0</v>
      </c>
      <c r="US104" s="20">
        <f t="shared" si="231"/>
        <v>0</v>
      </c>
      <c r="UT104" s="36">
        <f t="shared" si="232"/>
        <v>92000</v>
      </c>
      <c r="UU104" s="36">
        <f t="shared" si="233"/>
        <v>5000</v>
      </c>
      <c r="UV104" s="20">
        <f t="shared" si="234"/>
        <v>0</v>
      </c>
      <c r="UW104" s="20">
        <f t="shared" si="235"/>
        <v>5000</v>
      </c>
      <c r="UX104" s="20">
        <f t="shared" si="236"/>
        <v>0</v>
      </c>
      <c r="UY104" s="20">
        <f t="shared" si="237"/>
        <v>8000</v>
      </c>
      <c r="UZ104" s="20">
        <f t="shared" si="238"/>
        <v>0</v>
      </c>
      <c r="VA104" s="20">
        <f t="shared" si="239"/>
        <v>2000</v>
      </c>
      <c r="VB104" s="36">
        <f t="shared" si="240"/>
        <v>67000</v>
      </c>
      <c r="VC104" s="20">
        <f t="shared" si="241"/>
        <v>20000</v>
      </c>
      <c r="VD104" s="20">
        <f t="shared" si="242"/>
        <v>10000</v>
      </c>
      <c r="VE104" s="20">
        <f t="shared" si="243"/>
        <v>10000</v>
      </c>
      <c r="VF104" s="20">
        <f t="shared" si="244"/>
        <v>10000</v>
      </c>
      <c r="VG104" s="20">
        <f t="shared" si="245"/>
        <v>10000</v>
      </c>
      <c r="VH104" s="20">
        <f t="shared" si="246"/>
        <v>2000</v>
      </c>
      <c r="VI104" s="20">
        <f t="shared" si="247"/>
        <v>5000</v>
      </c>
      <c r="VJ104" s="20">
        <f t="shared" si="248"/>
        <v>0</v>
      </c>
      <c r="VK104" s="20">
        <f t="shared" si="249"/>
        <v>0</v>
      </c>
      <c r="VL104" s="20">
        <f t="shared" si="250"/>
        <v>0</v>
      </c>
      <c r="VM104" s="20">
        <f t="shared" si="251"/>
        <v>0</v>
      </c>
      <c r="VN104" s="20">
        <f t="shared" si="252"/>
        <v>10000</v>
      </c>
      <c r="VT104" s="34">
        <f t="shared" si="139"/>
        <v>9608144</v>
      </c>
      <c r="VU104" s="34" t="str">
        <f t="shared" si="140"/>
        <v>Hradecké centrum pro osoby se sluchovým postižením o.p.s.</v>
      </c>
      <c r="VV104" s="34" t="str">
        <f t="shared" si="141"/>
        <v>Odborné sociální poradenství</v>
      </c>
      <c r="VW104" s="34" t="str">
        <f t="shared" si="142"/>
        <v>odborné sociální poradenství</v>
      </c>
      <c r="VX104" s="10">
        <f t="shared" si="143"/>
        <v>33000</v>
      </c>
      <c r="VY104" s="10"/>
      <c r="VZ104" s="10"/>
      <c r="WA104" s="10">
        <f t="shared" si="144"/>
        <v>48000</v>
      </c>
      <c r="WB104" s="10">
        <f t="shared" si="145"/>
        <v>8000</v>
      </c>
      <c r="WC104" s="10">
        <f t="shared" si="146"/>
        <v>26000</v>
      </c>
      <c r="WD104" s="10">
        <f t="shared" si="147"/>
        <v>0</v>
      </c>
      <c r="WE104" s="10">
        <f t="shared" si="148"/>
        <v>50000</v>
      </c>
      <c r="WF104" s="10"/>
      <c r="WG104" s="10"/>
      <c r="WH104" s="10">
        <f t="shared" si="149"/>
        <v>0</v>
      </c>
      <c r="WI104" s="10">
        <f t="shared" si="150"/>
        <v>17000</v>
      </c>
      <c r="WJ104" s="10">
        <f t="shared" si="151"/>
        <v>670000</v>
      </c>
      <c r="WK104" s="10"/>
      <c r="WL104" s="10">
        <f t="shared" si="152"/>
        <v>24500</v>
      </c>
      <c r="WM104" s="10">
        <f t="shared" si="153"/>
        <v>876500</v>
      </c>
      <c r="WN104" s="10">
        <f t="shared" si="154"/>
        <v>876500</v>
      </c>
      <c r="WO104" s="10">
        <f t="shared" si="155"/>
        <v>0</v>
      </c>
      <c r="WP104" s="10">
        <f t="shared" si="156"/>
        <v>694500</v>
      </c>
      <c r="WQ104" s="34">
        <v>6115340</v>
      </c>
      <c r="WR104" s="10">
        <f t="shared" si="157"/>
        <v>13000</v>
      </c>
      <c r="WS104" s="10"/>
      <c r="WT104" s="10"/>
      <c r="WU104" s="10">
        <f t="shared" si="158"/>
        <v>20000</v>
      </c>
      <c r="WV104" s="10">
        <f t="shared" si="159"/>
        <v>2000</v>
      </c>
      <c r="WW104" s="10">
        <f t="shared" si="160"/>
        <v>10000</v>
      </c>
      <c r="WX104" s="10">
        <f t="shared" si="161"/>
        <v>0</v>
      </c>
      <c r="WY104" s="10">
        <f t="shared" si="162"/>
        <v>30000</v>
      </c>
      <c r="WZ104" s="10"/>
      <c r="XA104" s="10"/>
      <c r="XB104" s="10">
        <f t="shared" si="163"/>
        <v>0</v>
      </c>
      <c r="XC104" s="10">
        <f t="shared" si="164"/>
        <v>17000</v>
      </c>
      <c r="XD104" s="10">
        <f t="shared" si="165"/>
        <v>610000</v>
      </c>
      <c r="XE104" s="10">
        <f t="shared" si="166"/>
        <v>702000</v>
      </c>
      <c r="XF104" s="10"/>
      <c r="XG104" s="10">
        <f t="shared" si="167"/>
        <v>702000</v>
      </c>
      <c r="XH104" s="10">
        <f t="shared" si="168"/>
        <v>0</v>
      </c>
      <c r="XI104" s="10"/>
      <c r="XJ104" s="10"/>
      <c r="XK104" s="10"/>
    </row>
    <row r="105" spans="1:635" s="34" customFormat="1" ht="28.5" customHeight="1">
      <c r="A105" s="7">
        <v>1</v>
      </c>
      <c r="B105" s="9" t="s">
        <v>1532</v>
      </c>
      <c r="C105" s="7">
        <v>3847926</v>
      </c>
      <c r="D105" s="7" t="s">
        <v>1533</v>
      </c>
      <c r="E105" s="7" t="s">
        <v>1240</v>
      </c>
      <c r="F105" s="7">
        <v>5943218</v>
      </c>
      <c r="G105" s="7" t="s">
        <v>1220</v>
      </c>
      <c r="H105" s="7" t="s">
        <v>1221</v>
      </c>
      <c r="I105" s="7" t="s">
        <v>1534</v>
      </c>
      <c r="J105" s="35">
        <v>42278</v>
      </c>
      <c r="K105" s="7"/>
      <c r="L105" s="7" t="s">
        <v>1188</v>
      </c>
      <c r="M105" s="7"/>
      <c r="N105" s="7"/>
      <c r="O105" s="7"/>
      <c r="P105" s="7"/>
      <c r="Q105" s="7"/>
      <c r="R105" s="7"/>
      <c r="S105" s="7"/>
      <c r="T105" s="7"/>
      <c r="U105" s="7"/>
      <c r="V105" s="7"/>
      <c r="W105" s="7"/>
      <c r="X105" s="7" t="s">
        <v>1242</v>
      </c>
      <c r="Y105" s="7"/>
      <c r="Z105" s="7">
        <v>2</v>
      </c>
      <c r="AA105" s="7">
        <v>3</v>
      </c>
      <c r="AB105" s="7">
        <v>4</v>
      </c>
      <c r="AC105" s="7">
        <v>15</v>
      </c>
      <c r="AD105" s="7">
        <v>15</v>
      </c>
      <c r="AE105" s="7"/>
      <c r="AF105" s="7"/>
      <c r="AG105" s="7"/>
      <c r="AH105" s="7"/>
      <c r="AI105" s="7"/>
      <c r="AJ105" s="7"/>
      <c r="AK105" s="7"/>
      <c r="AL105" s="7"/>
      <c r="AM105" s="7"/>
      <c r="AN105" s="7"/>
      <c r="AO105" s="7" t="s">
        <v>1535</v>
      </c>
      <c r="AP105" s="7" t="s">
        <v>1233</v>
      </c>
      <c r="AQ105" s="7">
        <v>1</v>
      </c>
      <c r="AR105" s="7">
        <v>1</v>
      </c>
      <c r="AS105" s="7">
        <v>0</v>
      </c>
      <c r="AT105" s="7">
        <v>2</v>
      </c>
      <c r="AU105" s="7">
        <v>7</v>
      </c>
      <c r="AV105" s="7"/>
      <c r="AW105" s="7"/>
      <c r="AX105" s="7"/>
      <c r="AY105" s="7"/>
      <c r="AZ105" s="7"/>
      <c r="BA105" s="7"/>
      <c r="BB105" s="7"/>
      <c r="BC105" s="7"/>
      <c r="BD105" s="7"/>
      <c r="BE105" s="7"/>
      <c r="BF105" s="7"/>
      <c r="BG105" s="7"/>
      <c r="BH105" s="7"/>
      <c r="BI105" s="7"/>
      <c r="BJ105" s="7"/>
      <c r="BK105" s="7" t="s">
        <v>1536</v>
      </c>
      <c r="BL105" s="7" t="s">
        <v>1389</v>
      </c>
      <c r="BM105" s="7" t="s">
        <v>1271</v>
      </c>
      <c r="BN105" s="7" t="s">
        <v>1305</v>
      </c>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v>1</v>
      </c>
      <c r="EL105" s="7">
        <v>0.65</v>
      </c>
      <c r="EM105" s="7">
        <v>0.65</v>
      </c>
      <c r="EN105" s="7">
        <v>209040</v>
      </c>
      <c r="EO105" s="7">
        <v>105000</v>
      </c>
      <c r="EP105" s="7"/>
      <c r="EQ105" s="7"/>
      <c r="ER105" s="7"/>
      <c r="ES105" s="7"/>
      <c r="ET105" s="7"/>
      <c r="EU105" s="7"/>
      <c r="EV105" s="7"/>
      <c r="EW105" s="7"/>
      <c r="EX105" s="7"/>
      <c r="EY105" s="7"/>
      <c r="EZ105" s="7"/>
      <c r="FA105" s="7"/>
      <c r="FB105" s="7"/>
      <c r="FC105" s="7"/>
      <c r="FD105" s="7"/>
      <c r="FE105" s="7"/>
      <c r="FF105" s="7"/>
      <c r="FG105" s="7"/>
      <c r="FH105" s="7"/>
      <c r="FI105" s="7"/>
      <c r="FJ105" s="7">
        <v>1</v>
      </c>
      <c r="FK105" s="7">
        <v>0.3</v>
      </c>
      <c r="FL105" s="7">
        <v>0</v>
      </c>
      <c r="FM105" s="7">
        <v>115776</v>
      </c>
      <c r="FN105" s="7">
        <v>60000</v>
      </c>
      <c r="FO105" s="7">
        <v>2</v>
      </c>
      <c r="FP105" s="7">
        <v>0.65</v>
      </c>
      <c r="FQ105" s="7">
        <v>1.5</v>
      </c>
      <c r="FR105" s="7">
        <v>245220</v>
      </c>
      <c r="FS105" s="7">
        <v>115000</v>
      </c>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v>1</v>
      </c>
      <c r="IO105" s="7">
        <v>144</v>
      </c>
      <c r="IP105" s="7">
        <v>7.1999999999999995E-2</v>
      </c>
      <c r="IQ105" s="7">
        <v>43200</v>
      </c>
      <c r="IR105" s="7">
        <v>19440</v>
      </c>
      <c r="IS105" s="7">
        <v>1</v>
      </c>
      <c r="IT105" s="7">
        <v>300</v>
      </c>
      <c r="IU105" s="7">
        <v>0.14899999999999999</v>
      </c>
      <c r="IV105" s="7">
        <v>90000</v>
      </c>
      <c r="IW105" s="7">
        <v>40500</v>
      </c>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c r="JY105" s="7"/>
      <c r="JZ105" s="7"/>
      <c r="KA105" s="7"/>
      <c r="KB105" s="7"/>
      <c r="KC105" s="7"/>
      <c r="KD105" s="7"/>
      <c r="KE105" s="7"/>
      <c r="KF105" s="7"/>
      <c r="KG105" s="7">
        <v>0</v>
      </c>
      <c r="KH105" s="7"/>
      <c r="KI105" s="7">
        <v>0.95</v>
      </c>
      <c r="KJ105" s="7">
        <v>0</v>
      </c>
      <c r="KK105" s="7">
        <v>7.1999999999999995E-2</v>
      </c>
      <c r="KL105" s="7">
        <v>0</v>
      </c>
      <c r="KM105" s="7">
        <v>1.022</v>
      </c>
      <c r="KN105" s="7">
        <v>570036</v>
      </c>
      <c r="KO105" s="7">
        <v>280000</v>
      </c>
      <c r="KP105" s="7">
        <v>280000</v>
      </c>
      <c r="KQ105" s="7"/>
      <c r="KR105" s="7"/>
      <c r="KS105" s="7"/>
      <c r="KT105" s="7">
        <v>0</v>
      </c>
      <c r="KU105" s="7">
        <v>0</v>
      </c>
      <c r="KV105" s="7">
        <v>0</v>
      </c>
      <c r="KW105" s="7"/>
      <c r="KX105" s="7"/>
      <c r="KY105" s="7"/>
      <c r="KZ105" s="7">
        <v>133200</v>
      </c>
      <c r="LA105" s="7">
        <v>59940</v>
      </c>
      <c r="LB105" s="7">
        <v>59940</v>
      </c>
      <c r="LC105" s="7"/>
      <c r="LD105" s="7"/>
      <c r="LE105" s="7"/>
      <c r="LF105" s="7">
        <v>0</v>
      </c>
      <c r="LG105" s="7">
        <v>0</v>
      </c>
      <c r="LH105" s="7">
        <v>0</v>
      </c>
      <c r="LI105" s="7"/>
      <c r="LJ105" s="7"/>
      <c r="LK105" s="7"/>
      <c r="LL105" s="7">
        <v>0</v>
      </c>
      <c r="LM105" s="7">
        <v>0</v>
      </c>
      <c r="LN105" s="7">
        <v>0</v>
      </c>
      <c r="LO105" s="7"/>
      <c r="LP105" s="7"/>
      <c r="LQ105" s="7"/>
      <c r="LR105" s="7">
        <v>40000</v>
      </c>
      <c r="LS105" s="7">
        <v>20000</v>
      </c>
      <c r="LT105" s="7">
        <v>20000</v>
      </c>
      <c r="LU105" s="7"/>
      <c r="LV105" s="7"/>
      <c r="LW105" s="7"/>
      <c r="LX105" s="7">
        <v>0</v>
      </c>
      <c r="LY105" s="7">
        <v>0</v>
      </c>
      <c r="LZ105" s="7">
        <v>0</v>
      </c>
      <c r="MA105" s="7"/>
      <c r="MB105" s="7"/>
      <c r="MC105" s="7"/>
      <c r="MD105" s="7">
        <v>6000</v>
      </c>
      <c r="ME105" s="7">
        <v>3000</v>
      </c>
      <c r="MF105" s="7">
        <v>3000</v>
      </c>
      <c r="MG105" s="7"/>
      <c r="MH105" s="7"/>
      <c r="MI105" s="7"/>
      <c r="MJ105" s="7">
        <v>10000</v>
      </c>
      <c r="MK105" s="7">
        <v>0</v>
      </c>
      <c r="ML105" s="7">
        <v>0</v>
      </c>
      <c r="MM105" s="7"/>
      <c r="MN105" s="7"/>
      <c r="MO105" s="7"/>
      <c r="MP105" s="7">
        <v>0</v>
      </c>
      <c r="MQ105" s="7">
        <v>0</v>
      </c>
      <c r="MR105" s="7">
        <v>0</v>
      </c>
      <c r="MS105" s="7"/>
      <c r="MT105" s="7"/>
      <c r="MU105" s="7"/>
      <c r="MV105" s="7">
        <v>27000</v>
      </c>
      <c r="MW105" s="7">
        <v>0</v>
      </c>
      <c r="MX105" s="7">
        <v>0</v>
      </c>
      <c r="MY105" s="7"/>
      <c r="MZ105" s="7"/>
      <c r="NA105" s="7"/>
      <c r="NB105" s="7">
        <v>15000</v>
      </c>
      <c r="NC105" s="7">
        <v>8000</v>
      </c>
      <c r="ND105" s="7">
        <v>8000</v>
      </c>
      <c r="NE105" s="7"/>
      <c r="NF105" s="7"/>
      <c r="NG105" s="7"/>
      <c r="NH105" s="7">
        <v>11700</v>
      </c>
      <c r="NI105" s="7">
        <v>0</v>
      </c>
      <c r="NJ105" s="7">
        <v>0</v>
      </c>
      <c r="NK105" s="7"/>
      <c r="NL105" s="7"/>
      <c r="NM105" s="7"/>
      <c r="NN105" s="7">
        <v>22500</v>
      </c>
      <c r="NO105" s="7">
        <v>10125</v>
      </c>
      <c r="NP105" s="7">
        <v>10125</v>
      </c>
      <c r="NQ105" s="7"/>
      <c r="NR105" s="7"/>
      <c r="NS105" s="7"/>
      <c r="NT105" s="7">
        <v>20000</v>
      </c>
      <c r="NU105" s="7">
        <v>10000</v>
      </c>
      <c r="NV105" s="7">
        <v>10000</v>
      </c>
      <c r="NW105" s="7"/>
      <c r="NX105" s="7"/>
      <c r="NY105" s="7"/>
      <c r="NZ105" s="7">
        <v>0</v>
      </c>
      <c r="OA105" s="7">
        <v>0</v>
      </c>
      <c r="OB105" s="7">
        <v>0</v>
      </c>
      <c r="OC105" s="7"/>
      <c r="OD105" s="7"/>
      <c r="OE105" s="7"/>
      <c r="OF105" s="7">
        <v>2000</v>
      </c>
      <c r="OG105" s="7">
        <v>2000</v>
      </c>
      <c r="OH105" s="7">
        <v>2000</v>
      </c>
      <c r="OI105" s="7"/>
      <c r="OJ105" s="7"/>
      <c r="OK105" s="7"/>
      <c r="OL105" s="7">
        <v>0</v>
      </c>
      <c r="OM105" s="7">
        <v>0</v>
      </c>
      <c r="ON105" s="7">
        <v>0</v>
      </c>
      <c r="OO105" s="7"/>
      <c r="OP105" s="7"/>
      <c r="OQ105" s="7"/>
      <c r="OR105" s="7">
        <v>0</v>
      </c>
      <c r="OS105" s="7">
        <v>0</v>
      </c>
      <c r="OT105" s="7">
        <v>0</v>
      </c>
      <c r="OU105" s="7"/>
      <c r="OV105" s="7"/>
      <c r="OW105" s="7"/>
      <c r="OX105" s="7">
        <v>0</v>
      </c>
      <c r="OY105" s="7">
        <v>0</v>
      </c>
      <c r="OZ105" s="7">
        <v>0</v>
      </c>
      <c r="PA105" s="7"/>
      <c r="PB105" s="7"/>
      <c r="PC105" s="7"/>
      <c r="PD105" s="7">
        <v>0</v>
      </c>
      <c r="PE105" s="7">
        <v>0</v>
      </c>
      <c r="PF105" s="7">
        <v>0</v>
      </c>
      <c r="PG105" s="7"/>
      <c r="PH105" s="7"/>
      <c r="PI105" s="7"/>
      <c r="PJ105" s="7">
        <v>0</v>
      </c>
      <c r="PK105" s="7">
        <v>0</v>
      </c>
      <c r="PL105" s="7">
        <v>0</v>
      </c>
      <c r="PM105" s="7"/>
      <c r="PN105" s="7"/>
      <c r="PO105" s="7"/>
      <c r="PP105" s="7">
        <v>857436</v>
      </c>
      <c r="PQ105" s="7">
        <v>393065</v>
      </c>
      <c r="PR105" s="8">
        <v>393065</v>
      </c>
      <c r="PS105" s="7">
        <v>100</v>
      </c>
      <c r="PT105" s="7">
        <v>100</v>
      </c>
      <c r="PU105" s="7"/>
      <c r="PV105" s="7"/>
      <c r="PW105" s="7"/>
      <c r="PX105" s="7">
        <v>0</v>
      </c>
      <c r="PY105" s="7">
        <v>726000</v>
      </c>
      <c r="PZ105" s="7">
        <v>393065</v>
      </c>
      <c r="QA105" s="7">
        <v>0</v>
      </c>
      <c r="QB105" s="7">
        <v>65000</v>
      </c>
      <c r="QC105" s="7">
        <v>0</v>
      </c>
      <c r="QD105" s="7">
        <v>0</v>
      </c>
      <c r="QE105" s="7">
        <v>316000</v>
      </c>
      <c r="QF105" s="7">
        <v>220020</v>
      </c>
      <c r="QG105" s="7">
        <v>0</v>
      </c>
      <c r="QH105" s="7">
        <v>0</v>
      </c>
      <c r="QI105" s="7">
        <v>244351</v>
      </c>
      <c r="QJ105" s="7">
        <v>0</v>
      </c>
      <c r="QK105" s="7">
        <v>0</v>
      </c>
      <c r="QL105" s="7">
        <v>0</v>
      </c>
      <c r="QM105" s="7"/>
      <c r="QN105" s="7">
        <v>0</v>
      </c>
      <c r="QO105" s="7">
        <v>0</v>
      </c>
      <c r="QP105" s="7">
        <v>0</v>
      </c>
      <c r="QQ105" s="7"/>
      <c r="QR105" s="7"/>
      <c r="QS105" s="7"/>
      <c r="QT105" s="7"/>
      <c r="QU105" s="7"/>
      <c r="QV105" s="7"/>
      <c r="QW105" s="7"/>
      <c r="QX105" s="7"/>
      <c r="QY105" s="7"/>
      <c r="QZ105" s="7"/>
      <c r="RA105" s="7"/>
      <c r="RB105" s="7"/>
      <c r="RC105" s="7"/>
      <c r="RD105" s="7"/>
      <c r="RE105" s="7"/>
      <c r="RF105" s="7"/>
      <c r="RG105" s="7"/>
      <c r="RH105" s="7"/>
      <c r="RI105" s="7">
        <v>0</v>
      </c>
      <c r="RJ105" s="7"/>
      <c r="RK105" s="7"/>
      <c r="RL105" s="7"/>
      <c r="RM105" s="7" t="s">
        <v>1188</v>
      </c>
      <c r="RN105" s="7"/>
      <c r="RO105" s="7"/>
      <c r="RP105" s="7"/>
      <c r="RQ105" s="7"/>
      <c r="RR105" s="7"/>
      <c r="RS105" s="7"/>
      <c r="RT105" s="7"/>
      <c r="RU105" s="7"/>
      <c r="RV105" s="7"/>
      <c r="RW105" s="7"/>
      <c r="RX105" s="7"/>
      <c r="RY105" s="7"/>
      <c r="RZ105" s="7"/>
      <c r="SA105" s="7"/>
      <c r="SB105" s="7"/>
      <c r="SC105" s="7"/>
      <c r="SD105" s="7"/>
      <c r="SE105" s="7"/>
      <c r="SF105" s="7"/>
      <c r="SG105" s="36">
        <f t="shared" si="169"/>
        <v>857436</v>
      </c>
      <c r="SH105" s="36">
        <f t="shared" si="170"/>
        <v>857436</v>
      </c>
      <c r="SI105" s="36">
        <f t="shared" si="171"/>
        <v>703236</v>
      </c>
      <c r="SJ105" s="20">
        <f t="shared" si="172"/>
        <v>570036</v>
      </c>
      <c r="SK105" s="20">
        <f t="shared" si="173"/>
        <v>0</v>
      </c>
      <c r="SL105" s="20">
        <f t="shared" si="174"/>
        <v>133200</v>
      </c>
      <c r="SM105" s="20">
        <f t="shared" si="175"/>
        <v>0</v>
      </c>
      <c r="SN105" s="36">
        <f t="shared" si="176"/>
        <v>154200</v>
      </c>
      <c r="SO105" s="36">
        <f t="shared" si="177"/>
        <v>40000</v>
      </c>
      <c r="SP105" s="20">
        <f t="shared" si="178"/>
        <v>0</v>
      </c>
      <c r="SQ105" s="20">
        <f t="shared" si="179"/>
        <v>40000</v>
      </c>
      <c r="SR105" s="20">
        <f t="shared" si="180"/>
        <v>0</v>
      </c>
      <c r="SS105" s="20">
        <f t="shared" si="181"/>
        <v>6000</v>
      </c>
      <c r="ST105" s="20">
        <f t="shared" si="182"/>
        <v>10000</v>
      </c>
      <c r="SU105" s="20">
        <f t="shared" si="183"/>
        <v>0</v>
      </c>
      <c r="SV105" s="36">
        <f t="shared" si="184"/>
        <v>98200</v>
      </c>
      <c r="SW105" s="20">
        <f t="shared" si="185"/>
        <v>27000</v>
      </c>
      <c r="SX105" s="20">
        <f t="shared" si="186"/>
        <v>15000</v>
      </c>
      <c r="SY105" s="20">
        <f t="shared" si="187"/>
        <v>11700</v>
      </c>
      <c r="SZ105" s="20">
        <f t="shared" si="188"/>
        <v>22500</v>
      </c>
      <c r="TA105" s="20">
        <f t="shared" si="189"/>
        <v>20000</v>
      </c>
      <c r="TB105" s="20">
        <f t="shared" si="190"/>
        <v>0</v>
      </c>
      <c r="TC105" s="20">
        <f t="shared" si="191"/>
        <v>2000</v>
      </c>
      <c r="TD105" s="20">
        <f t="shared" si="192"/>
        <v>0</v>
      </c>
      <c r="TE105" s="20">
        <f t="shared" si="193"/>
        <v>0</v>
      </c>
      <c r="TF105" s="20">
        <f t="shared" si="194"/>
        <v>0</v>
      </c>
      <c r="TG105" s="20">
        <f t="shared" si="195"/>
        <v>0</v>
      </c>
      <c r="TH105" s="20">
        <f t="shared" si="196"/>
        <v>0</v>
      </c>
      <c r="TI105" s="6"/>
      <c r="TJ105" s="36">
        <f t="shared" si="197"/>
        <v>393065</v>
      </c>
      <c r="TK105" s="36">
        <f t="shared" si="198"/>
        <v>393065</v>
      </c>
      <c r="TL105" s="36">
        <f t="shared" si="199"/>
        <v>339940</v>
      </c>
      <c r="TM105" s="20">
        <f t="shared" si="200"/>
        <v>280000</v>
      </c>
      <c r="TN105" s="20">
        <f t="shared" si="201"/>
        <v>0</v>
      </c>
      <c r="TO105" s="20">
        <f t="shared" si="202"/>
        <v>59940</v>
      </c>
      <c r="TP105" s="20">
        <f t="shared" si="203"/>
        <v>0</v>
      </c>
      <c r="TQ105" s="36">
        <f t="shared" si="204"/>
        <v>53125</v>
      </c>
      <c r="TR105" s="36">
        <f t="shared" si="205"/>
        <v>20000</v>
      </c>
      <c r="TS105" s="20">
        <f t="shared" si="206"/>
        <v>0</v>
      </c>
      <c r="TT105" s="20">
        <f t="shared" si="207"/>
        <v>20000</v>
      </c>
      <c r="TU105" s="20">
        <f t="shared" si="208"/>
        <v>0</v>
      </c>
      <c r="TV105" s="20">
        <f t="shared" si="209"/>
        <v>3000</v>
      </c>
      <c r="TW105" s="20">
        <f t="shared" si="210"/>
        <v>0</v>
      </c>
      <c r="TX105" s="20">
        <f t="shared" si="211"/>
        <v>0</v>
      </c>
      <c r="TY105" s="36">
        <f t="shared" si="212"/>
        <v>30125</v>
      </c>
      <c r="TZ105" s="20">
        <f t="shared" si="213"/>
        <v>0</v>
      </c>
      <c r="UA105" s="20">
        <f t="shared" si="214"/>
        <v>8000</v>
      </c>
      <c r="UB105" s="20">
        <f t="shared" si="215"/>
        <v>0</v>
      </c>
      <c r="UC105" s="20">
        <f t="shared" si="216"/>
        <v>10125</v>
      </c>
      <c r="UD105" s="20">
        <f t="shared" si="217"/>
        <v>10000</v>
      </c>
      <c r="UE105" s="20">
        <f t="shared" si="218"/>
        <v>0</v>
      </c>
      <c r="UF105" s="20">
        <f t="shared" si="219"/>
        <v>2000</v>
      </c>
      <c r="UG105" s="20">
        <f t="shared" si="220"/>
        <v>0</v>
      </c>
      <c r="UH105" s="20">
        <f t="shared" si="221"/>
        <v>0</v>
      </c>
      <c r="UI105" s="20">
        <f t="shared" si="222"/>
        <v>0</v>
      </c>
      <c r="UJ105" s="20">
        <f t="shared" si="223"/>
        <v>0</v>
      </c>
      <c r="UK105" s="20">
        <f t="shared" si="224"/>
        <v>0</v>
      </c>
      <c r="UL105" s="6"/>
      <c r="UM105" s="36">
        <f t="shared" si="225"/>
        <v>393065</v>
      </c>
      <c r="UN105" s="36">
        <f t="shared" si="226"/>
        <v>393065</v>
      </c>
      <c r="UO105" s="36">
        <f t="shared" si="227"/>
        <v>339940</v>
      </c>
      <c r="UP105" s="20">
        <f t="shared" si="228"/>
        <v>280000</v>
      </c>
      <c r="UQ105" s="20">
        <f t="shared" si="229"/>
        <v>0</v>
      </c>
      <c r="UR105" s="20">
        <f t="shared" si="230"/>
        <v>59940</v>
      </c>
      <c r="US105" s="20">
        <f t="shared" si="231"/>
        <v>0</v>
      </c>
      <c r="UT105" s="36">
        <f t="shared" si="232"/>
        <v>53125</v>
      </c>
      <c r="UU105" s="36">
        <f t="shared" si="233"/>
        <v>20000</v>
      </c>
      <c r="UV105" s="20">
        <f t="shared" si="234"/>
        <v>0</v>
      </c>
      <c r="UW105" s="20">
        <f t="shared" si="235"/>
        <v>20000</v>
      </c>
      <c r="UX105" s="20">
        <f t="shared" si="236"/>
        <v>0</v>
      </c>
      <c r="UY105" s="20">
        <f t="shared" si="237"/>
        <v>3000</v>
      </c>
      <c r="UZ105" s="20">
        <f t="shared" si="238"/>
        <v>0</v>
      </c>
      <c r="VA105" s="20">
        <f t="shared" si="239"/>
        <v>0</v>
      </c>
      <c r="VB105" s="36">
        <f t="shared" si="240"/>
        <v>30125</v>
      </c>
      <c r="VC105" s="20">
        <f t="shared" si="241"/>
        <v>0</v>
      </c>
      <c r="VD105" s="20">
        <f t="shared" si="242"/>
        <v>8000</v>
      </c>
      <c r="VE105" s="20">
        <f t="shared" si="243"/>
        <v>0</v>
      </c>
      <c r="VF105" s="20">
        <f t="shared" si="244"/>
        <v>10125</v>
      </c>
      <c r="VG105" s="20">
        <f t="shared" si="245"/>
        <v>10000</v>
      </c>
      <c r="VH105" s="20">
        <f t="shared" si="246"/>
        <v>0</v>
      </c>
      <c r="VI105" s="20">
        <f t="shared" si="247"/>
        <v>2000</v>
      </c>
      <c r="VJ105" s="20">
        <f t="shared" si="248"/>
        <v>0</v>
      </c>
      <c r="VK105" s="20">
        <f t="shared" si="249"/>
        <v>0</v>
      </c>
      <c r="VL105" s="20">
        <f t="shared" si="250"/>
        <v>0</v>
      </c>
      <c r="VM105" s="20">
        <f t="shared" si="251"/>
        <v>0</v>
      </c>
      <c r="VN105" s="20">
        <f t="shared" si="252"/>
        <v>0</v>
      </c>
      <c r="VT105" s="34">
        <f t="shared" si="139"/>
        <v>5943218</v>
      </c>
      <c r="VU105" s="34" t="str">
        <f t="shared" si="140"/>
        <v>KŘESADLO HK - Centrum pomoci lidem s PAS, z.ú.</v>
      </c>
      <c r="VV105" s="34" t="str">
        <f t="shared" si="141"/>
        <v>Křesadlo HK - Centrum pomoci lidem s PAS, z.ú.</v>
      </c>
      <c r="VW105" s="34" t="str">
        <f t="shared" si="142"/>
        <v>sociální rehabilitace</v>
      </c>
      <c r="VX105" s="10">
        <f t="shared" si="143"/>
        <v>56000</v>
      </c>
      <c r="VY105" s="10"/>
      <c r="VZ105" s="10"/>
      <c r="WA105" s="10">
        <f t="shared" si="144"/>
        <v>27000</v>
      </c>
      <c r="WB105" s="10">
        <f t="shared" si="145"/>
        <v>0</v>
      </c>
      <c r="WC105" s="10">
        <f t="shared" si="146"/>
        <v>11700</v>
      </c>
      <c r="WD105" s="10">
        <f t="shared" si="147"/>
        <v>0</v>
      </c>
      <c r="WE105" s="10">
        <f t="shared" si="148"/>
        <v>57500</v>
      </c>
      <c r="WF105" s="10"/>
      <c r="WG105" s="10"/>
      <c r="WH105" s="10">
        <f t="shared" si="149"/>
        <v>0</v>
      </c>
      <c r="WI105" s="10">
        <f t="shared" si="150"/>
        <v>2000</v>
      </c>
      <c r="WJ105" s="10">
        <f t="shared" si="151"/>
        <v>368016</v>
      </c>
      <c r="WK105" s="10"/>
      <c r="WL105" s="10">
        <f t="shared" si="152"/>
        <v>335220</v>
      </c>
      <c r="WM105" s="10">
        <f t="shared" si="153"/>
        <v>857436</v>
      </c>
      <c r="WN105" s="10">
        <f t="shared" si="154"/>
        <v>857436</v>
      </c>
      <c r="WO105" s="10">
        <f t="shared" si="155"/>
        <v>0</v>
      </c>
      <c r="WP105" s="10">
        <f t="shared" si="156"/>
        <v>703236</v>
      </c>
      <c r="WQ105" s="34">
        <v>6115340</v>
      </c>
      <c r="WR105" s="10">
        <f t="shared" si="157"/>
        <v>23000</v>
      </c>
      <c r="WS105" s="10"/>
      <c r="WT105" s="10"/>
      <c r="WU105" s="10">
        <f t="shared" si="158"/>
        <v>0</v>
      </c>
      <c r="WV105" s="10">
        <f t="shared" si="159"/>
        <v>0</v>
      </c>
      <c r="WW105" s="10">
        <f t="shared" si="160"/>
        <v>0</v>
      </c>
      <c r="WX105" s="10">
        <f t="shared" si="161"/>
        <v>0</v>
      </c>
      <c r="WY105" s="10">
        <f t="shared" si="162"/>
        <v>28125</v>
      </c>
      <c r="WZ105" s="10"/>
      <c r="XA105" s="10"/>
      <c r="XB105" s="10">
        <f t="shared" si="163"/>
        <v>0</v>
      </c>
      <c r="XC105" s="10">
        <f t="shared" si="164"/>
        <v>2000</v>
      </c>
      <c r="XD105" s="10">
        <f t="shared" si="165"/>
        <v>339940</v>
      </c>
      <c r="XE105" s="10">
        <f t="shared" si="166"/>
        <v>393065</v>
      </c>
      <c r="XF105" s="10"/>
      <c r="XG105" s="10">
        <f t="shared" si="167"/>
        <v>393065</v>
      </c>
      <c r="XH105" s="10">
        <f t="shared" si="168"/>
        <v>0</v>
      </c>
      <c r="XI105" s="10"/>
      <c r="XJ105" s="10"/>
      <c r="XK105" s="10"/>
    </row>
    <row r="106" spans="1:635" s="34" customFormat="1" ht="28.5" customHeight="1">
      <c r="A106" s="7">
        <v>1</v>
      </c>
      <c r="B106" s="9" t="s">
        <v>1532</v>
      </c>
      <c r="C106" s="7">
        <v>3847926</v>
      </c>
      <c r="D106" s="7" t="s">
        <v>1533</v>
      </c>
      <c r="E106" s="7" t="s">
        <v>1240</v>
      </c>
      <c r="F106" s="7">
        <v>8299792</v>
      </c>
      <c r="G106" s="7" t="s">
        <v>1262</v>
      </c>
      <c r="H106" s="7" t="s">
        <v>1263</v>
      </c>
      <c r="I106" s="7" t="s">
        <v>1534</v>
      </c>
      <c r="J106" s="35">
        <v>42736</v>
      </c>
      <c r="K106" s="7"/>
      <c r="L106" s="7" t="s">
        <v>1188</v>
      </c>
      <c r="M106" s="7"/>
      <c r="N106" s="7"/>
      <c r="O106" s="7"/>
      <c r="P106" s="7"/>
      <c r="Q106" s="7"/>
      <c r="R106" s="7"/>
      <c r="S106" s="7"/>
      <c r="T106" s="7"/>
      <c r="U106" s="7"/>
      <c r="V106" s="7"/>
      <c r="W106" s="7"/>
      <c r="X106" s="7" t="s">
        <v>1242</v>
      </c>
      <c r="Y106" s="7"/>
      <c r="Z106" s="7"/>
      <c r="AA106" s="7"/>
      <c r="AB106" s="7"/>
      <c r="AC106" s="7"/>
      <c r="AD106" s="7"/>
      <c r="AE106" s="7"/>
      <c r="AF106" s="7"/>
      <c r="AG106" s="7"/>
      <c r="AH106" s="7"/>
      <c r="AI106" s="7">
        <v>450</v>
      </c>
      <c r="AJ106" s="7">
        <v>3</v>
      </c>
      <c r="AK106" s="7">
        <v>0</v>
      </c>
      <c r="AL106" s="7">
        <v>0</v>
      </c>
      <c r="AM106" s="7">
        <v>360</v>
      </c>
      <c r="AN106" s="7"/>
      <c r="AO106" s="7" t="s">
        <v>1537</v>
      </c>
      <c r="AP106" s="7" t="s">
        <v>1233</v>
      </c>
      <c r="AQ106" s="7"/>
      <c r="AR106" s="7"/>
      <c r="AS106" s="7"/>
      <c r="AT106" s="7"/>
      <c r="AU106" s="7"/>
      <c r="AV106" s="7"/>
      <c r="AW106" s="7"/>
      <c r="AX106" s="7"/>
      <c r="AY106" s="7"/>
      <c r="AZ106" s="7"/>
      <c r="BA106" s="7"/>
      <c r="BB106" s="7"/>
      <c r="BC106" s="7"/>
      <c r="BD106" s="7"/>
      <c r="BE106" s="7">
        <v>50</v>
      </c>
      <c r="BF106" s="7">
        <v>1</v>
      </c>
      <c r="BG106" s="7">
        <v>0</v>
      </c>
      <c r="BH106" s="7">
        <v>0</v>
      </c>
      <c r="BI106" s="7">
        <v>30</v>
      </c>
      <c r="BJ106" s="7"/>
      <c r="BK106" s="7"/>
      <c r="BL106" s="7" t="s">
        <v>1538</v>
      </c>
      <c r="BM106" s="7" t="s">
        <v>1247</v>
      </c>
      <c r="BN106" s="7" t="s">
        <v>1272</v>
      </c>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v>1</v>
      </c>
      <c r="EL106" s="7">
        <v>0.5</v>
      </c>
      <c r="EM106" s="7">
        <v>0</v>
      </c>
      <c r="EN106" s="7">
        <v>192960</v>
      </c>
      <c r="EO106" s="7">
        <v>86832</v>
      </c>
      <c r="EP106" s="7"/>
      <c r="EQ106" s="7"/>
      <c r="ER106" s="7"/>
      <c r="ES106" s="7"/>
      <c r="ET106" s="7"/>
      <c r="EU106" s="7"/>
      <c r="EV106" s="7"/>
      <c r="EW106" s="7"/>
      <c r="EX106" s="7"/>
      <c r="EY106" s="7"/>
      <c r="EZ106" s="7"/>
      <c r="FA106" s="7"/>
      <c r="FB106" s="7"/>
      <c r="FC106" s="7"/>
      <c r="FD106" s="7"/>
      <c r="FE106" s="7"/>
      <c r="FF106" s="7"/>
      <c r="FG106" s="7"/>
      <c r="FH106" s="7"/>
      <c r="FI106" s="7"/>
      <c r="FJ106" s="7">
        <v>1</v>
      </c>
      <c r="FK106" s="7">
        <v>0.7</v>
      </c>
      <c r="FL106" s="7">
        <v>0</v>
      </c>
      <c r="FM106" s="7">
        <v>270144</v>
      </c>
      <c r="FN106" s="7">
        <v>121565</v>
      </c>
      <c r="FO106" s="7">
        <v>2</v>
      </c>
      <c r="FP106" s="7">
        <v>0.65</v>
      </c>
      <c r="FQ106" s="7">
        <v>0</v>
      </c>
      <c r="FR106" s="7">
        <v>257280</v>
      </c>
      <c r="FS106" s="7">
        <v>115776</v>
      </c>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v>2</v>
      </c>
      <c r="HW106" s="7">
        <v>0.5</v>
      </c>
      <c r="HX106" s="7">
        <v>24</v>
      </c>
      <c r="HY106" s="7">
        <v>0.5</v>
      </c>
      <c r="HZ106" s="7">
        <v>341464</v>
      </c>
      <c r="IA106" s="7">
        <v>153658</v>
      </c>
      <c r="IB106" s="7"/>
      <c r="IC106" s="7"/>
      <c r="ID106" s="7"/>
      <c r="IE106" s="7"/>
      <c r="IF106" s="7"/>
      <c r="IG106" s="7"/>
      <c r="IH106" s="7"/>
      <c r="II106" s="7"/>
      <c r="IJ106" s="7"/>
      <c r="IK106" s="7"/>
      <c r="IL106" s="7"/>
      <c r="IM106" s="7"/>
      <c r="IN106" s="7">
        <v>1</v>
      </c>
      <c r="IO106" s="7">
        <v>120</v>
      </c>
      <c r="IP106" s="7">
        <v>0.06</v>
      </c>
      <c r="IQ106" s="7">
        <v>36000</v>
      </c>
      <c r="IR106" s="7">
        <v>36000</v>
      </c>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c r="JY106" s="7"/>
      <c r="JZ106" s="7"/>
      <c r="KA106" s="7"/>
      <c r="KB106" s="7"/>
      <c r="KC106" s="7"/>
      <c r="KD106" s="7"/>
      <c r="KE106" s="7"/>
      <c r="KF106" s="7"/>
      <c r="KG106" s="7">
        <v>0</v>
      </c>
      <c r="KH106" s="7"/>
      <c r="KI106" s="7">
        <v>1.2</v>
      </c>
      <c r="KJ106" s="7">
        <v>0.5</v>
      </c>
      <c r="KK106" s="7">
        <v>0.06</v>
      </c>
      <c r="KL106" s="7">
        <v>0</v>
      </c>
      <c r="KM106" s="7">
        <v>1.76</v>
      </c>
      <c r="KN106" s="7">
        <v>720384</v>
      </c>
      <c r="KO106" s="7">
        <v>324173</v>
      </c>
      <c r="KP106" s="7">
        <v>324173</v>
      </c>
      <c r="KQ106" s="7"/>
      <c r="KR106" s="7"/>
      <c r="KS106" s="7"/>
      <c r="KT106" s="7">
        <v>341464</v>
      </c>
      <c r="KU106" s="7">
        <v>153658</v>
      </c>
      <c r="KV106" s="7">
        <v>153658</v>
      </c>
      <c r="KW106" s="7"/>
      <c r="KX106" s="7"/>
      <c r="KY106" s="7"/>
      <c r="KZ106" s="7">
        <v>36000</v>
      </c>
      <c r="LA106" s="7">
        <v>36000</v>
      </c>
      <c r="LB106" s="7">
        <v>36000</v>
      </c>
      <c r="LC106" s="7"/>
      <c r="LD106" s="7"/>
      <c r="LE106" s="7"/>
      <c r="LF106" s="7">
        <v>24000</v>
      </c>
      <c r="LG106" s="7">
        <v>12000</v>
      </c>
      <c r="LH106" s="7">
        <v>12000</v>
      </c>
      <c r="LI106" s="7"/>
      <c r="LJ106" s="7"/>
      <c r="LK106" s="7"/>
      <c r="LL106" s="7">
        <v>0</v>
      </c>
      <c r="LM106" s="7">
        <v>0</v>
      </c>
      <c r="LN106" s="7">
        <v>0</v>
      </c>
      <c r="LO106" s="7"/>
      <c r="LP106" s="7"/>
      <c r="LQ106" s="7"/>
      <c r="LR106" s="7">
        <v>30000</v>
      </c>
      <c r="LS106" s="7">
        <v>20000</v>
      </c>
      <c r="LT106" s="7">
        <v>20000</v>
      </c>
      <c r="LU106" s="7"/>
      <c r="LV106" s="7"/>
      <c r="LW106" s="7"/>
      <c r="LX106" s="7">
        <v>0</v>
      </c>
      <c r="LY106" s="7">
        <v>0</v>
      </c>
      <c r="LZ106" s="7">
        <v>0</v>
      </c>
      <c r="MA106" s="7"/>
      <c r="MB106" s="7"/>
      <c r="MC106" s="7"/>
      <c r="MD106" s="7">
        <v>30000</v>
      </c>
      <c r="ME106" s="7">
        <v>15000</v>
      </c>
      <c r="MF106" s="7">
        <v>15000</v>
      </c>
      <c r="MG106" s="7"/>
      <c r="MH106" s="7"/>
      <c r="MI106" s="7"/>
      <c r="MJ106" s="7">
        <v>15000</v>
      </c>
      <c r="MK106" s="7">
        <v>10000</v>
      </c>
      <c r="ML106" s="7">
        <v>10000</v>
      </c>
      <c r="MM106" s="7"/>
      <c r="MN106" s="7"/>
      <c r="MO106" s="7"/>
      <c r="MP106" s="7">
        <v>19000</v>
      </c>
      <c r="MQ106" s="7">
        <v>15000</v>
      </c>
      <c r="MR106" s="7">
        <v>15000</v>
      </c>
      <c r="MS106" s="7"/>
      <c r="MT106" s="7"/>
      <c r="MU106" s="7"/>
      <c r="MV106" s="7">
        <v>13500</v>
      </c>
      <c r="MW106" s="7">
        <v>0</v>
      </c>
      <c r="MX106" s="7">
        <v>0</v>
      </c>
      <c r="MY106" s="7"/>
      <c r="MZ106" s="7"/>
      <c r="NA106" s="7"/>
      <c r="NB106" s="7">
        <v>30000</v>
      </c>
      <c r="NC106" s="7">
        <v>13500</v>
      </c>
      <c r="ND106" s="7">
        <v>13500</v>
      </c>
      <c r="NE106" s="7"/>
      <c r="NF106" s="7"/>
      <c r="NG106" s="7"/>
      <c r="NH106" s="7">
        <v>23400</v>
      </c>
      <c r="NI106" s="7">
        <v>0</v>
      </c>
      <c r="NJ106" s="7">
        <v>0</v>
      </c>
      <c r="NK106" s="7"/>
      <c r="NL106" s="7"/>
      <c r="NM106" s="7"/>
      <c r="NN106" s="7">
        <v>45000</v>
      </c>
      <c r="NO106" s="7">
        <v>30000</v>
      </c>
      <c r="NP106" s="7">
        <v>30000</v>
      </c>
      <c r="NQ106" s="7"/>
      <c r="NR106" s="7"/>
      <c r="NS106" s="7"/>
      <c r="NT106" s="7">
        <v>30000</v>
      </c>
      <c r="NU106" s="7">
        <v>20000</v>
      </c>
      <c r="NV106" s="7">
        <v>20000</v>
      </c>
      <c r="NW106" s="7"/>
      <c r="NX106" s="7"/>
      <c r="NY106" s="7"/>
      <c r="NZ106" s="7">
        <v>3600</v>
      </c>
      <c r="OA106" s="7">
        <v>1600</v>
      </c>
      <c r="OB106" s="7">
        <v>1600</v>
      </c>
      <c r="OC106" s="7"/>
      <c r="OD106" s="7"/>
      <c r="OE106" s="7"/>
      <c r="OF106" s="7">
        <v>4000</v>
      </c>
      <c r="OG106" s="7">
        <v>4000</v>
      </c>
      <c r="OH106" s="7">
        <v>4000</v>
      </c>
      <c r="OI106" s="7"/>
      <c r="OJ106" s="7"/>
      <c r="OK106" s="7"/>
      <c r="OL106" s="7">
        <v>0</v>
      </c>
      <c r="OM106" s="7">
        <v>0</v>
      </c>
      <c r="ON106" s="7">
        <v>0</v>
      </c>
      <c r="OO106" s="7"/>
      <c r="OP106" s="7"/>
      <c r="OQ106" s="7"/>
      <c r="OR106" s="7">
        <v>0</v>
      </c>
      <c r="OS106" s="7">
        <v>0</v>
      </c>
      <c r="OT106" s="7">
        <v>0</v>
      </c>
      <c r="OU106" s="7"/>
      <c r="OV106" s="7"/>
      <c r="OW106" s="7"/>
      <c r="OX106" s="7">
        <v>0</v>
      </c>
      <c r="OY106" s="7">
        <v>0</v>
      </c>
      <c r="OZ106" s="7">
        <v>0</v>
      </c>
      <c r="PA106" s="7"/>
      <c r="PB106" s="7"/>
      <c r="PC106" s="7"/>
      <c r="PD106" s="7">
        <v>0</v>
      </c>
      <c r="PE106" s="7">
        <v>0</v>
      </c>
      <c r="PF106" s="7">
        <v>0</v>
      </c>
      <c r="PG106" s="7"/>
      <c r="PH106" s="7"/>
      <c r="PI106" s="7"/>
      <c r="PJ106" s="7">
        <v>0</v>
      </c>
      <c r="PK106" s="7">
        <v>0</v>
      </c>
      <c r="PL106" s="7">
        <v>0</v>
      </c>
      <c r="PM106" s="7"/>
      <c r="PN106" s="7"/>
      <c r="PO106" s="7"/>
      <c r="PP106" s="7">
        <v>1365348</v>
      </c>
      <c r="PQ106" s="7">
        <v>654931</v>
      </c>
      <c r="PR106" s="8">
        <v>654931</v>
      </c>
      <c r="PS106" s="7">
        <v>100</v>
      </c>
      <c r="PT106" s="7">
        <v>100</v>
      </c>
      <c r="PU106" s="7"/>
      <c r="PV106" s="7"/>
      <c r="PW106" s="7"/>
      <c r="PX106" s="7"/>
      <c r="PY106" s="7"/>
      <c r="PZ106" s="7">
        <v>654931</v>
      </c>
      <c r="QA106" s="7"/>
      <c r="QB106" s="7"/>
      <c r="QC106" s="7">
        <v>0</v>
      </c>
      <c r="QD106" s="7"/>
      <c r="QE106" s="7"/>
      <c r="QF106" s="7">
        <v>225560</v>
      </c>
      <c r="QG106" s="7"/>
      <c r="QH106" s="7"/>
      <c r="QI106" s="7">
        <v>484857</v>
      </c>
      <c r="QJ106" s="7"/>
      <c r="QK106" s="7"/>
      <c r="QL106" s="7">
        <v>0</v>
      </c>
      <c r="QM106" s="7"/>
      <c r="QN106" s="7"/>
      <c r="QO106" s="7"/>
      <c r="QP106" s="7">
        <v>0</v>
      </c>
      <c r="QQ106" s="7"/>
      <c r="QR106" s="7"/>
      <c r="QS106" s="7"/>
      <c r="QT106" s="7"/>
      <c r="QU106" s="7"/>
      <c r="QV106" s="7"/>
      <c r="QW106" s="7"/>
      <c r="QX106" s="7"/>
      <c r="QY106" s="7"/>
      <c r="QZ106" s="7"/>
      <c r="RA106" s="7"/>
      <c r="RB106" s="7"/>
      <c r="RC106" s="7"/>
      <c r="RD106" s="7"/>
      <c r="RE106" s="7"/>
      <c r="RF106" s="7"/>
      <c r="RG106" s="7"/>
      <c r="RH106" s="7"/>
      <c r="RI106" s="7">
        <v>0</v>
      </c>
      <c r="RJ106" s="7"/>
      <c r="RK106" s="7"/>
      <c r="RL106" s="7"/>
      <c r="RM106" s="7" t="s">
        <v>1188</v>
      </c>
      <c r="RN106" s="7"/>
      <c r="RO106" s="7"/>
      <c r="RP106" s="7"/>
      <c r="RQ106" s="7"/>
      <c r="RR106" s="7"/>
      <c r="RS106" s="7"/>
      <c r="RT106" s="7"/>
      <c r="RU106" s="7"/>
      <c r="RV106" s="7"/>
      <c r="RW106" s="7"/>
      <c r="RX106" s="7"/>
      <c r="RY106" s="7"/>
      <c r="RZ106" s="7"/>
      <c r="SA106" s="7"/>
      <c r="SB106" s="7"/>
      <c r="SC106" s="7"/>
      <c r="SD106" s="7"/>
      <c r="SE106" s="7"/>
      <c r="SF106" s="7"/>
      <c r="SG106" s="36">
        <f t="shared" si="169"/>
        <v>1365348</v>
      </c>
      <c r="SH106" s="36">
        <f t="shared" si="170"/>
        <v>1365348</v>
      </c>
      <c r="SI106" s="36">
        <f t="shared" si="171"/>
        <v>1121848</v>
      </c>
      <c r="SJ106" s="20">
        <f t="shared" si="172"/>
        <v>720384</v>
      </c>
      <c r="SK106" s="20">
        <f t="shared" si="173"/>
        <v>341464</v>
      </c>
      <c r="SL106" s="20">
        <f t="shared" si="174"/>
        <v>36000</v>
      </c>
      <c r="SM106" s="20">
        <f t="shared" si="175"/>
        <v>24000</v>
      </c>
      <c r="SN106" s="36">
        <f t="shared" si="176"/>
        <v>243500</v>
      </c>
      <c r="SO106" s="36">
        <f t="shared" si="177"/>
        <v>30000</v>
      </c>
      <c r="SP106" s="20">
        <f t="shared" si="178"/>
        <v>0</v>
      </c>
      <c r="SQ106" s="20">
        <f t="shared" si="179"/>
        <v>30000</v>
      </c>
      <c r="SR106" s="20">
        <f t="shared" si="180"/>
        <v>0</v>
      </c>
      <c r="SS106" s="20">
        <f t="shared" si="181"/>
        <v>30000</v>
      </c>
      <c r="ST106" s="20">
        <f t="shared" si="182"/>
        <v>15000</v>
      </c>
      <c r="SU106" s="20">
        <f t="shared" si="183"/>
        <v>19000</v>
      </c>
      <c r="SV106" s="36">
        <f t="shared" si="184"/>
        <v>149500</v>
      </c>
      <c r="SW106" s="20">
        <f t="shared" si="185"/>
        <v>13500</v>
      </c>
      <c r="SX106" s="20">
        <f t="shared" si="186"/>
        <v>30000</v>
      </c>
      <c r="SY106" s="20">
        <f t="shared" si="187"/>
        <v>23400</v>
      </c>
      <c r="SZ106" s="20">
        <f t="shared" si="188"/>
        <v>45000</v>
      </c>
      <c r="TA106" s="20">
        <f t="shared" si="189"/>
        <v>30000</v>
      </c>
      <c r="TB106" s="20">
        <f t="shared" si="190"/>
        <v>3600</v>
      </c>
      <c r="TC106" s="20">
        <f t="shared" si="191"/>
        <v>4000</v>
      </c>
      <c r="TD106" s="20">
        <f t="shared" si="192"/>
        <v>0</v>
      </c>
      <c r="TE106" s="20">
        <f t="shared" si="193"/>
        <v>0</v>
      </c>
      <c r="TF106" s="20">
        <f t="shared" si="194"/>
        <v>0</v>
      </c>
      <c r="TG106" s="20">
        <f t="shared" si="195"/>
        <v>0</v>
      </c>
      <c r="TH106" s="20">
        <f t="shared" si="196"/>
        <v>0</v>
      </c>
      <c r="TI106" s="6"/>
      <c r="TJ106" s="36">
        <f t="shared" si="197"/>
        <v>654931</v>
      </c>
      <c r="TK106" s="36">
        <f t="shared" si="198"/>
        <v>654931</v>
      </c>
      <c r="TL106" s="36">
        <f t="shared" si="199"/>
        <v>525831</v>
      </c>
      <c r="TM106" s="20">
        <f t="shared" si="200"/>
        <v>324173</v>
      </c>
      <c r="TN106" s="20">
        <f t="shared" si="201"/>
        <v>153658</v>
      </c>
      <c r="TO106" s="20">
        <f t="shared" si="202"/>
        <v>36000</v>
      </c>
      <c r="TP106" s="20">
        <f t="shared" si="203"/>
        <v>12000</v>
      </c>
      <c r="TQ106" s="36">
        <f t="shared" si="204"/>
        <v>129100</v>
      </c>
      <c r="TR106" s="36">
        <f t="shared" si="205"/>
        <v>20000</v>
      </c>
      <c r="TS106" s="20">
        <f t="shared" si="206"/>
        <v>0</v>
      </c>
      <c r="TT106" s="20">
        <f t="shared" si="207"/>
        <v>20000</v>
      </c>
      <c r="TU106" s="20">
        <f t="shared" si="208"/>
        <v>0</v>
      </c>
      <c r="TV106" s="20">
        <f t="shared" si="209"/>
        <v>15000</v>
      </c>
      <c r="TW106" s="20">
        <f t="shared" si="210"/>
        <v>10000</v>
      </c>
      <c r="TX106" s="20">
        <f t="shared" si="211"/>
        <v>15000</v>
      </c>
      <c r="TY106" s="36">
        <f t="shared" si="212"/>
        <v>69100</v>
      </c>
      <c r="TZ106" s="20">
        <f t="shared" si="213"/>
        <v>0</v>
      </c>
      <c r="UA106" s="20">
        <f t="shared" si="214"/>
        <v>13500</v>
      </c>
      <c r="UB106" s="20">
        <f t="shared" si="215"/>
        <v>0</v>
      </c>
      <c r="UC106" s="20">
        <f t="shared" si="216"/>
        <v>30000</v>
      </c>
      <c r="UD106" s="20">
        <f t="shared" si="217"/>
        <v>20000</v>
      </c>
      <c r="UE106" s="20">
        <f t="shared" si="218"/>
        <v>1600</v>
      </c>
      <c r="UF106" s="20">
        <f t="shared" si="219"/>
        <v>4000</v>
      </c>
      <c r="UG106" s="20">
        <f t="shared" si="220"/>
        <v>0</v>
      </c>
      <c r="UH106" s="20">
        <f t="shared" si="221"/>
        <v>0</v>
      </c>
      <c r="UI106" s="20">
        <f t="shared" si="222"/>
        <v>0</v>
      </c>
      <c r="UJ106" s="20">
        <f t="shared" si="223"/>
        <v>0</v>
      </c>
      <c r="UK106" s="20">
        <f t="shared" si="224"/>
        <v>0</v>
      </c>
      <c r="UL106" s="6"/>
      <c r="UM106" s="36">
        <f t="shared" si="225"/>
        <v>654931</v>
      </c>
      <c r="UN106" s="36">
        <f t="shared" si="226"/>
        <v>654931</v>
      </c>
      <c r="UO106" s="36">
        <f t="shared" si="227"/>
        <v>525831</v>
      </c>
      <c r="UP106" s="20">
        <f t="shared" si="228"/>
        <v>324173</v>
      </c>
      <c r="UQ106" s="20">
        <f t="shared" si="229"/>
        <v>153658</v>
      </c>
      <c r="UR106" s="20">
        <f t="shared" si="230"/>
        <v>36000</v>
      </c>
      <c r="US106" s="20">
        <f t="shared" si="231"/>
        <v>12000</v>
      </c>
      <c r="UT106" s="36">
        <f t="shared" si="232"/>
        <v>129100</v>
      </c>
      <c r="UU106" s="36">
        <f t="shared" si="233"/>
        <v>20000</v>
      </c>
      <c r="UV106" s="20">
        <f t="shared" si="234"/>
        <v>0</v>
      </c>
      <c r="UW106" s="20">
        <f t="shared" si="235"/>
        <v>20000</v>
      </c>
      <c r="UX106" s="20">
        <f t="shared" si="236"/>
        <v>0</v>
      </c>
      <c r="UY106" s="20">
        <f t="shared" si="237"/>
        <v>15000</v>
      </c>
      <c r="UZ106" s="20">
        <f t="shared" si="238"/>
        <v>10000</v>
      </c>
      <c r="VA106" s="20">
        <f t="shared" si="239"/>
        <v>15000</v>
      </c>
      <c r="VB106" s="36">
        <f t="shared" si="240"/>
        <v>69100</v>
      </c>
      <c r="VC106" s="20">
        <f t="shared" si="241"/>
        <v>0</v>
      </c>
      <c r="VD106" s="20">
        <f t="shared" si="242"/>
        <v>13500</v>
      </c>
      <c r="VE106" s="20">
        <f t="shared" si="243"/>
        <v>0</v>
      </c>
      <c r="VF106" s="20">
        <f t="shared" si="244"/>
        <v>30000</v>
      </c>
      <c r="VG106" s="20">
        <f t="shared" si="245"/>
        <v>20000</v>
      </c>
      <c r="VH106" s="20">
        <f t="shared" si="246"/>
        <v>1600</v>
      </c>
      <c r="VI106" s="20">
        <f t="shared" si="247"/>
        <v>4000</v>
      </c>
      <c r="VJ106" s="20">
        <f t="shared" si="248"/>
        <v>0</v>
      </c>
      <c r="VK106" s="20">
        <f t="shared" si="249"/>
        <v>0</v>
      </c>
      <c r="VL106" s="20">
        <f t="shared" si="250"/>
        <v>0</v>
      </c>
      <c r="VM106" s="20">
        <f t="shared" si="251"/>
        <v>0</v>
      </c>
      <c r="VN106" s="20">
        <f t="shared" si="252"/>
        <v>0</v>
      </c>
      <c r="VT106" s="34">
        <f t="shared" si="139"/>
        <v>8299792</v>
      </c>
      <c r="VU106" s="34" t="str">
        <f t="shared" si="140"/>
        <v>KŘESADLO HK - Centrum pomoci lidem s PAS, z.ú.</v>
      </c>
      <c r="VV106" s="34" t="str">
        <f t="shared" si="141"/>
        <v>Křesadlo HK - Centrum pomoci lidem s PAS, z.ú.</v>
      </c>
      <c r="VW106" s="34" t="str">
        <f t="shared" si="142"/>
        <v>odborné sociální poradenství</v>
      </c>
      <c r="VX106" s="10">
        <f t="shared" si="143"/>
        <v>75000</v>
      </c>
      <c r="VY106" s="10"/>
      <c r="VZ106" s="10"/>
      <c r="WA106" s="10">
        <f t="shared" si="144"/>
        <v>13500</v>
      </c>
      <c r="WB106" s="10">
        <f t="shared" si="145"/>
        <v>3600</v>
      </c>
      <c r="WC106" s="10">
        <f t="shared" si="146"/>
        <v>23400</v>
      </c>
      <c r="WD106" s="10">
        <f t="shared" si="147"/>
        <v>0</v>
      </c>
      <c r="WE106" s="10">
        <f t="shared" si="148"/>
        <v>105000</v>
      </c>
      <c r="WF106" s="10"/>
      <c r="WG106" s="10"/>
      <c r="WH106" s="10">
        <f t="shared" si="149"/>
        <v>0</v>
      </c>
      <c r="WI106" s="10">
        <f t="shared" si="150"/>
        <v>23000</v>
      </c>
      <c r="WJ106" s="10">
        <f t="shared" si="151"/>
        <v>840568</v>
      </c>
      <c r="WK106" s="10"/>
      <c r="WL106" s="10">
        <f t="shared" si="152"/>
        <v>281280</v>
      </c>
      <c r="WM106" s="10">
        <f t="shared" si="153"/>
        <v>1365348</v>
      </c>
      <c r="WN106" s="10">
        <f t="shared" si="154"/>
        <v>1365348</v>
      </c>
      <c r="WO106" s="10">
        <f t="shared" si="155"/>
        <v>0</v>
      </c>
      <c r="WP106" s="10">
        <f t="shared" si="156"/>
        <v>1121848</v>
      </c>
      <c r="WQ106" s="34">
        <v>6115340</v>
      </c>
      <c r="WR106" s="10">
        <f t="shared" si="157"/>
        <v>45000</v>
      </c>
      <c r="WS106" s="10"/>
      <c r="WT106" s="10"/>
      <c r="WU106" s="10">
        <f t="shared" si="158"/>
        <v>0</v>
      </c>
      <c r="WV106" s="10">
        <f t="shared" si="159"/>
        <v>1600</v>
      </c>
      <c r="WW106" s="10">
        <f t="shared" si="160"/>
        <v>0</v>
      </c>
      <c r="WX106" s="10">
        <f t="shared" si="161"/>
        <v>0</v>
      </c>
      <c r="WY106" s="10">
        <f t="shared" si="162"/>
        <v>63500</v>
      </c>
      <c r="WZ106" s="10"/>
      <c r="XA106" s="10"/>
      <c r="XB106" s="10">
        <f t="shared" si="163"/>
        <v>0</v>
      </c>
      <c r="XC106" s="10">
        <f t="shared" si="164"/>
        <v>19000</v>
      </c>
      <c r="XD106" s="10">
        <f t="shared" si="165"/>
        <v>525831</v>
      </c>
      <c r="XE106" s="10">
        <f t="shared" si="166"/>
        <v>654931</v>
      </c>
      <c r="XF106" s="10"/>
      <c r="XG106" s="10">
        <f t="shared" si="167"/>
        <v>654931</v>
      </c>
      <c r="XH106" s="10">
        <f t="shared" si="168"/>
        <v>0</v>
      </c>
      <c r="XI106" s="10"/>
      <c r="XJ106" s="10"/>
      <c r="XK106" s="10"/>
    </row>
    <row r="107" spans="1:635" s="34" customFormat="1" ht="28.5" customHeight="1">
      <c r="A107" s="7">
        <v>1</v>
      </c>
      <c r="B107" s="9" t="s">
        <v>1539</v>
      </c>
      <c r="C107" s="7">
        <v>62695487</v>
      </c>
      <c r="D107" s="7" t="s">
        <v>1540</v>
      </c>
      <c r="E107" s="7" t="s">
        <v>1240</v>
      </c>
      <c r="F107" s="7">
        <v>1201932</v>
      </c>
      <c r="G107" s="7" t="s">
        <v>1262</v>
      </c>
      <c r="H107" s="7" t="s">
        <v>1263</v>
      </c>
      <c r="I107" s="7" t="s">
        <v>1541</v>
      </c>
      <c r="J107" s="35">
        <v>36892</v>
      </c>
      <c r="K107" s="7"/>
      <c r="L107" s="7" t="s">
        <v>1188</v>
      </c>
      <c r="M107" s="7"/>
      <c r="N107" s="7"/>
      <c r="O107" s="7"/>
      <c r="P107" s="7"/>
      <c r="Q107" s="7"/>
      <c r="R107" s="7"/>
      <c r="S107" s="7"/>
      <c r="T107" s="7"/>
      <c r="U107" s="7"/>
      <c r="V107" s="7"/>
      <c r="W107" s="7"/>
      <c r="X107" s="7" t="s">
        <v>1223</v>
      </c>
      <c r="Y107" s="7"/>
      <c r="Z107" s="7"/>
      <c r="AA107" s="7"/>
      <c r="AB107" s="7"/>
      <c r="AC107" s="7"/>
      <c r="AD107" s="7"/>
      <c r="AE107" s="7"/>
      <c r="AF107" s="7"/>
      <c r="AG107" s="7"/>
      <c r="AH107" s="7"/>
      <c r="AI107" s="7">
        <v>3</v>
      </c>
      <c r="AJ107" s="7">
        <v>15</v>
      </c>
      <c r="AK107" s="7">
        <v>894</v>
      </c>
      <c r="AL107" s="7">
        <v>1050</v>
      </c>
      <c r="AM107" s="7">
        <v>1200</v>
      </c>
      <c r="AN107" s="7"/>
      <c r="AO107" s="7" t="s">
        <v>1542</v>
      </c>
      <c r="AP107" s="7"/>
      <c r="AQ107" s="7"/>
      <c r="AR107" s="7"/>
      <c r="AS107" s="7"/>
      <c r="AT107" s="7"/>
      <c r="AU107" s="7"/>
      <c r="AV107" s="7"/>
      <c r="AW107" s="7"/>
      <c r="AX107" s="7"/>
      <c r="AY107" s="7"/>
      <c r="AZ107" s="7"/>
      <c r="BA107" s="7"/>
      <c r="BB107" s="7"/>
      <c r="BC107" s="7"/>
      <c r="BD107" s="7"/>
      <c r="BE107" s="7"/>
      <c r="BF107" s="7"/>
      <c r="BG107" s="7"/>
      <c r="BH107" s="7"/>
      <c r="BI107" s="7"/>
      <c r="BJ107" s="7"/>
      <c r="BK107" s="7"/>
      <c r="BL107" s="7" t="s">
        <v>1384</v>
      </c>
      <c r="BM107" s="7" t="s">
        <v>1385</v>
      </c>
      <c r="BN107" s="7" t="s">
        <v>1543</v>
      </c>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v>5</v>
      </c>
      <c r="EL107" s="7">
        <v>3</v>
      </c>
      <c r="EM107" s="7">
        <v>3</v>
      </c>
      <c r="EN107" s="7">
        <v>1491121</v>
      </c>
      <c r="EO107" s="7">
        <v>820500</v>
      </c>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v>7</v>
      </c>
      <c r="FP107" s="7">
        <v>0.63</v>
      </c>
      <c r="FQ107" s="7">
        <v>0.4</v>
      </c>
      <c r="FR107" s="7">
        <v>391162</v>
      </c>
      <c r="FS107" s="7">
        <v>170000</v>
      </c>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v>1</v>
      </c>
      <c r="HW107" s="7">
        <v>0.2</v>
      </c>
      <c r="HX107" s="7">
        <v>12</v>
      </c>
      <c r="HY107" s="7">
        <v>0.2</v>
      </c>
      <c r="HZ107" s="7">
        <v>75576</v>
      </c>
      <c r="IA107" s="7">
        <v>0</v>
      </c>
      <c r="IB107" s="7"/>
      <c r="IC107" s="7"/>
      <c r="ID107" s="7"/>
      <c r="IE107" s="7"/>
      <c r="IF107" s="7"/>
      <c r="IG107" s="7"/>
      <c r="IH107" s="7"/>
      <c r="II107" s="7"/>
      <c r="IJ107" s="7"/>
      <c r="IK107" s="7"/>
      <c r="IL107" s="7"/>
      <c r="IM107" s="7"/>
      <c r="IN107" s="7"/>
      <c r="IO107" s="7"/>
      <c r="IP107" s="7"/>
      <c r="IQ107" s="7"/>
      <c r="IR107" s="7"/>
      <c r="IS107" s="7">
        <v>1</v>
      </c>
      <c r="IT107" s="7">
        <v>40</v>
      </c>
      <c r="IU107" s="7">
        <v>0.02</v>
      </c>
      <c r="IV107" s="7">
        <v>6000</v>
      </c>
      <c r="IW107" s="7">
        <v>6000</v>
      </c>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v>0</v>
      </c>
      <c r="KH107" s="7"/>
      <c r="KI107" s="7">
        <v>3</v>
      </c>
      <c r="KJ107" s="7">
        <v>0.2</v>
      </c>
      <c r="KK107" s="7">
        <v>0</v>
      </c>
      <c r="KL107" s="7">
        <v>0</v>
      </c>
      <c r="KM107" s="7">
        <v>3.2</v>
      </c>
      <c r="KN107" s="7">
        <v>1882283</v>
      </c>
      <c r="KO107" s="7">
        <v>990500</v>
      </c>
      <c r="KP107" s="7">
        <v>990500</v>
      </c>
      <c r="KQ107" s="7"/>
      <c r="KR107" s="7"/>
      <c r="KS107" s="7"/>
      <c r="KT107" s="7">
        <v>75576</v>
      </c>
      <c r="KU107" s="7">
        <v>0</v>
      </c>
      <c r="KV107" s="7">
        <v>0</v>
      </c>
      <c r="KW107" s="7"/>
      <c r="KX107" s="7"/>
      <c r="KY107" s="7"/>
      <c r="KZ107" s="7">
        <v>6000</v>
      </c>
      <c r="LA107" s="7">
        <v>6000</v>
      </c>
      <c r="LB107" s="7">
        <v>6000</v>
      </c>
      <c r="LC107" s="7"/>
      <c r="LD107" s="7"/>
      <c r="LE107" s="7"/>
      <c r="LF107" s="7">
        <v>0</v>
      </c>
      <c r="LG107" s="7">
        <v>0</v>
      </c>
      <c r="LH107" s="7">
        <v>0</v>
      </c>
      <c r="LI107" s="7"/>
      <c r="LJ107" s="7"/>
      <c r="LK107" s="7"/>
      <c r="LL107" s="7">
        <v>0</v>
      </c>
      <c r="LM107" s="7">
        <v>0</v>
      </c>
      <c r="LN107" s="7">
        <v>0</v>
      </c>
      <c r="LO107" s="7"/>
      <c r="LP107" s="7"/>
      <c r="LQ107" s="7"/>
      <c r="LR107" s="7">
        <v>20000</v>
      </c>
      <c r="LS107" s="7">
        <v>20000</v>
      </c>
      <c r="LT107" s="7">
        <v>20000</v>
      </c>
      <c r="LU107" s="7"/>
      <c r="LV107" s="7"/>
      <c r="LW107" s="7"/>
      <c r="LX107" s="7">
        <v>0</v>
      </c>
      <c r="LY107" s="7">
        <v>0</v>
      </c>
      <c r="LZ107" s="7">
        <v>0</v>
      </c>
      <c r="MA107" s="7"/>
      <c r="MB107" s="7"/>
      <c r="MC107" s="7"/>
      <c r="MD107" s="7">
        <v>11641</v>
      </c>
      <c r="ME107" s="7">
        <v>10000</v>
      </c>
      <c r="MF107" s="7">
        <v>10000</v>
      </c>
      <c r="MG107" s="7"/>
      <c r="MH107" s="7"/>
      <c r="MI107" s="7"/>
      <c r="MJ107" s="7">
        <v>0</v>
      </c>
      <c r="MK107" s="7">
        <v>0</v>
      </c>
      <c r="ML107" s="7">
        <v>0</v>
      </c>
      <c r="MM107" s="7"/>
      <c r="MN107" s="7"/>
      <c r="MO107" s="7"/>
      <c r="MP107" s="7">
        <v>15000</v>
      </c>
      <c r="MQ107" s="7">
        <v>12000</v>
      </c>
      <c r="MR107" s="7">
        <v>12000</v>
      </c>
      <c r="MS107" s="7"/>
      <c r="MT107" s="7"/>
      <c r="MU107" s="7"/>
      <c r="MV107" s="7">
        <v>68000</v>
      </c>
      <c r="MW107" s="7">
        <v>45000</v>
      </c>
      <c r="MX107" s="7">
        <v>45000</v>
      </c>
      <c r="MY107" s="7"/>
      <c r="MZ107" s="7"/>
      <c r="NA107" s="7"/>
      <c r="NB107" s="7">
        <v>15000</v>
      </c>
      <c r="NC107" s="7">
        <v>10000</v>
      </c>
      <c r="ND107" s="7">
        <v>10000</v>
      </c>
      <c r="NE107" s="7"/>
      <c r="NF107" s="7"/>
      <c r="NG107" s="7"/>
      <c r="NH107" s="7">
        <v>110000</v>
      </c>
      <c r="NI107" s="7">
        <v>20000</v>
      </c>
      <c r="NJ107" s="7">
        <v>20000</v>
      </c>
      <c r="NK107" s="7"/>
      <c r="NL107" s="7"/>
      <c r="NM107" s="7"/>
      <c r="NN107" s="7">
        <v>42000</v>
      </c>
      <c r="NO107" s="7">
        <v>25000</v>
      </c>
      <c r="NP107" s="7">
        <v>25000</v>
      </c>
      <c r="NQ107" s="7"/>
      <c r="NR107" s="7"/>
      <c r="NS107" s="7"/>
      <c r="NT107" s="7">
        <v>60500</v>
      </c>
      <c r="NU107" s="7">
        <v>27000</v>
      </c>
      <c r="NV107" s="7">
        <v>27000</v>
      </c>
      <c r="NW107" s="7"/>
      <c r="NX107" s="7"/>
      <c r="NY107" s="7"/>
      <c r="NZ107" s="7">
        <v>5000</v>
      </c>
      <c r="OA107" s="7">
        <v>5000</v>
      </c>
      <c r="OB107" s="7">
        <v>5000</v>
      </c>
      <c r="OC107" s="7"/>
      <c r="OD107" s="7"/>
      <c r="OE107" s="7"/>
      <c r="OF107" s="7">
        <v>5000</v>
      </c>
      <c r="OG107" s="7">
        <v>4500</v>
      </c>
      <c r="OH107" s="7">
        <v>4500</v>
      </c>
      <c r="OI107" s="7"/>
      <c r="OJ107" s="7"/>
      <c r="OK107" s="7"/>
      <c r="OL107" s="7">
        <v>0</v>
      </c>
      <c r="OM107" s="7">
        <v>0</v>
      </c>
      <c r="ON107" s="7">
        <v>0</v>
      </c>
      <c r="OO107" s="7"/>
      <c r="OP107" s="7"/>
      <c r="OQ107" s="7"/>
      <c r="OR107" s="7">
        <v>0</v>
      </c>
      <c r="OS107" s="7">
        <v>0</v>
      </c>
      <c r="OT107" s="7">
        <v>0</v>
      </c>
      <c r="OU107" s="7"/>
      <c r="OV107" s="7"/>
      <c r="OW107" s="7"/>
      <c r="OX107" s="7">
        <v>40000</v>
      </c>
      <c r="OY107" s="7">
        <v>25000</v>
      </c>
      <c r="OZ107" s="7">
        <v>25000</v>
      </c>
      <c r="PA107" s="7"/>
      <c r="PB107" s="7"/>
      <c r="PC107" s="7"/>
      <c r="PD107" s="7">
        <v>0</v>
      </c>
      <c r="PE107" s="7">
        <v>0</v>
      </c>
      <c r="PF107" s="7">
        <v>0</v>
      </c>
      <c r="PG107" s="7"/>
      <c r="PH107" s="7"/>
      <c r="PI107" s="7"/>
      <c r="PJ107" s="7">
        <v>20000</v>
      </c>
      <c r="PK107" s="7">
        <v>0</v>
      </c>
      <c r="PL107" s="7">
        <v>0</v>
      </c>
      <c r="PM107" s="7"/>
      <c r="PN107" s="7"/>
      <c r="PO107" s="7"/>
      <c r="PP107" s="7">
        <v>2376000</v>
      </c>
      <c r="PQ107" s="7">
        <v>1200000</v>
      </c>
      <c r="PR107" s="8">
        <v>1200000</v>
      </c>
      <c r="PS107" s="7">
        <v>100</v>
      </c>
      <c r="PT107" s="7">
        <v>100</v>
      </c>
      <c r="PU107" s="7"/>
      <c r="PV107" s="7"/>
      <c r="PW107" s="7"/>
      <c r="PX107" s="7">
        <v>1019900</v>
      </c>
      <c r="PY107" s="7">
        <v>1063000</v>
      </c>
      <c r="PZ107" s="7">
        <v>1200000</v>
      </c>
      <c r="QA107" s="7">
        <v>0</v>
      </c>
      <c r="QB107" s="7">
        <v>0</v>
      </c>
      <c r="QC107" s="7">
        <v>0</v>
      </c>
      <c r="QD107" s="7">
        <v>0</v>
      </c>
      <c r="QE107" s="7">
        <v>0</v>
      </c>
      <c r="QF107" s="7">
        <v>0</v>
      </c>
      <c r="QG107" s="7">
        <v>0</v>
      </c>
      <c r="QH107" s="7">
        <v>0</v>
      </c>
      <c r="QI107" s="7">
        <v>0</v>
      </c>
      <c r="QJ107" s="7">
        <v>0</v>
      </c>
      <c r="QK107" s="7">
        <v>0</v>
      </c>
      <c r="QL107" s="7">
        <v>0</v>
      </c>
      <c r="QM107" s="7"/>
      <c r="QN107" s="7">
        <v>0</v>
      </c>
      <c r="QO107" s="7">
        <v>0</v>
      </c>
      <c r="QP107" s="7">
        <v>0</v>
      </c>
      <c r="QQ107" s="7"/>
      <c r="QR107" s="7">
        <v>344300</v>
      </c>
      <c r="QS107" s="7">
        <v>438000</v>
      </c>
      <c r="QT107" s="7">
        <v>550000</v>
      </c>
      <c r="QU107" s="7">
        <v>12000</v>
      </c>
      <c r="QV107" s="7">
        <v>0</v>
      </c>
      <c r="QW107" s="7">
        <v>282000</v>
      </c>
      <c r="QX107" s="7">
        <v>320000</v>
      </c>
      <c r="QY107" s="7">
        <v>202000</v>
      </c>
      <c r="QZ107" s="7">
        <v>344000</v>
      </c>
      <c r="RA107" s="7"/>
      <c r="RB107" s="7"/>
      <c r="RC107" s="7"/>
      <c r="RD107" s="7"/>
      <c r="RE107" s="7"/>
      <c r="RF107" s="7"/>
      <c r="RG107" s="7"/>
      <c r="RH107" s="7"/>
      <c r="RI107" s="7">
        <v>0</v>
      </c>
      <c r="RJ107" s="7"/>
      <c r="RK107" s="7"/>
      <c r="RL107" s="7"/>
      <c r="RM107" s="7" t="s">
        <v>1188</v>
      </c>
      <c r="RN107" s="7"/>
      <c r="RO107" s="7"/>
      <c r="RP107" s="7"/>
      <c r="RQ107" s="7"/>
      <c r="RR107" s="7"/>
      <c r="RS107" s="7"/>
      <c r="RT107" s="7"/>
      <c r="RU107" s="7"/>
      <c r="RV107" s="7"/>
      <c r="RW107" s="7"/>
      <c r="RX107" s="7"/>
      <c r="RY107" s="7"/>
      <c r="RZ107" s="7"/>
      <c r="SA107" s="7"/>
      <c r="SB107" s="7"/>
      <c r="SC107" s="7"/>
      <c r="SD107" s="7"/>
      <c r="SE107" s="7"/>
      <c r="SF107" s="7"/>
      <c r="SG107" s="36">
        <f t="shared" si="169"/>
        <v>2376000</v>
      </c>
      <c r="SH107" s="36">
        <f t="shared" si="170"/>
        <v>2376000</v>
      </c>
      <c r="SI107" s="36">
        <f t="shared" si="171"/>
        <v>1963859</v>
      </c>
      <c r="SJ107" s="20">
        <f t="shared" si="172"/>
        <v>1882283</v>
      </c>
      <c r="SK107" s="20">
        <f t="shared" si="173"/>
        <v>75576</v>
      </c>
      <c r="SL107" s="20">
        <f t="shared" si="174"/>
        <v>6000</v>
      </c>
      <c r="SM107" s="20">
        <f t="shared" si="175"/>
        <v>0</v>
      </c>
      <c r="SN107" s="36">
        <f t="shared" si="176"/>
        <v>412141</v>
      </c>
      <c r="SO107" s="36">
        <f t="shared" si="177"/>
        <v>20000</v>
      </c>
      <c r="SP107" s="20">
        <f t="shared" si="178"/>
        <v>0</v>
      </c>
      <c r="SQ107" s="20">
        <f t="shared" si="179"/>
        <v>20000</v>
      </c>
      <c r="SR107" s="20">
        <f t="shared" si="180"/>
        <v>0</v>
      </c>
      <c r="SS107" s="20">
        <f t="shared" si="181"/>
        <v>11641</v>
      </c>
      <c r="ST107" s="20">
        <f t="shared" si="182"/>
        <v>0</v>
      </c>
      <c r="SU107" s="20">
        <f t="shared" si="183"/>
        <v>15000</v>
      </c>
      <c r="SV107" s="36">
        <f t="shared" si="184"/>
        <v>345500</v>
      </c>
      <c r="SW107" s="20">
        <f t="shared" si="185"/>
        <v>68000</v>
      </c>
      <c r="SX107" s="20">
        <f t="shared" si="186"/>
        <v>15000</v>
      </c>
      <c r="SY107" s="20">
        <f t="shared" si="187"/>
        <v>110000</v>
      </c>
      <c r="SZ107" s="20">
        <f t="shared" si="188"/>
        <v>42000</v>
      </c>
      <c r="TA107" s="20">
        <f t="shared" si="189"/>
        <v>60500</v>
      </c>
      <c r="TB107" s="20">
        <f t="shared" si="190"/>
        <v>5000</v>
      </c>
      <c r="TC107" s="20">
        <f t="shared" si="191"/>
        <v>5000</v>
      </c>
      <c r="TD107" s="20">
        <f t="shared" si="192"/>
        <v>0</v>
      </c>
      <c r="TE107" s="20">
        <f t="shared" si="193"/>
        <v>0</v>
      </c>
      <c r="TF107" s="20">
        <f t="shared" si="194"/>
        <v>40000</v>
      </c>
      <c r="TG107" s="20">
        <f t="shared" si="195"/>
        <v>0</v>
      </c>
      <c r="TH107" s="20">
        <f t="shared" si="196"/>
        <v>20000</v>
      </c>
      <c r="TI107" s="6"/>
      <c r="TJ107" s="36">
        <f t="shared" si="197"/>
        <v>1200000</v>
      </c>
      <c r="TK107" s="36">
        <f t="shared" si="198"/>
        <v>1200000</v>
      </c>
      <c r="TL107" s="36">
        <f t="shared" si="199"/>
        <v>996500</v>
      </c>
      <c r="TM107" s="20">
        <f t="shared" si="200"/>
        <v>990500</v>
      </c>
      <c r="TN107" s="20">
        <f t="shared" si="201"/>
        <v>0</v>
      </c>
      <c r="TO107" s="20">
        <f t="shared" si="202"/>
        <v>6000</v>
      </c>
      <c r="TP107" s="20">
        <f t="shared" si="203"/>
        <v>0</v>
      </c>
      <c r="TQ107" s="36">
        <f t="shared" si="204"/>
        <v>203500</v>
      </c>
      <c r="TR107" s="36">
        <f t="shared" si="205"/>
        <v>20000</v>
      </c>
      <c r="TS107" s="20">
        <f t="shared" si="206"/>
        <v>0</v>
      </c>
      <c r="TT107" s="20">
        <f t="shared" si="207"/>
        <v>20000</v>
      </c>
      <c r="TU107" s="20">
        <f t="shared" si="208"/>
        <v>0</v>
      </c>
      <c r="TV107" s="20">
        <f t="shared" si="209"/>
        <v>10000</v>
      </c>
      <c r="TW107" s="20">
        <f t="shared" si="210"/>
        <v>0</v>
      </c>
      <c r="TX107" s="20">
        <f t="shared" si="211"/>
        <v>12000</v>
      </c>
      <c r="TY107" s="36">
        <f t="shared" si="212"/>
        <v>161500</v>
      </c>
      <c r="TZ107" s="20">
        <f t="shared" si="213"/>
        <v>45000</v>
      </c>
      <c r="UA107" s="20">
        <f t="shared" si="214"/>
        <v>10000</v>
      </c>
      <c r="UB107" s="20">
        <f t="shared" si="215"/>
        <v>20000</v>
      </c>
      <c r="UC107" s="20">
        <f t="shared" si="216"/>
        <v>25000</v>
      </c>
      <c r="UD107" s="20">
        <f t="shared" si="217"/>
        <v>27000</v>
      </c>
      <c r="UE107" s="20">
        <f t="shared" si="218"/>
        <v>5000</v>
      </c>
      <c r="UF107" s="20">
        <f t="shared" si="219"/>
        <v>4500</v>
      </c>
      <c r="UG107" s="20">
        <f t="shared" si="220"/>
        <v>0</v>
      </c>
      <c r="UH107" s="20">
        <f t="shared" si="221"/>
        <v>0</v>
      </c>
      <c r="UI107" s="20">
        <f t="shared" si="222"/>
        <v>25000</v>
      </c>
      <c r="UJ107" s="20">
        <f t="shared" si="223"/>
        <v>0</v>
      </c>
      <c r="UK107" s="20">
        <f t="shared" si="224"/>
        <v>0</v>
      </c>
      <c r="UL107" s="6"/>
      <c r="UM107" s="36">
        <f t="shared" si="225"/>
        <v>1200000</v>
      </c>
      <c r="UN107" s="36">
        <f t="shared" si="226"/>
        <v>1200000</v>
      </c>
      <c r="UO107" s="36">
        <f t="shared" si="227"/>
        <v>996500</v>
      </c>
      <c r="UP107" s="20">
        <f t="shared" si="228"/>
        <v>990500</v>
      </c>
      <c r="UQ107" s="20">
        <f t="shared" si="229"/>
        <v>0</v>
      </c>
      <c r="UR107" s="20">
        <f t="shared" si="230"/>
        <v>6000</v>
      </c>
      <c r="US107" s="20">
        <f t="shared" si="231"/>
        <v>0</v>
      </c>
      <c r="UT107" s="36">
        <f t="shared" si="232"/>
        <v>203500</v>
      </c>
      <c r="UU107" s="36">
        <f t="shared" si="233"/>
        <v>20000</v>
      </c>
      <c r="UV107" s="20">
        <f t="shared" si="234"/>
        <v>0</v>
      </c>
      <c r="UW107" s="20">
        <f t="shared" si="235"/>
        <v>20000</v>
      </c>
      <c r="UX107" s="20">
        <f t="shared" si="236"/>
        <v>0</v>
      </c>
      <c r="UY107" s="20">
        <f t="shared" si="237"/>
        <v>10000</v>
      </c>
      <c r="UZ107" s="20">
        <f t="shared" si="238"/>
        <v>0</v>
      </c>
      <c r="VA107" s="20">
        <f t="shared" si="239"/>
        <v>12000</v>
      </c>
      <c r="VB107" s="36">
        <f t="shared" si="240"/>
        <v>161500</v>
      </c>
      <c r="VC107" s="20">
        <f t="shared" si="241"/>
        <v>45000</v>
      </c>
      <c r="VD107" s="20">
        <f t="shared" si="242"/>
        <v>10000</v>
      </c>
      <c r="VE107" s="20">
        <f t="shared" si="243"/>
        <v>20000</v>
      </c>
      <c r="VF107" s="20">
        <f t="shared" si="244"/>
        <v>25000</v>
      </c>
      <c r="VG107" s="20">
        <f t="shared" si="245"/>
        <v>27000</v>
      </c>
      <c r="VH107" s="20">
        <f t="shared" si="246"/>
        <v>5000</v>
      </c>
      <c r="VI107" s="20">
        <f t="shared" si="247"/>
        <v>4500</v>
      </c>
      <c r="VJ107" s="20">
        <f t="shared" si="248"/>
        <v>0</v>
      </c>
      <c r="VK107" s="20">
        <f t="shared" si="249"/>
        <v>0</v>
      </c>
      <c r="VL107" s="20">
        <f t="shared" si="250"/>
        <v>25000</v>
      </c>
      <c r="VM107" s="20">
        <f t="shared" si="251"/>
        <v>0</v>
      </c>
      <c r="VN107" s="20">
        <f t="shared" si="252"/>
        <v>0</v>
      </c>
      <c r="VT107" s="34">
        <f t="shared" si="139"/>
        <v>1201932</v>
      </c>
      <c r="VU107" s="34" t="str">
        <f t="shared" si="140"/>
        <v>Laxus z. ú.</v>
      </c>
      <c r="VV107" s="34" t="str">
        <f t="shared" si="141"/>
        <v>Ambulantní centrum Hradec Králové</v>
      </c>
      <c r="VW107" s="34" t="str">
        <f t="shared" si="142"/>
        <v>odborné sociální poradenství</v>
      </c>
      <c r="VX107" s="10">
        <f t="shared" si="143"/>
        <v>31641</v>
      </c>
      <c r="VY107" s="10"/>
      <c r="VZ107" s="10"/>
      <c r="WA107" s="10">
        <f t="shared" si="144"/>
        <v>68000</v>
      </c>
      <c r="WB107" s="10">
        <f t="shared" si="145"/>
        <v>5000</v>
      </c>
      <c r="WC107" s="10">
        <f t="shared" si="146"/>
        <v>110000</v>
      </c>
      <c r="WD107" s="10">
        <f t="shared" si="147"/>
        <v>0</v>
      </c>
      <c r="WE107" s="10">
        <f t="shared" si="148"/>
        <v>117500</v>
      </c>
      <c r="WF107" s="10"/>
      <c r="WG107" s="10"/>
      <c r="WH107" s="10">
        <f t="shared" si="149"/>
        <v>0</v>
      </c>
      <c r="WI107" s="10">
        <f t="shared" si="150"/>
        <v>80000</v>
      </c>
      <c r="WJ107" s="10">
        <f t="shared" si="151"/>
        <v>1566697</v>
      </c>
      <c r="WK107" s="10"/>
      <c r="WL107" s="10">
        <f t="shared" si="152"/>
        <v>397162</v>
      </c>
      <c r="WM107" s="10">
        <f t="shared" si="153"/>
        <v>2376000</v>
      </c>
      <c r="WN107" s="10">
        <f t="shared" si="154"/>
        <v>2376000</v>
      </c>
      <c r="WO107" s="10">
        <f t="shared" si="155"/>
        <v>0</v>
      </c>
      <c r="WP107" s="10">
        <f t="shared" si="156"/>
        <v>1963859</v>
      </c>
      <c r="WQ107" s="34">
        <v>6115340</v>
      </c>
      <c r="WR107" s="10">
        <f t="shared" si="157"/>
        <v>30000</v>
      </c>
      <c r="WS107" s="10"/>
      <c r="WT107" s="10"/>
      <c r="WU107" s="10">
        <f t="shared" si="158"/>
        <v>45000</v>
      </c>
      <c r="WV107" s="10">
        <f t="shared" si="159"/>
        <v>5000</v>
      </c>
      <c r="WW107" s="10">
        <f t="shared" si="160"/>
        <v>20000</v>
      </c>
      <c r="WX107" s="10">
        <f t="shared" si="161"/>
        <v>0</v>
      </c>
      <c r="WY107" s="10">
        <f t="shared" si="162"/>
        <v>62000</v>
      </c>
      <c r="WZ107" s="10"/>
      <c r="XA107" s="10"/>
      <c r="XB107" s="10">
        <f t="shared" si="163"/>
        <v>0</v>
      </c>
      <c r="XC107" s="10">
        <f t="shared" si="164"/>
        <v>41500</v>
      </c>
      <c r="XD107" s="10">
        <f t="shared" si="165"/>
        <v>996500</v>
      </c>
      <c r="XE107" s="10">
        <f t="shared" si="166"/>
        <v>1200000</v>
      </c>
      <c r="XF107" s="10"/>
      <c r="XG107" s="10">
        <f t="shared" si="167"/>
        <v>1200000</v>
      </c>
      <c r="XH107" s="10">
        <f t="shared" si="168"/>
        <v>0</v>
      </c>
      <c r="XI107" s="10"/>
      <c r="XJ107" s="10"/>
      <c r="XK107" s="10"/>
    </row>
    <row r="108" spans="1:635" s="34" customFormat="1" ht="28.5" customHeight="1">
      <c r="A108" s="7">
        <v>1</v>
      </c>
      <c r="B108" s="9" t="s">
        <v>1539</v>
      </c>
      <c r="C108" s="7">
        <v>62695487</v>
      </c>
      <c r="D108" s="7" t="s">
        <v>1540</v>
      </c>
      <c r="E108" s="7" t="s">
        <v>1240</v>
      </c>
      <c r="F108" s="7">
        <v>1537615</v>
      </c>
      <c r="G108" s="7" t="s">
        <v>1544</v>
      </c>
      <c r="H108" s="7" t="s">
        <v>1221</v>
      </c>
      <c r="I108" s="7" t="s">
        <v>1545</v>
      </c>
      <c r="J108" s="35">
        <v>36526</v>
      </c>
      <c r="K108" s="7"/>
      <c r="L108" s="7" t="s">
        <v>1188</v>
      </c>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t="s">
        <v>1270</v>
      </c>
      <c r="AQ108" s="7">
        <v>6</v>
      </c>
      <c r="AR108" s="7">
        <v>30</v>
      </c>
      <c r="AS108" s="7">
        <v>644</v>
      </c>
      <c r="AT108" s="7">
        <v>630</v>
      </c>
      <c r="AU108" s="7">
        <v>650</v>
      </c>
      <c r="AV108" s="7"/>
      <c r="AW108" s="7"/>
      <c r="AX108" s="7"/>
      <c r="AY108" s="7"/>
      <c r="AZ108" s="7"/>
      <c r="BA108" s="7">
        <v>6</v>
      </c>
      <c r="BB108" s="7">
        <v>1953</v>
      </c>
      <c r="BC108" s="7">
        <v>2140</v>
      </c>
      <c r="BD108" s="7">
        <v>2150</v>
      </c>
      <c r="BE108" s="7"/>
      <c r="BF108" s="7"/>
      <c r="BG108" s="7"/>
      <c r="BH108" s="7"/>
      <c r="BI108" s="7"/>
      <c r="BJ108" s="7"/>
      <c r="BK108" s="7" t="s">
        <v>1546</v>
      </c>
      <c r="BL108" s="7" t="s">
        <v>1384</v>
      </c>
      <c r="BM108" s="7" t="s">
        <v>1385</v>
      </c>
      <c r="BN108" s="7" t="s">
        <v>1543</v>
      </c>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v>7</v>
      </c>
      <c r="EL108" s="7">
        <v>6.1</v>
      </c>
      <c r="EM108" s="7">
        <v>6.3</v>
      </c>
      <c r="EN108" s="7">
        <v>2450208</v>
      </c>
      <c r="EO108" s="7">
        <v>1732699</v>
      </c>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v>7</v>
      </c>
      <c r="FP108" s="7">
        <v>1.1000000000000001</v>
      </c>
      <c r="FQ108" s="7">
        <v>1</v>
      </c>
      <c r="FR108" s="7">
        <v>681977</v>
      </c>
      <c r="FS108" s="7">
        <v>625000</v>
      </c>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v>1</v>
      </c>
      <c r="IO108" s="7">
        <v>50</v>
      </c>
      <c r="IP108" s="7">
        <v>2.5000000000000001E-2</v>
      </c>
      <c r="IQ108" s="7">
        <v>7500</v>
      </c>
      <c r="IR108" s="7">
        <v>5000</v>
      </c>
      <c r="IS108" s="7">
        <v>1</v>
      </c>
      <c r="IT108" s="7">
        <v>40</v>
      </c>
      <c r="IU108" s="7">
        <v>0.02</v>
      </c>
      <c r="IV108" s="7">
        <v>6000</v>
      </c>
      <c r="IW108" s="7">
        <v>5000</v>
      </c>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v>0</v>
      </c>
      <c r="KH108" s="7"/>
      <c r="KI108" s="7">
        <v>6.1</v>
      </c>
      <c r="KJ108" s="7">
        <v>0</v>
      </c>
      <c r="KK108" s="7">
        <v>2.5000000000000001E-2</v>
      </c>
      <c r="KL108" s="7">
        <v>0</v>
      </c>
      <c r="KM108" s="7">
        <v>6.125</v>
      </c>
      <c r="KN108" s="7">
        <v>3132185</v>
      </c>
      <c r="KO108" s="7">
        <v>2357699</v>
      </c>
      <c r="KP108" s="7">
        <v>2357699</v>
      </c>
      <c r="KQ108" s="7"/>
      <c r="KR108" s="7"/>
      <c r="KS108" s="7"/>
      <c r="KT108" s="7">
        <v>0</v>
      </c>
      <c r="KU108" s="7">
        <v>0</v>
      </c>
      <c r="KV108" s="7">
        <v>0</v>
      </c>
      <c r="KW108" s="7"/>
      <c r="KX108" s="7"/>
      <c r="KY108" s="7"/>
      <c r="KZ108" s="7">
        <v>13500</v>
      </c>
      <c r="LA108" s="7">
        <v>10000</v>
      </c>
      <c r="LB108" s="7">
        <v>10000</v>
      </c>
      <c r="LC108" s="7"/>
      <c r="LD108" s="7"/>
      <c r="LE108" s="7"/>
      <c r="LF108" s="7">
        <v>0</v>
      </c>
      <c r="LG108" s="7">
        <v>0</v>
      </c>
      <c r="LH108" s="7">
        <v>0</v>
      </c>
      <c r="LI108" s="7"/>
      <c r="LJ108" s="7"/>
      <c r="LK108" s="7"/>
      <c r="LL108" s="7">
        <v>0</v>
      </c>
      <c r="LM108" s="7">
        <v>0</v>
      </c>
      <c r="LN108" s="7">
        <v>0</v>
      </c>
      <c r="LO108" s="7"/>
      <c r="LP108" s="7"/>
      <c r="LQ108" s="7"/>
      <c r="LR108" s="7">
        <v>20000</v>
      </c>
      <c r="LS108" s="7">
        <v>20000</v>
      </c>
      <c r="LT108" s="7">
        <v>20000</v>
      </c>
      <c r="LU108" s="7"/>
      <c r="LV108" s="7"/>
      <c r="LW108" s="7"/>
      <c r="LX108" s="7">
        <v>0</v>
      </c>
      <c r="LY108" s="7">
        <v>0</v>
      </c>
      <c r="LZ108" s="7">
        <v>0</v>
      </c>
      <c r="MA108" s="7"/>
      <c r="MB108" s="7"/>
      <c r="MC108" s="7"/>
      <c r="MD108" s="7">
        <v>16003</v>
      </c>
      <c r="ME108" s="7">
        <v>10000</v>
      </c>
      <c r="MF108" s="7">
        <v>10000</v>
      </c>
      <c r="MG108" s="7"/>
      <c r="MH108" s="7"/>
      <c r="MI108" s="7"/>
      <c r="MJ108" s="7">
        <v>170000</v>
      </c>
      <c r="MK108" s="7">
        <v>80000</v>
      </c>
      <c r="ML108" s="7">
        <v>80000</v>
      </c>
      <c r="MM108" s="7"/>
      <c r="MN108" s="7"/>
      <c r="MO108" s="7"/>
      <c r="MP108" s="7">
        <v>830000</v>
      </c>
      <c r="MQ108" s="7">
        <v>35000</v>
      </c>
      <c r="MR108" s="7">
        <v>35000</v>
      </c>
      <c r="MS108" s="7"/>
      <c r="MT108" s="7"/>
      <c r="MU108" s="7"/>
      <c r="MV108" s="7">
        <v>49000</v>
      </c>
      <c r="MW108" s="7">
        <v>30000</v>
      </c>
      <c r="MX108" s="7">
        <v>30000</v>
      </c>
      <c r="MY108" s="7"/>
      <c r="MZ108" s="7"/>
      <c r="NA108" s="7"/>
      <c r="NB108" s="7">
        <v>16000</v>
      </c>
      <c r="NC108" s="7">
        <v>0</v>
      </c>
      <c r="ND108" s="7">
        <v>0</v>
      </c>
      <c r="NE108" s="7"/>
      <c r="NF108" s="7"/>
      <c r="NG108" s="7"/>
      <c r="NH108" s="7">
        <v>34000</v>
      </c>
      <c r="NI108" s="7">
        <v>0</v>
      </c>
      <c r="NJ108" s="7">
        <v>0</v>
      </c>
      <c r="NK108" s="7"/>
      <c r="NL108" s="7"/>
      <c r="NM108" s="7"/>
      <c r="NN108" s="7">
        <v>42000</v>
      </c>
      <c r="NO108" s="7">
        <v>20000</v>
      </c>
      <c r="NP108" s="7">
        <v>20000</v>
      </c>
      <c r="NQ108" s="7"/>
      <c r="NR108" s="7"/>
      <c r="NS108" s="7"/>
      <c r="NT108" s="7">
        <v>58000</v>
      </c>
      <c r="NU108" s="7">
        <v>25000</v>
      </c>
      <c r="NV108" s="7">
        <v>25000</v>
      </c>
      <c r="NW108" s="7"/>
      <c r="NX108" s="7"/>
      <c r="NY108" s="7"/>
      <c r="NZ108" s="7">
        <v>40000</v>
      </c>
      <c r="OA108" s="7">
        <v>40000</v>
      </c>
      <c r="OB108" s="7">
        <v>40000</v>
      </c>
      <c r="OC108" s="7"/>
      <c r="OD108" s="7"/>
      <c r="OE108" s="7"/>
      <c r="OF108" s="7">
        <v>10000</v>
      </c>
      <c r="OG108" s="7">
        <v>8000</v>
      </c>
      <c r="OH108" s="7">
        <v>8000</v>
      </c>
      <c r="OI108" s="7"/>
      <c r="OJ108" s="7"/>
      <c r="OK108" s="7"/>
      <c r="OL108" s="7">
        <v>0</v>
      </c>
      <c r="OM108" s="7">
        <v>0</v>
      </c>
      <c r="ON108" s="7">
        <v>0</v>
      </c>
      <c r="OO108" s="7"/>
      <c r="OP108" s="7"/>
      <c r="OQ108" s="7"/>
      <c r="OR108" s="7">
        <v>0</v>
      </c>
      <c r="OS108" s="7">
        <v>0</v>
      </c>
      <c r="OT108" s="7">
        <v>0</v>
      </c>
      <c r="OU108" s="7"/>
      <c r="OV108" s="7"/>
      <c r="OW108" s="7"/>
      <c r="OX108" s="7">
        <v>169312</v>
      </c>
      <c r="OY108" s="7">
        <v>164301</v>
      </c>
      <c r="OZ108" s="7">
        <v>164301</v>
      </c>
      <c r="PA108" s="7"/>
      <c r="PB108" s="7"/>
      <c r="PC108" s="7"/>
      <c r="PD108" s="7">
        <v>0</v>
      </c>
      <c r="PE108" s="7">
        <v>0</v>
      </c>
      <c r="PF108" s="7">
        <v>0</v>
      </c>
      <c r="PG108" s="7"/>
      <c r="PH108" s="7"/>
      <c r="PI108" s="7"/>
      <c r="PJ108" s="7">
        <v>40000</v>
      </c>
      <c r="PK108" s="7">
        <v>0</v>
      </c>
      <c r="PL108" s="7">
        <v>0</v>
      </c>
      <c r="PM108" s="7"/>
      <c r="PN108" s="7"/>
      <c r="PO108" s="7"/>
      <c r="PP108" s="7">
        <v>4640000</v>
      </c>
      <c r="PQ108" s="7">
        <v>2800000</v>
      </c>
      <c r="PR108" s="8">
        <v>2800000</v>
      </c>
      <c r="PS108" s="7">
        <v>100</v>
      </c>
      <c r="PT108" s="7">
        <v>100</v>
      </c>
      <c r="PU108" s="7"/>
      <c r="PV108" s="7"/>
      <c r="PW108" s="7"/>
      <c r="PX108" s="7">
        <v>2787000</v>
      </c>
      <c r="PY108" s="7">
        <v>2788000</v>
      </c>
      <c r="PZ108" s="7">
        <v>2800000</v>
      </c>
      <c r="QA108" s="7">
        <v>0</v>
      </c>
      <c r="QB108" s="7">
        <v>0</v>
      </c>
      <c r="QC108" s="7">
        <v>0</v>
      </c>
      <c r="QD108" s="7">
        <v>0</v>
      </c>
      <c r="QE108" s="7">
        <v>0</v>
      </c>
      <c r="QF108" s="7">
        <v>0</v>
      </c>
      <c r="QG108" s="7">
        <v>0</v>
      </c>
      <c r="QH108" s="7">
        <v>0</v>
      </c>
      <c r="QI108" s="7">
        <v>0</v>
      </c>
      <c r="QJ108" s="7">
        <v>0</v>
      </c>
      <c r="QK108" s="7">
        <v>0</v>
      </c>
      <c r="QL108" s="7">
        <v>0</v>
      </c>
      <c r="QM108" s="7"/>
      <c r="QN108" s="7">
        <v>0</v>
      </c>
      <c r="QO108" s="7">
        <v>0</v>
      </c>
      <c r="QP108" s="7">
        <v>0</v>
      </c>
      <c r="QQ108" s="7"/>
      <c r="QR108" s="7">
        <v>539000</v>
      </c>
      <c r="QS108" s="7">
        <v>530000</v>
      </c>
      <c r="QT108" s="7">
        <v>565000</v>
      </c>
      <c r="QU108" s="7">
        <v>985000</v>
      </c>
      <c r="QV108" s="7">
        <v>575000</v>
      </c>
      <c r="QW108" s="7">
        <v>700000</v>
      </c>
      <c r="QX108" s="7">
        <v>400000</v>
      </c>
      <c r="QY108" s="7">
        <v>400000</v>
      </c>
      <c r="QZ108" s="7">
        <v>545000</v>
      </c>
      <c r="RA108" s="7"/>
      <c r="RB108" s="7"/>
      <c r="RC108" s="7"/>
      <c r="RD108" s="7">
        <v>20000</v>
      </c>
      <c r="RE108" s="7">
        <v>20000</v>
      </c>
      <c r="RF108" s="7">
        <v>30000</v>
      </c>
      <c r="RG108" s="7"/>
      <c r="RH108" s="7"/>
      <c r="RI108" s="7">
        <v>0</v>
      </c>
      <c r="RJ108" s="7"/>
      <c r="RK108" s="7"/>
      <c r="RL108" s="7"/>
      <c r="RM108" s="7" t="s">
        <v>1188</v>
      </c>
      <c r="RN108" s="7"/>
      <c r="RO108" s="7"/>
      <c r="RP108" s="7"/>
      <c r="RQ108" s="7"/>
      <c r="RR108" s="7"/>
      <c r="RS108" s="7"/>
      <c r="RT108" s="7"/>
      <c r="RU108" s="7"/>
      <c r="RV108" s="7"/>
      <c r="RW108" s="7"/>
      <c r="RX108" s="7"/>
      <c r="RY108" s="7"/>
      <c r="RZ108" s="7"/>
      <c r="SA108" s="7"/>
      <c r="SB108" s="7"/>
      <c r="SC108" s="7"/>
      <c r="SD108" s="7"/>
      <c r="SE108" s="7"/>
      <c r="SF108" s="7"/>
      <c r="SG108" s="36">
        <f t="shared" si="169"/>
        <v>4640000</v>
      </c>
      <c r="SH108" s="36">
        <f t="shared" si="170"/>
        <v>4640000</v>
      </c>
      <c r="SI108" s="36">
        <f t="shared" si="171"/>
        <v>3145685</v>
      </c>
      <c r="SJ108" s="20">
        <f t="shared" si="172"/>
        <v>3132185</v>
      </c>
      <c r="SK108" s="20">
        <f t="shared" si="173"/>
        <v>0</v>
      </c>
      <c r="SL108" s="20">
        <f t="shared" si="174"/>
        <v>13500</v>
      </c>
      <c r="SM108" s="20">
        <f t="shared" si="175"/>
        <v>0</v>
      </c>
      <c r="SN108" s="36">
        <f t="shared" si="176"/>
        <v>1494315</v>
      </c>
      <c r="SO108" s="36">
        <f t="shared" si="177"/>
        <v>20000</v>
      </c>
      <c r="SP108" s="20">
        <f t="shared" si="178"/>
        <v>0</v>
      </c>
      <c r="SQ108" s="20">
        <f t="shared" si="179"/>
        <v>20000</v>
      </c>
      <c r="SR108" s="20">
        <f t="shared" si="180"/>
        <v>0</v>
      </c>
      <c r="SS108" s="20">
        <f t="shared" si="181"/>
        <v>16003</v>
      </c>
      <c r="ST108" s="20">
        <f t="shared" si="182"/>
        <v>170000</v>
      </c>
      <c r="SU108" s="20">
        <f t="shared" si="183"/>
        <v>830000</v>
      </c>
      <c r="SV108" s="36">
        <f t="shared" si="184"/>
        <v>418312</v>
      </c>
      <c r="SW108" s="20">
        <f t="shared" si="185"/>
        <v>49000</v>
      </c>
      <c r="SX108" s="20">
        <f t="shared" si="186"/>
        <v>16000</v>
      </c>
      <c r="SY108" s="20">
        <f t="shared" si="187"/>
        <v>34000</v>
      </c>
      <c r="SZ108" s="20">
        <f t="shared" si="188"/>
        <v>42000</v>
      </c>
      <c r="TA108" s="20">
        <f t="shared" si="189"/>
        <v>58000</v>
      </c>
      <c r="TB108" s="20">
        <f t="shared" si="190"/>
        <v>40000</v>
      </c>
      <c r="TC108" s="20">
        <f t="shared" si="191"/>
        <v>10000</v>
      </c>
      <c r="TD108" s="20">
        <f t="shared" si="192"/>
        <v>0</v>
      </c>
      <c r="TE108" s="20">
        <f t="shared" si="193"/>
        <v>0</v>
      </c>
      <c r="TF108" s="20">
        <f t="shared" si="194"/>
        <v>169312</v>
      </c>
      <c r="TG108" s="20">
        <f t="shared" si="195"/>
        <v>0</v>
      </c>
      <c r="TH108" s="20">
        <f t="shared" si="196"/>
        <v>40000</v>
      </c>
      <c r="TI108" s="6"/>
      <c r="TJ108" s="36">
        <f t="shared" si="197"/>
        <v>2800000</v>
      </c>
      <c r="TK108" s="36">
        <f t="shared" si="198"/>
        <v>2800000</v>
      </c>
      <c r="TL108" s="36">
        <f t="shared" si="199"/>
        <v>2367699</v>
      </c>
      <c r="TM108" s="20">
        <f t="shared" si="200"/>
        <v>2357699</v>
      </c>
      <c r="TN108" s="20">
        <f t="shared" si="201"/>
        <v>0</v>
      </c>
      <c r="TO108" s="20">
        <f t="shared" si="202"/>
        <v>10000</v>
      </c>
      <c r="TP108" s="20">
        <f t="shared" si="203"/>
        <v>0</v>
      </c>
      <c r="TQ108" s="36">
        <f t="shared" si="204"/>
        <v>432301</v>
      </c>
      <c r="TR108" s="36">
        <f t="shared" si="205"/>
        <v>20000</v>
      </c>
      <c r="TS108" s="20">
        <f t="shared" si="206"/>
        <v>0</v>
      </c>
      <c r="TT108" s="20">
        <f t="shared" si="207"/>
        <v>20000</v>
      </c>
      <c r="TU108" s="20">
        <f t="shared" si="208"/>
        <v>0</v>
      </c>
      <c r="TV108" s="20">
        <f t="shared" si="209"/>
        <v>10000</v>
      </c>
      <c r="TW108" s="20">
        <f t="shared" si="210"/>
        <v>80000</v>
      </c>
      <c r="TX108" s="20">
        <f t="shared" si="211"/>
        <v>35000</v>
      </c>
      <c r="TY108" s="36">
        <f t="shared" si="212"/>
        <v>287301</v>
      </c>
      <c r="TZ108" s="20">
        <f t="shared" si="213"/>
        <v>30000</v>
      </c>
      <c r="UA108" s="20">
        <f t="shared" si="214"/>
        <v>0</v>
      </c>
      <c r="UB108" s="20">
        <f t="shared" si="215"/>
        <v>0</v>
      </c>
      <c r="UC108" s="20">
        <f t="shared" si="216"/>
        <v>20000</v>
      </c>
      <c r="UD108" s="20">
        <f t="shared" si="217"/>
        <v>25000</v>
      </c>
      <c r="UE108" s="20">
        <f t="shared" si="218"/>
        <v>40000</v>
      </c>
      <c r="UF108" s="20">
        <f t="shared" si="219"/>
        <v>8000</v>
      </c>
      <c r="UG108" s="20">
        <f t="shared" si="220"/>
        <v>0</v>
      </c>
      <c r="UH108" s="20">
        <f t="shared" si="221"/>
        <v>0</v>
      </c>
      <c r="UI108" s="20">
        <f t="shared" si="222"/>
        <v>164301</v>
      </c>
      <c r="UJ108" s="20">
        <f t="shared" si="223"/>
        <v>0</v>
      </c>
      <c r="UK108" s="20">
        <f t="shared" si="224"/>
        <v>0</v>
      </c>
      <c r="UL108" s="6"/>
      <c r="UM108" s="36">
        <f t="shared" si="225"/>
        <v>2800000</v>
      </c>
      <c r="UN108" s="36">
        <f t="shared" si="226"/>
        <v>2800000</v>
      </c>
      <c r="UO108" s="36">
        <f t="shared" si="227"/>
        <v>2367699</v>
      </c>
      <c r="UP108" s="20">
        <f t="shared" si="228"/>
        <v>2357699</v>
      </c>
      <c r="UQ108" s="20">
        <f t="shared" si="229"/>
        <v>0</v>
      </c>
      <c r="UR108" s="20">
        <f t="shared" si="230"/>
        <v>10000</v>
      </c>
      <c r="US108" s="20">
        <f t="shared" si="231"/>
        <v>0</v>
      </c>
      <c r="UT108" s="36">
        <f t="shared" si="232"/>
        <v>432301</v>
      </c>
      <c r="UU108" s="36">
        <f t="shared" si="233"/>
        <v>20000</v>
      </c>
      <c r="UV108" s="20">
        <f t="shared" si="234"/>
        <v>0</v>
      </c>
      <c r="UW108" s="20">
        <f t="shared" si="235"/>
        <v>20000</v>
      </c>
      <c r="UX108" s="20">
        <f t="shared" si="236"/>
        <v>0</v>
      </c>
      <c r="UY108" s="20">
        <f t="shared" si="237"/>
        <v>10000</v>
      </c>
      <c r="UZ108" s="20">
        <f t="shared" si="238"/>
        <v>80000</v>
      </c>
      <c r="VA108" s="20">
        <f t="shared" si="239"/>
        <v>35000</v>
      </c>
      <c r="VB108" s="36">
        <f t="shared" si="240"/>
        <v>287301</v>
      </c>
      <c r="VC108" s="20">
        <f t="shared" si="241"/>
        <v>30000</v>
      </c>
      <c r="VD108" s="20">
        <f t="shared" si="242"/>
        <v>0</v>
      </c>
      <c r="VE108" s="20">
        <f t="shared" si="243"/>
        <v>0</v>
      </c>
      <c r="VF108" s="20">
        <f t="shared" si="244"/>
        <v>20000</v>
      </c>
      <c r="VG108" s="20">
        <f t="shared" si="245"/>
        <v>25000</v>
      </c>
      <c r="VH108" s="20">
        <f t="shared" si="246"/>
        <v>40000</v>
      </c>
      <c r="VI108" s="20">
        <f t="shared" si="247"/>
        <v>8000</v>
      </c>
      <c r="VJ108" s="20">
        <f t="shared" si="248"/>
        <v>0</v>
      </c>
      <c r="VK108" s="20">
        <f t="shared" si="249"/>
        <v>0</v>
      </c>
      <c r="VL108" s="20">
        <f t="shared" si="250"/>
        <v>164301</v>
      </c>
      <c r="VM108" s="20">
        <f t="shared" si="251"/>
        <v>0</v>
      </c>
      <c r="VN108" s="20">
        <f t="shared" si="252"/>
        <v>0</v>
      </c>
      <c r="VT108" s="34">
        <f t="shared" si="139"/>
        <v>1537615</v>
      </c>
      <c r="VU108" s="34" t="str">
        <f t="shared" si="140"/>
        <v>Laxus z. ú.</v>
      </c>
      <c r="VV108" s="34" t="str">
        <f t="shared" si="141"/>
        <v>Centrum terénních programů Královehradeckého kraje</v>
      </c>
      <c r="VW108" s="34" t="str">
        <f t="shared" si="142"/>
        <v>terénní programy</v>
      </c>
      <c r="VX108" s="10">
        <f t="shared" si="143"/>
        <v>206003</v>
      </c>
      <c r="VY108" s="10"/>
      <c r="VZ108" s="10"/>
      <c r="WA108" s="10">
        <f t="shared" si="144"/>
        <v>49000</v>
      </c>
      <c r="WB108" s="10">
        <f t="shared" si="145"/>
        <v>40000</v>
      </c>
      <c r="WC108" s="10">
        <f t="shared" si="146"/>
        <v>34000</v>
      </c>
      <c r="WD108" s="10">
        <f t="shared" si="147"/>
        <v>0</v>
      </c>
      <c r="WE108" s="10">
        <f t="shared" si="148"/>
        <v>116000</v>
      </c>
      <c r="WF108" s="10"/>
      <c r="WG108" s="10"/>
      <c r="WH108" s="10">
        <f t="shared" si="149"/>
        <v>0</v>
      </c>
      <c r="WI108" s="10">
        <f t="shared" si="150"/>
        <v>1049312</v>
      </c>
      <c r="WJ108" s="10">
        <f t="shared" si="151"/>
        <v>2457708</v>
      </c>
      <c r="WK108" s="10"/>
      <c r="WL108" s="10">
        <f t="shared" si="152"/>
        <v>687977</v>
      </c>
      <c r="WM108" s="10">
        <f t="shared" si="153"/>
        <v>4640000</v>
      </c>
      <c r="WN108" s="10">
        <f t="shared" si="154"/>
        <v>4640000</v>
      </c>
      <c r="WO108" s="10">
        <f t="shared" si="155"/>
        <v>0</v>
      </c>
      <c r="WP108" s="10">
        <f t="shared" si="156"/>
        <v>3145685</v>
      </c>
      <c r="WQ108" s="34">
        <v>6115340</v>
      </c>
      <c r="WR108" s="10">
        <f t="shared" si="157"/>
        <v>110000</v>
      </c>
      <c r="WS108" s="10"/>
      <c r="WT108" s="10"/>
      <c r="WU108" s="10">
        <f t="shared" si="158"/>
        <v>30000</v>
      </c>
      <c r="WV108" s="10">
        <f t="shared" si="159"/>
        <v>40000</v>
      </c>
      <c r="WW108" s="10">
        <f t="shared" si="160"/>
        <v>0</v>
      </c>
      <c r="WX108" s="10">
        <f t="shared" si="161"/>
        <v>0</v>
      </c>
      <c r="WY108" s="10">
        <f t="shared" si="162"/>
        <v>45000</v>
      </c>
      <c r="WZ108" s="10"/>
      <c r="XA108" s="10"/>
      <c r="XB108" s="10">
        <f t="shared" si="163"/>
        <v>0</v>
      </c>
      <c r="XC108" s="10">
        <f t="shared" si="164"/>
        <v>207301</v>
      </c>
      <c r="XD108" s="10">
        <f t="shared" si="165"/>
        <v>2367699</v>
      </c>
      <c r="XE108" s="10">
        <f t="shared" si="166"/>
        <v>2800000</v>
      </c>
      <c r="XF108" s="10"/>
      <c r="XG108" s="10">
        <f t="shared" si="167"/>
        <v>2800000</v>
      </c>
      <c r="XH108" s="10">
        <f t="shared" si="168"/>
        <v>0</v>
      </c>
      <c r="XI108" s="10"/>
      <c r="XJ108" s="10"/>
      <c r="XK108" s="10"/>
    </row>
    <row r="109" spans="1:635" s="34" customFormat="1" ht="28.5" customHeight="1">
      <c r="A109" s="7">
        <v>1</v>
      </c>
      <c r="B109" s="9" t="s">
        <v>1539</v>
      </c>
      <c r="C109" s="7">
        <v>62695487</v>
      </c>
      <c r="D109" s="7" t="s">
        <v>1540</v>
      </c>
      <c r="E109" s="7" t="s">
        <v>1240</v>
      </c>
      <c r="F109" s="7">
        <v>5814347</v>
      </c>
      <c r="G109" s="7" t="s">
        <v>1547</v>
      </c>
      <c r="H109" s="7" t="s">
        <v>1221</v>
      </c>
      <c r="I109" s="7" t="s">
        <v>1548</v>
      </c>
      <c r="J109" s="35">
        <v>35065</v>
      </c>
      <c r="K109" s="7"/>
      <c r="L109" s="7" t="s">
        <v>1188</v>
      </c>
      <c r="M109" s="7"/>
      <c r="N109" s="7"/>
      <c r="O109" s="7"/>
      <c r="P109" s="7"/>
      <c r="Q109" s="7"/>
      <c r="R109" s="7"/>
      <c r="S109" s="7"/>
      <c r="T109" s="7"/>
      <c r="U109" s="7"/>
      <c r="V109" s="7"/>
      <c r="W109" s="7"/>
      <c r="X109" s="7" t="s">
        <v>1270</v>
      </c>
      <c r="Y109" s="7"/>
      <c r="Z109" s="7">
        <v>4</v>
      </c>
      <c r="AA109" s="7">
        <v>30</v>
      </c>
      <c r="AB109" s="7">
        <v>268</v>
      </c>
      <c r="AC109" s="7">
        <v>250</v>
      </c>
      <c r="AD109" s="7">
        <v>250</v>
      </c>
      <c r="AE109" s="7">
        <v>4</v>
      </c>
      <c r="AF109" s="7">
        <v>8275</v>
      </c>
      <c r="AG109" s="7">
        <v>8000</v>
      </c>
      <c r="AH109" s="7">
        <v>8000</v>
      </c>
      <c r="AI109" s="7"/>
      <c r="AJ109" s="7"/>
      <c r="AK109" s="7"/>
      <c r="AL109" s="7"/>
      <c r="AM109" s="7"/>
      <c r="AN109" s="7"/>
      <c r="AO109" s="7" t="s">
        <v>1549</v>
      </c>
      <c r="AP109" s="7"/>
      <c r="AQ109" s="7"/>
      <c r="AR109" s="7"/>
      <c r="AS109" s="7"/>
      <c r="AT109" s="7"/>
      <c r="AU109" s="7"/>
      <c r="AV109" s="7"/>
      <c r="AW109" s="7"/>
      <c r="AX109" s="7"/>
      <c r="AY109" s="7"/>
      <c r="AZ109" s="7"/>
      <c r="BA109" s="7"/>
      <c r="BB109" s="7"/>
      <c r="BC109" s="7"/>
      <c r="BD109" s="7"/>
      <c r="BE109" s="7"/>
      <c r="BF109" s="7"/>
      <c r="BG109" s="7"/>
      <c r="BH109" s="7"/>
      <c r="BI109" s="7"/>
      <c r="BJ109" s="7"/>
      <c r="BK109" s="7"/>
      <c r="BL109" s="7" t="s">
        <v>1384</v>
      </c>
      <c r="BM109" s="7" t="s">
        <v>1385</v>
      </c>
      <c r="BN109" s="7" t="s">
        <v>1543</v>
      </c>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v>4</v>
      </c>
      <c r="EL109" s="7">
        <v>3.5</v>
      </c>
      <c r="EM109" s="7">
        <v>4</v>
      </c>
      <c r="EN109" s="7">
        <v>1475930</v>
      </c>
      <c r="EO109" s="7">
        <v>1185000</v>
      </c>
      <c r="EP109" s="7">
        <v>1</v>
      </c>
      <c r="EQ109" s="7">
        <v>1</v>
      </c>
      <c r="ER109" s="7">
        <v>1</v>
      </c>
      <c r="ES109" s="7">
        <v>346805</v>
      </c>
      <c r="ET109" s="7">
        <v>280000</v>
      </c>
      <c r="EU109" s="7"/>
      <c r="EV109" s="7"/>
      <c r="EW109" s="7"/>
      <c r="EX109" s="7"/>
      <c r="EY109" s="7"/>
      <c r="EZ109" s="7"/>
      <c r="FA109" s="7"/>
      <c r="FB109" s="7"/>
      <c r="FC109" s="7"/>
      <c r="FD109" s="7"/>
      <c r="FE109" s="7"/>
      <c r="FF109" s="7"/>
      <c r="FG109" s="7"/>
      <c r="FH109" s="7"/>
      <c r="FI109" s="7"/>
      <c r="FJ109" s="7"/>
      <c r="FK109" s="7"/>
      <c r="FL109" s="7"/>
      <c r="FM109" s="7"/>
      <c r="FN109" s="7"/>
      <c r="FO109" s="7">
        <v>7</v>
      </c>
      <c r="FP109" s="7">
        <v>0.81</v>
      </c>
      <c r="FQ109" s="7">
        <v>0.8</v>
      </c>
      <c r="FR109" s="7">
        <v>503107</v>
      </c>
      <c r="FS109" s="7">
        <v>455000</v>
      </c>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v>1</v>
      </c>
      <c r="IO109" s="7">
        <v>50</v>
      </c>
      <c r="IP109" s="7">
        <v>2.5000000000000001E-2</v>
      </c>
      <c r="IQ109" s="7">
        <v>7500</v>
      </c>
      <c r="IR109" s="7">
        <v>5000</v>
      </c>
      <c r="IS109" s="7">
        <v>5</v>
      </c>
      <c r="IT109" s="7">
        <v>1040</v>
      </c>
      <c r="IU109" s="7">
        <v>0.51800000000000002</v>
      </c>
      <c r="IV109" s="7">
        <v>66000</v>
      </c>
      <c r="IW109" s="7">
        <v>61000</v>
      </c>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7"/>
      <c r="JX109" s="7"/>
      <c r="JY109" s="7"/>
      <c r="JZ109" s="7"/>
      <c r="KA109" s="7"/>
      <c r="KB109" s="7"/>
      <c r="KC109" s="7"/>
      <c r="KD109" s="7"/>
      <c r="KE109" s="7"/>
      <c r="KF109" s="7"/>
      <c r="KG109" s="7">
        <v>0</v>
      </c>
      <c r="KH109" s="7"/>
      <c r="KI109" s="7">
        <v>4.5</v>
      </c>
      <c r="KJ109" s="7">
        <v>0</v>
      </c>
      <c r="KK109" s="7">
        <v>2.5000000000000001E-2</v>
      </c>
      <c r="KL109" s="7">
        <v>0</v>
      </c>
      <c r="KM109" s="7">
        <v>4.5250000000000004</v>
      </c>
      <c r="KN109" s="7">
        <v>2325842</v>
      </c>
      <c r="KO109" s="7">
        <v>1920000</v>
      </c>
      <c r="KP109" s="7">
        <v>1920000</v>
      </c>
      <c r="KQ109" s="7"/>
      <c r="KR109" s="7"/>
      <c r="KS109" s="7"/>
      <c r="KT109" s="7">
        <v>0</v>
      </c>
      <c r="KU109" s="7">
        <v>0</v>
      </c>
      <c r="KV109" s="7">
        <v>0</v>
      </c>
      <c r="KW109" s="7"/>
      <c r="KX109" s="7"/>
      <c r="KY109" s="7"/>
      <c r="KZ109" s="7">
        <v>73500</v>
      </c>
      <c r="LA109" s="7">
        <v>66000</v>
      </c>
      <c r="LB109" s="7">
        <v>66000</v>
      </c>
      <c r="LC109" s="7"/>
      <c r="LD109" s="7"/>
      <c r="LE109" s="7"/>
      <c r="LF109" s="7">
        <v>0</v>
      </c>
      <c r="LG109" s="7">
        <v>0</v>
      </c>
      <c r="LH109" s="7">
        <v>0</v>
      </c>
      <c r="LI109" s="7"/>
      <c r="LJ109" s="7"/>
      <c r="LK109" s="7"/>
      <c r="LL109" s="7">
        <v>0</v>
      </c>
      <c r="LM109" s="7">
        <v>0</v>
      </c>
      <c r="LN109" s="7">
        <v>0</v>
      </c>
      <c r="LO109" s="7"/>
      <c r="LP109" s="7"/>
      <c r="LQ109" s="7"/>
      <c r="LR109" s="7">
        <v>20000</v>
      </c>
      <c r="LS109" s="7">
        <v>20000</v>
      </c>
      <c r="LT109" s="7">
        <v>20000</v>
      </c>
      <c r="LU109" s="7"/>
      <c r="LV109" s="7"/>
      <c r="LW109" s="7"/>
      <c r="LX109" s="7">
        <v>12000</v>
      </c>
      <c r="LY109" s="7">
        <v>0</v>
      </c>
      <c r="LZ109" s="7">
        <v>0</v>
      </c>
      <c r="MA109" s="7"/>
      <c r="MB109" s="7"/>
      <c r="MC109" s="7"/>
      <c r="MD109" s="7">
        <v>16658</v>
      </c>
      <c r="ME109" s="7">
        <v>10000</v>
      </c>
      <c r="MF109" s="7">
        <v>10000</v>
      </c>
      <c r="MG109" s="7"/>
      <c r="MH109" s="7"/>
      <c r="MI109" s="7"/>
      <c r="MJ109" s="7">
        <v>0</v>
      </c>
      <c r="MK109" s="7">
        <v>0</v>
      </c>
      <c r="ML109" s="7">
        <v>0</v>
      </c>
      <c r="MM109" s="7"/>
      <c r="MN109" s="7"/>
      <c r="MO109" s="7"/>
      <c r="MP109" s="7">
        <v>930000</v>
      </c>
      <c r="MQ109" s="7">
        <v>35000</v>
      </c>
      <c r="MR109" s="7">
        <v>35000</v>
      </c>
      <c r="MS109" s="7"/>
      <c r="MT109" s="7"/>
      <c r="MU109" s="7"/>
      <c r="MV109" s="7">
        <v>84000</v>
      </c>
      <c r="MW109" s="7">
        <v>30000</v>
      </c>
      <c r="MX109" s="7">
        <v>30000</v>
      </c>
      <c r="MY109" s="7"/>
      <c r="MZ109" s="7"/>
      <c r="NA109" s="7"/>
      <c r="NB109" s="7">
        <v>14000</v>
      </c>
      <c r="NC109" s="7">
        <v>8000</v>
      </c>
      <c r="ND109" s="7">
        <v>8000</v>
      </c>
      <c r="NE109" s="7"/>
      <c r="NF109" s="7"/>
      <c r="NG109" s="7"/>
      <c r="NH109" s="7">
        <v>60000</v>
      </c>
      <c r="NI109" s="7">
        <v>0</v>
      </c>
      <c r="NJ109" s="7">
        <v>0</v>
      </c>
      <c r="NK109" s="7"/>
      <c r="NL109" s="7"/>
      <c r="NM109" s="7"/>
      <c r="NN109" s="7">
        <v>42000</v>
      </c>
      <c r="NO109" s="7">
        <v>35000</v>
      </c>
      <c r="NP109" s="7">
        <v>35000</v>
      </c>
      <c r="NQ109" s="7"/>
      <c r="NR109" s="7"/>
      <c r="NS109" s="7"/>
      <c r="NT109" s="7">
        <v>65000</v>
      </c>
      <c r="NU109" s="7">
        <v>15000</v>
      </c>
      <c r="NV109" s="7">
        <v>15000</v>
      </c>
      <c r="NW109" s="7"/>
      <c r="NX109" s="7"/>
      <c r="NY109" s="7"/>
      <c r="NZ109" s="7">
        <v>10000</v>
      </c>
      <c r="OA109" s="7">
        <v>0</v>
      </c>
      <c r="OB109" s="7">
        <v>0</v>
      </c>
      <c r="OC109" s="7"/>
      <c r="OD109" s="7"/>
      <c r="OE109" s="7"/>
      <c r="OF109" s="7">
        <v>7000</v>
      </c>
      <c r="OG109" s="7">
        <v>6000</v>
      </c>
      <c r="OH109" s="7">
        <v>6000</v>
      </c>
      <c r="OI109" s="7"/>
      <c r="OJ109" s="7"/>
      <c r="OK109" s="7"/>
      <c r="OL109" s="7">
        <v>0</v>
      </c>
      <c r="OM109" s="7">
        <v>0</v>
      </c>
      <c r="ON109" s="7">
        <v>0</v>
      </c>
      <c r="OO109" s="7"/>
      <c r="OP109" s="7"/>
      <c r="OQ109" s="7"/>
      <c r="OR109" s="7">
        <v>0</v>
      </c>
      <c r="OS109" s="7">
        <v>0</v>
      </c>
      <c r="OT109" s="7">
        <v>0</v>
      </c>
      <c r="OU109" s="7"/>
      <c r="OV109" s="7"/>
      <c r="OW109" s="7"/>
      <c r="OX109" s="7">
        <v>50000</v>
      </c>
      <c r="OY109" s="7">
        <v>35000</v>
      </c>
      <c r="OZ109" s="7">
        <v>35000</v>
      </c>
      <c r="PA109" s="7"/>
      <c r="PB109" s="7"/>
      <c r="PC109" s="7"/>
      <c r="PD109" s="7">
        <v>0</v>
      </c>
      <c r="PE109" s="7">
        <v>0</v>
      </c>
      <c r="PF109" s="7">
        <v>0</v>
      </c>
      <c r="PG109" s="7"/>
      <c r="PH109" s="7"/>
      <c r="PI109" s="7"/>
      <c r="PJ109" s="7">
        <v>40000</v>
      </c>
      <c r="PK109" s="7">
        <v>0</v>
      </c>
      <c r="PL109" s="7">
        <v>0</v>
      </c>
      <c r="PM109" s="7"/>
      <c r="PN109" s="7"/>
      <c r="PO109" s="7"/>
      <c r="PP109" s="7">
        <v>3750000</v>
      </c>
      <c r="PQ109" s="7">
        <v>2180000</v>
      </c>
      <c r="PR109" s="8">
        <v>2180000</v>
      </c>
      <c r="PS109" s="7">
        <v>100</v>
      </c>
      <c r="PT109" s="7">
        <v>100</v>
      </c>
      <c r="PU109" s="7"/>
      <c r="PV109" s="7"/>
      <c r="PW109" s="7"/>
      <c r="PX109" s="7">
        <v>2173000</v>
      </c>
      <c r="PY109" s="7">
        <v>2174000</v>
      </c>
      <c r="PZ109" s="7">
        <v>2180000</v>
      </c>
      <c r="QA109" s="7">
        <v>0</v>
      </c>
      <c r="QB109" s="7">
        <v>0</v>
      </c>
      <c r="QC109" s="7">
        <v>0</v>
      </c>
      <c r="QD109" s="7">
        <v>0</v>
      </c>
      <c r="QE109" s="7">
        <v>0</v>
      </c>
      <c r="QF109" s="7">
        <v>0</v>
      </c>
      <c r="QG109" s="7">
        <v>0</v>
      </c>
      <c r="QH109" s="7">
        <v>0</v>
      </c>
      <c r="QI109" s="7">
        <v>0</v>
      </c>
      <c r="QJ109" s="7">
        <v>0</v>
      </c>
      <c r="QK109" s="7">
        <v>0</v>
      </c>
      <c r="QL109" s="7">
        <v>0</v>
      </c>
      <c r="QM109" s="7"/>
      <c r="QN109" s="7">
        <v>0</v>
      </c>
      <c r="QO109" s="7">
        <v>0</v>
      </c>
      <c r="QP109" s="7">
        <v>0</v>
      </c>
      <c r="QQ109" s="7"/>
      <c r="QR109" s="7">
        <v>679000</v>
      </c>
      <c r="QS109" s="7">
        <v>676000</v>
      </c>
      <c r="QT109" s="7">
        <v>690000</v>
      </c>
      <c r="QU109" s="7">
        <v>586000</v>
      </c>
      <c r="QV109" s="7">
        <v>270000</v>
      </c>
      <c r="QW109" s="7">
        <v>490000</v>
      </c>
      <c r="QX109" s="7">
        <v>450000</v>
      </c>
      <c r="QY109" s="7">
        <v>328000</v>
      </c>
      <c r="QZ109" s="7">
        <v>390000</v>
      </c>
      <c r="RA109" s="7"/>
      <c r="RB109" s="7"/>
      <c r="RC109" s="7"/>
      <c r="RD109" s="7"/>
      <c r="RE109" s="7"/>
      <c r="RF109" s="7"/>
      <c r="RG109" s="7"/>
      <c r="RH109" s="7"/>
      <c r="RI109" s="7">
        <v>0</v>
      </c>
      <c r="RJ109" s="7"/>
      <c r="RK109" s="7"/>
      <c r="RL109" s="7"/>
      <c r="RM109" s="7" t="s">
        <v>1188</v>
      </c>
      <c r="RN109" s="7"/>
      <c r="RO109" s="7"/>
      <c r="RP109" s="7"/>
      <c r="RQ109" s="7"/>
      <c r="RR109" s="7"/>
      <c r="RS109" s="7"/>
      <c r="RT109" s="7"/>
      <c r="RU109" s="7"/>
      <c r="RV109" s="7"/>
      <c r="RW109" s="7"/>
      <c r="RX109" s="7"/>
      <c r="RY109" s="7"/>
      <c r="RZ109" s="7"/>
      <c r="SA109" s="7"/>
      <c r="SB109" s="7"/>
      <c r="SC109" s="7"/>
      <c r="SD109" s="7"/>
      <c r="SE109" s="7"/>
      <c r="SF109" s="7"/>
      <c r="SG109" s="36">
        <f t="shared" si="169"/>
        <v>3750000</v>
      </c>
      <c r="SH109" s="36">
        <f t="shared" si="170"/>
        <v>3750000</v>
      </c>
      <c r="SI109" s="36">
        <f t="shared" si="171"/>
        <v>2399342</v>
      </c>
      <c r="SJ109" s="20">
        <f t="shared" si="172"/>
        <v>2325842</v>
      </c>
      <c r="SK109" s="20">
        <f t="shared" si="173"/>
        <v>0</v>
      </c>
      <c r="SL109" s="20">
        <f t="shared" si="174"/>
        <v>73500</v>
      </c>
      <c r="SM109" s="20">
        <f t="shared" si="175"/>
        <v>0</v>
      </c>
      <c r="SN109" s="36">
        <f t="shared" si="176"/>
        <v>1350658</v>
      </c>
      <c r="SO109" s="36">
        <f t="shared" si="177"/>
        <v>20000</v>
      </c>
      <c r="SP109" s="20">
        <f t="shared" si="178"/>
        <v>0</v>
      </c>
      <c r="SQ109" s="20">
        <f t="shared" si="179"/>
        <v>20000</v>
      </c>
      <c r="SR109" s="20">
        <f t="shared" si="180"/>
        <v>12000</v>
      </c>
      <c r="SS109" s="20">
        <f t="shared" si="181"/>
        <v>16658</v>
      </c>
      <c r="ST109" s="20">
        <f t="shared" si="182"/>
        <v>0</v>
      </c>
      <c r="SU109" s="20">
        <f t="shared" si="183"/>
        <v>930000</v>
      </c>
      <c r="SV109" s="36">
        <f t="shared" si="184"/>
        <v>332000</v>
      </c>
      <c r="SW109" s="20">
        <f t="shared" si="185"/>
        <v>84000</v>
      </c>
      <c r="SX109" s="20">
        <f t="shared" si="186"/>
        <v>14000</v>
      </c>
      <c r="SY109" s="20">
        <f t="shared" si="187"/>
        <v>60000</v>
      </c>
      <c r="SZ109" s="20">
        <f t="shared" si="188"/>
        <v>42000</v>
      </c>
      <c r="TA109" s="20">
        <f t="shared" si="189"/>
        <v>65000</v>
      </c>
      <c r="TB109" s="20">
        <f t="shared" si="190"/>
        <v>10000</v>
      </c>
      <c r="TC109" s="20">
        <f t="shared" si="191"/>
        <v>7000</v>
      </c>
      <c r="TD109" s="20">
        <f t="shared" si="192"/>
        <v>0</v>
      </c>
      <c r="TE109" s="20">
        <f t="shared" si="193"/>
        <v>0</v>
      </c>
      <c r="TF109" s="20">
        <f t="shared" si="194"/>
        <v>50000</v>
      </c>
      <c r="TG109" s="20">
        <f t="shared" si="195"/>
        <v>0</v>
      </c>
      <c r="TH109" s="20">
        <f t="shared" si="196"/>
        <v>40000</v>
      </c>
      <c r="TI109" s="6"/>
      <c r="TJ109" s="36">
        <f t="shared" si="197"/>
        <v>2180000</v>
      </c>
      <c r="TK109" s="36">
        <f t="shared" si="198"/>
        <v>2180000</v>
      </c>
      <c r="TL109" s="36">
        <f t="shared" si="199"/>
        <v>1986000</v>
      </c>
      <c r="TM109" s="20">
        <f t="shared" si="200"/>
        <v>1920000</v>
      </c>
      <c r="TN109" s="20">
        <f t="shared" si="201"/>
        <v>0</v>
      </c>
      <c r="TO109" s="20">
        <f t="shared" si="202"/>
        <v>66000</v>
      </c>
      <c r="TP109" s="20">
        <f t="shared" si="203"/>
        <v>0</v>
      </c>
      <c r="TQ109" s="36">
        <f t="shared" si="204"/>
        <v>194000</v>
      </c>
      <c r="TR109" s="36">
        <f t="shared" si="205"/>
        <v>20000</v>
      </c>
      <c r="TS109" s="20">
        <f t="shared" si="206"/>
        <v>0</v>
      </c>
      <c r="TT109" s="20">
        <f t="shared" si="207"/>
        <v>20000</v>
      </c>
      <c r="TU109" s="20">
        <f t="shared" si="208"/>
        <v>0</v>
      </c>
      <c r="TV109" s="20">
        <f t="shared" si="209"/>
        <v>10000</v>
      </c>
      <c r="TW109" s="20">
        <f t="shared" si="210"/>
        <v>0</v>
      </c>
      <c r="TX109" s="20">
        <f t="shared" si="211"/>
        <v>35000</v>
      </c>
      <c r="TY109" s="36">
        <f t="shared" si="212"/>
        <v>129000</v>
      </c>
      <c r="TZ109" s="20">
        <f t="shared" si="213"/>
        <v>30000</v>
      </c>
      <c r="UA109" s="20">
        <f t="shared" si="214"/>
        <v>8000</v>
      </c>
      <c r="UB109" s="20">
        <f t="shared" si="215"/>
        <v>0</v>
      </c>
      <c r="UC109" s="20">
        <f t="shared" si="216"/>
        <v>35000</v>
      </c>
      <c r="UD109" s="20">
        <f t="shared" si="217"/>
        <v>15000</v>
      </c>
      <c r="UE109" s="20">
        <f t="shared" si="218"/>
        <v>0</v>
      </c>
      <c r="UF109" s="20">
        <f t="shared" si="219"/>
        <v>6000</v>
      </c>
      <c r="UG109" s="20">
        <f t="shared" si="220"/>
        <v>0</v>
      </c>
      <c r="UH109" s="20">
        <f t="shared" si="221"/>
        <v>0</v>
      </c>
      <c r="UI109" s="20">
        <f t="shared" si="222"/>
        <v>35000</v>
      </c>
      <c r="UJ109" s="20">
        <f t="shared" si="223"/>
        <v>0</v>
      </c>
      <c r="UK109" s="20">
        <f t="shared" si="224"/>
        <v>0</v>
      </c>
      <c r="UL109" s="6"/>
      <c r="UM109" s="36">
        <f t="shared" si="225"/>
        <v>2180000</v>
      </c>
      <c r="UN109" s="36">
        <f t="shared" si="226"/>
        <v>2180000</v>
      </c>
      <c r="UO109" s="36">
        <f t="shared" si="227"/>
        <v>1986000</v>
      </c>
      <c r="UP109" s="20">
        <f t="shared" si="228"/>
        <v>1920000</v>
      </c>
      <c r="UQ109" s="20">
        <f t="shared" si="229"/>
        <v>0</v>
      </c>
      <c r="UR109" s="20">
        <f t="shared" si="230"/>
        <v>66000</v>
      </c>
      <c r="US109" s="20">
        <f t="shared" si="231"/>
        <v>0</v>
      </c>
      <c r="UT109" s="36">
        <f t="shared" si="232"/>
        <v>194000</v>
      </c>
      <c r="UU109" s="36">
        <f t="shared" si="233"/>
        <v>20000</v>
      </c>
      <c r="UV109" s="20">
        <f t="shared" si="234"/>
        <v>0</v>
      </c>
      <c r="UW109" s="20">
        <f t="shared" si="235"/>
        <v>20000</v>
      </c>
      <c r="UX109" s="20">
        <f t="shared" si="236"/>
        <v>0</v>
      </c>
      <c r="UY109" s="20">
        <f t="shared" si="237"/>
        <v>10000</v>
      </c>
      <c r="UZ109" s="20">
        <f t="shared" si="238"/>
        <v>0</v>
      </c>
      <c r="VA109" s="20">
        <f t="shared" si="239"/>
        <v>35000</v>
      </c>
      <c r="VB109" s="36">
        <f t="shared" si="240"/>
        <v>129000</v>
      </c>
      <c r="VC109" s="20">
        <f t="shared" si="241"/>
        <v>30000</v>
      </c>
      <c r="VD109" s="20">
        <f t="shared" si="242"/>
        <v>8000</v>
      </c>
      <c r="VE109" s="20">
        <f t="shared" si="243"/>
        <v>0</v>
      </c>
      <c r="VF109" s="20">
        <f t="shared" si="244"/>
        <v>35000</v>
      </c>
      <c r="VG109" s="20">
        <f t="shared" si="245"/>
        <v>15000</v>
      </c>
      <c r="VH109" s="20">
        <f t="shared" si="246"/>
        <v>0</v>
      </c>
      <c r="VI109" s="20">
        <f t="shared" si="247"/>
        <v>6000</v>
      </c>
      <c r="VJ109" s="20">
        <f t="shared" si="248"/>
        <v>0</v>
      </c>
      <c r="VK109" s="20">
        <f t="shared" si="249"/>
        <v>0</v>
      </c>
      <c r="VL109" s="20">
        <f t="shared" si="250"/>
        <v>35000</v>
      </c>
      <c r="VM109" s="20">
        <f t="shared" si="251"/>
        <v>0</v>
      </c>
      <c r="VN109" s="20">
        <f t="shared" si="252"/>
        <v>0</v>
      </c>
      <c r="VT109" s="34">
        <f t="shared" si="139"/>
        <v>5814347</v>
      </c>
      <c r="VU109" s="34" t="str">
        <f t="shared" si="140"/>
        <v>Laxus z. ú.</v>
      </c>
      <c r="VV109" s="34" t="str">
        <f t="shared" si="141"/>
        <v>K-centrum Hradec Králové</v>
      </c>
      <c r="VW109" s="34" t="str">
        <f t="shared" si="142"/>
        <v>kontaktní centra</v>
      </c>
      <c r="VX109" s="10">
        <f t="shared" si="143"/>
        <v>48658</v>
      </c>
      <c r="VY109" s="10"/>
      <c r="VZ109" s="10"/>
      <c r="WA109" s="10">
        <f t="shared" si="144"/>
        <v>84000</v>
      </c>
      <c r="WB109" s="10">
        <f t="shared" si="145"/>
        <v>10000</v>
      </c>
      <c r="WC109" s="10">
        <f t="shared" si="146"/>
        <v>60000</v>
      </c>
      <c r="WD109" s="10">
        <f t="shared" si="147"/>
        <v>0</v>
      </c>
      <c r="WE109" s="10">
        <f t="shared" si="148"/>
        <v>121000</v>
      </c>
      <c r="WF109" s="10"/>
      <c r="WG109" s="10"/>
      <c r="WH109" s="10">
        <f t="shared" si="149"/>
        <v>0</v>
      </c>
      <c r="WI109" s="10">
        <f t="shared" si="150"/>
        <v>1027000</v>
      </c>
      <c r="WJ109" s="10">
        <f t="shared" si="151"/>
        <v>1830235</v>
      </c>
      <c r="WK109" s="10"/>
      <c r="WL109" s="10">
        <f t="shared" si="152"/>
        <v>569107</v>
      </c>
      <c r="WM109" s="10">
        <f t="shared" si="153"/>
        <v>3750000</v>
      </c>
      <c r="WN109" s="10">
        <f t="shared" si="154"/>
        <v>3750000</v>
      </c>
      <c r="WO109" s="10">
        <f t="shared" si="155"/>
        <v>0</v>
      </c>
      <c r="WP109" s="10">
        <f t="shared" si="156"/>
        <v>2399342</v>
      </c>
      <c r="WQ109" s="34">
        <v>6115340</v>
      </c>
      <c r="WR109" s="10">
        <f t="shared" si="157"/>
        <v>30000</v>
      </c>
      <c r="WS109" s="10"/>
      <c r="WT109" s="10"/>
      <c r="WU109" s="10">
        <f t="shared" si="158"/>
        <v>30000</v>
      </c>
      <c r="WV109" s="10">
        <f t="shared" si="159"/>
        <v>0</v>
      </c>
      <c r="WW109" s="10">
        <f t="shared" si="160"/>
        <v>0</v>
      </c>
      <c r="WX109" s="10">
        <f t="shared" si="161"/>
        <v>0</v>
      </c>
      <c r="WY109" s="10">
        <f t="shared" si="162"/>
        <v>58000</v>
      </c>
      <c r="WZ109" s="10"/>
      <c r="XA109" s="10"/>
      <c r="XB109" s="10">
        <f t="shared" si="163"/>
        <v>0</v>
      </c>
      <c r="XC109" s="10">
        <f t="shared" si="164"/>
        <v>76000</v>
      </c>
      <c r="XD109" s="10">
        <f t="shared" si="165"/>
        <v>1986000</v>
      </c>
      <c r="XE109" s="10">
        <f t="shared" si="166"/>
        <v>2180000</v>
      </c>
      <c r="XF109" s="10"/>
      <c r="XG109" s="10">
        <f t="shared" si="167"/>
        <v>2180000</v>
      </c>
      <c r="XH109" s="10">
        <f t="shared" si="168"/>
        <v>0</v>
      </c>
      <c r="XI109" s="10"/>
      <c r="XJ109" s="10"/>
      <c r="XK109" s="10"/>
    </row>
    <row r="110" spans="1:635" s="34" customFormat="1" ht="28.5" customHeight="1">
      <c r="A110" s="7">
        <v>1</v>
      </c>
      <c r="B110" s="9" t="s">
        <v>1550</v>
      </c>
      <c r="C110" s="7">
        <v>272591</v>
      </c>
      <c r="D110" s="7" t="s">
        <v>1551</v>
      </c>
      <c r="E110" s="7" t="s">
        <v>1474</v>
      </c>
      <c r="F110" s="7">
        <v>6181040</v>
      </c>
      <c r="G110" s="7" t="s">
        <v>1186</v>
      </c>
      <c r="H110" s="7" t="s">
        <v>1187</v>
      </c>
      <c r="I110" s="7" t="s">
        <v>1552</v>
      </c>
      <c r="J110" s="35">
        <v>39281</v>
      </c>
      <c r="K110" s="7"/>
      <c r="L110" s="7" t="s">
        <v>1188</v>
      </c>
      <c r="M110" s="7"/>
      <c r="N110" s="7"/>
      <c r="O110" s="7"/>
      <c r="P110" s="7"/>
      <c r="Q110" s="7"/>
      <c r="R110" s="7"/>
      <c r="S110" s="7"/>
      <c r="T110" s="7"/>
      <c r="U110" s="7"/>
      <c r="V110" s="7"/>
      <c r="W110" s="7"/>
      <c r="X110" s="7" t="s">
        <v>1242</v>
      </c>
      <c r="Y110" s="7"/>
      <c r="Z110" s="7">
        <v>2</v>
      </c>
      <c r="AA110" s="7">
        <v>2</v>
      </c>
      <c r="AB110" s="7">
        <v>2</v>
      </c>
      <c r="AC110" s="7">
        <v>2</v>
      </c>
      <c r="AD110" s="7">
        <v>3</v>
      </c>
      <c r="AE110" s="7"/>
      <c r="AF110" s="7"/>
      <c r="AG110" s="7"/>
      <c r="AH110" s="7"/>
      <c r="AI110" s="7"/>
      <c r="AJ110" s="7"/>
      <c r="AK110" s="7"/>
      <c r="AL110" s="7"/>
      <c r="AM110" s="7"/>
      <c r="AN110" s="7">
        <v>250</v>
      </c>
      <c r="AO110" s="7" t="s">
        <v>1553</v>
      </c>
      <c r="AP110" s="7" t="s">
        <v>1301</v>
      </c>
      <c r="AQ110" s="7">
        <v>70</v>
      </c>
      <c r="AR110" s="7">
        <v>70</v>
      </c>
      <c r="AS110" s="7">
        <v>69</v>
      </c>
      <c r="AT110" s="7">
        <v>60</v>
      </c>
      <c r="AU110" s="7">
        <v>67</v>
      </c>
      <c r="AV110" s="7"/>
      <c r="AW110" s="7"/>
      <c r="AX110" s="7"/>
      <c r="AY110" s="7"/>
      <c r="AZ110" s="7"/>
      <c r="BA110" s="7"/>
      <c r="BB110" s="7"/>
      <c r="BC110" s="7"/>
      <c r="BD110" s="7"/>
      <c r="BE110" s="7"/>
      <c r="BF110" s="7"/>
      <c r="BG110" s="7"/>
      <c r="BH110" s="7"/>
      <c r="BI110" s="7"/>
      <c r="BJ110" s="7">
        <v>250</v>
      </c>
      <c r="BK110" s="7"/>
      <c r="BL110" s="7" t="s">
        <v>1554</v>
      </c>
      <c r="BM110" s="7" t="s">
        <v>1191</v>
      </c>
      <c r="BN110" s="7" t="s">
        <v>1484</v>
      </c>
      <c r="BO110" s="7">
        <v>0</v>
      </c>
      <c r="BP110" s="7">
        <v>0</v>
      </c>
      <c r="BQ110" s="7">
        <v>0</v>
      </c>
      <c r="BR110" s="7">
        <v>0</v>
      </c>
      <c r="BS110" s="7">
        <v>0</v>
      </c>
      <c r="BT110" s="7">
        <v>18</v>
      </c>
      <c r="BU110" s="7">
        <v>3</v>
      </c>
      <c r="BV110" s="7">
        <v>6</v>
      </c>
      <c r="BW110" s="7">
        <v>1</v>
      </c>
      <c r="BX110" s="7">
        <v>32</v>
      </c>
      <c r="BY110" s="7">
        <v>18</v>
      </c>
      <c r="BZ110" s="7">
        <v>3</v>
      </c>
      <c r="CA110" s="7">
        <v>6</v>
      </c>
      <c r="CB110" s="7">
        <v>1</v>
      </c>
      <c r="CC110" s="7">
        <v>32</v>
      </c>
      <c r="CD110" s="7">
        <v>0</v>
      </c>
      <c r="CE110" s="7">
        <v>60</v>
      </c>
      <c r="CF110" s="7">
        <v>60</v>
      </c>
      <c r="CG110" s="7">
        <v>0</v>
      </c>
      <c r="CH110" s="7">
        <v>0</v>
      </c>
      <c r="CI110" s="7">
        <v>0</v>
      </c>
      <c r="CJ110" s="7">
        <v>0</v>
      </c>
      <c r="CK110" s="7">
        <v>0</v>
      </c>
      <c r="CL110" s="7">
        <v>0</v>
      </c>
      <c r="CM110" s="7">
        <v>20</v>
      </c>
      <c r="CN110" s="7">
        <v>3</v>
      </c>
      <c r="CO110" s="7">
        <v>10</v>
      </c>
      <c r="CP110" s="7">
        <v>2</v>
      </c>
      <c r="CQ110" s="7">
        <v>35</v>
      </c>
      <c r="CR110" s="7">
        <v>20</v>
      </c>
      <c r="CS110" s="7">
        <v>3</v>
      </c>
      <c r="CT110" s="7">
        <v>10</v>
      </c>
      <c r="CU110" s="7">
        <v>2</v>
      </c>
      <c r="CV110" s="7">
        <v>35</v>
      </c>
      <c r="CW110" s="7">
        <v>0</v>
      </c>
      <c r="CX110" s="7">
        <v>70</v>
      </c>
      <c r="CY110" s="7">
        <v>70</v>
      </c>
      <c r="CZ110" s="7">
        <v>0</v>
      </c>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v>2</v>
      </c>
      <c r="EL110" s="7">
        <v>0.35</v>
      </c>
      <c r="EM110" s="7">
        <v>0.35</v>
      </c>
      <c r="EN110" s="7">
        <v>125500</v>
      </c>
      <c r="EO110" s="7">
        <v>100000</v>
      </c>
      <c r="EP110" s="7">
        <v>2</v>
      </c>
      <c r="EQ110" s="7">
        <v>2</v>
      </c>
      <c r="ER110" s="7">
        <v>2</v>
      </c>
      <c r="ES110" s="7">
        <v>630300</v>
      </c>
      <c r="ET110" s="7">
        <v>500000</v>
      </c>
      <c r="EU110" s="7"/>
      <c r="EV110" s="7"/>
      <c r="EW110" s="7"/>
      <c r="EX110" s="7"/>
      <c r="EY110" s="7"/>
      <c r="EZ110" s="7"/>
      <c r="FA110" s="7"/>
      <c r="FB110" s="7"/>
      <c r="FC110" s="7"/>
      <c r="FD110" s="7"/>
      <c r="FE110" s="7"/>
      <c r="FF110" s="7"/>
      <c r="FG110" s="7"/>
      <c r="FH110" s="7"/>
      <c r="FI110" s="7"/>
      <c r="FJ110" s="7"/>
      <c r="FK110" s="7"/>
      <c r="FL110" s="7"/>
      <c r="FM110" s="7"/>
      <c r="FN110" s="7"/>
      <c r="FO110" s="7">
        <v>3</v>
      </c>
      <c r="FP110" s="7">
        <v>1.5</v>
      </c>
      <c r="FQ110" s="7">
        <v>1.5</v>
      </c>
      <c r="FR110" s="7">
        <v>502500</v>
      </c>
      <c r="FS110" s="7">
        <v>100000</v>
      </c>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v>1</v>
      </c>
      <c r="IO110" s="7">
        <v>300</v>
      </c>
      <c r="IP110" s="7">
        <v>0.14899999999999999</v>
      </c>
      <c r="IQ110" s="7">
        <v>27000</v>
      </c>
      <c r="IR110" s="7">
        <v>0</v>
      </c>
      <c r="IS110" s="7"/>
      <c r="IT110" s="7"/>
      <c r="IU110" s="7"/>
      <c r="IV110" s="7"/>
      <c r="IW110" s="7"/>
      <c r="IX110" s="7"/>
      <c r="IY110" s="7"/>
      <c r="IZ110" s="7"/>
      <c r="JA110" s="7"/>
      <c r="JB110" s="7"/>
      <c r="JC110" s="7"/>
      <c r="JD110" s="7"/>
      <c r="JE110" s="7"/>
      <c r="JF110" s="7"/>
      <c r="JG110" s="7"/>
      <c r="JH110" s="7"/>
      <c r="JI110" s="7"/>
      <c r="JJ110" s="7"/>
      <c r="JK110" s="7"/>
      <c r="JL110" s="7"/>
      <c r="JM110" s="7"/>
      <c r="JN110" s="7"/>
      <c r="JO110" s="7"/>
      <c r="JP110" s="7"/>
      <c r="JQ110" s="7"/>
      <c r="JR110" s="7"/>
      <c r="JS110" s="7"/>
      <c r="JT110" s="7"/>
      <c r="JU110" s="7"/>
      <c r="JV110" s="7"/>
      <c r="JW110" s="7"/>
      <c r="JX110" s="7"/>
      <c r="JY110" s="7"/>
      <c r="JZ110" s="7"/>
      <c r="KA110" s="7"/>
      <c r="KB110" s="7"/>
      <c r="KC110" s="7"/>
      <c r="KD110" s="7"/>
      <c r="KE110" s="7"/>
      <c r="KF110" s="7"/>
      <c r="KG110" s="7">
        <v>0</v>
      </c>
      <c r="KH110" s="7"/>
      <c r="KI110" s="7">
        <v>2.35</v>
      </c>
      <c r="KJ110" s="7">
        <v>0</v>
      </c>
      <c r="KK110" s="7">
        <v>0.14899999999999999</v>
      </c>
      <c r="KL110" s="7">
        <v>0</v>
      </c>
      <c r="KM110" s="7">
        <v>2.4990000000000001</v>
      </c>
      <c r="KN110" s="7">
        <v>1258300</v>
      </c>
      <c r="KO110" s="7">
        <v>700000</v>
      </c>
      <c r="KP110" s="7">
        <v>700000</v>
      </c>
      <c r="KQ110" s="7"/>
      <c r="KR110" s="7"/>
      <c r="KS110" s="7"/>
      <c r="KT110" s="7">
        <v>0</v>
      </c>
      <c r="KU110" s="7">
        <v>0</v>
      </c>
      <c r="KV110" s="7">
        <v>0</v>
      </c>
      <c r="KW110" s="7"/>
      <c r="KX110" s="7"/>
      <c r="KY110" s="7"/>
      <c r="KZ110" s="7">
        <v>27000</v>
      </c>
      <c r="LA110" s="7">
        <v>0</v>
      </c>
      <c r="LB110" s="7">
        <v>0</v>
      </c>
      <c r="LC110" s="7"/>
      <c r="LD110" s="7"/>
      <c r="LE110" s="7"/>
      <c r="LF110" s="7">
        <v>0</v>
      </c>
      <c r="LG110" s="7">
        <v>0</v>
      </c>
      <c r="LH110" s="7">
        <v>0</v>
      </c>
      <c r="LI110" s="7"/>
      <c r="LJ110" s="7"/>
      <c r="LK110" s="7"/>
      <c r="LL110" s="7">
        <v>0</v>
      </c>
      <c r="LM110" s="7">
        <v>0</v>
      </c>
      <c r="LN110" s="7">
        <v>0</v>
      </c>
      <c r="LO110" s="7"/>
      <c r="LP110" s="7"/>
      <c r="LQ110" s="7"/>
      <c r="LR110" s="7">
        <v>15000</v>
      </c>
      <c r="LS110" s="7">
        <v>0</v>
      </c>
      <c r="LT110" s="7">
        <v>0</v>
      </c>
      <c r="LU110" s="7"/>
      <c r="LV110" s="7"/>
      <c r="LW110" s="7"/>
      <c r="LX110" s="7">
        <v>0</v>
      </c>
      <c r="LY110" s="7">
        <v>0</v>
      </c>
      <c r="LZ110" s="7">
        <v>0</v>
      </c>
      <c r="MA110" s="7"/>
      <c r="MB110" s="7"/>
      <c r="MC110" s="7"/>
      <c r="MD110" s="7">
        <v>0</v>
      </c>
      <c r="ME110" s="7">
        <v>0</v>
      </c>
      <c r="MF110" s="7">
        <v>0</v>
      </c>
      <c r="MG110" s="7"/>
      <c r="MH110" s="7"/>
      <c r="MI110" s="7"/>
      <c r="MJ110" s="7">
        <v>18000</v>
      </c>
      <c r="MK110" s="7">
        <v>0</v>
      </c>
      <c r="ML110" s="7">
        <v>0</v>
      </c>
      <c r="MM110" s="7"/>
      <c r="MN110" s="7"/>
      <c r="MO110" s="7"/>
      <c r="MP110" s="7">
        <v>15000</v>
      </c>
      <c r="MQ110" s="7">
        <v>0</v>
      </c>
      <c r="MR110" s="7">
        <v>0</v>
      </c>
      <c r="MS110" s="7"/>
      <c r="MT110" s="7"/>
      <c r="MU110" s="7"/>
      <c r="MV110" s="7">
        <v>0</v>
      </c>
      <c r="MW110" s="7">
        <v>0</v>
      </c>
      <c r="MX110" s="7">
        <v>0</v>
      </c>
      <c r="MY110" s="7"/>
      <c r="MZ110" s="7"/>
      <c r="NA110" s="7"/>
      <c r="NB110" s="7">
        <v>2000</v>
      </c>
      <c r="NC110" s="7">
        <v>0</v>
      </c>
      <c r="ND110" s="7">
        <v>0</v>
      </c>
      <c r="NE110" s="7"/>
      <c r="NF110" s="7"/>
      <c r="NG110" s="7"/>
      <c r="NH110" s="7">
        <v>0</v>
      </c>
      <c r="NI110" s="7">
        <v>0</v>
      </c>
      <c r="NJ110" s="7">
        <v>0</v>
      </c>
      <c r="NK110" s="7"/>
      <c r="NL110" s="7"/>
      <c r="NM110" s="7"/>
      <c r="NN110" s="7">
        <v>0</v>
      </c>
      <c r="NO110" s="7">
        <v>0</v>
      </c>
      <c r="NP110" s="7">
        <v>0</v>
      </c>
      <c r="NQ110" s="7"/>
      <c r="NR110" s="7"/>
      <c r="NS110" s="7"/>
      <c r="NT110" s="7">
        <v>10000</v>
      </c>
      <c r="NU110" s="7">
        <v>0</v>
      </c>
      <c r="NV110" s="7">
        <v>0</v>
      </c>
      <c r="NW110" s="7"/>
      <c r="NX110" s="7"/>
      <c r="NY110" s="7"/>
      <c r="NZ110" s="7">
        <v>20000</v>
      </c>
      <c r="OA110" s="7">
        <v>0</v>
      </c>
      <c r="OB110" s="7">
        <v>0</v>
      </c>
      <c r="OC110" s="7"/>
      <c r="OD110" s="7"/>
      <c r="OE110" s="7"/>
      <c r="OF110" s="7">
        <v>1000</v>
      </c>
      <c r="OG110" s="7">
        <v>0</v>
      </c>
      <c r="OH110" s="7">
        <v>0</v>
      </c>
      <c r="OI110" s="7"/>
      <c r="OJ110" s="7"/>
      <c r="OK110" s="7"/>
      <c r="OL110" s="7">
        <v>0</v>
      </c>
      <c r="OM110" s="7">
        <v>0</v>
      </c>
      <c r="ON110" s="7">
        <v>0</v>
      </c>
      <c r="OO110" s="7"/>
      <c r="OP110" s="7"/>
      <c r="OQ110" s="7"/>
      <c r="OR110" s="7">
        <v>0</v>
      </c>
      <c r="OS110" s="7">
        <v>0</v>
      </c>
      <c r="OT110" s="7">
        <v>0</v>
      </c>
      <c r="OU110" s="7"/>
      <c r="OV110" s="7"/>
      <c r="OW110" s="7"/>
      <c r="OX110" s="7">
        <v>22000</v>
      </c>
      <c r="OY110" s="7">
        <v>0</v>
      </c>
      <c r="OZ110" s="7">
        <v>0</v>
      </c>
      <c r="PA110" s="7"/>
      <c r="PB110" s="7"/>
      <c r="PC110" s="7"/>
      <c r="PD110" s="7">
        <v>0</v>
      </c>
      <c r="PE110" s="7">
        <v>0</v>
      </c>
      <c r="PF110" s="7">
        <v>0</v>
      </c>
      <c r="PG110" s="7"/>
      <c r="PH110" s="7"/>
      <c r="PI110" s="7"/>
      <c r="PJ110" s="7">
        <v>0</v>
      </c>
      <c r="PK110" s="7">
        <v>0</v>
      </c>
      <c r="PL110" s="7">
        <v>0</v>
      </c>
      <c r="PM110" s="7"/>
      <c r="PN110" s="7"/>
      <c r="PO110" s="7"/>
      <c r="PP110" s="7">
        <v>1388300</v>
      </c>
      <c r="PQ110" s="7">
        <v>700000</v>
      </c>
      <c r="PR110" s="8">
        <v>700000</v>
      </c>
      <c r="PS110" s="7">
        <v>100</v>
      </c>
      <c r="PT110" s="7">
        <v>100</v>
      </c>
      <c r="PU110" s="7"/>
      <c r="PV110" s="7">
        <v>1285884</v>
      </c>
      <c r="PW110" s="7"/>
      <c r="PX110" s="7">
        <v>238000</v>
      </c>
      <c r="PY110" s="7">
        <v>188000</v>
      </c>
      <c r="PZ110" s="7">
        <v>700000</v>
      </c>
      <c r="QA110" s="7">
        <v>0</v>
      </c>
      <c r="QB110" s="7">
        <v>0</v>
      </c>
      <c r="QC110" s="7">
        <v>0</v>
      </c>
      <c r="QD110" s="7">
        <v>734913</v>
      </c>
      <c r="QE110" s="7">
        <v>1340428</v>
      </c>
      <c r="QF110" s="7">
        <v>508300</v>
      </c>
      <c r="QG110" s="7">
        <v>0</v>
      </c>
      <c r="QH110" s="7">
        <v>0</v>
      </c>
      <c r="QI110" s="7">
        <v>0</v>
      </c>
      <c r="QJ110" s="7">
        <v>124805</v>
      </c>
      <c r="QK110" s="7">
        <v>150000</v>
      </c>
      <c r="QL110" s="7">
        <v>180000</v>
      </c>
      <c r="QM110" s="7"/>
      <c r="QN110" s="7">
        <v>0</v>
      </c>
      <c r="QO110" s="7">
        <v>0</v>
      </c>
      <c r="QP110" s="7">
        <v>0</v>
      </c>
      <c r="QQ110" s="7"/>
      <c r="QR110" s="7"/>
      <c r="QS110" s="7"/>
      <c r="QT110" s="7"/>
      <c r="QU110" s="7"/>
      <c r="QV110" s="7"/>
      <c r="QW110" s="7"/>
      <c r="QX110" s="7"/>
      <c r="QY110" s="7"/>
      <c r="QZ110" s="7"/>
      <c r="RA110" s="7"/>
      <c r="RB110" s="7"/>
      <c r="RC110" s="7"/>
      <c r="RD110" s="7"/>
      <c r="RE110" s="7"/>
      <c r="RF110" s="7"/>
      <c r="RG110" s="7"/>
      <c r="RH110" s="7"/>
      <c r="RI110" s="7">
        <v>0</v>
      </c>
      <c r="RJ110" s="7"/>
      <c r="RK110" s="7"/>
      <c r="RL110" s="7"/>
      <c r="RM110" s="7" t="s">
        <v>1188</v>
      </c>
      <c r="RN110" s="7"/>
      <c r="RO110" s="7"/>
      <c r="RP110" s="7"/>
      <c r="RQ110" s="7"/>
      <c r="RR110" s="7"/>
      <c r="RS110" s="7"/>
      <c r="RT110" s="7"/>
      <c r="RU110" s="7"/>
      <c r="RV110" s="7"/>
      <c r="RW110" s="7"/>
      <c r="RX110" s="7"/>
      <c r="RY110" s="7"/>
      <c r="RZ110" s="7"/>
      <c r="SA110" s="7"/>
      <c r="SB110" s="7"/>
      <c r="SC110" s="7"/>
      <c r="SD110" s="7"/>
      <c r="SE110" s="7"/>
      <c r="SF110" s="7"/>
      <c r="SG110" s="36">
        <f t="shared" si="169"/>
        <v>1388300</v>
      </c>
      <c r="SH110" s="36">
        <f t="shared" si="170"/>
        <v>1388300</v>
      </c>
      <c r="SI110" s="36">
        <f t="shared" si="171"/>
        <v>1285300</v>
      </c>
      <c r="SJ110" s="20">
        <f t="shared" si="172"/>
        <v>1258300</v>
      </c>
      <c r="SK110" s="20">
        <f t="shared" si="173"/>
        <v>0</v>
      </c>
      <c r="SL110" s="20">
        <f t="shared" si="174"/>
        <v>27000</v>
      </c>
      <c r="SM110" s="20">
        <f t="shared" si="175"/>
        <v>0</v>
      </c>
      <c r="SN110" s="36">
        <f t="shared" si="176"/>
        <v>103000</v>
      </c>
      <c r="SO110" s="36">
        <f t="shared" si="177"/>
        <v>15000</v>
      </c>
      <c r="SP110" s="20">
        <f t="shared" si="178"/>
        <v>0</v>
      </c>
      <c r="SQ110" s="20">
        <f t="shared" si="179"/>
        <v>15000</v>
      </c>
      <c r="SR110" s="20">
        <f t="shared" si="180"/>
        <v>0</v>
      </c>
      <c r="SS110" s="20">
        <f t="shared" si="181"/>
        <v>0</v>
      </c>
      <c r="ST110" s="20">
        <f t="shared" si="182"/>
        <v>18000</v>
      </c>
      <c r="SU110" s="20">
        <f t="shared" si="183"/>
        <v>15000</v>
      </c>
      <c r="SV110" s="36">
        <f t="shared" si="184"/>
        <v>55000</v>
      </c>
      <c r="SW110" s="20">
        <f t="shared" si="185"/>
        <v>0</v>
      </c>
      <c r="SX110" s="20">
        <f t="shared" si="186"/>
        <v>2000</v>
      </c>
      <c r="SY110" s="20">
        <f t="shared" si="187"/>
        <v>0</v>
      </c>
      <c r="SZ110" s="20">
        <f t="shared" si="188"/>
        <v>0</v>
      </c>
      <c r="TA110" s="20">
        <f t="shared" si="189"/>
        <v>10000</v>
      </c>
      <c r="TB110" s="20">
        <f t="shared" si="190"/>
        <v>20000</v>
      </c>
      <c r="TC110" s="20">
        <f t="shared" si="191"/>
        <v>1000</v>
      </c>
      <c r="TD110" s="20">
        <f t="shared" si="192"/>
        <v>0</v>
      </c>
      <c r="TE110" s="20">
        <f t="shared" si="193"/>
        <v>0</v>
      </c>
      <c r="TF110" s="20">
        <f t="shared" si="194"/>
        <v>22000</v>
      </c>
      <c r="TG110" s="20">
        <f t="shared" si="195"/>
        <v>0</v>
      </c>
      <c r="TH110" s="20">
        <f t="shared" si="196"/>
        <v>0</v>
      </c>
      <c r="TI110" s="6"/>
      <c r="TJ110" s="36">
        <f t="shared" si="197"/>
        <v>700000</v>
      </c>
      <c r="TK110" s="36">
        <f t="shared" si="198"/>
        <v>700000</v>
      </c>
      <c r="TL110" s="36">
        <f t="shared" si="199"/>
        <v>700000</v>
      </c>
      <c r="TM110" s="20">
        <f t="shared" si="200"/>
        <v>700000</v>
      </c>
      <c r="TN110" s="20">
        <f t="shared" si="201"/>
        <v>0</v>
      </c>
      <c r="TO110" s="20">
        <f t="shared" si="202"/>
        <v>0</v>
      </c>
      <c r="TP110" s="20">
        <f t="shared" si="203"/>
        <v>0</v>
      </c>
      <c r="TQ110" s="36">
        <f t="shared" si="204"/>
        <v>0</v>
      </c>
      <c r="TR110" s="36">
        <f t="shared" si="205"/>
        <v>0</v>
      </c>
      <c r="TS110" s="20">
        <f t="shared" si="206"/>
        <v>0</v>
      </c>
      <c r="TT110" s="20">
        <f t="shared" si="207"/>
        <v>0</v>
      </c>
      <c r="TU110" s="20">
        <f t="shared" si="208"/>
        <v>0</v>
      </c>
      <c r="TV110" s="20">
        <f t="shared" si="209"/>
        <v>0</v>
      </c>
      <c r="TW110" s="20">
        <f t="shared" si="210"/>
        <v>0</v>
      </c>
      <c r="TX110" s="20">
        <f t="shared" si="211"/>
        <v>0</v>
      </c>
      <c r="TY110" s="36">
        <f t="shared" si="212"/>
        <v>0</v>
      </c>
      <c r="TZ110" s="20">
        <f t="shared" si="213"/>
        <v>0</v>
      </c>
      <c r="UA110" s="20">
        <f t="shared" si="214"/>
        <v>0</v>
      </c>
      <c r="UB110" s="20">
        <f t="shared" si="215"/>
        <v>0</v>
      </c>
      <c r="UC110" s="20">
        <f t="shared" si="216"/>
        <v>0</v>
      </c>
      <c r="UD110" s="20">
        <f t="shared" si="217"/>
        <v>0</v>
      </c>
      <c r="UE110" s="20">
        <f t="shared" si="218"/>
        <v>0</v>
      </c>
      <c r="UF110" s="20">
        <f t="shared" si="219"/>
        <v>0</v>
      </c>
      <c r="UG110" s="20">
        <f t="shared" si="220"/>
        <v>0</v>
      </c>
      <c r="UH110" s="20">
        <f t="shared" si="221"/>
        <v>0</v>
      </c>
      <c r="UI110" s="20">
        <f t="shared" si="222"/>
        <v>0</v>
      </c>
      <c r="UJ110" s="20">
        <f t="shared" si="223"/>
        <v>0</v>
      </c>
      <c r="UK110" s="20">
        <f t="shared" si="224"/>
        <v>0</v>
      </c>
      <c r="UL110" s="6"/>
      <c r="UM110" s="36">
        <f t="shared" si="225"/>
        <v>700000</v>
      </c>
      <c r="UN110" s="36">
        <f t="shared" si="226"/>
        <v>700000</v>
      </c>
      <c r="UO110" s="36">
        <f t="shared" si="227"/>
        <v>700000</v>
      </c>
      <c r="UP110" s="20">
        <f t="shared" si="228"/>
        <v>700000</v>
      </c>
      <c r="UQ110" s="20">
        <f t="shared" si="229"/>
        <v>0</v>
      </c>
      <c r="UR110" s="20">
        <f t="shared" si="230"/>
        <v>0</v>
      </c>
      <c r="US110" s="20">
        <f t="shared" si="231"/>
        <v>0</v>
      </c>
      <c r="UT110" s="36">
        <f t="shared" si="232"/>
        <v>0</v>
      </c>
      <c r="UU110" s="36">
        <f t="shared" si="233"/>
        <v>0</v>
      </c>
      <c r="UV110" s="20">
        <f t="shared" si="234"/>
        <v>0</v>
      </c>
      <c r="UW110" s="20">
        <f t="shared" si="235"/>
        <v>0</v>
      </c>
      <c r="UX110" s="20">
        <f t="shared" si="236"/>
        <v>0</v>
      </c>
      <c r="UY110" s="20">
        <f t="shared" si="237"/>
        <v>0</v>
      </c>
      <c r="UZ110" s="20">
        <f t="shared" si="238"/>
        <v>0</v>
      </c>
      <c r="VA110" s="20">
        <f t="shared" si="239"/>
        <v>0</v>
      </c>
      <c r="VB110" s="36">
        <f t="shared" si="240"/>
        <v>0</v>
      </c>
      <c r="VC110" s="20">
        <f t="shared" si="241"/>
        <v>0</v>
      </c>
      <c r="VD110" s="20">
        <f t="shared" si="242"/>
        <v>0</v>
      </c>
      <c r="VE110" s="20">
        <f t="shared" si="243"/>
        <v>0</v>
      </c>
      <c r="VF110" s="20">
        <f t="shared" si="244"/>
        <v>0</v>
      </c>
      <c r="VG110" s="20">
        <f t="shared" si="245"/>
        <v>0</v>
      </c>
      <c r="VH110" s="20">
        <f t="shared" si="246"/>
        <v>0</v>
      </c>
      <c r="VI110" s="20">
        <f t="shared" si="247"/>
        <v>0</v>
      </c>
      <c r="VJ110" s="20">
        <f t="shared" si="248"/>
        <v>0</v>
      </c>
      <c r="VK110" s="20">
        <f t="shared" si="249"/>
        <v>0</v>
      </c>
      <c r="VL110" s="20">
        <f t="shared" si="250"/>
        <v>0</v>
      </c>
      <c r="VM110" s="20">
        <f t="shared" si="251"/>
        <v>0</v>
      </c>
      <c r="VN110" s="20">
        <f t="shared" si="252"/>
        <v>0</v>
      </c>
      <c r="VT110" s="34">
        <f t="shared" si="139"/>
        <v>6181040</v>
      </c>
      <c r="VU110" s="34" t="str">
        <f t="shared" si="140"/>
        <v>Město Česká Skalice</v>
      </c>
      <c r="VV110" s="34" t="str">
        <f t="shared" si="141"/>
        <v>Pečovatelská služba Česká Skalice</v>
      </c>
      <c r="VW110" s="34" t="str">
        <f t="shared" si="142"/>
        <v>pečovatelská služba</v>
      </c>
      <c r="VX110" s="10">
        <f t="shared" si="143"/>
        <v>33000</v>
      </c>
      <c r="VY110" s="10"/>
      <c r="VZ110" s="10"/>
      <c r="WA110" s="10">
        <f t="shared" si="144"/>
        <v>0</v>
      </c>
      <c r="WB110" s="10">
        <f t="shared" si="145"/>
        <v>20000</v>
      </c>
      <c r="WC110" s="10">
        <f t="shared" si="146"/>
        <v>0</v>
      </c>
      <c r="WD110" s="10">
        <f t="shared" si="147"/>
        <v>0</v>
      </c>
      <c r="WE110" s="10">
        <f t="shared" si="148"/>
        <v>12000</v>
      </c>
      <c r="WF110" s="10"/>
      <c r="WG110" s="10"/>
      <c r="WH110" s="10">
        <f t="shared" si="149"/>
        <v>0</v>
      </c>
      <c r="WI110" s="10">
        <f t="shared" si="150"/>
        <v>38000</v>
      </c>
      <c r="WJ110" s="10">
        <f t="shared" si="151"/>
        <v>782800</v>
      </c>
      <c r="WK110" s="10"/>
      <c r="WL110" s="10">
        <f t="shared" si="152"/>
        <v>502500</v>
      </c>
      <c r="WM110" s="10">
        <f t="shared" si="153"/>
        <v>1388300</v>
      </c>
      <c r="WN110" s="10">
        <f t="shared" si="154"/>
        <v>1388300</v>
      </c>
      <c r="WO110" s="10">
        <f t="shared" si="155"/>
        <v>0</v>
      </c>
      <c r="WP110" s="10">
        <f t="shared" si="156"/>
        <v>1285300</v>
      </c>
      <c r="WQ110" s="34">
        <v>6115340</v>
      </c>
      <c r="WR110" s="10">
        <f t="shared" si="157"/>
        <v>0</v>
      </c>
      <c r="WS110" s="10"/>
      <c r="WT110" s="10"/>
      <c r="WU110" s="10">
        <f t="shared" si="158"/>
        <v>0</v>
      </c>
      <c r="WV110" s="10">
        <f t="shared" si="159"/>
        <v>0</v>
      </c>
      <c r="WW110" s="10">
        <f t="shared" si="160"/>
        <v>0</v>
      </c>
      <c r="WX110" s="10">
        <f t="shared" si="161"/>
        <v>0</v>
      </c>
      <c r="WY110" s="10">
        <f t="shared" si="162"/>
        <v>0</v>
      </c>
      <c r="WZ110" s="10"/>
      <c r="XA110" s="10"/>
      <c r="XB110" s="10">
        <f t="shared" si="163"/>
        <v>0</v>
      </c>
      <c r="XC110" s="10">
        <f t="shared" si="164"/>
        <v>0</v>
      </c>
      <c r="XD110" s="10">
        <f t="shared" si="165"/>
        <v>700000</v>
      </c>
      <c r="XE110" s="10">
        <f t="shared" si="166"/>
        <v>700000</v>
      </c>
      <c r="XF110" s="10"/>
      <c r="XG110" s="10">
        <f t="shared" si="167"/>
        <v>700000</v>
      </c>
      <c r="XH110" s="10">
        <f t="shared" si="168"/>
        <v>0</v>
      </c>
      <c r="XI110" s="10"/>
      <c r="XJ110" s="10"/>
      <c r="XK110" s="10"/>
    </row>
    <row r="111" spans="1:635" s="34" customFormat="1" ht="28.5" customHeight="1">
      <c r="A111" s="7">
        <v>1</v>
      </c>
      <c r="B111" s="9" t="s">
        <v>1555</v>
      </c>
      <c r="C111" s="7">
        <v>274879</v>
      </c>
      <c r="D111" s="7" t="s">
        <v>1556</v>
      </c>
      <c r="E111" s="7" t="s">
        <v>1474</v>
      </c>
      <c r="F111" s="7">
        <v>1647194</v>
      </c>
      <c r="G111" s="7" t="s">
        <v>1186</v>
      </c>
      <c r="H111" s="7" t="s">
        <v>1187</v>
      </c>
      <c r="I111" s="7" t="s">
        <v>1557</v>
      </c>
      <c r="J111" s="35">
        <v>37238</v>
      </c>
      <c r="K111" s="7"/>
      <c r="L111" s="7" t="s">
        <v>1188</v>
      </c>
      <c r="M111" s="7"/>
      <c r="N111" s="7"/>
      <c r="O111" s="7"/>
      <c r="P111" s="7"/>
      <c r="Q111" s="7"/>
      <c r="R111" s="7"/>
      <c r="S111" s="7"/>
      <c r="T111" s="7"/>
      <c r="U111" s="7"/>
      <c r="V111" s="7"/>
      <c r="W111" s="7"/>
      <c r="X111" s="7" t="s">
        <v>1242</v>
      </c>
      <c r="Y111" s="7"/>
      <c r="Z111" s="7">
        <v>1</v>
      </c>
      <c r="AA111" s="7">
        <v>2</v>
      </c>
      <c r="AB111" s="7">
        <v>11</v>
      </c>
      <c r="AC111" s="7">
        <v>12</v>
      </c>
      <c r="AD111" s="7">
        <v>14</v>
      </c>
      <c r="AE111" s="7"/>
      <c r="AF111" s="7"/>
      <c r="AG111" s="7"/>
      <c r="AH111" s="7"/>
      <c r="AI111" s="7"/>
      <c r="AJ111" s="7"/>
      <c r="AK111" s="7"/>
      <c r="AL111" s="7"/>
      <c r="AM111" s="7"/>
      <c r="AN111" s="7">
        <v>14</v>
      </c>
      <c r="AO111" s="7"/>
      <c r="AP111" s="7" t="s">
        <v>1558</v>
      </c>
      <c r="AQ111" s="7">
        <v>4</v>
      </c>
      <c r="AR111" s="7">
        <v>50</v>
      </c>
      <c r="AS111" s="7">
        <v>102</v>
      </c>
      <c r="AT111" s="7">
        <v>78</v>
      </c>
      <c r="AU111" s="7">
        <v>76</v>
      </c>
      <c r="AV111" s="7"/>
      <c r="AW111" s="7"/>
      <c r="AX111" s="7"/>
      <c r="AY111" s="7"/>
      <c r="AZ111" s="7"/>
      <c r="BA111" s="7"/>
      <c r="BB111" s="7"/>
      <c r="BC111" s="7"/>
      <c r="BD111" s="7"/>
      <c r="BE111" s="7"/>
      <c r="BF111" s="7"/>
      <c r="BG111" s="7"/>
      <c r="BH111" s="7"/>
      <c r="BI111" s="7"/>
      <c r="BJ111" s="7">
        <v>3500</v>
      </c>
      <c r="BK111" s="7"/>
      <c r="BL111" s="7" t="s">
        <v>1559</v>
      </c>
      <c r="BM111" s="7" t="s">
        <v>1191</v>
      </c>
      <c r="BN111" s="7" t="s">
        <v>1200</v>
      </c>
      <c r="BO111" s="7">
        <v>0</v>
      </c>
      <c r="BP111" s="7">
        <v>0</v>
      </c>
      <c r="BQ111" s="7">
        <v>0</v>
      </c>
      <c r="BR111" s="7">
        <v>0</v>
      </c>
      <c r="BS111" s="7">
        <v>0</v>
      </c>
      <c r="BT111" s="7">
        <v>28</v>
      </c>
      <c r="BU111" s="7">
        <v>24</v>
      </c>
      <c r="BV111" s="7">
        <v>6</v>
      </c>
      <c r="BW111" s="7">
        <v>0</v>
      </c>
      <c r="BX111" s="7">
        <v>15</v>
      </c>
      <c r="BY111" s="7">
        <v>28</v>
      </c>
      <c r="BZ111" s="7">
        <v>24</v>
      </c>
      <c r="CA111" s="7">
        <v>6</v>
      </c>
      <c r="CB111" s="7">
        <v>0</v>
      </c>
      <c r="CC111" s="7">
        <v>15</v>
      </c>
      <c r="CD111" s="7">
        <v>0</v>
      </c>
      <c r="CE111" s="7">
        <v>73</v>
      </c>
      <c r="CF111" s="7">
        <v>73</v>
      </c>
      <c r="CG111" s="7">
        <v>1</v>
      </c>
      <c r="CH111" s="7">
        <v>0</v>
      </c>
      <c r="CI111" s="7">
        <v>0</v>
      </c>
      <c r="CJ111" s="7">
        <v>0</v>
      </c>
      <c r="CK111" s="7">
        <v>0</v>
      </c>
      <c r="CL111" s="7">
        <v>0</v>
      </c>
      <c r="CM111" s="7">
        <v>32</v>
      </c>
      <c r="CN111" s="7">
        <v>30</v>
      </c>
      <c r="CO111" s="7">
        <v>5</v>
      </c>
      <c r="CP111" s="7">
        <v>1</v>
      </c>
      <c r="CQ111" s="7">
        <v>22</v>
      </c>
      <c r="CR111" s="7">
        <v>32</v>
      </c>
      <c r="CS111" s="7">
        <v>30</v>
      </c>
      <c r="CT111" s="7">
        <v>5</v>
      </c>
      <c r="CU111" s="7">
        <v>1</v>
      </c>
      <c r="CV111" s="7">
        <v>22</v>
      </c>
      <c r="CW111" s="7">
        <v>0</v>
      </c>
      <c r="CX111" s="7">
        <v>90</v>
      </c>
      <c r="CY111" s="7">
        <v>90</v>
      </c>
      <c r="CZ111" s="7">
        <v>1</v>
      </c>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v>1</v>
      </c>
      <c r="EL111" s="7">
        <v>1</v>
      </c>
      <c r="EM111" s="7">
        <v>1</v>
      </c>
      <c r="EN111" s="7">
        <v>406828</v>
      </c>
      <c r="EO111" s="7">
        <v>100000</v>
      </c>
      <c r="EP111" s="7">
        <v>4</v>
      </c>
      <c r="EQ111" s="7">
        <v>4</v>
      </c>
      <c r="ER111" s="7">
        <v>4</v>
      </c>
      <c r="ES111" s="7">
        <v>1039172</v>
      </c>
      <c r="ET111" s="7">
        <v>600000</v>
      </c>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v>3</v>
      </c>
      <c r="GA111" s="7">
        <v>0.9</v>
      </c>
      <c r="GB111" s="7">
        <v>36</v>
      </c>
      <c r="GC111" s="7">
        <v>0.9</v>
      </c>
      <c r="GD111" s="7">
        <v>125000</v>
      </c>
      <c r="GE111" s="7">
        <v>0</v>
      </c>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7"/>
      <c r="JX111" s="7"/>
      <c r="JY111" s="7"/>
      <c r="JZ111" s="7"/>
      <c r="KA111" s="7"/>
      <c r="KB111" s="7"/>
      <c r="KC111" s="7"/>
      <c r="KD111" s="7"/>
      <c r="KE111" s="7"/>
      <c r="KF111" s="7"/>
      <c r="KG111" s="7">
        <v>0</v>
      </c>
      <c r="KH111" s="7"/>
      <c r="KI111" s="7">
        <v>5</v>
      </c>
      <c r="KJ111" s="7">
        <v>0.9</v>
      </c>
      <c r="KK111" s="7">
        <v>0</v>
      </c>
      <c r="KL111" s="7">
        <v>0</v>
      </c>
      <c r="KM111" s="7">
        <v>5.9</v>
      </c>
      <c r="KN111" s="7">
        <v>1446000</v>
      </c>
      <c r="KO111" s="7">
        <v>700000</v>
      </c>
      <c r="KP111" s="7">
        <v>700000</v>
      </c>
      <c r="KQ111" s="7"/>
      <c r="KR111" s="7"/>
      <c r="KS111" s="7"/>
      <c r="KT111" s="7">
        <v>125000</v>
      </c>
      <c r="KU111" s="7">
        <v>0</v>
      </c>
      <c r="KV111" s="7">
        <v>0</v>
      </c>
      <c r="KW111" s="7"/>
      <c r="KX111" s="7"/>
      <c r="KY111" s="7"/>
      <c r="KZ111" s="7">
        <v>0</v>
      </c>
      <c r="LA111" s="7">
        <v>0</v>
      </c>
      <c r="LB111" s="7">
        <v>0</v>
      </c>
      <c r="LC111" s="7"/>
      <c r="LD111" s="7"/>
      <c r="LE111" s="7"/>
      <c r="LF111" s="7">
        <v>5000</v>
      </c>
      <c r="LG111" s="7">
        <v>0</v>
      </c>
      <c r="LH111" s="7">
        <v>0</v>
      </c>
      <c r="LI111" s="7"/>
      <c r="LJ111" s="7"/>
      <c r="LK111" s="7"/>
      <c r="LL111" s="7">
        <v>0</v>
      </c>
      <c r="LM111" s="7">
        <v>0</v>
      </c>
      <c r="LN111" s="7">
        <v>0</v>
      </c>
      <c r="LO111" s="7"/>
      <c r="LP111" s="7"/>
      <c r="LQ111" s="7"/>
      <c r="LR111" s="7">
        <v>10000</v>
      </c>
      <c r="LS111" s="7">
        <v>0</v>
      </c>
      <c r="LT111" s="7">
        <v>0</v>
      </c>
      <c r="LU111" s="7"/>
      <c r="LV111" s="7"/>
      <c r="LW111" s="7"/>
      <c r="LX111" s="7">
        <v>0</v>
      </c>
      <c r="LY111" s="7">
        <v>0</v>
      </c>
      <c r="LZ111" s="7">
        <v>0</v>
      </c>
      <c r="MA111" s="7"/>
      <c r="MB111" s="7"/>
      <c r="MC111" s="7"/>
      <c r="MD111" s="7">
        <v>1000</v>
      </c>
      <c r="ME111" s="7">
        <v>0</v>
      </c>
      <c r="MF111" s="7">
        <v>0</v>
      </c>
      <c r="MG111" s="7"/>
      <c r="MH111" s="7"/>
      <c r="MI111" s="7"/>
      <c r="MJ111" s="7">
        <v>45000</v>
      </c>
      <c r="MK111" s="7">
        <v>0</v>
      </c>
      <c r="ML111" s="7">
        <v>0</v>
      </c>
      <c r="MM111" s="7"/>
      <c r="MN111" s="7"/>
      <c r="MO111" s="7"/>
      <c r="MP111" s="7">
        <v>40100</v>
      </c>
      <c r="MQ111" s="7">
        <v>0</v>
      </c>
      <c r="MR111" s="7">
        <v>0</v>
      </c>
      <c r="MS111" s="7"/>
      <c r="MT111" s="7"/>
      <c r="MU111" s="7"/>
      <c r="MV111" s="7">
        <v>155000</v>
      </c>
      <c r="MW111" s="7">
        <v>0</v>
      </c>
      <c r="MX111" s="7">
        <v>0</v>
      </c>
      <c r="MY111" s="7"/>
      <c r="MZ111" s="7"/>
      <c r="NA111" s="7"/>
      <c r="NB111" s="7">
        <v>16000</v>
      </c>
      <c r="NC111" s="7">
        <v>0</v>
      </c>
      <c r="ND111" s="7">
        <v>0</v>
      </c>
      <c r="NE111" s="7"/>
      <c r="NF111" s="7"/>
      <c r="NG111" s="7"/>
      <c r="NH111" s="7">
        <v>0</v>
      </c>
      <c r="NI111" s="7">
        <v>0</v>
      </c>
      <c r="NJ111" s="7">
        <v>0</v>
      </c>
      <c r="NK111" s="7"/>
      <c r="NL111" s="7"/>
      <c r="NM111" s="7"/>
      <c r="NN111" s="7">
        <v>0</v>
      </c>
      <c r="NO111" s="7">
        <v>0</v>
      </c>
      <c r="NP111" s="7">
        <v>0</v>
      </c>
      <c r="NQ111" s="7"/>
      <c r="NR111" s="7"/>
      <c r="NS111" s="7"/>
      <c r="NT111" s="7">
        <v>15200</v>
      </c>
      <c r="NU111" s="7">
        <v>0</v>
      </c>
      <c r="NV111" s="7">
        <v>0</v>
      </c>
      <c r="NW111" s="7"/>
      <c r="NX111" s="7"/>
      <c r="NY111" s="7"/>
      <c r="NZ111" s="7">
        <v>30000</v>
      </c>
      <c r="OA111" s="7">
        <v>0</v>
      </c>
      <c r="OB111" s="7">
        <v>0</v>
      </c>
      <c r="OC111" s="7"/>
      <c r="OD111" s="7"/>
      <c r="OE111" s="7"/>
      <c r="OF111" s="7">
        <v>3000</v>
      </c>
      <c r="OG111" s="7">
        <v>0</v>
      </c>
      <c r="OH111" s="7">
        <v>0</v>
      </c>
      <c r="OI111" s="7"/>
      <c r="OJ111" s="7"/>
      <c r="OK111" s="7"/>
      <c r="OL111" s="7">
        <v>0</v>
      </c>
      <c r="OM111" s="7">
        <v>0</v>
      </c>
      <c r="ON111" s="7">
        <v>0</v>
      </c>
      <c r="OO111" s="7"/>
      <c r="OP111" s="7"/>
      <c r="OQ111" s="7"/>
      <c r="OR111" s="7">
        <v>0</v>
      </c>
      <c r="OS111" s="7">
        <v>0</v>
      </c>
      <c r="OT111" s="7">
        <v>0</v>
      </c>
      <c r="OU111" s="7"/>
      <c r="OV111" s="7"/>
      <c r="OW111" s="7"/>
      <c r="OX111" s="7">
        <v>616200</v>
      </c>
      <c r="OY111" s="7">
        <v>0</v>
      </c>
      <c r="OZ111" s="7">
        <v>0</v>
      </c>
      <c r="PA111" s="7"/>
      <c r="PB111" s="7"/>
      <c r="PC111" s="7"/>
      <c r="PD111" s="7">
        <v>105000</v>
      </c>
      <c r="PE111" s="7">
        <v>0</v>
      </c>
      <c r="PF111" s="7">
        <v>0</v>
      </c>
      <c r="PG111" s="7"/>
      <c r="PH111" s="7"/>
      <c r="PI111" s="7"/>
      <c r="PJ111" s="7">
        <v>2500</v>
      </c>
      <c r="PK111" s="7">
        <v>0</v>
      </c>
      <c r="PL111" s="7">
        <v>0</v>
      </c>
      <c r="PM111" s="7"/>
      <c r="PN111" s="7"/>
      <c r="PO111" s="7"/>
      <c r="PP111" s="7">
        <v>2615000</v>
      </c>
      <c r="PQ111" s="7">
        <v>700000</v>
      </c>
      <c r="PR111" s="8">
        <v>700000</v>
      </c>
      <c r="PS111" s="7">
        <v>100</v>
      </c>
      <c r="PT111" s="7">
        <v>100</v>
      </c>
      <c r="PU111" s="7"/>
      <c r="PV111" s="7">
        <v>2061030</v>
      </c>
      <c r="PW111" s="7"/>
      <c r="PX111" s="7">
        <v>600000</v>
      </c>
      <c r="PY111" s="7">
        <v>600000</v>
      </c>
      <c r="PZ111" s="7">
        <v>700000</v>
      </c>
      <c r="QA111" s="7">
        <v>0</v>
      </c>
      <c r="QB111" s="7">
        <v>0</v>
      </c>
      <c r="QC111" s="7">
        <v>0</v>
      </c>
      <c r="QD111" s="7">
        <v>771859</v>
      </c>
      <c r="QE111" s="7">
        <v>1148000</v>
      </c>
      <c r="QF111" s="7">
        <v>1055000</v>
      </c>
      <c r="QG111" s="7">
        <v>49000</v>
      </c>
      <c r="QH111" s="7">
        <v>49000</v>
      </c>
      <c r="QI111" s="7">
        <v>100000</v>
      </c>
      <c r="QJ111" s="7">
        <v>950344</v>
      </c>
      <c r="QK111" s="7">
        <v>760000</v>
      </c>
      <c r="QL111" s="7">
        <v>760000</v>
      </c>
      <c r="QM111" s="7"/>
      <c r="QN111" s="7">
        <v>0</v>
      </c>
      <c r="QO111" s="7">
        <v>0</v>
      </c>
      <c r="QP111" s="7">
        <v>0</v>
      </c>
      <c r="QQ111" s="7"/>
      <c r="QR111" s="7"/>
      <c r="QS111" s="7"/>
      <c r="QT111" s="7"/>
      <c r="QU111" s="7"/>
      <c r="QV111" s="7"/>
      <c r="QW111" s="7"/>
      <c r="QX111" s="7"/>
      <c r="QY111" s="7"/>
      <c r="QZ111" s="7"/>
      <c r="RA111" s="7"/>
      <c r="RB111" s="7"/>
      <c r="RC111" s="7"/>
      <c r="RD111" s="7"/>
      <c r="RE111" s="7"/>
      <c r="RF111" s="7"/>
      <c r="RG111" s="7"/>
      <c r="RH111" s="7"/>
      <c r="RI111" s="7">
        <v>0</v>
      </c>
      <c r="RJ111" s="7"/>
      <c r="RK111" s="7"/>
      <c r="RL111" s="7"/>
      <c r="RM111" s="7" t="s">
        <v>1188</v>
      </c>
      <c r="RN111" s="7"/>
      <c r="RO111" s="7"/>
      <c r="RP111" s="7"/>
      <c r="RQ111" s="7"/>
      <c r="RR111" s="7"/>
      <c r="RS111" s="7"/>
      <c r="RT111" s="7"/>
      <c r="RU111" s="7"/>
      <c r="RV111" s="7"/>
      <c r="RW111" s="7"/>
      <c r="RX111" s="7"/>
      <c r="RY111" s="7"/>
      <c r="RZ111" s="7"/>
      <c r="SA111" s="7"/>
      <c r="SB111" s="7"/>
      <c r="SC111" s="7"/>
      <c r="SD111" s="7"/>
      <c r="SE111" s="7"/>
      <c r="SF111" s="7"/>
      <c r="SG111" s="36">
        <f t="shared" si="169"/>
        <v>2615000</v>
      </c>
      <c r="SH111" s="36">
        <f t="shared" si="170"/>
        <v>2615000</v>
      </c>
      <c r="SI111" s="36">
        <f t="shared" si="171"/>
        <v>1576000</v>
      </c>
      <c r="SJ111" s="20">
        <f t="shared" si="172"/>
        <v>1446000</v>
      </c>
      <c r="SK111" s="20">
        <f t="shared" si="173"/>
        <v>125000</v>
      </c>
      <c r="SL111" s="20">
        <f t="shared" si="174"/>
        <v>0</v>
      </c>
      <c r="SM111" s="20">
        <f t="shared" si="175"/>
        <v>5000</v>
      </c>
      <c r="SN111" s="36">
        <f t="shared" si="176"/>
        <v>1039000</v>
      </c>
      <c r="SO111" s="36">
        <f t="shared" si="177"/>
        <v>10000</v>
      </c>
      <c r="SP111" s="20">
        <f t="shared" si="178"/>
        <v>0</v>
      </c>
      <c r="SQ111" s="20">
        <f t="shared" si="179"/>
        <v>10000</v>
      </c>
      <c r="SR111" s="20">
        <f t="shared" si="180"/>
        <v>0</v>
      </c>
      <c r="SS111" s="20">
        <f t="shared" si="181"/>
        <v>1000</v>
      </c>
      <c r="ST111" s="20">
        <f t="shared" si="182"/>
        <v>45000</v>
      </c>
      <c r="SU111" s="20">
        <f t="shared" si="183"/>
        <v>40100</v>
      </c>
      <c r="SV111" s="36">
        <f t="shared" si="184"/>
        <v>835400</v>
      </c>
      <c r="SW111" s="20">
        <f t="shared" si="185"/>
        <v>155000</v>
      </c>
      <c r="SX111" s="20">
        <f t="shared" si="186"/>
        <v>16000</v>
      </c>
      <c r="SY111" s="20">
        <f t="shared" si="187"/>
        <v>0</v>
      </c>
      <c r="SZ111" s="20">
        <f t="shared" si="188"/>
        <v>0</v>
      </c>
      <c r="TA111" s="20">
        <f t="shared" si="189"/>
        <v>15200</v>
      </c>
      <c r="TB111" s="20">
        <f t="shared" si="190"/>
        <v>30000</v>
      </c>
      <c r="TC111" s="20">
        <f t="shared" si="191"/>
        <v>3000</v>
      </c>
      <c r="TD111" s="20">
        <f t="shared" si="192"/>
        <v>0</v>
      </c>
      <c r="TE111" s="20">
        <f t="shared" si="193"/>
        <v>0</v>
      </c>
      <c r="TF111" s="20">
        <f t="shared" si="194"/>
        <v>616200</v>
      </c>
      <c r="TG111" s="20">
        <f t="shared" si="195"/>
        <v>105000</v>
      </c>
      <c r="TH111" s="20">
        <f t="shared" si="196"/>
        <v>2500</v>
      </c>
      <c r="TI111" s="6"/>
      <c r="TJ111" s="36">
        <f t="shared" si="197"/>
        <v>700000</v>
      </c>
      <c r="TK111" s="36">
        <f t="shared" si="198"/>
        <v>700000</v>
      </c>
      <c r="TL111" s="36">
        <f t="shared" si="199"/>
        <v>700000</v>
      </c>
      <c r="TM111" s="20">
        <f t="shared" si="200"/>
        <v>700000</v>
      </c>
      <c r="TN111" s="20">
        <f t="shared" si="201"/>
        <v>0</v>
      </c>
      <c r="TO111" s="20">
        <f t="shared" si="202"/>
        <v>0</v>
      </c>
      <c r="TP111" s="20">
        <f t="shared" si="203"/>
        <v>0</v>
      </c>
      <c r="TQ111" s="36">
        <f t="shared" si="204"/>
        <v>0</v>
      </c>
      <c r="TR111" s="36">
        <f t="shared" si="205"/>
        <v>0</v>
      </c>
      <c r="TS111" s="20">
        <f t="shared" si="206"/>
        <v>0</v>
      </c>
      <c r="TT111" s="20">
        <f t="shared" si="207"/>
        <v>0</v>
      </c>
      <c r="TU111" s="20">
        <f t="shared" si="208"/>
        <v>0</v>
      </c>
      <c r="TV111" s="20">
        <f t="shared" si="209"/>
        <v>0</v>
      </c>
      <c r="TW111" s="20">
        <f t="shared" si="210"/>
        <v>0</v>
      </c>
      <c r="TX111" s="20">
        <f t="shared" si="211"/>
        <v>0</v>
      </c>
      <c r="TY111" s="36">
        <f t="shared" si="212"/>
        <v>0</v>
      </c>
      <c r="TZ111" s="20">
        <f t="shared" si="213"/>
        <v>0</v>
      </c>
      <c r="UA111" s="20">
        <f t="shared" si="214"/>
        <v>0</v>
      </c>
      <c r="UB111" s="20">
        <f t="shared" si="215"/>
        <v>0</v>
      </c>
      <c r="UC111" s="20">
        <f t="shared" si="216"/>
        <v>0</v>
      </c>
      <c r="UD111" s="20">
        <f t="shared" si="217"/>
        <v>0</v>
      </c>
      <c r="UE111" s="20">
        <f t="shared" si="218"/>
        <v>0</v>
      </c>
      <c r="UF111" s="20">
        <f t="shared" si="219"/>
        <v>0</v>
      </c>
      <c r="UG111" s="20">
        <f t="shared" si="220"/>
        <v>0</v>
      </c>
      <c r="UH111" s="20">
        <f t="shared" si="221"/>
        <v>0</v>
      </c>
      <c r="UI111" s="20">
        <f t="shared" si="222"/>
        <v>0</v>
      </c>
      <c r="UJ111" s="20">
        <f t="shared" si="223"/>
        <v>0</v>
      </c>
      <c r="UK111" s="20">
        <f t="shared" si="224"/>
        <v>0</v>
      </c>
      <c r="UL111" s="6"/>
      <c r="UM111" s="36">
        <f t="shared" si="225"/>
        <v>700000</v>
      </c>
      <c r="UN111" s="36">
        <f t="shared" si="226"/>
        <v>700000</v>
      </c>
      <c r="UO111" s="36">
        <f t="shared" si="227"/>
        <v>700000</v>
      </c>
      <c r="UP111" s="20">
        <f t="shared" si="228"/>
        <v>700000</v>
      </c>
      <c r="UQ111" s="20">
        <f t="shared" si="229"/>
        <v>0</v>
      </c>
      <c r="UR111" s="20">
        <f t="shared" si="230"/>
        <v>0</v>
      </c>
      <c r="US111" s="20">
        <f t="shared" si="231"/>
        <v>0</v>
      </c>
      <c r="UT111" s="36">
        <f t="shared" si="232"/>
        <v>0</v>
      </c>
      <c r="UU111" s="36">
        <f t="shared" si="233"/>
        <v>0</v>
      </c>
      <c r="UV111" s="20">
        <f t="shared" si="234"/>
        <v>0</v>
      </c>
      <c r="UW111" s="20">
        <f t="shared" si="235"/>
        <v>0</v>
      </c>
      <c r="UX111" s="20">
        <f t="shared" si="236"/>
        <v>0</v>
      </c>
      <c r="UY111" s="20">
        <f t="shared" si="237"/>
        <v>0</v>
      </c>
      <c r="UZ111" s="20">
        <f t="shared" si="238"/>
        <v>0</v>
      </c>
      <c r="VA111" s="20">
        <f t="shared" si="239"/>
        <v>0</v>
      </c>
      <c r="VB111" s="36">
        <f t="shared" si="240"/>
        <v>0</v>
      </c>
      <c r="VC111" s="20">
        <f t="shared" si="241"/>
        <v>0</v>
      </c>
      <c r="VD111" s="20">
        <f t="shared" si="242"/>
        <v>0</v>
      </c>
      <c r="VE111" s="20">
        <f t="shared" si="243"/>
        <v>0</v>
      </c>
      <c r="VF111" s="20">
        <f t="shared" si="244"/>
        <v>0</v>
      </c>
      <c r="VG111" s="20">
        <f t="shared" si="245"/>
        <v>0</v>
      </c>
      <c r="VH111" s="20">
        <f t="shared" si="246"/>
        <v>0</v>
      </c>
      <c r="VI111" s="20">
        <f t="shared" si="247"/>
        <v>0</v>
      </c>
      <c r="VJ111" s="20">
        <f t="shared" si="248"/>
        <v>0</v>
      </c>
      <c r="VK111" s="20">
        <f t="shared" si="249"/>
        <v>0</v>
      </c>
      <c r="VL111" s="20">
        <f t="shared" si="250"/>
        <v>0</v>
      </c>
      <c r="VM111" s="20">
        <f t="shared" si="251"/>
        <v>0</v>
      </c>
      <c r="VN111" s="20">
        <f t="shared" si="252"/>
        <v>0</v>
      </c>
      <c r="VT111" s="34">
        <f t="shared" si="139"/>
        <v>1647194</v>
      </c>
      <c r="VU111" s="34" t="str">
        <f t="shared" si="140"/>
        <v>Město Dobruška</v>
      </c>
      <c r="VV111" s="34" t="str">
        <f t="shared" si="141"/>
        <v>Město Dobruška Pečovatelská služba</v>
      </c>
      <c r="VW111" s="34" t="str">
        <f t="shared" si="142"/>
        <v>pečovatelská služba</v>
      </c>
      <c r="VX111" s="10">
        <f t="shared" si="143"/>
        <v>56000</v>
      </c>
      <c r="VY111" s="10"/>
      <c r="VZ111" s="10"/>
      <c r="WA111" s="10">
        <f t="shared" si="144"/>
        <v>155000</v>
      </c>
      <c r="WB111" s="10">
        <f t="shared" si="145"/>
        <v>30000</v>
      </c>
      <c r="WC111" s="10">
        <f t="shared" si="146"/>
        <v>0</v>
      </c>
      <c r="WD111" s="10">
        <f t="shared" si="147"/>
        <v>0</v>
      </c>
      <c r="WE111" s="10">
        <f t="shared" si="148"/>
        <v>31200</v>
      </c>
      <c r="WF111" s="10"/>
      <c r="WG111" s="10"/>
      <c r="WH111" s="10">
        <f t="shared" si="149"/>
        <v>105000</v>
      </c>
      <c r="WI111" s="10">
        <f t="shared" si="150"/>
        <v>661800</v>
      </c>
      <c r="WJ111" s="10">
        <f t="shared" si="151"/>
        <v>1571000</v>
      </c>
      <c r="WK111" s="10"/>
      <c r="WL111" s="10">
        <f t="shared" si="152"/>
        <v>5000</v>
      </c>
      <c r="WM111" s="10">
        <f t="shared" si="153"/>
        <v>2615000</v>
      </c>
      <c r="WN111" s="10">
        <f t="shared" si="154"/>
        <v>2615000</v>
      </c>
      <c r="WO111" s="10">
        <f t="shared" si="155"/>
        <v>0</v>
      </c>
      <c r="WP111" s="10">
        <f t="shared" si="156"/>
        <v>1576000</v>
      </c>
      <c r="WQ111" s="34">
        <v>6115340</v>
      </c>
      <c r="WR111" s="10">
        <f t="shared" si="157"/>
        <v>0</v>
      </c>
      <c r="WS111" s="10"/>
      <c r="WT111" s="10"/>
      <c r="WU111" s="10">
        <f t="shared" si="158"/>
        <v>0</v>
      </c>
      <c r="WV111" s="10">
        <f t="shared" si="159"/>
        <v>0</v>
      </c>
      <c r="WW111" s="10">
        <f t="shared" si="160"/>
        <v>0</v>
      </c>
      <c r="WX111" s="10">
        <f t="shared" si="161"/>
        <v>0</v>
      </c>
      <c r="WY111" s="10">
        <f t="shared" si="162"/>
        <v>0</v>
      </c>
      <c r="WZ111" s="10"/>
      <c r="XA111" s="10"/>
      <c r="XB111" s="10">
        <f t="shared" si="163"/>
        <v>0</v>
      </c>
      <c r="XC111" s="10">
        <f t="shared" si="164"/>
        <v>0</v>
      </c>
      <c r="XD111" s="10">
        <f t="shared" si="165"/>
        <v>700000</v>
      </c>
      <c r="XE111" s="10">
        <f t="shared" si="166"/>
        <v>700000</v>
      </c>
      <c r="XF111" s="10"/>
      <c r="XG111" s="10">
        <f t="shared" si="167"/>
        <v>700000</v>
      </c>
      <c r="XH111" s="10">
        <f t="shared" si="168"/>
        <v>0</v>
      </c>
      <c r="XI111" s="10"/>
      <c r="XJ111" s="10"/>
      <c r="XK111" s="10"/>
    </row>
    <row r="112" spans="1:635" s="34" customFormat="1" ht="28.5" customHeight="1">
      <c r="A112" s="7">
        <v>1</v>
      </c>
      <c r="B112" s="9" t="s">
        <v>1560</v>
      </c>
      <c r="C112" s="7">
        <v>272680</v>
      </c>
      <c r="D112" s="7" t="s">
        <v>1561</v>
      </c>
      <c r="E112" s="7" t="s">
        <v>1474</v>
      </c>
      <c r="F112" s="7">
        <v>6232669</v>
      </c>
      <c r="G112" s="7" t="s">
        <v>1186</v>
      </c>
      <c r="H112" s="7" t="s">
        <v>1187</v>
      </c>
      <c r="I112" s="7" t="s">
        <v>1560</v>
      </c>
      <c r="J112" s="35">
        <v>39083</v>
      </c>
      <c r="K112" s="7"/>
      <c r="L112" s="7" t="s">
        <v>1188</v>
      </c>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t="s">
        <v>1301</v>
      </c>
      <c r="AQ112" s="7">
        <v>5</v>
      </c>
      <c r="AR112" s="7">
        <v>70</v>
      </c>
      <c r="AS112" s="7">
        <v>110</v>
      </c>
      <c r="AT112" s="7">
        <v>108</v>
      </c>
      <c r="AU112" s="7">
        <v>110</v>
      </c>
      <c r="AV112" s="7"/>
      <c r="AW112" s="7"/>
      <c r="AX112" s="7"/>
      <c r="AY112" s="7"/>
      <c r="AZ112" s="7"/>
      <c r="BA112" s="7"/>
      <c r="BB112" s="7"/>
      <c r="BC112" s="7"/>
      <c r="BD112" s="7"/>
      <c r="BE112" s="7"/>
      <c r="BF112" s="7"/>
      <c r="BG112" s="7"/>
      <c r="BH112" s="7"/>
      <c r="BI112" s="7"/>
      <c r="BJ112" s="7">
        <v>5000</v>
      </c>
      <c r="BK112" s="7"/>
      <c r="BL112" s="7" t="s">
        <v>1562</v>
      </c>
      <c r="BM112" s="7" t="s">
        <v>1191</v>
      </c>
      <c r="BN112" s="7" t="s">
        <v>1200</v>
      </c>
      <c r="BO112" s="7">
        <v>0</v>
      </c>
      <c r="BP112" s="7">
        <v>0</v>
      </c>
      <c r="BQ112" s="7">
        <v>0</v>
      </c>
      <c r="BR112" s="7">
        <v>0</v>
      </c>
      <c r="BS112" s="7">
        <v>0</v>
      </c>
      <c r="BT112" s="7">
        <v>38</v>
      </c>
      <c r="BU112" s="7">
        <v>15</v>
      </c>
      <c r="BV112" s="7">
        <v>6</v>
      </c>
      <c r="BW112" s="7">
        <v>4</v>
      </c>
      <c r="BX112" s="7">
        <v>10</v>
      </c>
      <c r="BY112" s="7">
        <v>38</v>
      </c>
      <c r="BZ112" s="7">
        <v>15</v>
      </c>
      <c r="CA112" s="7">
        <v>6</v>
      </c>
      <c r="CB112" s="7">
        <v>4</v>
      </c>
      <c r="CC112" s="7">
        <v>10</v>
      </c>
      <c r="CD112" s="7">
        <v>0</v>
      </c>
      <c r="CE112" s="7">
        <v>73</v>
      </c>
      <c r="CF112" s="7">
        <v>73</v>
      </c>
      <c r="CG112" s="7">
        <v>3</v>
      </c>
      <c r="CH112" s="7">
        <v>0</v>
      </c>
      <c r="CI112" s="7">
        <v>0</v>
      </c>
      <c r="CJ112" s="7">
        <v>0</v>
      </c>
      <c r="CK112" s="7">
        <v>0</v>
      </c>
      <c r="CL112" s="7">
        <v>0</v>
      </c>
      <c r="CM112" s="7">
        <v>55</v>
      </c>
      <c r="CN112" s="7">
        <v>15</v>
      </c>
      <c r="CO112" s="7">
        <v>7</v>
      </c>
      <c r="CP112" s="7">
        <v>5</v>
      </c>
      <c r="CQ112" s="7">
        <v>28</v>
      </c>
      <c r="CR112" s="7">
        <v>55</v>
      </c>
      <c r="CS112" s="7">
        <v>15</v>
      </c>
      <c r="CT112" s="7">
        <v>7</v>
      </c>
      <c r="CU112" s="7">
        <v>5</v>
      </c>
      <c r="CV112" s="7">
        <v>28</v>
      </c>
      <c r="CW112" s="7">
        <v>0</v>
      </c>
      <c r="CX112" s="7">
        <v>110</v>
      </c>
      <c r="CY112" s="7">
        <v>110</v>
      </c>
      <c r="CZ112" s="7">
        <v>3</v>
      </c>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v>1</v>
      </c>
      <c r="EL112" s="7">
        <v>1</v>
      </c>
      <c r="EM112" s="7">
        <v>1</v>
      </c>
      <c r="EN112" s="7">
        <v>382000</v>
      </c>
      <c r="EO112" s="7">
        <v>200000</v>
      </c>
      <c r="EP112" s="7">
        <v>5</v>
      </c>
      <c r="EQ112" s="7">
        <v>5</v>
      </c>
      <c r="ER112" s="7">
        <v>5</v>
      </c>
      <c r="ES112" s="7">
        <v>1561000</v>
      </c>
      <c r="ET112" s="7">
        <v>1100000</v>
      </c>
      <c r="EU112" s="7"/>
      <c r="EV112" s="7"/>
      <c r="EW112" s="7"/>
      <c r="EX112" s="7"/>
      <c r="EY112" s="7"/>
      <c r="EZ112" s="7"/>
      <c r="FA112" s="7"/>
      <c r="FB112" s="7"/>
      <c r="FC112" s="7"/>
      <c r="FD112" s="7"/>
      <c r="FE112" s="7"/>
      <c r="FF112" s="7"/>
      <c r="FG112" s="7"/>
      <c r="FH112" s="7"/>
      <c r="FI112" s="7"/>
      <c r="FJ112" s="7"/>
      <c r="FK112" s="7"/>
      <c r="FL112" s="7"/>
      <c r="FM112" s="7"/>
      <c r="FN112" s="7"/>
      <c r="FO112" s="7">
        <v>3</v>
      </c>
      <c r="FP112" s="7">
        <v>0.3</v>
      </c>
      <c r="FQ112" s="7">
        <v>0.3</v>
      </c>
      <c r="FR112" s="7">
        <v>151000</v>
      </c>
      <c r="FS112" s="7">
        <v>0</v>
      </c>
      <c r="FT112" s="7"/>
      <c r="FU112" s="7"/>
      <c r="FV112" s="7"/>
      <c r="FW112" s="7"/>
      <c r="FX112" s="7"/>
      <c r="FY112" s="7"/>
      <c r="FZ112" s="7"/>
      <c r="GA112" s="7"/>
      <c r="GB112" s="7"/>
      <c r="GC112" s="7"/>
      <c r="GD112" s="7"/>
      <c r="GE112" s="7"/>
      <c r="GF112" s="7"/>
      <c r="GG112" s="7"/>
      <c r="GH112" s="7"/>
      <c r="GI112" s="7"/>
      <c r="GJ112" s="7"/>
      <c r="GK112" s="7"/>
      <c r="GL112" s="7">
        <v>1</v>
      </c>
      <c r="GM112" s="7">
        <v>0.2</v>
      </c>
      <c r="GN112" s="7">
        <v>12</v>
      </c>
      <c r="GO112" s="7">
        <v>0.2</v>
      </c>
      <c r="GP112" s="7">
        <v>30000</v>
      </c>
      <c r="GQ112" s="7">
        <v>0</v>
      </c>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c r="JY112" s="7"/>
      <c r="JZ112" s="7"/>
      <c r="KA112" s="7"/>
      <c r="KB112" s="7"/>
      <c r="KC112" s="7"/>
      <c r="KD112" s="7"/>
      <c r="KE112" s="7"/>
      <c r="KF112" s="7"/>
      <c r="KG112" s="7">
        <v>0</v>
      </c>
      <c r="KH112" s="7"/>
      <c r="KI112" s="7">
        <v>6</v>
      </c>
      <c r="KJ112" s="7">
        <v>0.2</v>
      </c>
      <c r="KK112" s="7">
        <v>0</v>
      </c>
      <c r="KL112" s="7">
        <v>0</v>
      </c>
      <c r="KM112" s="7">
        <v>6.2</v>
      </c>
      <c r="KN112" s="7">
        <v>2094000</v>
      </c>
      <c r="KO112" s="7">
        <v>1300000</v>
      </c>
      <c r="KP112" s="7">
        <v>1300000</v>
      </c>
      <c r="KQ112" s="7"/>
      <c r="KR112" s="7"/>
      <c r="KS112" s="7"/>
      <c r="KT112" s="7">
        <v>30000</v>
      </c>
      <c r="KU112" s="7">
        <v>0</v>
      </c>
      <c r="KV112" s="7">
        <v>0</v>
      </c>
      <c r="KW112" s="7"/>
      <c r="KX112" s="7"/>
      <c r="KY112" s="7"/>
      <c r="KZ112" s="7">
        <v>0</v>
      </c>
      <c r="LA112" s="7">
        <v>0</v>
      </c>
      <c r="LB112" s="7">
        <v>0</v>
      </c>
      <c r="LC112" s="7"/>
      <c r="LD112" s="7"/>
      <c r="LE112" s="7"/>
      <c r="LF112" s="7">
        <v>5000</v>
      </c>
      <c r="LG112" s="7">
        <v>0</v>
      </c>
      <c r="LH112" s="7">
        <v>0</v>
      </c>
      <c r="LI112" s="7"/>
      <c r="LJ112" s="7"/>
      <c r="LK112" s="7"/>
      <c r="LL112" s="7">
        <v>0</v>
      </c>
      <c r="LM112" s="7">
        <v>0</v>
      </c>
      <c r="LN112" s="7">
        <v>0</v>
      </c>
      <c r="LO112" s="7"/>
      <c r="LP112" s="7"/>
      <c r="LQ112" s="7"/>
      <c r="LR112" s="7">
        <v>20000</v>
      </c>
      <c r="LS112" s="7">
        <v>0</v>
      </c>
      <c r="LT112" s="7">
        <v>0</v>
      </c>
      <c r="LU112" s="7"/>
      <c r="LV112" s="7"/>
      <c r="LW112" s="7"/>
      <c r="LX112" s="7">
        <v>0</v>
      </c>
      <c r="LY112" s="7">
        <v>0</v>
      </c>
      <c r="LZ112" s="7">
        <v>0</v>
      </c>
      <c r="MA112" s="7"/>
      <c r="MB112" s="7"/>
      <c r="MC112" s="7"/>
      <c r="MD112" s="7">
        <v>15000</v>
      </c>
      <c r="ME112" s="7">
        <v>0</v>
      </c>
      <c r="MF112" s="7">
        <v>0</v>
      </c>
      <c r="MG112" s="7"/>
      <c r="MH112" s="7"/>
      <c r="MI112" s="7"/>
      <c r="MJ112" s="7">
        <v>60000</v>
      </c>
      <c r="MK112" s="7">
        <v>0</v>
      </c>
      <c r="ML112" s="7">
        <v>0</v>
      </c>
      <c r="MM112" s="7"/>
      <c r="MN112" s="7"/>
      <c r="MO112" s="7"/>
      <c r="MP112" s="7">
        <v>61000</v>
      </c>
      <c r="MQ112" s="7">
        <v>0</v>
      </c>
      <c r="MR112" s="7">
        <v>0</v>
      </c>
      <c r="MS112" s="7"/>
      <c r="MT112" s="7"/>
      <c r="MU112" s="7"/>
      <c r="MV112" s="7">
        <v>40000</v>
      </c>
      <c r="MW112" s="7">
        <v>0</v>
      </c>
      <c r="MX112" s="7">
        <v>0</v>
      </c>
      <c r="MY112" s="7"/>
      <c r="MZ112" s="7"/>
      <c r="NA112" s="7"/>
      <c r="NB112" s="7">
        <v>12000</v>
      </c>
      <c r="NC112" s="7">
        <v>0</v>
      </c>
      <c r="ND112" s="7">
        <v>0</v>
      </c>
      <c r="NE112" s="7"/>
      <c r="NF112" s="7"/>
      <c r="NG112" s="7"/>
      <c r="NH112" s="7">
        <v>0</v>
      </c>
      <c r="NI112" s="7">
        <v>0</v>
      </c>
      <c r="NJ112" s="7">
        <v>0</v>
      </c>
      <c r="NK112" s="7"/>
      <c r="NL112" s="7"/>
      <c r="NM112" s="7"/>
      <c r="NN112" s="7">
        <v>20000</v>
      </c>
      <c r="NO112" s="7">
        <v>0</v>
      </c>
      <c r="NP112" s="7">
        <v>0</v>
      </c>
      <c r="NQ112" s="7"/>
      <c r="NR112" s="7"/>
      <c r="NS112" s="7"/>
      <c r="NT112" s="7">
        <v>30000</v>
      </c>
      <c r="NU112" s="7">
        <v>0</v>
      </c>
      <c r="NV112" s="7">
        <v>0</v>
      </c>
      <c r="NW112" s="7"/>
      <c r="NX112" s="7"/>
      <c r="NY112" s="7"/>
      <c r="NZ112" s="7">
        <v>15000</v>
      </c>
      <c r="OA112" s="7">
        <v>0</v>
      </c>
      <c r="OB112" s="7">
        <v>0</v>
      </c>
      <c r="OC112" s="7"/>
      <c r="OD112" s="7"/>
      <c r="OE112" s="7"/>
      <c r="OF112" s="7">
        <v>5000</v>
      </c>
      <c r="OG112" s="7">
        <v>0</v>
      </c>
      <c r="OH112" s="7">
        <v>0</v>
      </c>
      <c r="OI112" s="7"/>
      <c r="OJ112" s="7"/>
      <c r="OK112" s="7"/>
      <c r="OL112" s="7">
        <v>0</v>
      </c>
      <c r="OM112" s="7">
        <v>0</v>
      </c>
      <c r="ON112" s="7">
        <v>0</v>
      </c>
      <c r="OO112" s="7"/>
      <c r="OP112" s="7"/>
      <c r="OQ112" s="7"/>
      <c r="OR112" s="7">
        <v>0</v>
      </c>
      <c r="OS112" s="7">
        <v>0</v>
      </c>
      <c r="OT112" s="7">
        <v>0</v>
      </c>
      <c r="OU112" s="7"/>
      <c r="OV112" s="7"/>
      <c r="OW112" s="7"/>
      <c r="OX112" s="7">
        <v>0</v>
      </c>
      <c r="OY112" s="7">
        <v>0</v>
      </c>
      <c r="OZ112" s="7">
        <v>0</v>
      </c>
      <c r="PA112" s="7"/>
      <c r="PB112" s="7"/>
      <c r="PC112" s="7"/>
      <c r="PD112" s="7">
        <v>0</v>
      </c>
      <c r="PE112" s="7">
        <v>0</v>
      </c>
      <c r="PF112" s="7">
        <v>0</v>
      </c>
      <c r="PG112" s="7"/>
      <c r="PH112" s="7"/>
      <c r="PI112" s="7"/>
      <c r="PJ112" s="7">
        <v>0</v>
      </c>
      <c r="PK112" s="7">
        <v>0</v>
      </c>
      <c r="PL112" s="7">
        <v>0</v>
      </c>
      <c r="PM112" s="7"/>
      <c r="PN112" s="7"/>
      <c r="PO112" s="7"/>
      <c r="PP112" s="7">
        <v>2407000</v>
      </c>
      <c r="PQ112" s="7">
        <v>1300000</v>
      </c>
      <c r="PR112" s="8">
        <v>1300000</v>
      </c>
      <c r="PS112" s="7">
        <v>100</v>
      </c>
      <c r="PT112" s="7">
        <v>100</v>
      </c>
      <c r="PU112" s="7"/>
      <c r="PV112" s="7">
        <v>2287902</v>
      </c>
      <c r="PW112" s="7"/>
      <c r="PX112" s="7">
        <v>699000</v>
      </c>
      <c r="PY112" s="7">
        <v>785000</v>
      </c>
      <c r="PZ112" s="7">
        <v>1300000</v>
      </c>
      <c r="QA112" s="7">
        <v>0</v>
      </c>
      <c r="QB112" s="7">
        <v>0</v>
      </c>
      <c r="QC112" s="7">
        <v>0</v>
      </c>
      <c r="QD112" s="7">
        <v>862494</v>
      </c>
      <c r="QE112" s="7">
        <v>1296000</v>
      </c>
      <c r="QF112" s="7">
        <v>657000</v>
      </c>
      <c r="QG112" s="7">
        <v>0</v>
      </c>
      <c r="QH112" s="7">
        <v>0</v>
      </c>
      <c r="QI112" s="7">
        <v>0</v>
      </c>
      <c r="QJ112" s="7">
        <v>529899</v>
      </c>
      <c r="QK112" s="7">
        <v>450000</v>
      </c>
      <c r="QL112" s="7">
        <v>450000</v>
      </c>
      <c r="QM112" s="7"/>
      <c r="QN112" s="7">
        <v>0</v>
      </c>
      <c r="QO112" s="7">
        <v>0</v>
      </c>
      <c r="QP112" s="7">
        <v>0</v>
      </c>
      <c r="QQ112" s="7"/>
      <c r="QR112" s="7"/>
      <c r="QS112" s="7"/>
      <c r="QT112" s="7"/>
      <c r="QU112" s="7"/>
      <c r="QV112" s="7"/>
      <c r="QW112" s="7"/>
      <c r="QX112" s="7"/>
      <c r="QY112" s="7"/>
      <c r="QZ112" s="7"/>
      <c r="RA112" s="7"/>
      <c r="RB112" s="7"/>
      <c r="RC112" s="7"/>
      <c r="RD112" s="7"/>
      <c r="RE112" s="7"/>
      <c r="RF112" s="7"/>
      <c r="RG112" s="7"/>
      <c r="RH112" s="7"/>
      <c r="RI112" s="7">
        <v>0</v>
      </c>
      <c r="RJ112" s="7"/>
      <c r="RK112" s="7"/>
      <c r="RL112" s="7"/>
      <c r="RM112" s="7" t="s">
        <v>1188</v>
      </c>
      <c r="RN112" s="7"/>
      <c r="RO112" s="7"/>
      <c r="RP112" s="7"/>
      <c r="RQ112" s="7"/>
      <c r="RR112" s="7"/>
      <c r="RS112" s="7"/>
      <c r="RT112" s="7"/>
      <c r="RU112" s="7"/>
      <c r="RV112" s="7"/>
      <c r="RW112" s="7"/>
      <c r="RX112" s="7"/>
      <c r="RY112" s="7"/>
      <c r="RZ112" s="7"/>
      <c r="SA112" s="7"/>
      <c r="SB112" s="7"/>
      <c r="SC112" s="7"/>
      <c r="SD112" s="7"/>
      <c r="SE112" s="7"/>
      <c r="SF112" s="7"/>
      <c r="SG112" s="36">
        <f t="shared" si="169"/>
        <v>2407000</v>
      </c>
      <c r="SH112" s="36">
        <f t="shared" si="170"/>
        <v>2407000</v>
      </c>
      <c r="SI112" s="36">
        <f t="shared" si="171"/>
        <v>2129000</v>
      </c>
      <c r="SJ112" s="20">
        <f t="shared" si="172"/>
        <v>2094000</v>
      </c>
      <c r="SK112" s="20">
        <f t="shared" si="173"/>
        <v>30000</v>
      </c>
      <c r="SL112" s="20">
        <f t="shared" si="174"/>
        <v>0</v>
      </c>
      <c r="SM112" s="20">
        <f t="shared" si="175"/>
        <v>5000</v>
      </c>
      <c r="SN112" s="36">
        <f t="shared" si="176"/>
        <v>278000</v>
      </c>
      <c r="SO112" s="36">
        <f t="shared" si="177"/>
        <v>20000</v>
      </c>
      <c r="SP112" s="20">
        <f t="shared" si="178"/>
        <v>0</v>
      </c>
      <c r="SQ112" s="20">
        <f t="shared" si="179"/>
        <v>20000</v>
      </c>
      <c r="SR112" s="20">
        <f t="shared" si="180"/>
        <v>0</v>
      </c>
      <c r="SS112" s="20">
        <f t="shared" si="181"/>
        <v>15000</v>
      </c>
      <c r="ST112" s="20">
        <f t="shared" si="182"/>
        <v>60000</v>
      </c>
      <c r="SU112" s="20">
        <f t="shared" si="183"/>
        <v>61000</v>
      </c>
      <c r="SV112" s="36">
        <f t="shared" si="184"/>
        <v>122000</v>
      </c>
      <c r="SW112" s="20">
        <f t="shared" si="185"/>
        <v>40000</v>
      </c>
      <c r="SX112" s="20">
        <f t="shared" si="186"/>
        <v>12000</v>
      </c>
      <c r="SY112" s="20">
        <f t="shared" si="187"/>
        <v>0</v>
      </c>
      <c r="SZ112" s="20">
        <f t="shared" si="188"/>
        <v>20000</v>
      </c>
      <c r="TA112" s="20">
        <f t="shared" si="189"/>
        <v>30000</v>
      </c>
      <c r="TB112" s="20">
        <f t="shared" si="190"/>
        <v>15000</v>
      </c>
      <c r="TC112" s="20">
        <f t="shared" si="191"/>
        <v>5000</v>
      </c>
      <c r="TD112" s="20">
        <f t="shared" si="192"/>
        <v>0</v>
      </c>
      <c r="TE112" s="20">
        <f t="shared" si="193"/>
        <v>0</v>
      </c>
      <c r="TF112" s="20">
        <f t="shared" si="194"/>
        <v>0</v>
      </c>
      <c r="TG112" s="20">
        <f t="shared" si="195"/>
        <v>0</v>
      </c>
      <c r="TH112" s="20">
        <f t="shared" si="196"/>
        <v>0</v>
      </c>
      <c r="TI112" s="6"/>
      <c r="TJ112" s="36">
        <f t="shared" si="197"/>
        <v>1300000</v>
      </c>
      <c r="TK112" s="36">
        <f t="shared" si="198"/>
        <v>1300000</v>
      </c>
      <c r="TL112" s="36">
        <f t="shared" si="199"/>
        <v>1300000</v>
      </c>
      <c r="TM112" s="20">
        <f t="shared" si="200"/>
        <v>1300000</v>
      </c>
      <c r="TN112" s="20">
        <f t="shared" si="201"/>
        <v>0</v>
      </c>
      <c r="TO112" s="20">
        <f t="shared" si="202"/>
        <v>0</v>
      </c>
      <c r="TP112" s="20">
        <f t="shared" si="203"/>
        <v>0</v>
      </c>
      <c r="TQ112" s="36">
        <f t="shared" si="204"/>
        <v>0</v>
      </c>
      <c r="TR112" s="36">
        <f t="shared" si="205"/>
        <v>0</v>
      </c>
      <c r="TS112" s="20">
        <f t="shared" si="206"/>
        <v>0</v>
      </c>
      <c r="TT112" s="20">
        <f t="shared" si="207"/>
        <v>0</v>
      </c>
      <c r="TU112" s="20">
        <f t="shared" si="208"/>
        <v>0</v>
      </c>
      <c r="TV112" s="20">
        <f t="shared" si="209"/>
        <v>0</v>
      </c>
      <c r="TW112" s="20">
        <f t="shared" si="210"/>
        <v>0</v>
      </c>
      <c r="TX112" s="20">
        <f t="shared" si="211"/>
        <v>0</v>
      </c>
      <c r="TY112" s="36">
        <f t="shared" si="212"/>
        <v>0</v>
      </c>
      <c r="TZ112" s="20">
        <f t="shared" si="213"/>
        <v>0</v>
      </c>
      <c r="UA112" s="20">
        <f t="shared" si="214"/>
        <v>0</v>
      </c>
      <c r="UB112" s="20">
        <f t="shared" si="215"/>
        <v>0</v>
      </c>
      <c r="UC112" s="20">
        <f t="shared" si="216"/>
        <v>0</v>
      </c>
      <c r="UD112" s="20">
        <f t="shared" si="217"/>
        <v>0</v>
      </c>
      <c r="UE112" s="20">
        <f t="shared" si="218"/>
        <v>0</v>
      </c>
      <c r="UF112" s="20">
        <f t="shared" si="219"/>
        <v>0</v>
      </c>
      <c r="UG112" s="20">
        <f t="shared" si="220"/>
        <v>0</v>
      </c>
      <c r="UH112" s="20">
        <f t="shared" si="221"/>
        <v>0</v>
      </c>
      <c r="UI112" s="20">
        <f t="shared" si="222"/>
        <v>0</v>
      </c>
      <c r="UJ112" s="20">
        <f t="shared" si="223"/>
        <v>0</v>
      </c>
      <c r="UK112" s="20">
        <f t="shared" si="224"/>
        <v>0</v>
      </c>
      <c r="UL112" s="6"/>
      <c r="UM112" s="36">
        <f t="shared" si="225"/>
        <v>1300000</v>
      </c>
      <c r="UN112" s="36">
        <f t="shared" si="226"/>
        <v>1300000</v>
      </c>
      <c r="UO112" s="36">
        <f t="shared" si="227"/>
        <v>1300000</v>
      </c>
      <c r="UP112" s="20">
        <f t="shared" si="228"/>
        <v>1300000</v>
      </c>
      <c r="UQ112" s="20">
        <f t="shared" si="229"/>
        <v>0</v>
      </c>
      <c r="UR112" s="20">
        <f t="shared" si="230"/>
        <v>0</v>
      </c>
      <c r="US112" s="20">
        <f t="shared" si="231"/>
        <v>0</v>
      </c>
      <c r="UT112" s="36">
        <f t="shared" si="232"/>
        <v>0</v>
      </c>
      <c r="UU112" s="36">
        <f t="shared" si="233"/>
        <v>0</v>
      </c>
      <c r="UV112" s="20">
        <f t="shared" si="234"/>
        <v>0</v>
      </c>
      <c r="UW112" s="20">
        <f t="shared" si="235"/>
        <v>0</v>
      </c>
      <c r="UX112" s="20">
        <f t="shared" si="236"/>
        <v>0</v>
      </c>
      <c r="UY112" s="20">
        <f t="shared" si="237"/>
        <v>0</v>
      </c>
      <c r="UZ112" s="20">
        <f t="shared" si="238"/>
        <v>0</v>
      </c>
      <c r="VA112" s="20">
        <f t="shared" si="239"/>
        <v>0</v>
      </c>
      <c r="VB112" s="36">
        <f t="shared" si="240"/>
        <v>0</v>
      </c>
      <c r="VC112" s="20">
        <f t="shared" si="241"/>
        <v>0</v>
      </c>
      <c r="VD112" s="20">
        <f t="shared" si="242"/>
        <v>0</v>
      </c>
      <c r="VE112" s="20">
        <f t="shared" si="243"/>
        <v>0</v>
      </c>
      <c r="VF112" s="20">
        <f t="shared" si="244"/>
        <v>0</v>
      </c>
      <c r="VG112" s="20">
        <f t="shared" si="245"/>
        <v>0</v>
      </c>
      <c r="VH112" s="20">
        <f t="shared" si="246"/>
        <v>0</v>
      </c>
      <c r="VI112" s="20">
        <f t="shared" si="247"/>
        <v>0</v>
      </c>
      <c r="VJ112" s="20">
        <f t="shared" si="248"/>
        <v>0</v>
      </c>
      <c r="VK112" s="20">
        <f t="shared" si="249"/>
        <v>0</v>
      </c>
      <c r="VL112" s="20">
        <f t="shared" si="250"/>
        <v>0</v>
      </c>
      <c r="VM112" s="20">
        <f t="shared" si="251"/>
        <v>0</v>
      </c>
      <c r="VN112" s="20">
        <f t="shared" si="252"/>
        <v>0</v>
      </c>
      <c r="VT112" s="34">
        <f t="shared" si="139"/>
        <v>6232669</v>
      </c>
      <c r="VU112" s="34" t="str">
        <f t="shared" si="140"/>
        <v>Město Hronov</v>
      </c>
      <c r="VV112" s="34" t="str">
        <f t="shared" si="141"/>
        <v>Město Hronov</v>
      </c>
      <c r="VW112" s="34" t="str">
        <f t="shared" si="142"/>
        <v>pečovatelská služba</v>
      </c>
      <c r="VX112" s="10">
        <f t="shared" si="143"/>
        <v>95000</v>
      </c>
      <c r="VY112" s="10"/>
      <c r="VZ112" s="10"/>
      <c r="WA112" s="10">
        <f t="shared" si="144"/>
        <v>40000</v>
      </c>
      <c r="WB112" s="10">
        <f t="shared" si="145"/>
        <v>15000</v>
      </c>
      <c r="WC112" s="10">
        <f t="shared" si="146"/>
        <v>0</v>
      </c>
      <c r="WD112" s="10">
        <f t="shared" si="147"/>
        <v>0</v>
      </c>
      <c r="WE112" s="10">
        <f t="shared" si="148"/>
        <v>62000</v>
      </c>
      <c r="WF112" s="10"/>
      <c r="WG112" s="10"/>
      <c r="WH112" s="10">
        <f t="shared" si="149"/>
        <v>0</v>
      </c>
      <c r="WI112" s="10">
        <f t="shared" si="150"/>
        <v>66000</v>
      </c>
      <c r="WJ112" s="10">
        <f t="shared" si="151"/>
        <v>1973000</v>
      </c>
      <c r="WK112" s="10"/>
      <c r="WL112" s="10">
        <f t="shared" si="152"/>
        <v>156000</v>
      </c>
      <c r="WM112" s="10">
        <f t="shared" si="153"/>
        <v>2407000</v>
      </c>
      <c r="WN112" s="10">
        <f t="shared" si="154"/>
        <v>2407000</v>
      </c>
      <c r="WO112" s="10">
        <f t="shared" si="155"/>
        <v>0</v>
      </c>
      <c r="WP112" s="10">
        <f t="shared" si="156"/>
        <v>2129000</v>
      </c>
      <c r="WQ112" s="34">
        <v>6115340</v>
      </c>
      <c r="WR112" s="10">
        <f t="shared" si="157"/>
        <v>0</v>
      </c>
      <c r="WS112" s="10"/>
      <c r="WT112" s="10"/>
      <c r="WU112" s="10">
        <f t="shared" si="158"/>
        <v>0</v>
      </c>
      <c r="WV112" s="10">
        <f t="shared" si="159"/>
        <v>0</v>
      </c>
      <c r="WW112" s="10">
        <f t="shared" si="160"/>
        <v>0</v>
      </c>
      <c r="WX112" s="10">
        <f t="shared" si="161"/>
        <v>0</v>
      </c>
      <c r="WY112" s="10">
        <f t="shared" si="162"/>
        <v>0</v>
      </c>
      <c r="WZ112" s="10"/>
      <c r="XA112" s="10"/>
      <c r="XB112" s="10">
        <f t="shared" si="163"/>
        <v>0</v>
      </c>
      <c r="XC112" s="10">
        <f t="shared" si="164"/>
        <v>0</v>
      </c>
      <c r="XD112" s="10">
        <f t="shared" si="165"/>
        <v>1300000</v>
      </c>
      <c r="XE112" s="10">
        <f t="shared" si="166"/>
        <v>1300000</v>
      </c>
      <c r="XF112" s="10"/>
      <c r="XG112" s="10">
        <f t="shared" si="167"/>
        <v>1300000</v>
      </c>
      <c r="XH112" s="10">
        <f t="shared" si="168"/>
        <v>0</v>
      </c>
      <c r="XI112" s="10"/>
      <c r="XJ112" s="10"/>
      <c r="XK112" s="10"/>
    </row>
    <row r="113" spans="1:635" s="34" customFormat="1" ht="28.5" customHeight="1">
      <c r="A113" s="7">
        <v>1</v>
      </c>
      <c r="B113" s="9" t="s">
        <v>1563</v>
      </c>
      <c r="C113" s="7">
        <v>272728</v>
      </c>
      <c r="D113" s="7" t="s">
        <v>1564</v>
      </c>
      <c r="E113" s="7" t="s">
        <v>1474</v>
      </c>
      <c r="F113" s="7">
        <v>6428468</v>
      </c>
      <c r="G113" s="7" t="s">
        <v>1186</v>
      </c>
      <c r="H113" s="7" t="s">
        <v>1187</v>
      </c>
      <c r="I113" s="7" t="s">
        <v>1565</v>
      </c>
      <c r="J113" s="35">
        <v>39083</v>
      </c>
      <c r="K113" s="7"/>
      <c r="L113" s="7" t="s">
        <v>1188</v>
      </c>
      <c r="M113" s="7"/>
      <c r="N113" s="7"/>
      <c r="O113" s="7"/>
      <c r="P113" s="7"/>
      <c r="Q113" s="7"/>
      <c r="R113" s="7"/>
      <c r="S113" s="7"/>
      <c r="T113" s="7"/>
      <c r="U113" s="7"/>
      <c r="V113" s="7"/>
      <c r="W113" s="7"/>
      <c r="X113" s="7" t="s">
        <v>1566</v>
      </c>
      <c r="Y113" s="7"/>
      <c r="Z113" s="7">
        <v>2</v>
      </c>
      <c r="AA113" s="7">
        <v>16</v>
      </c>
      <c r="AB113" s="7">
        <v>30</v>
      </c>
      <c r="AC113" s="7">
        <v>30</v>
      </c>
      <c r="AD113" s="7">
        <v>30</v>
      </c>
      <c r="AE113" s="7"/>
      <c r="AF113" s="7"/>
      <c r="AG113" s="7"/>
      <c r="AH113" s="7"/>
      <c r="AI113" s="7"/>
      <c r="AJ113" s="7"/>
      <c r="AK113" s="7"/>
      <c r="AL113" s="7"/>
      <c r="AM113" s="7"/>
      <c r="AN113" s="7">
        <v>1200</v>
      </c>
      <c r="AO113" s="7"/>
      <c r="AP113" s="7" t="s">
        <v>1567</v>
      </c>
      <c r="AQ113" s="7">
        <v>10</v>
      </c>
      <c r="AR113" s="7">
        <v>160</v>
      </c>
      <c r="AS113" s="7">
        <v>159</v>
      </c>
      <c r="AT113" s="7">
        <v>150</v>
      </c>
      <c r="AU113" s="7">
        <v>150</v>
      </c>
      <c r="AV113" s="7"/>
      <c r="AW113" s="7"/>
      <c r="AX113" s="7"/>
      <c r="AY113" s="7"/>
      <c r="AZ113" s="7"/>
      <c r="BA113" s="7"/>
      <c r="BB113" s="7"/>
      <c r="BC113" s="7"/>
      <c r="BD113" s="7"/>
      <c r="BE113" s="7"/>
      <c r="BF113" s="7"/>
      <c r="BG113" s="7"/>
      <c r="BH113" s="7"/>
      <c r="BI113" s="7"/>
      <c r="BJ113" s="7">
        <v>16000</v>
      </c>
      <c r="BK113" s="7"/>
      <c r="BL113" s="7" t="s">
        <v>1568</v>
      </c>
      <c r="BM113" s="7" t="s">
        <v>1191</v>
      </c>
      <c r="BN113" s="7" t="s">
        <v>1192</v>
      </c>
      <c r="BO113" s="7">
        <v>0</v>
      </c>
      <c r="BP113" s="7">
        <v>0</v>
      </c>
      <c r="BQ113" s="7">
        <v>0</v>
      </c>
      <c r="BR113" s="7">
        <v>0</v>
      </c>
      <c r="BS113" s="7">
        <v>0</v>
      </c>
      <c r="BT113" s="7">
        <v>13</v>
      </c>
      <c r="BU113" s="7">
        <v>9</v>
      </c>
      <c r="BV113" s="7">
        <v>4</v>
      </c>
      <c r="BW113" s="7">
        <v>2</v>
      </c>
      <c r="BX113" s="7">
        <v>88</v>
      </c>
      <c r="BY113" s="7">
        <v>13</v>
      </c>
      <c r="BZ113" s="7">
        <v>9</v>
      </c>
      <c r="CA113" s="7">
        <v>4</v>
      </c>
      <c r="CB113" s="7">
        <v>2</v>
      </c>
      <c r="CC113" s="7">
        <v>88</v>
      </c>
      <c r="CD113" s="7">
        <v>0</v>
      </c>
      <c r="CE113" s="7">
        <v>116</v>
      </c>
      <c r="CF113" s="7">
        <v>116</v>
      </c>
      <c r="CG113" s="7">
        <v>4</v>
      </c>
      <c r="CH113" s="7">
        <v>0</v>
      </c>
      <c r="CI113" s="7">
        <v>0</v>
      </c>
      <c r="CJ113" s="7">
        <v>0</v>
      </c>
      <c r="CK113" s="7">
        <v>0</v>
      </c>
      <c r="CL113" s="7">
        <v>0</v>
      </c>
      <c r="CM113" s="7">
        <v>20</v>
      </c>
      <c r="CN113" s="7">
        <v>20</v>
      </c>
      <c r="CO113" s="7">
        <v>5</v>
      </c>
      <c r="CP113" s="7">
        <v>2</v>
      </c>
      <c r="CQ113" s="7">
        <v>133</v>
      </c>
      <c r="CR113" s="7">
        <v>20</v>
      </c>
      <c r="CS113" s="7">
        <v>20</v>
      </c>
      <c r="CT113" s="7">
        <v>5</v>
      </c>
      <c r="CU113" s="7">
        <v>2</v>
      </c>
      <c r="CV113" s="7">
        <v>133</v>
      </c>
      <c r="CW113" s="7">
        <v>0</v>
      </c>
      <c r="CX113" s="7">
        <v>180</v>
      </c>
      <c r="CY113" s="7">
        <v>180</v>
      </c>
      <c r="CZ113" s="7">
        <v>4</v>
      </c>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v>2</v>
      </c>
      <c r="EL113" s="7">
        <v>1.5</v>
      </c>
      <c r="EM113" s="7">
        <v>1.5</v>
      </c>
      <c r="EN113" s="7">
        <v>515372</v>
      </c>
      <c r="EO113" s="7">
        <v>245524</v>
      </c>
      <c r="EP113" s="7">
        <v>11</v>
      </c>
      <c r="EQ113" s="7">
        <v>10.5</v>
      </c>
      <c r="ER113" s="7">
        <v>10.5</v>
      </c>
      <c r="ES113" s="7">
        <v>2864476</v>
      </c>
      <c r="ET113" s="7">
        <v>2864476</v>
      </c>
      <c r="EU113" s="7"/>
      <c r="EV113" s="7"/>
      <c r="EW113" s="7"/>
      <c r="EX113" s="7"/>
      <c r="EY113" s="7"/>
      <c r="EZ113" s="7"/>
      <c r="FA113" s="7"/>
      <c r="FB113" s="7"/>
      <c r="FC113" s="7"/>
      <c r="FD113" s="7"/>
      <c r="FE113" s="7"/>
      <c r="FF113" s="7"/>
      <c r="FG113" s="7"/>
      <c r="FH113" s="7"/>
      <c r="FI113" s="7"/>
      <c r="FJ113" s="7"/>
      <c r="FK113" s="7"/>
      <c r="FL113" s="7"/>
      <c r="FM113" s="7"/>
      <c r="FN113" s="7"/>
      <c r="FO113" s="7">
        <v>1</v>
      </c>
      <c r="FP113" s="7">
        <v>1</v>
      </c>
      <c r="FQ113" s="7">
        <v>1</v>
      </c>
      <c r="FR113" s="7">
        <v>350000</v>
      </c>
      <c r="FS113" s="7">
        <v>0</v>
      </c>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v>1</v>
      </c>
      <c r="IO113" s="7">
        <v>300</v>
      </c>
      <c r="IP113" s="7">
        <v>0.14899999999999999</v>
      </c>
      <c r="IQ113" s="7">
        <v>19500</v>
      </c>
      <c r="IR113" s="7">
        <v>0</v>
      </c>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c r="JY113" s="7"/>
      <c r="JZ113" s="7"/>
      <c r="KA113" s="7"/>
      <c r="KB113" s="7"/>
      <c r="KC113" s="7"/>
      <c r="KD113" s="7"/>
      <c r="KE113" s="7"/>
      <c r="KF113" s="7"/>
      <c r="KG113" s="7">
        <v>0</v>
      </c>
      <c r="KH113" s="7"/>
      <c r="KI113" s="7">
        <v>12</v>
      </c>
      <c r="KJ113" s="7">
        <v>0</v>
      </c>
      <c r="KK113" s="7">
        <v>0.14899999999999999</v>
      </c>
      <c r="KL113" s="7">
        <v>0</v>
      </c>
      <c r="KM113" s="7">
        <v>12.148999999999999</v>
      </c>
      <c r="KN113" s="7">
        <v>3729848</v>
      </c>
      <c r="KO113" s="7">
        <v>3110000</v>
      </c>
      <c r="KP113" s="7">
        <v>3110000</v>
      </c>
      <c r="KQ113" s="7"/>
      <c r="KR113" s="7"/>
      <c r="KS113" s="7"/>
      <c r="KT113" s="7">
        <v>0</v>
      </c>
      <c r="KU113" s="7">
        <v>0</v>
      </c>
      <c r="KV113" s="7">
        <v>0</v>
      </c>
      <c r="KW113" s="7"/>
      <c r="KX113" s="7"/>
      <c r="KY113" s="7"/>
      <c r="KZ113" s="7">
        <v>19500</v>
      </c>
      <c r="LA113" s="7">
        <v>0</v>
      </c>
      <c r="LB113" s="7">
        <v>0</v>
      </c>
      <c r="LC113" s="7"/>
      <c r="LD113" s="7"/>
      <c r="LE113" s="7"/>
      <c r="LF113" s="7">
        <v>15000</v>
      </c>
      <c r="LG113" s="7">
        <v>0</v>
      </c>
      <c r="LH113" s="7">
        <v>0</v>
      </c>
      <c r="LI113" s="7"/>
      <c r="LJ113" s="7"/>
      <c r="LK113" s="7"/>
      <c r="LL113" s="7">
        <v>0</v>
      </c>
      <c r="LM113" s="7">
        <v>0</v>
      </c>
      <c r="LN113" s="7">
        <v>0</v>
      </c>
      <c r="LO113" s="7"/>
      <c r="LP113" s="7"/>
      <c r="LQ113" s="7"/>
      <c r="LR113" s="7">
        <v>60000</v>
      </c>
      <c r="LS113" s="7">
        <v>0</v>
      </c>
      <c r="LT113" s="7">
        <v>0</v>
      </c>
      <c r="LU113" s="7"/>
      <c r="LV113" s="7"/>
      <c r="LW113" s="7"/>
      <c r="LX113" s="7">
        <v>5000</v>
      </c>
      <c r="LY113" s="7">
        <v>0</v>
      </c>
      <c r="LZ113" s="7">
        <v>0</v>
      </c>
      <c r="MA113" s="7"/>
      <c r="MB113" s="7"/>
      <c r="MC113" s="7"/>
      <c r="MD113" s="7">
        <v>20000</v>
      </c>
      <c r="ME113" s="7">
        <v>0</v>
      </c>
      <c r="MF113" s="7">
        <v>0</v>
      </c>
      <c r="MG113" s="7"/>
      <c r="MH113" s="7"/>
      <c r="MI113" s="7"/>
      <c r="MJ113" s="7">
        <v>130000</v>
      </c>
      <c r="MK113" s="7">
        <v>0</v>
      </c>
      <c r="ML113" s="7">
        <v>0</v>
      </c>
      <c r="MM113" s="7"/>
      <c r="MN113" s="7"/>
      <c r="MO113" s="7"/>
      <c r="MP113" s="7">
        <v>121000</v>
      </c>
      <c r="MQ113" s="7">
        <v>0</v>
      </c>
      <c r="MR113" s="7">
        <v>0</v>
      </c>
      <c r="MS113" s="7"/>
      <c r="MT113" s="7"/>
      <c r="MU113" s="7"/>
      <c r="MV113" s="7">
        <v>187000</v>
      </c>
      <c r="MW113" s="7">
        <v>0</v>
      </c>
      <c r="MX113" s="7">
        <v>0</v>
      </c>
      <c r="MY113" s="7"/>
      <c r="MZ113" s="7"/>
      <c r="NA113" s="7"/>
      <c r="NB113" s="7">
        <v>42000</v>
      </c>
      <c r="NC113" s="7">
        <v>0</v>
      </c>
      <c r="ND113" s="7">
        <v>0</v>
      </c>
      <c r="NE113" s="7"/>
      <c r="NF113" s="7"/>
      <c r="NG113" s="7"/>
      <c r="NH113" s="7">
        <v>0</v>
      </c>
      <c r="NI113" s="7">
        <v>0</v>
      </c>
      <c r="NJ113" s="7">
        <v>0</v>
      </c>
      <c r="NK113" s="7"/>
      <c r="NL113" s="7"/>
      <c r="NM113" s="7"/>
      <c r="NN113" s="7">
        <v>0</v>
      </c>
      <c r="NO113" s="7">
        <v>0</v>
      </c>
      <c r="NP113" s="7">
        <v>0</v>
      </c>
      <c r="NQ113" s="7"/>
      <c r="NR113" s="7"/>
      <c r="NS113" s="7"/>
      <c r="NT113" s="7">
        <v>45000</v>
      </c>
      <c r="NU113" s="7">
        <v>0</v>
      </c>
      <c r="NV113" s="7">
        <v>0</v>
      </c>
      <c r="NW113" s="7"/>
      <c r="NX113" s="7"/>
      <c r="NY113" s="7"/>
      <c r="NZ113" s="7">
        <v>200000</v>
      </c>
      <c r="OA113" s="7">
        <v>0</v>
      </c>
      <c r="OB113" s="7">
        <v>0</v>
      </c>
      <c r="OC113" s="7"/>
      <c r="OD113" s="7"/>
      <c r="OE113" s="7"/>
      <c r="OF113" s="7">
        <v>10000</v>
      </c>
      <c r="OG113" s="7">
        <v>0</v>
      </c>
      <c r="OH113" s="7">
        <v>0</v>
      </c>
      <c r="OI113" s="7"/>
      <c r="OJ113" s="7"/>
      <c r="OK113" s="7"/>
      <c r="OL113" s="7">
        <v>0</v>
      </c>
      <c r="OM113" s="7">
        <v>0</v>
      </c>
      <c r="ON113" s="7">
        <v>0</v>
      </c>
      <c r="OO113" s="7"/>
      <c r="OP113" s="7"/>
      <c r="OQ113" s="7"/>
      <c r="OR113" s="7">
        <v>0</v>
      </c>
      <c r="OS113" s="7">
        <v>0</v>
      </c>
      <c r="OT113" s="7">
        <v>0</v>
      </c>
      <c r="OU113" s="7"/>
      <c r="OV113" s="7"/>
      <c r="OW113" s="7"/>
      <c r="OX113" s="7">
        <v>1242000</v>
      </c>
      <c r="OY113" s="7">
        <v>0</v>
      </c>
      <c r="OZ113" s="7">
        <v>0</v>
      </c>
      <c r="PA113" s="7"/>
      <c r="PB113" s="7"/>
      <c r="PC113" s="7"/>
      <c r="PD113" s="7">
        <v>0</v>
      </c>
      <c r="PE113" s="7">
        <v>0</v>
      </c>
      <c r="PF113" s="7">
        <v>0</v>
      </c>
      <c r="PG113" s="7"/>
      <c r="PH113" s="7"/>
      <c r="PI113" s="7"/>
      <c r="PJ113" s="7">
        <v>0</v>
      </c>
      <c r="PK113" s="7">
        <v>0</v>
      </c>
      <c r="PL113" s="7">
        <v>0</v>
      </c>
      <c r="PM113" s="7"/>
      <c r="PN113" s="7"/>
      <c r="PO113" s="7"/>
      <c r="PP113" s="7">
        <v>5826348</v>
      </c>
      <c r="PQ113" s="7">
        <v>3110000</v>
      </c>
      <c r="PR113" s="8">
        <v>3110000</v>
      </c>
      <c r="PS113" s="7">
        <v>100</v>
      </c>
      <c r="PT113" s="7">
        <v>100</v>
      </c>
      <c r="PU113" s="7"/>
      <c r="PV113" s="7">
        <v>4745681</v>
      </c>
      <c r="PW113" s="7"/>
      <c r="PX113" s="7">
        <v>894000</v>
      </c>
      <c r="PY113" s="7">
        <v>1450000</v>
      </c>
      <c r="PZ113" s="7">
        <v>3110000</v>
      </c>
      <c r="QA113" s="7">
        <v>0</v>
      </c>
      <c r="QB113" s="7">
        <v>0</v>
      </c>
      <c r="QC113" s="7">
        <v>0</v>
      </c>
      <c r="QD113" s="7">
        <v>1746185</v>
      </c>
      <c r="QE113" s="7">
        <v>1905000</v>
      </c>
      <c r="QF113" s="7">
        <v>566348</v>
      </c>
      <c r="QG113" s="7">
        <v>0</v>
      </c>
      <c r="QH113" s="7">
        <v>0</v>
      </c>
      <c r="QI113" s="7">
        <v>0</v>
      </c>
      <c r="QJ113" s="7">
        <v>1166304</v>
      </c>
      <c r="QK113" s="7">
        <v>2200000</v>
      </c>
      <c r="QL113" s="7">
        <v>2100000</v>
      </c>
      <c r="QM113" s="7"/>
      <c r="QN113" s="7">
        <v>0</v>
      </c>
      <c r="QO113" s="7">
        <v>0</v>
      </c>
      <c r="QP113" s="7">
        <v>0</v>
      </c>
      <c r="QQ113" s="7"/>
      <c r="QR113" s="7"/>
      <c r="QS113" s="7"/>
      <c r="QT113" s="7"/>
      <c r="QU113" s="7">
        <v>299000</v>
      </c>
      <c r="QV113" s="7">
        <v>0</v>
      </c>
      <c r="QW113" s="7">
        <v>0</v>
      </c>
      <c r="QX113" s="7">
        <v>0</v>
      </c>
      <c r="QY113" s="7">
        <v>50000</v>
      </c>
      <c r="QZ113" s="7">
        <v>50000</v>
      </c>
      <c r="RA113" s="7"/>
      <c r="RB113" s="7"/>
      <c r="RC113" s="7"/>
      <c r="RD113" s="7"/>
      <c r="RE113" s="7"/>
      <c r="RF113" s="7"/>
      <c r="RG113" s="7"/>
      <c r="RH113" s="7"/>
      <c r="RI113" s="7">
        <v>0</v>
      </c>
      <c r="RJ113" s="7"/>
      <c r="RK113" s="7"/>
      <c r="RL113" s="7"/>
      <c r="RM113" s="7" t="s">
        <v>1188</v>
      </c>
      <c r="RN113" s="7"/>
      <c r="RO113" s="7"/>
      <c r="RP113" s="7"/>
      <c r="RQ113" s="7"/>
      <c r="RR113" s="7"/>
      <c r="RS113" s="7"/>
      <c r="RT113" s="7"/>
      <c r="RU113" s="7"/>
      <c r="RV113" s="7"/>
      <c r="RW113" s="7"/>
      <c r="RX113" s="7"/>
      <c r="RY113" s="7"/>
      <c r="RZ113" s="7"/>
      <c r="SA113" s="7"/>
      <c r="SB113" s="7"/>
      <c r="SC113" s="7"/>
      <c r="SD113" s="7"/>
      <c r="SE113" s="7"/>
      <c r="SF113" s="7"/>
      <c r="SG113" s="36">
        <f t="shared" si="169"/>
        <v>5826348</v>
      </c>
      <c r="SH113" s="36">
        <f t="shared" si="170"/>
        <v>5826348</v>
      </c>
      <c r="SI113" s="36">
        <f t="shared" si="171"/>
        <v>3764348</v>
      </c>
      <c r="SJ113" s="20">
        <f t="shared" si="172"/>
        <v>3729848</v>
      </c>
      <c r="SK113" s="20">
        <f t="shared" si="173"/>
        <v>0</v>
      </c>
      <c r="SL113" s="20">
        <f t="shared" si="174"/>
        <v>19500</v>
      </c>
      <c r="SM113" s="20">
        <f t="shared" si="175"/>
        <v>15000</v>
      </c>
      <c r="SN113" s="36">
        <f t="shared" si="176"/>
        <v>2062000</v>
      </c>
      <c r="SO113" s="36">
        <f t="shared" si="177"/>
        <v>60000</v>
      </c>
      <c r="SP113" s="20">
        <f t="shared" si="178"/>
        <v>0</v>
      </c>
      <c r="SQ113" s="20">
        <f t="shared" si="179"/>
        <v>60000</v>
      </c>
      <c r="SR113" s="20">
        <f t="shared" si="180"/>
        <v>5000</v>
      </c>
      <c r="SS113" s="20">
        <f t="shared" si="181"/>
        <v>20000</v>
      </c>
      <c r="ST113" s="20">
        <f t="shared" si="182"/>
        <v>130000</v>
      </c>
      <c r="SU113" s="20">
        <f t="shared" si="183"/>
        <v>121000</v>
      </c>
      <c r="SV113" s="36">
        <f t="shared" si="184"/>
        <v>1726000</v>
      </c>
      <c r="SW113" s="20">
        <f t="shared" si="185"/>
        <v>187000</v>
      </c>
      <c r="SX113" s="20">
        <f t="shared" si="186"/>
        <v>42000</v>
      </c>
      <c r="SY113" s="20">
        <f t="shared" si="187"/>
        <v>0</v>
      </c>
      <c r="SZ113" s="20">
        <f t="shared" si="188"/>
        <v>0</v>
      </c>
      <c r="TA113" s="20">
        <f t="shared" si="189"/>
        <v>45000</v>
      </c>
      <c r="TB113" s="20">
        <f t="shared" si="190"/>
        <v>200000</v>
      </c>
      <c r="TC113" s="20">
        <f t="shared" si="191"/>
        <v>10000</v>
      </c>
      <c r="TD113" s="20">
        <f t="shared" si="192"/>
        <v>0</v>
      </c>
      <c r="TE113" s="20">
        <f t="shared" si="193"/>
        <v>0</v>
      </c>
      <c r="TF113" s="20">
        <f t="shared" si="194"/>
        <v>1242000</v>
      </c>
      <c r="TG113" s="20">
        <f t="shared" si="195"/>
        <v>0</v>
      </c>
      <c r="TH113" s="20">
        <f t="shared" si="196"/>
        <v>0</v>
      </c>
      <c r="TI113" s="6"/>
      <c r="TJ113" s="36">
        <f t="shared" si="197"/>
        <v>3110000</v>
      </c>
      <c r="TK113" s="36">
        <f t="shared" si="198"/>
        <v>3110000</v>
      </c>
      <c r="TL113" s="36">
        <f t="shared" si="199"/>
        <v>3110000</v>
      </c>
      <c r="TM113" s="20">
        <f t="shared" si="200"/>
        <v>3110000</v>
      </c>
      <c r="TN113" s="20">
        <f t="shared" si="201"/>
        <v>0</v>
      </c>
      <c r="TO113" s="20">
        <f t="shared" si="202"/>
        <v>0</v>
      </c>
      <c r="TP113" s="20">
        <f t="shared" si="203"/>
        <v>0</v>
      </c>
      <c r="TQ113" s="36">
        <f t="shared" si="204"/>
        <v>0</v>
      </c>
      <c r="TR113" s="36">
        <f t="shared" si="205"/>
        <v>0</v>
      </c>
      <c r="TS113" s="20">
        <f t="shared" si="206"/>
        <v>0</v>
      </c>
      <c r="TT113" s="20">
        <f t="shared" si="207"/>
        <v>0</v>
      </c>
      <c r="TU113" s="20">
        <f t="shared" si="208"/>
        <v>0</v>
      </c>
      <c r="TV113" s="20">
        <f t="shared" si="209"/>
        <v>0</v>
      </c>
      <c r="TW113" s="20">
        <f t="shared" si="210"/>
        <v>0</v>
      </c>
      <c r="TX113" s="20">
        <f t="shared" si="211"/>
        <v>0</v>
      </c>
      <c r="TY113" s="36">
        <f t="shared" si="212"/>
        <v>0</v>
      </c>
      <c r="TZ113" s="20">
        <f t="shared" si="213"/>
        <v>0</v>
      </c>
      <c r="UA113" s="20">
        <f t="shared" si="214"/>
        <v>0</v>
      </c>
      <c r="UB113" s="20">
        <f t="shared" si="215"/>
        <v>0</v>
      </c>
      <c r="UC113" s="20">
        <f t="shared" si="216"/>
        <v>0</v>
      </c>
      <c r="UD113" s="20">
        <f t="shared" si="217"/>
        <v>0</v>
      </c>
      <c r="UE113" s="20">
        <f t="shared" si="218"/>
        <v>0</v>
      </c>
      <c r="UF113" s="20">
        <f t="shared" si="219"/>
        <v>0</v>
      </c>
      <c r="UG113" s="20">
        <f t="shared" si="220"/>
        <v>0</v>
      </c>
      <c r="UH113" s="20">
        <f t="shared" si="221"/>
        <v>0</v>
      </c>
      <c r="UI113" s="20">
        <f t="shared" si="222"/>
        <v>0</v>
      </c>
      <c r="UJ113" s="20">
        <f t="shared" si="223"/>
        <v>0</v>
      </c>
      <c r="UK113" s="20">
        <f t="shared" si="224"/>
        <v>0</v>
      </c>
      <c r="UL113" s="6"/>
      <c r="UM113" s="36">
        <f t="shared" si="225"/>
        <v>3110000</v>
      </c>
      <c r="UN113" s="36">
        <f t="shared" si="226"/>
        <v>3110000</v>
      </c>
      <c r="UO113" s="36">
        <f t="shared" si="227"/>
        <v>3110000</v>
      </c>
      <c r="UP113" s="20">
        <f t="shared" si="228"/>
        <v>3110000</v>
      </c>
      <c r="UQ113" s="20">
        <f t="shared" si="229"/>
        <v>0</v>
      </c>
      <c r="UR113" s="20">
        <f t="shared" si="230"/>
        <v>0</v>
      </c>
      <c r="US113" s="20">
        <f t="shared" si="231"/>
        <v>0</v>
      </c>
      <c r="UT113" s="36">
        <f t="shared" si="232"/>
        <v>0</v>
      </c>
      <c r="UU113" s="36">
        <f t="shared" si="233"/>
        <v>0</v>
      </c>
      <c r="UV113" s="20">
        <f t="shared" si="234"/>
        <v>0</v>
      </c>
      <c r="UW113" s="20">
        <f t="shared" si="235"/>
        <v>0</v>
      </c>
      <c r="UX113" s="20">
        <f t="shared" si="236"/>
        <v>0</v>
      </c>
      <c r="UY113" s="20">
        <f t="shared" si="237"/>
        <v>0</v>
      </c>
      <c r="UZ113" s="20">
        <f t="shared" si="238"/>
        <v>0</v>
      </c>
      <c r="VA113" s="20">
        <f t="shared" si="239"/>
        <v>0</v>
      </c>
      <c r="VB113" s="36">
        <f t="shared" si="240"/>
        <v>0</v>
      </c>
      <c r="VC113" s="20">
        <f t="shared" si="241"/>
        <v>0</v>
      </c>
      <c r="VD113" s="20">
        <f t="shared" si="242"/>
        <v>0</v>
      </c>
      <c r="VE113" s="20">
        <f t="shared" si="243"/>
        <v>0</v>
      </c>
      <c r="VF113" s="20">
        <f t="shared" si="244"/>
        <v>0</v>
      </c>
      <c r="VG113" s="20">
        <f t="shared" si="245"/>
        <v>0</v>
      </c>
      <c r="VH113" s="20">
        <f t="shared" si="246"/>
        <v>0</v>
      </c>
      <c r="VI113" s="20">
        <f t="shared" si="247"/>
        <v>0</v>
      </c>
      <c r="VJ113" s="20">
        <f t="shared" si="248"/>
        <v>0</v>
      </c>
      <c r="VK113" s="20">
        <f t="shared" si="249"/>
        <v>0</v>
      </c>
      <c r="VL113" s="20">
        <f t="shared" si="250"/>
        <v>0</v>
      </c>
      <c r="VM113" s="20">
        <f t="shared" si="251"/>
        <v>0</v>
      </c>
      <c r="VN113" s="20">
        <f t="shared" si="252"/>
        <v>0</v>
      </c>
      <c r="VT113" s="34">
        <f t="shared" si="139"/>
        <v>6428468</v>
      </c>
      <c r="VU113" s="34" t="str">
        <f t="shared" si="140"/>
        <v>Město Jaroměř</v>
      </c>
      <c r="VV113" s="34" t="str">
        <f t="shared" si="141"/>
        <v>Pečovatelská služba Jaroměř</v>
      </c>
      <c r="VW113" s="34" t="str">
        <f t="shared" si="142"/>
        <v>pečovatelská služba</v>
      </c>
      <c r="VX113" s="10">
        <f t="shared" si="143"/>
        <v>215000</v>
      </c>
      <c r="VY113" s="10"/>
      <c r="VZ113" s="10"/>
      <c r="WA113" s="10">
        <f t="shared" si="144"/>
        <v>187000</v>
      </c>
      <c r="WB113" s="10">
        <f t="shared" si="145"/>
        <v>200000</v>
      </c>
      <c r="WC113" s="10">
        <f t="shared" si="146"/>
        <v>0</v>
      </c>
      <c r="WD113" s="10">
        <f t="shared" si="147"/>
        <v>0</v>
      </c>
      <c r="WE113" s="10">
        <f t="shared" si="148"/>
        <v>87000</v>
      </c>
      <c r="WF113" s="10"/>
      <c r="WG113" s="10"/>
      <c r="WH113" s="10">
        <f t="shared" si="149"/>
        <v>0</v>
      </c>
      <c r="WI113" s="10">
        <f t="shared" si="150"/>
        <v>1373000</v>
      </c>
      <c r="WJ113" s="10">
        <f t="shared" si="151"/>
        <v>3399348</v>
      </c>
      <c r="WK113" s="10"/>
      <c r="WL113" s="10">
        <f t="shared" si="152"/>
        <v>365000</v>
      </c>
      <c r="WM113" s="10">
        <f t="shared" si="153"/>
        <v>5826348</v>
      </c>
      <c r="WN113" s="10">
        <f t="shared" si="154"/>
        <v>5826348</v>
      </c>
      <c r="WO113" s="10">
        <f t="shared" si="155"/>
        <v>0</v>
      </c>
      <c r="WP113" s="10">
        <f t="shared" si="156"/>
        <v>3764348</v>
      </c>
      <c r="WQ113" s="34">
        <v>6115340</v>
      </c>
      <c r="WR113" s="10">
        <f t="shared" si="157"/>
        <v>0</v>
      </c>
      <c r="WS113" s="10"/>
      <c r="WT113" s="10"/>
      <c r="WU113" s="10">
        <f t="shared" si="158"/>
        <v>0</v>
      </c>
      <c r="WV113" s="10">
        <f t="shared" si="159"/>
        <v>0</v>
      </c>
      <c r="WW113" s="10">
        <f t="shared" si="160"/>
        <v>0</v>
      </c>
      <c r="WX113" s="10">
        <f t="shared" si="161"/>
        <v>0</v>
      </c>
      <c r="WY113" s="10">
        <f t="shared" si="162"/>
        <v>0</v>
      </c>
      <c r="WZ113" s="10"/>
      <c r="XA113" s="10"/>
      <c r="XB113" s="10">
        <f t="shared" si="163"/>
        <v>0</v>
      </c>
      <c r="XC113" s="10">
        <f t="shared" si="164"/>
        <v>0</v>
      </c>
      <c r="XD113" s="10">
        <f t="shared" si="165"/>
        <v>3110000</v>
      </c>
      <c r="XE113" s="10">
        <f t="shared" si="166"/>
        <v>3110000</v>
      </c>
      <c r="XF113" s="10"/>
      <c r="XG113" s="10">
        <f t="shared" si="167"/>
        <v>3110000</v>
      </c>
      <c r="XH113" s="10">
        <f t="shared" si="168"/>
        <v>0</v>
      </c>
      <c r="XI113" s="10"/>
      <c r="XJ113" s="10"/>
      <c r="XK113" s="10"/>
    </row>
    <row r="114" spans="1:635" s="34" customFormat="1" ht="28.5" customHeight="1">
      <c r="A114" s="7">
        <v>1</v>
      </c>
      <c r="B114" s="9" t="s">
        <v>1569</v>
      </c>
      <c r="C114" s="7">
        <v>274968</v>
      </c>
      <c r="D114" s="7" t="s">
        <v>1570</v>
      </c>
      <c r="E114" s="7" t="s">
        <v>1474</v>
      </c>
      <c r="F114" s="7">
        <v>1172890</v>
      </c>
      <c r="G114" s="7" t="s">
        <v>1186</v>
      </c>
      <c r="H114" s="7" t="s">
        <v>1187</v>
      </c>
      <c r="I114" s="7" t="s">
        <v>1571</v>
      </c>
      <c r="J114" s="35">
        <v>39083</v>
      </c>
      <c r="K114" s="7"/>
      <c r="L114" s="7" t="s">
        <v>1188</v>
      </c>
      <c r="M114" s="7"/>
      <c r="N114" s="7"/>
      <c r="O114" s="7"/>
      <c r="P114" s="7"/>
      <c r="Q114" s="7"/>
      <c r="R114" s="7"/>
      <c r="S114" s="7"/>
      <c r="T114" s="7"/>
      <c r="U114" s="7"/>
      <c r="V114" s="7"/>
      <c r="W114" s="7"/>
      <c r="X114" s="7" t="s">
        <v>1433</v>
      </c>
      <c r="Y114" s="7"/>
      <c r="Z114" s="7">
        <v>2</v>
      </c>
      <c r="AA114" s="7">
        <v>13</v>
      </c>
      <c r="AB114" s="7">
        <v>20</v>
      </c>
      <c r="AC114" s="7">
        <v>20</v>
      </c>
      <c r="AD114" s="7">
        <v>20</v>
      </c>
      <c r="AE114" s="7"/>
      <c r="AF114" s="7"/>
      <c r="AG114" s="7"/>
      <c r="AH114" s="7"/>
      <c r="AI114" s="7"/>
      <c r="AJ114" s="7"/>
      <c r="AK114" s="7"/>
      <c r="AL114" s="7"/>
      <c r="AM114" s="7"/>
      <c r="AN114" s="7">
        <v>2604</v>
      </c>
      <c r="AO114" s="7"/>
      <c r="AP114" s="7" t="s">
        <v>1518</v>
      </c>
      <c r="AQ114" s="7">
        <v>9</v>
      </c>
      <c r="AR114" s="7">
        <v>120</v>
      </c>
      <c r="AS114" s="7">
        <v>133</v>
      </c>
      <c r="AT114" s="7">
        <v>120</v>
      </c>
      <c r="AU114" s="7">
        <v>120</v>
      </c>
      <c r="AV114" s="7"/>
      <c r="AW114" s="7"/>
      <c r="AX114" s="7"/>
      <c r="AY114" s="7"/>
      <c r="AZ114" s="7"/>
      <c r="BA114" s="7"/>
      <c r="BB114" s="7"/>
      <c r="BC114" s="7"/>
      <c r="BD114" s="7"/>
      <c r="BE114" s="7"/>
      <c r="BF114" s="7"/>
      <c r="BG114" s="7"/>
      <c r="BH114" s="7"/>
      <c r="BI114" s="7"/>
      <c r="BJ114" s="7">
        <v>13956</v>
      </c>
      <c r="BK114" s="7"/>
      <c r="BL114" s="7" t="s">
        <v>1572</v>
      </c>
      <c r="BM114" s="7" t="s">
        <v>1191</v>
      </c>
      <c r="BN114" s="7" t="s">
        <v>1192</v>
      </c>
      <c r="BO114" s="7">
        <v>0</v>
      </c>
      <c r="BP114" s="7">
        <v>0</v>
      </c>
      <c r="BQ114" s="7">
        <v>0</v>
      </c>
      <c r="BR114" s="7">
        <v>0</v>
      </c>
      <c r="BS114" s="7">
        <v>0</v>
      </c>
      <c r="BT114" s="7">
        <v>22</v>
      </c>
      <c r="BU114" s="7">
        <v>30</v>
      </c>
      <c r="BV114" s="7">
        <v>12</v>
      </c>
      <c r="BW114" s="7">
        <v>2</v>
      </c>
      <c r="BX114" s="7">
        <v>29</v>
      </c>
      <c r="BY114" s="7">
        <v>22</v>
      </c>
      <c r="BZ114" s="7">
        <v>30</v>
      </c>
      <c r="CA114" s="7">
        <v>12</v>
      </c>
      <c r="CB114" s="7">
        <v>2</v>
      </c>
      <c r="CC114" s="7">
        <v>29</v>
      </c>
      <c r="CD114" s="7">
        <v>0</v>
      </c>
      <c r="CE114" s="7">
        <v>95</v>
      </c>
      <c r="CF114" s="7">
        <v>95</v>
      </c>
      <c r="CG114" s="7">
        <v>1</v>
      </c>
      <c r="CH114" s="7">
        <v>0</v>
      </c>
      <c r="CI114" s="7">
        <v>0</v>
      </c>
      <c r="CJ114" s="7">
        <v>0</v>
      </c>
      <c r="CK114" s="7">
        <v>0</v>
      </c>
      <c r="CL114" s="7">
        <v>0</v>
      </c>
      <c r="CM114" s="7">
        <v>35</v>
      </c>
      <c r="CN114" s="7">
        <v>35</v>
      </c>
      <c r="CO114" s="7">
        <v>20</v>
      </c>
      <c r="CP114" s="7">
        <v>5</v>
      </c>
      <c r="CQ114" s="7">
        <v>45</v>
      </c>
      <c r="CR114" s="7">
        <v>35</v>
      </c>
      <c r="CS114" s="7">
        <v>35</v>
      </c>
      <c r="CT114" s="7">
        <v>20</v>
      </c>
      <c r="CU114" s="7">
        <v>5</v>
      </c>
      <c r="CV114" s="7">
        <v>45</v>
      </c>
      <c r="CW114" s="7">
        <v>0</v>
      </c>
      <c r="CX114" s="7">
        <v>140</v>
      </c>
      <c r="CY114" s="7">
        <v>140</v>
      </c>
      <c r="CZ114" s="7">
        <v>1</v>
      </c>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v>1</v>
      </c>
      <c r="EL114" s="7">
        <v>0.8</v>
      </c>
      <c r="EM114" s="7">
        <v>0.8</v>
      </c>
      <c r="EN114" s="7">
        <v>340000</v>
      </c>
      <c r="EO114" s="7">
        <v>340000</v>
      </c>
      <c r="EP114" s="7">
        <v>10</v>
      </c>
      <c r="EQ114" s="7">
        <v>10</v>
      </c>
      <c r="ER114" s="7">
        <v>10</v>
      </c>
      <c r="ES114" s="7">
        <v>3495000</v>
      </c>
      <c r="ET114" s="7">
        <v>2500000</v>
      </c>
      <c r="EU114" s="7"/>
      <c r="EV114" s="7"/>
      <c r="EW114" s="7"/>
      <c r="EX114" s="7"/>
      <c r="EY114" s="7"/>
      <c r="EZ114" s="7"/>
      <c r="FA114" s="7"/>
      <c r="FB114" s="7"/>
      <c r="FC114" s="7"/>
      <c r="FD114" s="7"/>
      <c r="FE114" s="7"/>
      <c r="FF114" s="7"/>
      <c r="FG114" s="7"/>
      <c r="FH114" s="7"/>
      <c r="FI114" s="7"/>
      <c r="FJ114" s="7"/>
      <c r="FK114" s="7"/>
      <c r="FL114" s="7"/>
      <c r="FM114" s="7"/>
      <c r="FN114" s="7"/>
      <c r="FO114" s="7">
        <v>1</v>
      </c>
      <c r="FP114" s="7">
        <v>0.8</v>
      </c>
      <c r="FQ114" s="7">
        <v>0.8</v>
      </c>
      <c r="FR114" s="7">
        <v>385000</v>
      </c>
      <c r="FS114" s="7">
        <v>0</v>
      </c>
      <c r="FT114" s="7"/>
      <c r="FU114" s="7"/>
      <c r="FV114" s="7"/>
      <c r="FW114" s="7"/>
      <c r="FX114" s="7"/>
      <c r="FY114" s="7"/>
      <c r="FZ114" s="7"/>
      <c r="GA114" s="7"/>
      <c r="GB114" s="7"/>
      <c r="GC114" s="7"/>
      <c r="GD114" s="7"/>
      <c r="GE114" s="7"/>
      <c r="GF114" s="7"/>
      <c r="GG114" s="7"/>
      <c r="GH114" s="7"/>
      <c r="GI114" s="7"/>
      <c r="GJ114" s="7"/>
      <c r="GK114" s="7"/>
      <c r="GL114" s="7">
        <v>1</v>
      </c>
      <c r="GM114" s="7">
        <v>0.5</v>
      </c>
      <c r="GN114" s="7">
        <v>3</v>
      </c>
      <c r="GO114" s="7">
        <v>0.125</v>
      </c>
      <c r="GP114" s="7">
        <v>24000</v>
      </c>
      <c r="GQ114" s="7">
        <v>24000</v>
      </c>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v>1</v>
      </c>
      <c r="IO114" s="7">
        <v>300</v>
      </c>
      <c r="IP114" s="7">
        <v>0.14899999999999999</v>
      </c>
      <c r="IQ114" s="7">
        <v>24000</v>
      </c>
      <c r="IR114" s="7">
        <v>24000</v>
      </c>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c r="JY114" s="7"/>
      <c r="JZ114" s="7"/>
      <c r="KA114" s="7"/>
      <c r="KB114" s="7"/>
      <c r="KC114" s="7"/>
      <c r="KD114" s="7"/>
      <c r="KE114" s="7"/>
      <c r="KF114" s="7"/>
      <c r="KG114" s="7">
        <v>0</v>
      </c>
      <c r="KH114" s="7"/>
      <c r="KI114" s="7">
        <v>10.8</v>
      </c>
      <c r="KJ114" s="7">
        <v>0.125</v>
      </c>
      <c r="KK114" s="7">
        <v>0.14899999999999999</v>
      </c>
      <c r="KL114" s="7">
        <v>0</v>
      </c>
      <c r="KM114" s="7">
        <v>11.074</v>
      </c>
      <c r="KN114" s="7">
        <v>4220000</v>
      </c>
      <c r="KO114" s="7">
        <v>2840000</v>
      </c>
      <c r="KP114" s="7">
        <v>2840000</v>
      </c>
      <c r="KQ114" s="7"/>
      <c r="KR114" s="7"/>
      <c r="KS114" s="7"/>
      <c r="KT114" s="7">
        <v>24000</v>
      </c>
      <c r="KU114" s="7">
        <v>24000</v>
      </c>
      <c r="KV114" s="7">
        <v>24000</v>
      </c>
      <c r="KW114" s="7"/>
      <c r="KX114" s="7"/>
      <c r="KY114" s="7"/>
      <c r="KZ114" s="7">
        <v>24000</v>
      </c>
      <c r="LA114" s="7">
        <v>24000</v>
      </c>
      <c r="LB114" s="7">
        <v>24000</v>
      </c>
      <c r="LC114" s="7"/>
      <c r="LD114" s="7"/>
      <c r="LE114" s="7"/>
      <c r="LF114" s="7">
        <v>0</v>
      </c>
      <c r="LG114" s="7">
        <v>0</v>
      </c>
      <c r="LH114" s="7">
        <v>0</v>
      </c>
      <c r="LI114" s="7"/>
      <c r="LJ114" s="7"/>
      <c r="LK114" s="7"/>
      <c r="LL114" s="7">
        <v>0</v>
      </c>
      <c r="LM114" s="7">
        <v>0</v>
      </c>
      <c r="LN114" s="7">
        <v>0</v>
      </c>
      <c r="LO114" s="7"/>
      <c r="LP114" s="7"/>
      <c r="LQ114" s="7"/>
      <c r="LR114" s="7">
        <v>100000</v>
      </c>
      <c r="LS114" s="7">
        <v>100000</v>
      </c>
      <c r="LT114" s="7">
        <v>100000</v>
      </c>
      <c r="LU114" s="7"/>
      <c r="LV114" s="7"/>
      <c r="LW114" s="7"/>
      <c r="LX114" s="7">
        <v>3000</v>
      </c>
      <c r="LY114" s="7">
        <v>3000</v>
      </c>
      <c r="LZ114" s="7">
        <v>3000</v>
      </c>
      <c r="MA114" s="7"/>
      <c r="MB114" s="7"/>
      <c r="MC114" s="7"/>
      <c r="MD114" s="7">
        <v>50000</v>
      </c>
      <c r="ME114" s="7">
        <v>50000</v>
      </c>
      <c r="MF114" s="7">
        <v>50000</v>
      </c>
      <c r="MG114" s="7"/>
      <c r="MH114" s="7"/>
      <c r="MI114" s="7"/>
      <c r="MJ114" s="7">
        <v>100000</v>
      </c>
      <c r="MK114" s="7">
        <v>100000</v>
      </c>
      <c r="ML114" s="7">
        <v>100000</v>
      </c>
      <c r="MM114" s="7"/>
      <c r="MN114" s="7"/>
      <c r="MO114" s="7"/>
      <c r="MP114" s="7">
        <v>36000</v>
      </c>
      <c r="MQ114" s="7">
        <v>36000</v>
      </c>
      <c r="MR114" s="7">
        <v>36000</v>
      </c>
      <c r="MS114" s="7"/>
      <c r="MT114" s="7"/>
      <c r="MU114" s="7"/>
      <c r="MV114" s="7">
        <v>295000</v>
      </c>
      <c r="MW114" s="7">
        <v>0</v>
      </c>
      <c r="MX114" s="7">
        <v>0</v>
      </c>
      <c r="MY114" s="7"/>
      <c r="MZ114" s="7"/>
      <c r="NA114" s="7"/>
      <c r="NB114" s="7">
        <v>20000</v>
      </c>
      <c r="NC114" s="7">
        <v>20000</v>
      </c>
      <c r="ND114" s="7">
        <v>20000</v>
      </c>
      <c r="NE114" s="7"/>
      <c r="NF114" s="7"/>
      <c r="NG114" s="7"/>
      <c r="NH114" s="7">
        <v>0</v>
      </c>
      <c r="NI114" s="7">
        <v>0</v>
      </c>
      <c r="NJ114" s="7">
        <v>0</v>
      </c>
      <c r="NK114" s="7"/>
      <c r="NL114" s="7"/>
      <c r="NM114" s="7"/>
      <c r="NN114" s="7">
        <v>0</v>
      </c>
      <c r="NO114" s="7">
        <v>0</v>
      </c>
      <c r="NP114" s="7">
        <v>0</v>
      </c>
      <c r="NQ114" s="7"/>
      <c r="NR114" s="7"/>
      <c r="NS114" s="7"/>
      <c r="NT114" s="7">
        <v>35000</v>
      </c>
      <c r="NU114" s="7">
        <v>35000</v>
      </c>
      <c r="NV114" s="7">
        <v>35000</v>
      </c>
      <c r="NW114" s="7"/>
      <c r="NX114" s="7"/>
      <c r="NY114" s="7"/>
      <c r="NZ114" s="7">
        <v>50000</v>
      </c>
      <c r="OA114" s="7">
        <v>50000</v>
      </c>
      <c r="OB114" s="7">
        <v>50000</v>
      </c>
      <c r="OC114" s="7"/>
      <c r="OD114" s="7"/>
      <c r="OE114" s="7"/>
      <c r="OF114" s="7">
        <v>3000</v>
      </c>
      <c r="OG114" s="7">
        <v>3000</v>
      </c>
      <c r="OH114" s="7">
        <v>3000</v>
      </c>
      <c r="OI114" s="7"/>
      <c r="OJ114" s="7"/>
      <c r="OK114" s="7"/>
      <c r="OL114" s="7">
        <v>0</v>
      </c>
      <c r="OM114" s="7">
        <v>0</v>
      </c>
      <c r="ON114" s="7">
        <v>0</v>
      </c>
      <c r="OO114" s="7"/>
      <c r="OP114" s="7"/>
      <c r="OQ114" s="7"/>
      <c r="OR114" s="7">
        <v>0</v>
      </c>
      <c r="OS114" s="7">
        <v>0</v>
      </c>
      <c r="OT114" s="7">
        <v>0</v>
      </c>
      <c r="OU114" s="7"/>
      <c r="OV114" s="7"/>
      <c r="OW114" s="7"/>
      <c r="OX114" s="7">
        <v>230000</v>
      </c>
      <c r="OY114" s="7">
        <v>230000</v>
      </c>
      <c r="OZ114" s="7">
        <v>230000</v>
      </c>
      <c r="PA114" s="7"/>
      <c r="PB114" s="7"/>
      <c r="PC114" s="7"/>
      <c r="PD114" s="7">
        <v>0</v>
      </c>
      <c r="PE114" s="7">
        <v>0</v>
      </c>
      <c r="PF114" s="7">
        <v>0</v>
      </c>
      <c r="PG114" s="7"/>
      <c r="PH114" s="7"/>
      <c r="PI114" s="7"/>
      <c r="PJ114" s="7">
        <v>8000</v>
      </c>
      <c r="PK114" s="7">
        <v>0</v>
      </c>
      <c r="PL114" s="7">
        <v>0</v>
      </c>
      <c r="PM114" s="7"/>
      <c r="PN114" s="7"/>
      <c r="PO114" s="7"/>
      <c r="PP114" s="7">
        <v>5198000</v>
      </c>
      <c r="PQ114" s="7">
        <v>3515000</v>
      </c>
      <c r="PR114" s="8">
        <v>3515000</v>
      </c>
      <c r="PS114" s="7">
        <v>100</v>
      </c>
      <c r="PT114" s="7">
        <v>100</v>
      </c>
      <c r="PU114" s="7"/>
      <c r="PV114" s="7">
        <v>4405373</v>
      </c>
      <c r="PW114" s="7"/>
      <c r="PX114" s="7">
        <v>1210000</v>
      </c>
      <c r="PY114" s="7">
        <v>1995000</v>
      </c>
      <c r="PZ114" s="7">
        <v>3515000</v>
      </c>
      <c r="QA114" s="7">
        <v>0</v>
      </c>
      <c r="QB114" s="7">
        <v>0</v>
      </c>
      <c r="QC114" s="7">
        <v>0</v>
      </c>
      <c r="QD114" s="7">
        <v>1665173</v>
      </c>
      <c r="QE114" s="7">
        <v>1550200</v>
      </c>
      <c r="QF114" s="7">
        <v>644915</v>
      </c>
      <c r="QG114" s="7">
        <v>0</v>
      </c>
      <c r="QH114" s="7">
        <v>0</v>
      </c>
      <c r="QI114" s="7">
        <v>0</v>
      </c>
      <c r="QJ114" s="7">
        <v>1212046</v>
      </c>
      <c r="QK114" s="7">
        <v>1000000</v>
      </c>
      <c r="QL114" s="7">
        <v>1000000</v>
      </c>
      <c r="QM114" s="7"/>
      <c r="QN114" s="7">
        <v>0</v>
      </c>
      <c r="QO114" s="7">
        <v>0</v>
      </c>
      <c r="QP114" s="7">
        <v>0</v>
      </c>
      <c r="QQ114" s="7"/>
      <c r="QR114" s="7"/>
      <c r="QS114" s="7"/>
      <c r="QT114" s="7"/>
      <c r="QU114" s="7">
        <v>785000</v>
      </c>
      <c r="QV114" s="7">
        <v>150000</v>
      </c>
      <c r="QW114" s="7">
        <v>0</v>
      </c>
      <c r="QX114" s="7"/>
      <c r="QY114" s="7"/>
      <c r="QZ114" s="7"/>
      <c r="RA114" s="7"/>
      <c r="RB114" s="7"/>
      <c r="RC114" s="7"/>
      <c r="RD114" s="7">
        <v>26244</v>
      </c>
      <c r="RE114" s="7">
        <v>38085</v>
      </c>
      <c r="RF114" s="7">
        <v>38085</v>
      </c>
      <c r="RG114" s="7"/>
      <c r="RH114" s="7"/>
      <c r="RI114" s="7">
        <v>0</v>
      </c>
      <c r="RJ114" s="7"/>
      <c r="RK114" s="7"/>
      <c r="RL114" s="7"/>
      <c r="RM114" s="7" t="s">
        <v>1188</v>
      </c>
      <c r="RN114" s="7"/>
      <c r="RO114" s="7"/>
      <c r="RP114" s="7"/>
      <c r="RQ114" s="7"/>
      <c r="RR114" s="7"/>
      <c r="RS114" s="7"/>
      <c r="RT114" s="7"/>
      <c r="RU114" s="7"/>
      <c r="RV114" s="7"/>
      <c r="RW114" s="7"/>
      <c r="RX114" s="7"/>
      <c r="RY114" s="7"/>
      <c r="RZ114" s="7"/>
      <c r="SA114" s="7"/>
      <c r="SB114" s="7"/>
      <c r="SC114" s="7"/>
      <c r="SD114" s="7"/>
      <c r="SE114" s="7"/>
      <c r="SF114" s="7"/>
      <c r="SG114" s="36">
        <f t="shared" si="169"/>
        <v>5198000</v>
      </c>
      <c r="SH114" s="36">
        <f t="shared" si="170"/>
        <v>5198000</v>
      </c>
      <c r="SI114" s="36">
        <f t="shared" si="171"/>
        <v>4268000</v>
      </c>
      <c r="SJ114" s="20">
        <f t="shared" si="172"/>
        <v>4220000</v>
      </c>
      <c r="SK114" s="20">
        <f t="shared" si="173"/>
        <v>24000</v>
      </c>
      <c r="SL114" s="20">
        <f t="shared" si="174"/>
        <v>24000</v>
      </c>
      <c r="SM114" s="20">
        <f t="shared" si="175"/>
        <v>0</v>
      </c>
      <c r="SN114" s="36">
        <f t="shared" si="176"/>
        <v>930000</v>
      </c>
      <c r="SO114" s="36">
        <f t="shared" si="177"/>
        <v>100000</v>
      </c>
      <c r="SP114" s="20">
        <f t="shared" si="178"/>
        <v>0</v>
      </c>
      <c r="SQ114" s="20">
        <f t="shared" si="179"/>
        <v>100000</v>
      </c>
      <c r="SR114" s="20">
        <f t="shared" si="180"/>
        <v>3000</v>
      </c>
      <c r="SS114" s="20">
        <f t="shared" si="181"/>
        <v>50000</v>
      </c>
      <c r="ST114" s="20">
        <f t="shared" si="182"/>
        <v>100000</v>
      </c>
      <c r="SU114" s="20">
        <f t="shared" si="183"/>
        <v>36000</v>
      </c>
      <c r="SV114" s="36">
        <f t="shared" si="184"/>
        <v>633000</v>
      </c>
      <c r="SW114" s="20">
        <f t="shared" si="185"/>
        <v>295000</v>
      </c>
      <c r="SX114" s="20">
        <f t="shared" si="186"/>
        <v>20000</v>
      </c>
      <c r="SY114" s="20">
        <f t="shared" si="187"/>
        <v>0</v>
      </c>
      <c r="SZ114" s="20">
        <f t="shared" si="188"/>
        <v>0</v>
      </c>
      <c r="TA114" s="20">
        <f t="shared" si="189"/>
        <v>35000</v>
      </c>
      <c r="TB114" s="20">
        <f t="shared" si="190"/>
        <v>50000</v>
      </c>
      <c r="TC114" s="20">
        <f t="shared" si="191"/>
        <v>3000</v>
      </c>
      <c r="TD114" s="20">
        <f t="shared" si="192"/>
        <v>0</v>
      </c>
      <c r="TE114" s="20">
        <f t="shared" si="193"/>
        <v>0</v>
      </c>
      <c r="TF114" s="20">
        <f t="shared" si="194"/>
        <v>230000</v>
      </c>
      <c r="TG114" s="20">
        <f t="shared" si="195"/>
        <v>0</v>
      </c>
      <c r="TH114" s="20">
        <f t="shared" si="196"/>
        <v>8000</v>
      </c>
      <c r="TI114" s="6"/>
      <c r="TJ114" s="36">
        <f t="shared" si="197"/>
        <v>3515000</v>
      </c>
      <c r="TK114" s="36">
        <f t="shared" si="198"/>
        <v>3515000</v>
      </c>
      <c r="TL114" s="36">
        <f t="shared" si="199"/>
        <v>2888000</v>
      </c>
      <c r="TM114" s="20">
        <f t="shared" si="200"/>
        <v>2840000</v>
      </c>
      <c r="TN114" s="20">
        <f t="shared" si="201"/>
        <v>24000</v>
      </c>
      <c r="TO114" s="20">
        <f t="shared" si="202"/>
        <v>24000</v>
      </c>
      <c r="TP114" s="20">
        <f t="shared" si="203"/>
        <v>0</v>
      </c>
      <c r="TQ114" s="36">
        <f t="shared" si="204"/>
        <v>627000</v>
      </c>
      <c r="TR114" s="36">
        <f t="shared" si="205"/>
        <v>100000</v>
      </c>
      <c r="TS114" s="20">
        <f t="shared" si="206"/>
        <v>0</v>
      </c>
      <c r="TT114" s="20">
        <f t="shared" si="207"/>
        <v>100000</v>
      </c>
      <c r="TU114" s="20">
        <f t="shared" si="208"/>
        <v>3000</v>
      </c>
      <c r="TV114" s="20">
        <f t="shared" si="209"/>
        <v>50000</v>
      </c>
      <c r="TW114" s="20">
        <f t="shared" si="210"/>
        <v>100000</v>
      </c>
      <c r="TX114" s="20">
        <f t="shared" si="211"/>
        <v>36000</v>
      </c>
      <c r="TY114" s="36">
        <f t="shared" si="212"/>
        <v>338000</v>
      </c>
      <c r="TZ114" s="20">
        <f t="shared" si="213"/>
        <v>0</v>
      </c>
      <c r="UA114" s="20">
        <f t="shared" si="214"/>
        <v>20000</v>
      </c>
      <c r="UB114" s="20">
        <f t="shared" si="215"/>
        <v>0</v>
      </c>
      <c r="UC114" s="20">
        <f t="shared" si="216"/>
        <v>0</v>
      </c>
      <c r="UD114" s="20">
        <f t="shared" si="217"/>
        <v>35000</v>
      </c>
      <c r="UE114" s="20">
        <f t="shared" si="218"/>
        <v>50000</v>
      </c>
      <c r="UF114" s="20">
        <f t="shared" si="219"/>
        <v>3000</v>
      </c>
      <c r="UG114" s="20">
        <f t="shared" si="220"/>
        <v>0</v>
      </c>
      <c r="UH114" s="20">
        <f t="shared" si="221"/>
        <v>0</v>
      </c>
      <c r="UI114" s="20">
        <f t="shared" si="222"/>
        <v>230000</v>
      </c>
      <c r="UJ114" s="20">
        <f t="shared" si="223"/>
        <v>0</v>
      </c>
      <c r="UK114" s="20">
        <f t="shared" si="224"/>
        <v>0</v>
      </c>
      <c r="UL114" s="6"/>
      <c r="UM114" s="36">
        <f t="shared" si="225"/>
        <v>3515000</v>
      </c>
      <c r="UN114" s="36">
        <f t="shared" si="226"/>
        <v>3515000</v>
      </c>
      <c r="UO114" s="36">
        <f t="shared" si="227"/>
        <v>2888000</v>
      </c>
      <c r="UP114" s="20">
        <f t="shared" si="228"/>
        <v>2840000</v>
      </c>
      <c r="UQ114" s="20">
        <f t="shared" si="229"/>
        <v>24000</v>
      </c>
      <c r="UR114" s="20">
        <f t="shared" si="230"/>
        <v>24000</v>
      </c>
      <c r="US114" s="20">
        <f t="shared" si="231"/>
        <v>0</v>
      </c>
      <c r="UT114" s="36">
        <f t="shared" si="232"/>
        <v>627000</v>
      </c>
      <c r="UU114" s="36">
        <f t="shared" si="233"/>
        <v>100000</v>
      </c>
      <c r="UV114" s="20">
        <f t="shared" si="234"/>
        <v>0</v>
      </c>
      <c r="UW114" s="20">
        <f t="shared" si="235"/>
        <v>100000</v>
      </c>
      <c r="UX114" s="20">
        <f t="shared" si="236"/>
        <v>3000</v>
      </c>
      <c r="UY114" s="20">
        <f t="shared" si="237"/>
        <v>50000</v>
      </c>
      <c r="UZ114" s="20">
        <f t="shared" si="238"/>
        <v>100000</v>
      </c>
      <c r="VA114" s="20">
        <f t="shared" si="239"/>
        <v>36000</v>
      </c>
      <c r="VB114" s="36">
        <f t="shared" si="240"/>
        <v>338000</v>
      </c>
      <c r="VC114" s="20">
        <f t="shared" si="241"/>
        <v>0</v>
      </c>
      <c r="VD114" s="20">
        <f t="shared" si="242"/>
        <v>20000</v>
      </c>
      <c r="VE114" s="20">
        <f t="shared" si="243"/>
        <v>0</v>
      </c>
      <c r="VF114" s="20">
        <f t="shared" si="244"/>
        <v>0</v>
      </c>
      <c r="VG114" s="20">
        <f t="shared" si="245"/>
        <v>35000</v>
      </c>
      <c r="VH114" s="20">
        <f t="shared" si="246"/>
        <v>50000</v>
      </c>
      <c r="VI114" s="20">
        <f t="shared" si="247"/>
        <v>3000</v>
      </c>
      <c r="VJ114" s="20">
        <f t="shared" si="248"/>
        <v>0</v>
      </c>
      <c r="VK114" s="20">
        <f t="shared" si="249"/>
        <v>0</v>
      </c>
      <c r="VL114" s="20">
        <f t="shared" si="250"/>
        <v>230000</v>
      </c>
      <c r="VM114" s="20">
        <f t="shared" si="251"/>
        <v>0</v>
      </c>
      <c r="VN114" s="20">
        <f t="shared" si="252"/>
        <v>0</v>
      </c>
      <c r="VT114" s="34">
        <f t="shared" si="139"/>
        <v>1172890</v>
      </c>
      <c r="VU114" s="34" t="str">
        <f t="shared" si="140"/>
        <v>Město Kostelec nad Orlicí</v>
      </c>
      <c r="VV114" s="34" t="str">
        <f t="shared" si="141"/>
        <v>Pečovatelská služba Kostelec nad Orlicí</v>
      </c>
      <c r="VW114" s="34" t="str">
        <f t="shared" si="142"/>
        <v>pečovatelská služba</v>
      </c>
      <c r="VX114" s="10">
        <f t="shared" si="143"/>
        <v>253000</v>
      </c>
      <c r="VY114" s="10"/>
      <c r="VZ114" s="10"/>
      <c r="WA114" s="10">
        <f t="shared" si="144"/>
        <v>295000</v>
      </c>
      <c r="WB114" s="10">
        <f t="shared" si="145"/>
        <v>50000</v>
      </c>
      <c r="WC114" s="10">
        <f t="shared" si="146"/>
        <v>0</v>
      </c>
      <c r="WD114" s="10">
        <f t="shared" si="147"/>
        <v>0</v>
      </c>
      <c r="WE114" s="10">
        <f t="shared" si="148"/>
        <v>55000</v>
      </c>
      <c r="WF114" s="10"/>
      <c r="WG114" s="10"/>
      <c r="WH114" s="10">
        <f t="shared" si="149"/>
        <v>0</v>
      </c>
      <c r="WI114" s="10">
        <f t="shared" si="150"/>
        <v>277000</v>
      </c>
      <c r="WJ114" s="10">
        <f t="shared" si="151"/>
        <v>3883000</v>
      </c>
      <c r="WK114" s="10"/>
      <c r="WL114" s="10">
        <f t="shared" si="152"/>
        <v>385000</v>
      </c>
      <c r="WM114" s="10">
        <f t="shared" si="153"/>
        <v>5198000</v>
      </c>
      <c r="WN114" s="10">
        <f t="shared" si="154"/>
        <v>5198000</v>
      </c>
      <c r="WO114" s="10">
        <f t="shared" si="155"/>
        <v>0</v>
      </c>
      <c r="WP114" s="10">
        <f t="shared" si="156"/>
        <v>4268000</v>
      </c>
      <c r="WQ114" s="34">
        <v>6115340</v>
      </c>
      <c r="WR114" s="10">
        <f t="shared" si="157"/>
        <v>253000</v>
      </c>
      <c r="WS114" s="10"/>
      <c r="WT114" s="10"/>
      <c r="WU114" s="10">
        <f t="shared" si="158"/>
        <v>0</v>
      </c>
      <c r="WV114" s="10">
        <f t="shared" si="159"/>
        <v>50000</v>
      </c>
      <c r="WW114" s="10">
        <f t="shared" si="160"/>
        <v>0</v>
      </c>
      <c r="WX114" s="10">
        <f t="shared" si="161"/>
        <v>0</v>
      </c>
      <c r="WY114" s="10">
        <f t="shared" si="162"/>
        <v>55000</v>
      </c>
      <c r="WZ114" s="10"/>
      <c r="XA114" s="10"/>
      <c r="XB114" s="10">
        <f t="shared" si="163"/>
        <v>0</v>
      </c>
      <c r="XC114" s="10">
        <f t="shared" si="164"/>
        <v>269000</v>
      </c>
      <c r="XD114" s="10">
        <f t="shared" si="165"/>
        <v>2888000</v>
      </c>
      <c r="XE114" s="10">
        <f t="shared" si="166"/>
        <v>3515000</v>
      </c>
      <c r="XF114" s="10"/>
      <c r="XG114" s="10">
        <f t="shared" si="167"/>
        <v>3515000</v>
      </c>
      <c r="XH114" s="10">
        <f t="shared" si="168"/>
        <v>0</v>
      </c>
      <c r="XI114" s="10"/>
      <c r="XJ114" s="10"/>
      <c r="XK114" s="10"/>
    </row>
    <row r="115" spans="1:635" s="34" customFormat="1" ht="28.5" customHeight="1">
      <c r="A115" s="7">
        <v>1</v>
      </c>
      <c r="B115" s="9" t="s">
        <v>1569</v>
      </c>
      <c r="C115" s="7">
        <v>274968</v>
      </c>
      <c r="D115" s="7" t="s">
        <v>1570</v>
      </c>
      <c r="E115" s="7" t="s">
        <v>1474</v>
      </c>
      <c r="F115" s="7">
        <v>4531517</v>
      </c>
      <c r="G115" s="7" t="s">
        <v>1256</v>
      </c>
      <c r="H115" s="7" t="s">
        <v>1187</v>
      </c>
      <c r="I115" s="7" t="s">
        <v>1573</v>
      </c>
      <c r="J115" s="35">
        <v>39814</v>
      </c>
      <c r="K115" s="7"/>
      <c r="L115" s="7" t="s">
        <v>1188</v>
      </c>
      <c r="M115" s="7"/>
      <c r="N115" s="7"/>
      <c r="O115" s="7"/>
      <c r="P115" s="7"/>
      <c r="Q115" s="7"/>
      <c r="R115" s="7"/>
      <c r="S115" s="7"/>
      <c r="T115" s="7"/>
      <c r="U115" s="7"/>
      <c r="V115" s="7"/>
      <c r="W115" s="7"/>
      <c r="X115" s="7" t="s">
        <v>1574</v>
      </c>
      <c r="Y115" s="7"/>
      <c r="Z115" s="7">
        <v>1</v>
      </c>
      <c r="AA115" s="7">
        <v>9</v>
      </c>
      <c r="AB115" s="7">
        <v>16</v>
      </c>
      <c r="AC115" s="7">
        <v>16</v>
      </c>
      <c r="AD115" s="7">
        <v>16</v>
      </c>
      <c r="AE115" s="7"/>
      <c r="AF115" s="7"/>
      <c r="AG115" s="7"/>
      <c r="AH115" s="7"/>
      <c r="AI115" s="7"/>
      <c r="AJ115" s="7"/>
      <c r="AK115" s="7"/>
      <c r="AL115" s="7"/>
      <c r="AM115" s="7"/>
      <c r="AN115" s="7">
        <v>1747</v>
      </c>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t="s">
        <v>1575</v>
      </c>
      <c r="BM115" s="7" t="s">
        <v>1191</v>
      </c>
      <c r="BN115" s="7" t="s">
        <v>1319</v>
      </c>
      <c r="BO115" s="7">
        <v>0</v>
      </c>
      <c r="BP115" s="7">
        <v>0</v>
      </c>
      <c r="BQ115" s="7">
        <v>0</v>
      </c>
      <c r="BR115" s="7">
        <v>0</v>
      </c>
      <c r="BS115" s="7">
        <v>0</v>
      </c>
      <c r="BT115" s="7">
        <v>6</v>
      </c>
      <c r="BU115" s="7">
        <v>6</v>
      </c>
      <c r="BV115" s="7">
        <v>1</v>
      </c>
      <c r="BW115" s="7">
        <v>0</v>
      </c>
      <c r="BX115" s="7">
        <v>3</v>
      </c>
      <c r="BY115" s="7">
        <v>6</v>
      </c>
      <c r="BZ115" s="7">
        <v>6</v>
      </c>
      <c r="CA115" s="7">
        <v>1</v>
      </c>
      <c r="CB115" s="7">
        <v>0</v>
      </c>
      <c r="CC115" s="7">
        <v>3</v>
      </c>
      <c r="CD115" s="7">
        <v>0</v>
      </c>
      <c r="CE115" s="7">
        <v>16</v>
      </c>
      <c r="CF115" s="7">
        <v>16</v>
      </c>
      <c r="CG115" s="7"/>
      <c r="CH115" s="7">
        <v>0</v>
      </c>
      <c r="CI115" s="7">
        <v>0</v>
      </c>
      <c r="CJ115" s="7">
        <v>0</v>
      </c>
      <c r="CK115" s="7">
        <v>0</v>
      </c>
      <c r="CL115" s="7">
        <v>0</v>
      </c>
      <c r="CM115" s="7">
        <v>6</v>
      </c>
      <c r="CN115" s="7">
        <v>6</v>
      </c>
      <c r="CO115" s="7">
        <v>1</v>
      </c>
      <c r="CP115" s="7">
        <v>0</v>
      </c>
      <c r="CQ115" s="7">
        <v>3</v>
      </c>
      <c r="CR115" s="7">
        <v>6</v>
      </c>
      <c r="CS115" s="7">
        <v>6</v>
      </c>
      <c r="CT115" s="7">
        <v>1</v>
      </c>
      <c r="CU115" s="7">
        <v>0</v>
      </c>
      <c r="CV115" s="7">
        <v>3</v>
      </c>
      <c r="CW115" s="7">
        <v>0</v>
      </c>
      <c r="CX115" s="7">
        <v>16</v>
      </c>
      <c r="CY115" s="7">
        <v>16</v>
      </c>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v>1</v>
      </c>
      <c r="EL115" s="7">
        <v>0.2</v>
      </c>
      <c r="EM115" s="7">
        <v>0.2</v>
      </c>
      <c r="EN115" s="7">
        <v>86000</v>
      </c>
      <c r="EO115" s="7">
        <v>86000</v>
      </c>
      <c r="EP115" s="7">
        <v>1</v>
      </c>
      <c r="EQ115" s="7">
        <v>1</v>
      </c>
      <c r="ER115" s="7">
        <v>1</v>
      </c>
      <c r="ES115" s="7">
        <v>287500</v>
      </c>
      <c r="ET115" s="7">
        <v>202000</v>
      </c>
      <c r="EU115" s="7"/>
      <c r="EV115" s="7"/>
      <c r="EW115" s="7"/>
      <c r="EX115" s="7"/>
      <c r="EY115" s="7"/>
      <c r="EZ115" s="7"/>
      <c r="FA115" s="7"/>
      <c r="FB115" s="7"/>
      <c r="FC115" s="7"/>
      <c r="FD115" s="7"/>
      <c r="FE115" s="7"/>
      <c r="FF115" s="7"/>
      <c r="FG115" s="7"/>
      <c r="FH115" s="7"/>
      <c r="FI115" s="7"/>
      <c r="FJ115" s="7"/>
      <c r="FK115" s="7"/>
      <c r="FL115" s="7"/>
      <c r="FM115" s="7"/>
      <c r="FN115" s="7"/>
      <c r="FO115" s="7">
        <v>1</v>
      </c>
      <c r="FP115" s="7">
        <v>0.2</v>
      </c>
      <c r="FQ115" s="7">
        <v>0.2</v>
      </c>
      <c r="FR115" s="7">
        <v>96000</v>
      </c>
      <c r="FS115" s="7">
        <v>0</v>
      </c>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v>1</v>
      </c>
      <c r="IO115" s="7">
        <v>300</v>
      </c>
      <c r="IP115" s="7">
        <v>0.14899999999999999</v>
      </c>
      <c r="IQ115" s="7">
        <v>24000</v>
      </c>
      <c r="IR115" s="7">
        <v>24000</v>
      </c>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c r="JY115" s="7"/>
      <c r="JZ115" s="7"/>
      <c r="KA115" s="7"/>
      <c r="KB115" s="7"/>
      <c r="KC115" s="7"/>
      <c r="KD115" s="7"/>
      <c r="KE115" s="7"/>
      <c r="KF115" s="7"/>
      <c r="KG115" s="7">
        <v>0</v>
      </c>
      <c r="KH115" s="7"/>
      <c r="KI115" s="7">
        <v>1.2</v>
      </c>
      <c r="KJ115" s="7">
        <v>0</v>
      </c>
      <c r="KK115" s="7">
        <v>0.14899999999999999</v>
      </c>
      <c r="KL115" s="7">
        <v>0</v>
      </c>
      <c r="KM115" s="7">
        <v>1.349</v>
      </c>
      <c r="KN115" s="7">
        <v>469500</v>
      </c>
      <c r="KO115" s="7">
        <v>288000</v>
      </c>
      <c r="KP115" s="7">
        <v>288000</v>
      </c>
      <c r="KQ115" s="7"/>
      <c r="KR115" s="7"/>
      <c r="KS115" s="7"/>
      <c r="KT115" s="7">
        <v>0</v>
      </c>
      <c r="KU115" s="7">
        <v>0</v>
      </c>
      <c r="KV115" s="7">
        <v>0</v>
      </c>
      <c r="KW115" s="7"/>
      <c r="KX115" s="7"/>
      <c r="KY115" s="7"/>
      <c r="KZ115" s="7">
        <v>24000</v>
      </c>
      <c r="LA115" s="7">
        <v>24000</v>
      </c>
      <c r="LB115" s="7">
        <v>24000</v>
      </c>
      <c r="LC115" s="7"/>
      <c r="LD115" s="7"/>
      <c r="LE115" s="7"/>
      <c r="LF115" s="7">
        <v>0</v>
      </c>
      <c r="LG115" s="7">
        <v>0</v>
      </c>
      <c r="LH115" s="7">
        <v>0</v>
      </c>
      <c r="LI115" s="7"/>
      <c r="LJ115" s="7"/>
      <c r="LK115" s="7"/>
      <c r="LL115" s="7">
        <v>0</v>
      </c>
      <c r="LM115" s="7">
        <v>0</v>
      </c>
      <c r="LN115" s="7">
        <v>0</v>
      </c>
      <c r="LO115" s="7"/>
      <c r="LP115" s="7"/>
      <c r="LQ115" s="7"/>
      <c r="LR115" s="7">
        <v>10000</v>
      </c>
      <c r="LS115" s="7">
        <v>10000</v>
      </c>
      <c r="LT115" s="7">
        <v>10000</v>
      </c>
      <c r="LU115" s="7"/>
      <c r="LV115" s="7"/>
      <c r="LW115" s="7"/>
      <c r="LX115" s="7">
        <v>1000</v>
      </c>
      <c r="LY115" s="7">
        <v>1000</v>
      </c>
      <c r="LZ115" s="7">
        <v>1000</v>
      </c>
      <c r="MA115" s="7"/>
      <c r="MB115" s="7"/>
      <c r="MC115" s="7"/>
      <c r="MD115" s="7">
        <v>12000</v>
      </c>
      <c r="ME115" s="7">
        <v>12000</v>
      </c>
      <c r="MF115" s="7">
        <v>12000</v>
      </c>
      <c r="MG115" s="7"/>
      <c r="MH115" s="7"/>
      <c r="MI115" s="7"/>
      <c r="MJ115" s="7">
        <v>5000</v>
      </c>
      <c r="MK115" s="7">
        <v>0</v>
      </c>
      <c r="ML115" s="7">
        <v>0</v>
      </c>
      <c r="MM115" s="7"/>
      <c r="MN115" s="7"/>
      <c r="MO115" s="7"/>
      <c r="MP115" s="7">
        <v>2500</v>
      </c>
      <c r="MQ115" s="7">
        <v>2500</v>
      </c>
      <c r="MR115" s="7">
        <v>2500</v>
      </c>
      <c r="MS115" s="7"/>
      <c r="MT115" s="7"/>
      <c r="MU115" s="7"/>
      <c r="MV115" s="7">
        <v>55000</v>
      </c>
      <c r="MW115" s="7">
        <v>55000</v>
      </c>
      <c r="MX115" s="7">
        <v>55000</v>
      </c>
      <c r="MY115" s="7"/>
      <c r="MZ115" s="7"/>
      <c r="NA115" s="7"/>
      <c r="NB115" s="7">
        <v>1000</v>
      </c>
      <c r="NC115" s="7">
        <v>1000</v>
      </c>
      <c r="ND115" s="7">
        <v>1000</v>
      </c>
      <c r="NE115" s="7"/>
      <c r="NF115" s="7"/>
      <c r="NG115" s="7"/>
      <c r="NH115" s="7">
        <v>0</v>
      </c>
      <c r="NI115" s="7">
        <v>0</v>
      </c>
      <c r="NJ115" s="7">
        <v>0</v>
      </c>
      <c r="NK115" s="7"/>
      <c r="NL115" s="7"/>
      <c r="NM115" s="7"/>
      <c r="NN115" s="7">
        <v>0</v>
      </c>
      <c r="NO115" s="7">
        <v>0</v>
      </c>
      <c r="NP115" s="7">
        <v>0</v>
      </c>
      <c r="NQ115" s="7"/>
      <c r="NR115" s="7"/>
      <c r="NS115" s="7"/>
      <c r="NT115" s="7">
        <v>8000</v>
      </c>
      <c r="NU115" s="7">
        <v>8000</v>
      </c>
      <c r="NV115" s="7">
        <v>8000</v>
      </c>
      <c r="NW115" s="7"/>
      <c r="NX115" s="7"/>
      <c r="NY115" s="7"/>
      <c r="NZ115" s="7">
        <v>5000</v>
      </c>
      <c r="OA115" s="7">
        <v>5000</v>
      </c>
      <c r="OB115" s="7">
        <v>5000</v>
      </c>
      <c r="OC115" s="7"/>
      <c r="OD115" s="7"/>
      <c r="OE115" s="7"/>
      <c r="OF115" s="7">
        <v>2000</v>
      </c>
      <c r="OG115" s="7">
        <v>2000</v>
      </c>
      <c r="OH115" s="7">
        <v>2000</v>
      </c>
      <c r="OI115" s="7"/>
      <c r="OJ115" s="7"/>
      <c r="OK115" s="7"/>
      <c r="OL115" s="7">
        <v>0</v>
      </c>
      <c r="OM115" s="7">
        <v>0</v>
      </c>
      <c r="ON115" s="7">
        <v>0</v>
      </c>
      <c r="OO115" s="7"/>
      <c r="OP115" s="7"/>
      <c r="OQ115" s="7"/>
      <c r="OR115" s="7">
        <v>0</v>
      </c>
      <c r="OS115" s="7">
        <v>0</v>
      </c>
      <c r="OT115" s="7">
        <v>0</v>
      </c>
      <c r="OU115" s="7"/>
      <c r="OV115" s="7"/>
      <c r="OW115" s="7"/>
      <c r="OX115" s="7">
        <v>12000</v>
      </c>
      <c r="OY115" s="7">
        <v>12000</v>
      </c>
      <c r="OZ115" s="7">
        <v>12000</v>
      </c>
      <c r="PA115" s="7"/>
      <c r="PB115" s="7"/>
      <c r="PC115" s="7"/>
      <c r="PD115" s="7">
        <v>0</v>
      </c>
      <c r="PE115" s="7">
        <v>0</v>
      </c>
      <c r="PF115" s="7">
        <v>0</v>
      </c>
      <c r="PG115" s="7"/>
      <c r="PH115" s="7"/>
      <c r="PI115" s="7"/>
      <c r="PJ115" s="7">
        <v>1000</v>
      </c>
      <c r="PK115" s="7">
        <v>0</v>
      </c>
      <c r="PL115" s="7">
        <v>0</v>
      </c>
      <c r="PM115" s="7"/>
      <c r="PN115" s="7"/>
      <c r="PO115" s="7"/>
      <c r="PP115" s="7">
        <v>608000</v>
      </c>
      <c r="PQ115" s="7">
        <v>420500</v>
      </c>
      <c r="PR115" s="8">
        <v>420500</v>
      </c>
      <c r="PS115" s="7">
        <v>100</v>
      </c>
      <c r="PT115" s="7">
        <v>100</v>
      </c>
      <c r="PU115" s="7"/>
      <c r="PV115" s="7">
        <v>535645</v>
      </c>
      <c r="PW115" s="7"/>
      <c r="PX115" s="7">
        <v>247000</v>
      </c>
      <c r="PY115" s="7">
        <v>246000</v>
      </c>
      <c r="PZ115" s="7">
        <v>420500</v>
      </c>
      <c r="QA115" s="7">
        <v>0</v>
      </c>
      <c r="QB115" s="7">
        <v>0</v>
      </c>
      <c r="QC115" s="7">
        <v>0</v>
      </c>
      <c r="QD115" s="7">
        <v>0</v>
      </c>
      <c r="QE115" s="7">
        <v>63560</v>
      </c>
      <c r="QF115" s="7">
        <v>97500</v>
      </c>
      <c r="QG115" s="7">
        <v>0</v>
      </c>
      <c r="QH115" s="7">
        <v>0</v>
      </c>
      <c r="QI115" s="7">
        <v>0</v>
      </c>
      <c r="QJ115" s="7">
        <v>108079</v>
      </c>
      <c r="QK115" s="7">
        <v>90000</v>
      </c>
      <c r="QL115" s="7">
        <v>90000</v>
      </c>
      <c r="QM115" s="7"/>
      <c r="QN115" s="7">
        <v>0</v>
      </c>
      <c r="QO115" s="7">
        <v>0</v>
      </c>
      <c r="QP115" s="7">
        <v>0</v>
      </c>
      <c r="QQ115" s="7"/>
      <c r="QR115" s="7"/>
      <c r="QS115" s="7"/>
      <c r="QT115" s="7"/>
      <c r="QU115" s="7"/>
      <c r="QV115" s="7"/>
      <c r="QW115" s="7"/>
      <c r="QX115" s="7"/>
      <c r="QY115" s="7"/>
      <c r="QZ115" s="7"/>
      <c r="RA115" s="7"/>
      <c r="RB115" s="7"/>
      <c r="RC115" s="7"/>
      <c r="RD115" s="7"/>
      <c r="RE115" s="7"/>
      <c r="RF115" s="7"/>
      <c r="RG115" s="7"/>
      <c r="RH115" s="7"/>
      <c r="RI115" s="7">
        <v>0</v>
      </c>
      <c r="RJ115" s="7"/>
      <c r="RK115" s="7"/>
      <c r="RL115" s="7"/>
      <c r="RM115" s="7" t="s">
        <v>1188</v>
      </c>
      <c r="RN115" s="7"/>
      <c r="RO115" s="7"/>
      <c r="RP115" s="7"/>
      <c r="RQ115" s="7"/>
      <c r="RR115" s="7"/>
      <c r="RS115" s="7"/>
      <c r="RT115" s="7"/>
      <c r="RU115" s="7"/>
      <c r="RV115" s="7"/>
      <c r="RW115" s="7"/>
      <c r="RX115" s="7"/>
      <c r="RY115" s="7"/>
      <c r="RZ115" s="7"/>
      <c r="SA115" s="7"/>
      <c r="SB115" s="7"/>
      <c r="SC115" s="7"/>
      <c r="SD115" s="7"/>
      <c r="SE115" s="7"/>
      <c r="SF115" s="7"/>
      <c r="SG115" s="36">
        <f t="shared" si="169"/>
        <v>608000</v>
      </c>
      <c r="SH115" s="36">
        <f t="shared" si="170"/>
        <v>608000</v>
      </c>
      <c r="SI115" s="36">
        <f t="shared" si="171"/>
        <v>493500</v>
      </c>
      <c r="SJ115" s="20">
        <f t="shared" si="172"/>
        <v>469500</v>
      </c>
      <c r="SK115" s="20">
        <f t="shared" si="173"/>
        <v>0</v>
      </c>
      <c r="SL115" s="20">
        <f t="shared" si="174"/>
        <v>24000</v>
      </c>
      <c r="SM115" s="20">
        <f t="shared" si="175"/>
        <v>0</v>
      </c>
      <c r="SN115" s="36">
        <f t="shared" si="176"/>
        <v>114500</v>
      </c>
      <c r="SO115" s="36">
        <f t="shared" si="177"/>
        <v>10000</v>
      </c>
      <c r="SP115" s="20">
        <f t="shared" si="178"/>
        <v>0</v>
      </c>
      <c r="SQ115" s="20">
        <f t="shared" si="179"/>
        <v>10000</v>
      </c>
      <c r="SR115" s="20">
        <f t="shared" si="180"/>
        <v>1000</v>
      </c>
      <c r="SS115" s="20">
        <f t="shared" si="181"/>
        <v>12000</v>
      </c>
      <c r="ST115" s="20">
        <f t="shared" si="182"/>
        <v>5000</v>
      </c>
      <c r="SU115" s="20">
        <f t="shared" si="183"/>
        <v>2500</v>
      </c>
      <c r="SV115" s="36">
        <f t="shared" si="184"/>
        <v>83000</v>
      </c>
      <c r="SW115" s="20">
        <f t="shared" si="185"/>
        <v>55000</v>
      </c>
      <c r="SX115" s="20">
        <f t="shared" si="186"/>
        <v>1000</v>
      </c>
      <c r="SY115" s="20">
        <f t="shared" si="187"/>
        <v>0</v>
      </c>
      <c r="SZ115" s="20">
        <f t="shared" si="188"/>
        <v>0</v>
      </c>
      <c r="TA115" s="20">
        <f t="shared" si="189"/>
        <v>8000</v>
      </c>
      <c r="TB115" s="20">
        <f t="shared" si="190"/>
        <v>5000</v>
      </c>
      <c r="TC115" s="20">
        <f t="shared" si="191"/>
        <v>2000</v>
      </c>
      <c r="TD115" s="20">
        <f t="shared" si="192"/>
        <v>0</v>
      </c>
      <c r="TE115" s="20">
        <f t="shared" si="193"/>
        <v>0</v>
      </c>
      <c r="TF115" s="20">
        <f t="shared" si="194"/>
        <v>12000</v>
      </c>
      <c r="TG115" s="20">
        <f t="shared" si="195"/>
        <v>0</v>
      </c>
      <c r="TH115" s="20">
        <f t="shared" si="196"/>
        <v>1000</v>
      </c>
      <c r="TI115" s="6"/>
      <c r="TJ115" s="36">
        <f t="shared" si="197"/>
        <v>420500</v>
      </c>
      <c r="TK115" s="36">
        <f t="shared" si="198"/>
        <v>420500</v>
      </c>
      <c r="TL115" s="36">
        <f t="shared" si="199"/>
        <v>312000</v>
      </c>
      <c r="TM115" s="20">
        <f t="shared" si="200"/>
        <v>288000</v>
      </c>
      <c r="TN115" s="20">
        <f t="shared" si="201"/>
        <v>0</v>
      </c>
      <c r="TO115" s="20">
        <f t="shared" si="202"/>
        <v>24000</v>
      </c>
      <c r="TP115" s="20">
        <f t="shared" si="203"/>
        <v>0</v>
      </c>
      <c r="TQ115" s="36">
        <f t="shared" si="204"/>
        <v>108500</v>
      </c>
      <c r="TR115" s="36">
        <f t="shared" si="205"/>
        <v>10000</v>
      </c>
      <c r="TS115" s="20">
        <f t="shared" si="206"/>
        <v>0</v>
      </c>
      <c r="TT115" s="20">
        <f t="shared" si="207"/>
        <v>10000</v>
      </c>
      <c r="TU115" s="20">
        <f t="shared" si="208"/>
        <v>1000</v>
      </c>
      <c r="TV115" s="20">
        <f t="shared" si="209"/>
        <v>12000</v>
      </c>
      <c r="TW115" s="20">
        <f t="shared" si="210"/>
        <v>0</v>
      </c>
      <c r="TX115" s="20">
        <f t="shared" si="211"/>
        <v>2500</v>
      </c>
      <c r="TY115" s="36">
        <f t="shared" si="212"/>
        <v>83000</v>
      </c>
      <c r="TZ115" s="20">
        <f t="shared" si="213"/>
        <v>55000</v>
      </c>
      <c r="UA115" s="20">
        <f t="shared" si="214"/>
        <v>1000</v>
      </c>
      <c r="UB115" s="20">
        <f t="shared" si="215"/>
        <v>0</v>
      </c>
      <c r="UC115" s="20">
        <f t="shared" si="216"/>
        <v>0</v>
      </c>
      <c r="UD115" s="20">
        <f t="shared" si="217"/>
        <v>8000</v>
      </c>
      <c r="UE115" s="20">
        <f t="shared" si="218"/>
        <v>5000</v>
      </c>
      <c r="UF115" s="20">
        <f t="shared" si="219"/>
        <v>2000</v>
      </c>
      <c r="UG115" s="20">
        <f t="shared" si="220"/>
        <v>0</v>
      </c>
      <c r="UH115" s="20">
        <f t="shared" si="221"/>
        <v>0</v>
      </c>
      <c r="UI115" s="20">
        <f t="shared" si="222"/>
        <v>12000</v>
      </c>
      <c r="UJ115" s="20">
        <f t="shared" si="223"/>
        <v>0</v>
      </c>
      <c r="UK115" s="20">
        <f t="shared" si="224"/>
        <v>0</v>
      </c>
      <c r="UL115" s="6"/>
      <c r="UM115" s="36">
        <f t="shared" si="225"/>
        <v>420500</v>
      </c>
      <c r="UN115" s="36">
        <f t="shared" si="226"/>
        <v>420500</v>
      </c>
      <c r="UO115" s="36">
        <f t="shared" si="227"/>
        <v>312000</v>
      </c>
      <c r="UP115" s="20">
        <f t="shared" si="228"/>
        <v>288000</v>
      </c>
      <c r="UQ115" s="20">
        <f t="shared" si="229"/>
        <v>0</v>
      </c>
      <c r="UR115" s="20">
        <f t="shared" si="230"/>
        <v>24000</v>
      </c>
      <c r="US115" s="20">
        <f t="shared" si="231"/>
        <v>0</v>
      </c>
      <c r="UT115" s="36">
        <f t="shared" si="232"/>
        <v>108500</v>
      </c>
      <c r="UU115" s="36">
        <f t="shared" si="233"/>
        <v>10000</v>
      </c>
      <c r="UV115" s="20">
        <f t="shared" si="234"/>
        <v>0</v>
      </c>
      <c r="UW115" s="20">
        <f t="shared" si="235"/>
        <v>10000</v>
      </c>
      <c r="UX115" s="20">
        <f t="shared" si="236"/>
        <v>1000</v>
      </c>
      <c r="UY115" s="20">
        <f t="shared" si="237"/>
        <v>12000</v>
      </c>
      <c r="UZ115" s="20">
        <f t="shared" si="238"/>
        <v>0</v>
      </c>
      <c r="VA115" s="20">
        <f t="shared" si="239"/>
        <v>2500</v>
      </c>
      <c r="VB115" s="36">
        <f t="shared" si="240"/>
        <v>83000</v>
      </c>
      <c r="VC115" s="20">
        <f t="shared" si="241"/>
        <v>55000</v>
      </c>
      <c r="VD115" s="20">
        <f t="shared" si="242"/>
        <v>1000</v>
      </c>
      <c r="VE115" s="20">
        <f t="shared" si="243"/>
        <v>0</v>
      </c>
      <c r="VF115" s="20">
        <f t="shared" si="244"/>
        <v>0</v>
      </c>
      <c r="VG115" s="20">
        <f t="shared" si="245"/>
        <v>8000</v>
      </c>
      <c r="VH115" s="20">
        <f t="shared" si="246"/>
        <v>5000</v>
      </c>
      <c r="VI115" s="20">
        <f t="shared" si="247"/>
        <v>2000</v>
      </c>
      <c r="VJ115" s="20">
        <f t="shared" si="248"/>
        <v>0</v>
      </c>
      <c r="VK115" s="20">
        <f t="shared" si="249"/>
        <v>0</v>
      </c>
      <c r="VL115" s="20">
        <f t="shared" si="250"/>
        <v>12000</v>
      </c>
      <c r="VM115" s="20">
        <f t="shared" si="251"/>
        <v>0</v>
      </c>
      <c r="VN115" s="20">
        <f t="shared" si="252"/>
        <v>0</v>
      </c>
      <c r="VT115" s="34">
        <f t="shared" si="139"/>
        <v>4531517</v>
      </c>
      <c r="VU115" s="34" t="str">
        <f t="shared" si="140"/>
        <v>Město Kostelec nad Orlicí</v>
      </c>
      <c r="VV115" s="34" t="str">
        <f t="shared" si="141"/>
        <v>Centrum denních služeb Domovinka</v>
      </c>
      <c r="VW115" s="34" t="str">
        <f t="shared" si="142"/>
        <v>centra denních služeb</v>
      </c>
      <c r="VX115" s="10">
        <f t="shared" si="143"/>
        <v>28000</v>
      </c>
      <c r="VY115" s="10"/>
      <c r="VZ115" s="10"/>
      <c r="WA115" s="10">
        <f t="shared" si="144"/>
        <v>55000</v>
      </c>
      <c r="WB115" s="10">
        <f t="shared" si="145"/>
        <v>5000</v>
      </c>
      <c r="WC115" s="10">
        <f t="shared" si="146"/>
        <v>0</v>
      </c>
      <c r="WD115" s="10">
        <f t="shared" si="147"/>
        <v>0</v>
      </c>
      <c r="WE115" s="10">
        <f t="shared" si="148"/>
        <v>9000</v>
      </c>
      <c r="WF115" s="10"/>
      <c r="WG115" s="10"/>
      <c r="WH115" s="10">
        <f t="shared" si="149"/>
        <v>0</v>
      </c>
      <c r="WI115" s="10">
        <f t="shared" si="150"/>
        <v>17500</v>
      </c>
      <c r="WJ115" s="10">
        <f t="shared" si="151"/>
        <v>397500</v>
      </c>
      <c r="WK115" s="10"/>
      <c r="WL115" s="10">
        <f t="shared" si="152"/>
        <v>96000</v>
      </c>
      <c r="WM115" s="10">
        <f t="shared" si="153"/>
        <v>608000</v>
      </c>
      <c r="WN115" s="10">
        <f t="shared" si="154"/>
        <v>608000</v>
      </c>
      <c r="WO115" s="10">
        <f t="shared" si="155"/>
        <v>0</v>
      </c>
      <c r="WP115" s="10">
        <f t="shared" si="156"/>
        <v>493500</v>
      </c>
      <c r="WQ115" s="34">
        <v>6115340</v>
      </c>
      <c r="WR115" s="10">
        <f t="shared" si="157"/>
        <v>23000</v>
      </c>
      <c r="WS115" s="10"/>
      <c r="WT115" s="10"/>
      <c r="WU115" s="10">
        <f t="shared" si="158"/>
        <v>55000</v>
      </c>
      <c r="WV115" s="10">
        <f t="shared" si="159"/>
        <v>5000</v>
      </c>
      <c r="WW115" s="10">
        <f t="shared" si="160"/>
        <v>0</v>
      </c>
      <c r="WX115" s="10">
        <f t="shared" si="161"/>
        <v>0</v>
      </c>
      <c r="WY115" s="10">
        <f t="shared" si="162"/>
        <v>9000</v>
      </c>
      <c r="WZ115" s="10"/>
      <c r="XA115" s="10"/>
      <c r="XB115" s="10">
        <f t="shared" si="163"/>
        <v>0</v>
      </c>
      <c r="XC115" s="10">
        <f t="shared" si="164"/>
        <v>16500</v>
      </c>
      <c r="XD115" s="10">
        <f t="shared" si="165"/>
        <v>312000</v>
      </c>
      <c r="XE115" s="10">
        <f t="shared" si="166"/>
        <v>420500</v>
      </c>
      <c r="XF115" s="10"/>
      <c r="XG115" s="10">
        <f t="shared" si="167"/>
        <v>420500</v>
      </c>
      <c r="XH115" s="10">
        <f t="shared" si="168"/>
        <v>0</v>
      </c>
      <c r="XI115" s="10"/>
      <c r="XJ115" s="10"/>
      <c r="XK115" s="10"/>
    </row>
    <row r="116" spans="1:635" s="34" customFormat="1" ht="28.5" customHeight="1">
      <c r="A116" s="7">
        <v>1</v>
      </c>
      <c r="B116" s="9" t="s">
        <v>1576</v>
      </c>
      <c r="C116" s="7">
        <v>271730</v>
      </c>
      <c r="D116" s="7" t="s">
        <v>1577</v>
      </c>
      <c r="E116" s="7" t="s">
        <v>1474</v>
      </c>
      <c r="F116" s="7">
        <v>7702105</v>
      </c>
      <c r="G116" s="7" t="s">
        <v>1186</v>
      </c>
      <c r="H116" s="7" t="s">
        <v>1187</v>
      </c>
      <c r="I116" s="7" t="s">
        <v>1343</v>
      </c>
      <c r="J116" s="35">
        <v>40422</v>
      </c>
      <c r="K116" s="7"/>
      <c r="L116" s="7" t="s">
        <v>1188</v>
      </c>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t="s">
        <v>1578</v>
      </c>
      <c r="AQ116" s="7">
        <v>45</v>
      </c>
      <c r="AR116" s="7">
        <v>3</v>
      </c>
      <c r="AS116" s="7">
        <v>47</v>
      </c>
      <c r="AT116" s="7">
        <v>47</v>
      </c>
      <c r="AU116" s="7">
        <v>50</v>
      </c>
      <c r="AV116" s="7"/>
      <c r="AW116" s="7"/>
      <c r="AX116" s="7"/>
      <c r="AY116" s="7"/>
      <c r="AZ116" s="7"/>
      <c r="BA116" s="7"/>
      <c r="BB116" s="7"/>
      <c r="BC116" s="7"/>
      <c r="BD116" s="7"/>
      <c r="BE116" s="7"/>
      <c r="BF116" s="7"/>
      <c r="BG116" s="7"/>
      <c r="BH116" s="7"/>
      <c r="BI116" s="7"/>
      <c r="BJ116" s="7">
        <v>1700</v>
      </c>
      <c r="BK116" s="7"/>
      <c r="BL116" s="7" t="s">
        <v>1514</v>
      </c>
      <c r="BM116" s="7" t="s">
        <v>1191</v>
      </c>
      <c r="BN116" s="7" t="s">
        <v>1200</v>
      </c>
      <c r="BO116" s="7">
        <v>0</v>
      </c>
      <c r="BP116" s="7">
        <v>0</v>
      </c>
      <c r="BQ116" s="7">
        <v>0</v>
      </c>
      <c r="BR116" s="7">
        <v>0</v>
      </c>
      <c r="BS116" s="7">
        <v>0</v>
      </c>
      <c r="BT116" s="7">
        <v>15</v>
      </c>
      <c r="BU116" s="7">
        <v>3</v>
      </c>
      <c r="BV116" s="7">
        <v>4</v>
      </c>
      <c r="BW116" s="7">
        <v>2</v>
      </c>
      <c r="BX116" s="7">
        <v>23</v>
      </c>
      <c r="BY116" s="7">
        <v>15</v>
      </c>
      <c r="BZ116" s="7">
        <v>3</v>
      </c>
      <c r="CA116" s="7">
        <v>4</v>
      </c>
      <c r="CB116" s="7">
        <v>2</v>
      </c>
      <c r="CC116" s="7">
        <v>23</v>
      </c>
      <c r="CD116" s="7">
        <v>0</v>
      </c>
      <c r="CE116" s="7">
        <v>47</v>
      </c>
      <c r="CF116" s="7">
        <v>47</v>
      </c>
      <c r="CG116" s="7">
        <v>1</v>
      </c>
      <c r="CH116" s="7">
        <v>0</v>
      </c>
      <c r="CI116" s="7">
        <v>0</v>
      </c>
      <c r="CJ116" s="7">
        <v>0</v>
      </c>
      <c r="CK116" s="7">
        <v>0</v>
      </c>
      <c r="CL116" s="7">
        <v>0</v>
      </c>
      <c r="CM116" s="7">
        <v>17</v>
      </c>
      <c r="CN116" s="7">
        <v>5</v>
      </c>
      <c r="CO116" s="7">
        <v>6</v>
      </c>
      <c r="CP116" s="7">
        <v>2</v>
      </c>
      <c r="CQ116" s="7">
        <v>20</v>
      </c>
      <c r="CR116" s="7">
        <v>17</v>
      </c>
      <c r="CS116" s="7">
        <v>5</v>
      </c>
      <c r="CT116" s="7">
        <v>6</v>
      </c>
      <c r="CU116" s="7">
        <v>2</v>
      </c>
      <c r="CV116" s="7">
        <v>20</v>
      </c>
      <c r="CW116" s="7">
        <v>0</v>
      </c>
      <c r="CX116" s="7">
        <v>50</v>
      </c>
      <c r="CY116" s="7">
        <v>50</v>
      </c>
      <c r="CZ116" s="7">
        <v>0</v>
      </c>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v>1</v>
      </c>
      <c r="EL116" s="7">
        <v>1</v>
      </c>
      <c r="EM116" s="7">
        <v>0.8</v>
      </c>
      <c r="EN116" s="7">
        <v>236100</v>
      </c>
      <c r="EO116" s="7">
        <v>200000</v>
      </c>
      <c r="EP116" s="7">
        <v>3</v>
      </c>
      <c r="EQ116" s="7">
        <v>3</v>
      </c>
      <c r="ER116" s="7">
        <v>3.2</v>
      </c>
      <c r="ES116" s="7">
        <v>823900</v>
      </c>
      <c r="ET116" s="7">
        <v>589000</v>
      </c>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c r="JY116" s="7"/>
      <c r="JZ116" s="7"/>
      <c r="KA116" s="7"/>
      <c r="KB116" s="7"/>
      <c r="KC116" s="7"/>
      <c r="KD116" s="7"/>
      <c r="KE116" s="7"/>
      <c r="KF116" s="7"/>
      <c r="KG116" s="7">
        <v>0</v>
      </c>
      <c r="KH116" s="7"/>
      <c r="KI116" s="7">
        <v>4</v>
      </c>
      <c r="KJ116" s="7">
        <v>0</v>
      </c>
      <c r="KK116" s="7">
        <v>0</v>
      </c>
      <c r="KL116" s="7">
        <v>0</v>
      </c>
      <c r="KM116" s="7">
        <v>4</v>
      </c>
      <c r="KN116" s="7">
        <v>1060000</v>
      </c>
      <c r="KO116" s="7">
        <v>789000</v>
      </c>
      <c r="KP116" s="7">
        <v>789000</v>
      </c>
      <c r="KQ116" s="7"/>
      <c r="KR116" s="7"/>
      <c r="KS116" s="7"/>
      <c r="KT116" s="7">
        <v>0</v>
      </c>
      <c r="KU116" s="7">
        <v>0</v>
      </c>
      <c r="KV116" s="7">
        <v>0</v>
      </c>
      <c r="KW116" s="7"/>
      <c r="KX116" s="7"/>
      <c r="KY116" s="7"/>
      <c r="KZ116" s="7">
        <v>0</v>
      </c>
      <c r="LA116" s="7">
        <v>0</v>
      </c>
      <c r="LB116" s="7">
        <v>0</v>
      </c>
      <c r="LC116" s="7"/>
      <c r="LD116" s="7"/>
      <c r="LE116" s="7"/>
      <c r="LF116" s="7">
        <v>0</v>
      </c>
      <c r="LG116" s="7">
        <v>0</v>
      </c>
      <c r="LH116" s="7">
        <v>0</v>
      </c>
      <c r="LI116" s="7"/>
      <c r="LJ116" s="7"/>
      <c r="LK116" s="7"/>
      <c r="LL116" s="7">
        <v>0</v>
      </c>
      <c r="LM116" s="7">
        <v>0</v>
      </c>
      <c r="LN116" s="7">
        <v>0</v>
      </c>
      <c r="LO116" s="7"/>
      <c r="LP116" s="7"/>
      <c r="LQ116" s="7"/>
      <c r="LR116" s="7">
        <v>15000</v>
      </c>
      <c r="LS116" s="7">
        <v>0</v>
      </c>
      <c r="LT116" s="7">
        <v>0</v>
      </c>
      <c r="LU116" s="7"/>
      <c r="LV116" s="7"/>
      <c r="LW116" s="7"/>
      <c r="LX116" s="7">
        <v>0</v>
      </c>
      <c r="LY116" s="7">
        <v>0</v>
      </c>
      <c r="LZ116" s="7">
        <v>0</v>
      </c>
      <c r="MA116" s="7"/>
      <c r="MB116" s="7"/>
      <c r="MC116" s="7"/>
      <c r="MD116" s="7">
        <v>7000</v>
      </c>
      <c r="ME116" s="7">
        <v>0</v>
      </c>
      <c r="MF116" s="7">
        <v>0</v>
      </c>
      <c r="MG116" s="7"/>
      <c r="MH116" s="7"/>
      <c r="MI116" s="7"/>
      <c r="MJ116" s="7">
        <v>40000</v>
      </c>
      <c r="MK116" s="7">
        <v>0</v>
      </c>
      <c r="ML116" s="7">
        <v>0</v>
      </c>
      <c r="MM116" s="7"/>
      <c r="MN116" s="7"/>
      <c r="MO116" s="7"/>
      <c r="MP116" s="7">
        <v>137700</v>
      </c>
      <c r="MQ116" s="7">
        <v>0</v>
      </c>
      <c r="MR116" s="7">
        <v>0</v>
      </c>
      <c r="MS116" s="7"/>
      <c r="MT116" s="7"/>
      <c r="MU116" s="7"/>
      <c r="MV116" s="7">
        <v>45000</v>
      </c>
      <c r="MW116" s="7">
        <v>0</v>
      </c>
      <c r="MX116" s="7">
        <v>0</v>
      </c>
      <c r="MY116" s="7"/>
      <c r="MZ116" s="7"/>
      <c r="NA116" s="7"/>
      <c r="NB116" s="7">
        <v>18000</v>
      </c>
      <c r="NC116" s="7">
        <v>0</v>
      </c>
      <c r="ND116" s="7">
        <v>0</v>
      </c>
      <c r="NE116" s="7"/>
      <c r="NF116" s="7"/>
      <c r="NG116" s="7"/>
      <c r="NH116" s="7">
        <v>0</v>
      </c>
      <c r="NI116" s="7">
        <v>0</v>
      </c>
      <c r="NJ116" s="7">
        <v>0</v>
      </c>
      <c r="NK116" s="7"/>
      <c r="NL116" s="7"/>
      <c r="NM116" s="7"/>
      <c r="NN116" s="7">
        <v>15000</v>
      </c>
      <c r="NO116" s="7">
        <v>0</v>
      </c>
      <c r="NP116" s="7">
        <v>0</v>
      </c>
      <c r="NQ116" s="7"/>
      <c r="NR116" s="7"/>
      <c r="NS116" s="7"/>
      <c r="NT116" s="7">
        <v>18000</v>
      </c>
      <c r="NU116" s="7">
        <v>0</v>
      </c>
      <c r="NV116" s="7">
        <v>0</v>
      </c>
      <c r="NW116" s="7"/>
      <c r="NX116" s="7"/>
      <c r="NY116" s="7"/>
      <c r="NZ116" s="7">
        <v>0</v>
      </c>
      <c r="OA116" s="7">
        <v>0</v>
      </c>
      <c r="OB116" s="7">
        <v>0</v>
      </c>
      <c r="OC116" s="7"/>
      <c r="OD116" s="7"/>
      <c r="OE116" s="7"/>
      <c r="OF116" s="7">
        <v>5000</v>
      </c>
      <c r="OG116" s="7">
        <v>0</v>
      </c>
      <c r="OH116" s="7">
        <v>0</v>
      </c>
      <c r="OI116" s="7"/>
      <c r="OJ116" s="7"/>
      <c r="OK116" s="7"/>
      <c r="OL116" s="7">
        <v>0</v>
      </c>
      <c r="OM116" s="7">
        <v>0</v>
      </c>
      <c r="ON116" s="7">
        <v>0</v>
      </c>
      <c r="OO116" s="7"/>
      <c r="OP116" s="7"/>
      <c r="OQ116" s="7"/>
      <c r="OR116" s="7">
        <v>0</v>
      </c>
      <c r="OS116" s="7">
        <v>0</v>
      </c>
      <c r="OT116" s="7">
        <v>0</v>
      </c>
      <c r="OU116" s="7"/>
      <c r="OV116" s="7"/>
      <c r="OW116" s="7"/>
      <c r="OX116" s="7">
        <v>362300</v>
      </c>
      <c r="OY116" s="7">
        <v>0</v>
      </c>
      <c r="OZ116" s="7">
        <v>0</v>
      </c>
      <c r="PA116" s="7"/>
      <c r="PB116" s="7"/>
      <c r="PC116" s="7"/>
      <c r="PD116" s="7">
        <v>0</v>
      </c>
      <c r="PE116" s="7">
        <v>0</v>
      </c>
      <c r="PF116" s="7">
        <v>0</v>
      </c>
      <c r="PG116" s="7"/>
      <c r="PH116" s="7"/>
      <c r="PI116" s="7"/>
      <c r="PJ116" s="7">
        <v>45000</v>
      </c>
      <c r="PK116" s="7">
        <v>0</v>
      </c>
      <c r="PL116" s="7">
        <v>0</v>
      </c>
      <c r="PM116" s="7"/>
      <c r="PN116" s="7"/>
      <c r="PO116" s="7"/>
      <c r="PP116" s="7">
        <v>1768000</v>
      </c>
      <c r="PQ116" s="7">
        <v>789000</v>
      </c>
      <c r="PR116" s="8">
        <v>789000</v>
      </c>
      <c r="PS116" s="7">
        <v>100</v>
      </c>
      <c r="PT116" s="7">
        <v>100</v>
      </c>
      <c r="PU116" s="7"/>
      <c r="PV116" s="7">
        <v>1342602</v>
      </c>
      <c r="PW116" s="7"/>
      <c r="PX116" s="7">
        <v>257000</v>
      </c>
      <c r="PY116" s="7">
        <v>452000</v>
      </c>
      <c r="PZ116" s="7">
        <v>789000</v>
      </c>
      <c r="QA116" s="7">
        <v>0</v>
      </c>
      <c r="QB116" s="7">
        <v>0</v>
      </c>
      <c r="QC116" s="7">
        <v>0</v>
      </c>
      <c r="QD116" s="7">
        <v>1039979</v>
      </c>
      <c r="QE116" s="7">
        <v>493080</v>
      </c>
      <c r="QF116" s="7">
        <v>309000</v>
      </c>
      <c r="QG116" s="7">
        <v>0</v>
      </c>
      <c r="QH116" s="7">
        <v>0</v>
      </c>
      <c r="QI116" s="7">
        <v>0</v>
      </c>
      <c r="QJ116" s="7">
        <v>573056</v>
      </c>
      <c r="QK116" s="7">
        <v>654920</v>
      </c>
      <c r="QL116" s="7">
        <v>670000</v>
      </c>
      <c r="QM116" s="7"/>
      <c r="QN116" s="7">
        <v>0</v>
      </c>
      <c r="QO116" s="7">
        <v>0</v>
      </c>
      <c r="QP116" s="7">
        <v>0</v>
      </c>
      <c r="QQ116" s="7"/>
      <c r="QR116" s="7"/>
      <c r="QS116" s="7"/>
      <c r="QT116" s="7"/>
      <c r="QU116" s="7"/>
      <c r="QV116" s="7"/>
      <c r="QW116" s="7"/>
      <c r="QX116" s="7"/>
      <c r="QY116" s="7"/>
      <c r="QZ116" s="7"/>
      <c r="RA116" s="7"/>
      <c r="RB116" s="7"/>
      <c r="RC116" s="7"/>
      <c r="RD116" s="7"/>
      <c r="RE116" s="7"/>
      <c r="RF116" s="7"/>
      <c r="RG116" s="7"/>
      <c r="RH116" s="7"/>
      <c r="RI116" s="7">
        <v>0</v>
      </c>
      <c r="RJ116" s="7"/>
      <c r="RK116" s="7"/>
      <c r="RL116" s="7"/>
      <c r="RM116" s="7" t="s">
        <v>1188</v>
      </c>
      <c r="RN116" s="7"/>
      <c r="RO116" s="7"/>
      <c r="RP116" s="7"/>
      <c r="RQ116" s="7"/>
      <c r="RR116" s="7"/>
      <c r="RS116" s="7"/>
      <c r="RT116" s="7"/>
      <c r="RU116" s="7"/>
      <c r="RV116" s="7"/>
      <c r="RW116" s="7"/>
      <c r="RX116" s="7"/>
      <c r="RY116" s="7"/>
      <c r="RZ116" s="7"/>
      <c r="SA116" s="7"/>
      <c r="SB116" s="7"/>
      <c r="SC116" s="7"/>
      <c r="SD116" s="7"/>
      <c r="SE116" s="7"/>
      <c r="SF116" s="7"/>
      <c r="SG116" s="36">
        <f t="shared" si="169"/>
        <v>1768000</v>
      </c>
      <c r="SH116" s="36">
        <f t="shared" si="170"/>
        <v>1768000</v>
      </c>
      <c r="SI116" s="36">
        <f t="shared" si="171"/>
        <v>1060000</v>
      </c>
      <c r="SJ116" s="20">
        <f t="shared" si="172"/>
        <v>1060000</v>
      </c>
      <c r="SK116" s="20">
        <f t="shared" si="173"/>
        <v>0</v>
      </c>
      <c r="SL116" s="20">
        <f t="shared" si="174"/>
        <v>0</v>
      </c>
      <c r="SM116" s="20">
        <f t="shared" si="175"/>
        <v>0</v>
      </c>
      <c r="SN116" s="36">
        <f t="shared" si="176"/>
        <v>708000</v>
      </c>
      <c r="SO116" s="36">
        <f t="shared" si="177"/>
        <v>15000</v>
      </c>
      <c r="SP116" s="20">
        <f t="shared" si="178"/>
        <v>0</v>
      </c>
      <c r="SQ116" s="20">
        <f t="shared" si="179"/>
        <v>15000</v>
      </c>
      <c r="SR116" s="20">
        <f t="shared" si="180"/>
        <v>0</v>
      </c>
      <c r="SS116" s="20">
        <f t="shared" si="181"/>
        <v>7000</v>
      </c>
      <c r="ST116" s="20">
        <f t="shared" si="182"/>
        <v>40000</v>
      </c>
      <c r="SU116" s="20">
        <f t="shared" si="183"/>
        <v>137700</v>
      </c>
      <c r="SV116" s="36">
        <f t="shared" si="184"/>
        <v>463300</v>
      </c>
      <c r="SW116" s="20">
        <f t="shared" si="185"/>
        <v>45000</v>
      </c>
      <c r="SX116" s="20">
        <f t="shared" si="186"/>
        <v>18000</v>
      </c>
      <c r="SY116" s="20">
        <f t="shared" si="187"/>
        <v>0</v>
      </c>
      <c r="SZ116" s="20">
        <f t="shared" si="188"/>
        <v>15000</v>
      </c>
      <c r="TA116" s="20">
        <f t="shared" si="189"/>
        <v>18000</v>
      </c>
      <c r="TB116" s="20">
        <f t="shared" si="190"/>
        <v>0</v>
      </c>
      <c r="TC116" s="20">
        <f t="shared" si="191"/>
        <v>5000</v>
      </c>
      <c r="TD116" s="20">
        <f t="shared" si="192"/>
        <v>0</v>
      </c>
      <c r="TE116" s="20">
        <f t="shared" si="193"/>
        <v>0</v>
      </c>
      <c r="TF116" s="20">
        <f t="shared" si="194"/>
        <v>362300</v>
      </c>
      <c r="TG116" s="20">
        <f t="shared" si="195"/>
        <v>0</v>
      </c>
      <c r="TH116" s="20">
        <f t="shared" si="196"/>
        <v>45000</v>
      </c>
      <c r="TI116" s="6"/>
      <c r="TJ116" s="36">
        <f t="shared" si="197"/>
        <v>789000</v>
      </c>
      <c r="TK116" s="36">
        <f t="shared" si="198"/>
        <v>789000</v>
      </c>
      <c r="TL116" s="36">
        <f t="shared" si="199"/>
        <v>789000</v>
      </c>
      <c r="TM116" s="20">
        <f t="shared" si="200"/>
        <v>789000</v>
      </c>
      <c r="TN116" s="20">
        <f t="shared" si="201"/>
        <v>0</v>
      </c>
      <c r="TO116" s="20">
        <f t="shared" si="202"/>
        <v>0</v>
      </c>
      <c r="TP116" s="20">
        <f t="shared" si="203"/>
        <v>0</v>
      </c>
      <c r="TQ116" s="36">
        <f t="shared" si="204"/>
        <v>0</v>
      </c>
      <c r="TR116" s="36">
        <f t="shared" si="205"/>
        <v>0</v>
      </c>
      <c r="TS116" s="20">
        <f t="shared" si="206"/>
        <v>0</v>
      </c>
      <c r="TT116" s="20">
        <f t="shared" si="207"/>
        <v>0</v>
      </c>
      <c r="TU116" s="20">
        <f t="shared" si="208"/>
        <v>0</v>
      </c>
      <c r="TV116" s="20">
        <f t="shared" si="209"/>
        <v>0</v>
      </c>
      <c r="TW116" s="20">
        <f t="shared" si="210"/>
        <v>0</v>
      </c>
      <c r="TX116" s="20">
        <f t="shared" si="211"/>
        <v>0</v>
      </c>
      <c r="TY116" s="36">
        <f t="shared" si="212"/>
        <v>0</v>
      </c>
      <c r="TZ116" s="20">
        <f t="shared" si="213"/>
        <v>0</v>
      </c>
      <c r="UA116" s="20">
        <f t="shared" si="214"/>
        <v>0</v>
      </c>
      <c r="UB116" s="20">
        <f t="shared" si="215"/>
        <v>0</v>
      </c>
      <c r="UC116" s="20">
        <f t="shared" si="216"/>
        <v>0</v>
      </c>
      <c r="UD116" s="20">
        <f t="shared" si="217"/>
        <v>0</v>
      </c>
      <c r="UE116" s="20">
        <f t="shared" si="218"/>
        <v>0</v>
      </c>
      <c r="UF116" s="20">
        <f t="shared" si="219"/>
        <v>0</v>
      </c>
      <c r="UG116" s="20">
        <f t="shared" si="220"/>
        <v>0</v>
      </c>
      <c r="UH116" s="20">
        <f t="shared" si="221"/>
        <v>0</v>
      </c>
      <c r="UI116" s="20">
        <f t="shared" si="222"/>
        <v>0</v>
      </c>
      <c r="UJ116" s="20">
        <f t="shared" si="223"/>
        <v>0</v>
      </c>
      <c r="UK116" s="20">
        <f t="shared" si="224"/>
        <v>0</v>
      </c>
      <c r="UL116" s="6"/>
      <c r="UM116" s="36">
        <f t="shared" si="225"/>
        <v>789000</v>
      </c>
      <c r="UN116" s="36">
        <f t="shared" si="226"/>
        <v>789000</v>
      </c>
      <c r="UO116" s="36">
        <f t="shared" si="227"/>
        <v>789000</v>
      </c>
      <c r="UP116" s="20">
        <f t="shared" si="228"/>
        <v>789000</v>
      </c>
      <c r="UQ116" s="20">
        <f t="shared" si="229"/>
        <v>0</v>
      </c>
      <c r="UR116" s="20">
        <f t="shared" si="230"/>
        <v>0</v>
      </c>
      <c r="US116" s="20">
        <f t="shared" si="231"/>
        <v>0</v>
      </c>
      <c r="UT116" s="36">
        <f t="shared" si="232"/>
        <v>0</v>
      </c>
      <c r="UU116" s="36">
        <f t="shared" si="233"/>
        <v>0</v>
      </c>
      <c r="UV116" s="20">
        <f t="shared" si="234"/>
        <v>0</v>
      </c>
      <c r="UW116" s="20">
        <f t="shared" si="235"/>
        <v>0</v>
      </c>
      <c r="UX116" s="20">
        <f t="shared" si="236"/>
        <v>0</v>
      </c>
      <c r="UY116" s="20">
        <f t="shared" si="237"/>
        <v>0</v>
      </c>
      <c r="UZ116" s="20">
        <f t="shared" si="238"/>
        <v>0</v>
      </c>
      <c r="VA116" s="20">
        <f t="shared" si="239"/>
        <v>0</v>
      </c>
      <c r="VB116" s="36">
        <f t="shared" si="240"/>
        <v>0</v>
      </c>
      <c r="VC116" s="20">
        <f t="shared" si="241"/>
        <v>0</v>
      </c>
      <c r="VD116" s="20">
        <f t="shared" si="242"/>
        <v>0</v>
      </c>
      <c r="VE116" s="20">
        <f t="shared" si="243"/>
        <v>0</v>
      </c>
      <c r="VF116" s="20">
        <f t="shared" si="244"/>
        <v>0</v>
      </c>
      <c r="VG116" s="20">
        <f t="shared" si="245"/>
        <v>0</v>
      </c>
      <c r="VH116" s="20">
        <f t="shared" si="246"/>
        <v>0</v>
      </c>
      <c r="VI116" s="20">
        <f t="shared" si="247"/>
        <v>0</v>
      </c>
      <c r="VJ116" s="20">
        <f t="shared" si="248"/>
        <v>0</v>
      </c>
      <c r="VK116" s="20">
        <f t="shared" si="249"/>
        <v>0</v>
      </c>
      <c r="VL116" s="20">
        <f t="shared" si="250"/>
        <v>0</v>
      </c>
      <c r="VM116" s="20">
        <f t="shared" si="251"/>
        <v>0</v>
      </c>
      <c r="VN116" s="20">
        <f t="shared" si="252"/>
        <v>0</v>
      </c>
      <c r="VT116" s="34">
        <f t="shared" si="139"/>
        <v>7702105</v>
      </c>
      <c r="VU116" s="34" t="str">
        <f t="shared" si="140"/>
        <v>Město Lázně Bělohrad</v>
      </c>
      <c r="VV116" s="34" t="str">
        <f t="shared" si="141"/>
        <v>Pečovatelská služba</v>
      </c>
      <c r="VW116" s="34" t="str">
        <f t="shared" si="142"/>
        <v>pečovatelská služba</v>
      </c>
      <c r="VX116" s="10">
        <f t="shared" si="143"/>
        <v>62000</v>
      </c>
      <c r="VY116" s="10"/>
      <c r="VZ116" s="10"/>
      <c r="WA116" s="10">
        <f t="shared" si="144"/>
        <v>45000</v>
      </c>
      <c r="WB116" s="10">
        <f t="shared" si="145"/>
        <v>0</v>
      </c>
      <c r="WC116" s="10">
        <f t="shared" si="146"/>
        <v>0</v>
      </c>
      <c r="WD116" s="10">
        <f t="shared" si="147"/>
        <v>0</v>
      </c>
      <c r="WE116" s="10">
        <f t="shared" si="148"/>
        <v>51000</v>
      </c>
      <c r="WF116" s="10"/>
      <c r="WG116" s="10"/>
      <c r="WH116" s="10">
        <f t="shared" si="149"/>
        <v>0</v>
      </c>
      <c r="WI116" s="10">
        <f t="shared" si="150"/>
        <v>550000</v>
      </c>
      <c r="WJ116" s="10">
        <f t="shared" si="151"/>
        <v>1060000</v>
      </c>
      <c r="WK116" s="10"/>
      <c r="WL116" s="10">
        <f t="shared" si="152"/>
        <v>0</v>
      </c>
      <c r="WM116" s="10">
        <f t="shared" si="153"/>
        <v>1768000</v>
      </c>
      <c r="WN116" s="10">
        <f t="shared" si="154"/>
        <v>1768000</v>
      </c>
      <c r="WO116" s="10">
        <f t="shared" si="155"/>
        <v>0</v>
      </c>
      <c r="WP116" s="10">
        <f t="shared" si="156"/>
        <v>1060000</v>
      </c>
      <c r="WQ116" s="34">
        <v>6115340</v>
      </c>
      <c r="WR116" s="10">
        <f t="shared" si="157"/>
        <v>0</v>
      </c>
      <c r="WS116" s="10"/>
      <c r="WT116" s="10"/>
      <c r="WU116" s="10">
        <f t="shared" si="158"/>
        <v>0</v>
      </c>
      <c r="WV116" s="10">
        <f t="shared" si="159"/>
        <v>0</v>
      </c>
      <c r="WW116" s="10">
        <f t="shared" si="160"/>
        <v>0</v>
      </c>
      <c r="WX116" s="10">
        <f t="shared" si="161"/>
        <v>0</v>
      </c>
      <c r="WY116" s="10">
        <f t="shared" si="162"/>
        <v>0</v>
      </c>
      <c r="WZ116" s="10"/>
      <c r="XA116" s="10"/>
      <c r="XB116" s="10">
        <f t="shared" si="163"/>
        <v>0</v>
      </c>
      <c r="XC116" s="10">
        <f t="shared" si="164"/>
        <v>0</v>
      </c>
      <c r="XD116" s="10">
        <f t="shared" si="165"/>
        <v>789000</v>
      </c>
      <c r="XE116" s="10">
        <f t="shared" si="166"/>
        <v>789000</v>
      </c>
      <c r="XF116" s="10"/>
      <c r="XG116" s="10">
        <f t="shared" si="167"/>
        <v>789000</v>
      </c>
      <c r="XH116" s="10">
        <f t="shared" si="168"/>
        <v>0</v>
      </c>
      <c r="XI116" s="10"/>
      <c r="XJ116" s="10"/>
      <c r="XK116" s="10"/>
    </row>
    <row r="117" spans="1:635" s="34" customFormat="1" ht="28.5" customHeight="1">
      <c r="A117" s="7">
        <v>1</v>
      </c>
      <c r="B117" s="9" t="s">
        <v>1579</v>
      </c>
      <c r="C117" s="7">
        <v>272841</v>
      </c>
      <c r="D117" s="7" t="s">
        <v>1580</v>
      </c>
      <c r="E117" s="7" t="s">
        <v>1474</v>
      </c>
      <c r="F117" s="7">
        <v>1671513</v>
      </c>
      <c r="G117" s="7" t="s">
        <v>1186</v>
      </c>
      <c r="H117" s="7" t="s">
        <v>1187</v>
      </c>
      <c r="I117" s="7" t="s">
        <v>1581</v>
      </c>
      <c r="J117" s="35">
        <v>39083</v>
      </c>
      <c r="K117" s="7"/>
      <c r="L117" s="7" t="s">
        <v>1188</v>
      </c>
      <c r="M117" s="7"/>
      <c r="N117" s="7"/>
      <c r="O117" s="7"/>
      <c r="P117" s="7"/>
      <c r="Q117" s="7"/>
      <c r="R117" s="7"/>
      <c r="S117" s="7"/>
      <c r="T117" s="7"/>
      <c r="U117" s="7"/>
      <c r="V117" s="7"/>
      <c r="W117" s="7"/>
      <c r="X117" s="7" t="s">
        <v>1285</v>
      </c>
      <c r="Y117" s="7"/>
      <c r="Z117" s="7">
        <v>1</v>
      </c>
      <c r="AA117" s="7">
        <v>8</v>
      </c>
      <c r="AB117" s="7">
        <v>6</v>
      </c>
      <c r="AC117" s="7">
        <v>6</v>
      </c>
      <c r="AD117" s="7">
        <v>6</v>
      </c>
      <c r="AE117" s="7"/>
      <c r="AF117" s="7"/>
      <c r="AG117" s="7"/>
      <c r="AH117" s="7"/>
      <c r="AI117" s="7"/>
      <c r="AJ117" s="7"/>
      <c r="AK117" s="7"/>
      <c r="AL117" s="7"/>
      <c r="AM117" s="7"/>
      <c r="AN117" s="7">
        <v>120</v>
      </c>
      <c r="AO117" s="7"/>
      <c r="AP117" s="7" t="s">
        <v>1582</v>
      </c>
      <c r="AQ117" s="7">
        <v>2</v>
      </c>
      <c r="AR117" s="7">
        <v>20</v>
      </c>
      <c r="AS117" s="7">
        <v>39</v>
      </c>
      <c r="AT117" s="7">
        <v>39</v>
      </c>
      <c r="AU117" s="7">
        <v>39</v>
      </c>
      <c r="AV117" s="7"/>
      <c r="AW117" s="7"/>
      <c r="AX117" s="7"/>
      <c r="AY117" s="7"/>
      <c r="AZ117" s="7"/>
      <c r="BA117" s="7"/>
      <c r="BB117" s="7"/>
      <c r="BC117" s="7"/>
      <c r="BD117" s="7"/>
      <c r="BE117" s="7"/>
      <c r="BF117" s="7"/>
      <c r="BG117" s="7"/>
      <c r="BH117" s="7"/>
      <c r="BI117" s="7"/>
      <c r="BJ117" s="7">
        <v>2700</v>
      </c>
      <c r="BK117" s="7"/>
      <c r="BL117" s="7" t="s">
        <v>1583</v>
      </c>
      <c r="BM117" s="7" t="s">
        <v>1191</v>
      </c>
      <c r="BN117" s="7" t="s">
        <v>1584</v>
      </c>
      <c r="BO117" s="7">
        <v>0</v>
      </c>
      <c r="BP117" s="7">
        <v>0</v>
      </c>
      <c r="BQ117" s="7">
        <v>0</v>
      </c>
      <c r="BR117" s="7">
        <v>0</v>
      </c>
      <c r="BS117" s="7">
        <v>0</v>
      </c>
      <c r="BT117" s="7">
        <v>14</v>
      </c>
      <c r="BU117" s="7">
        <v>6</v>
      </c>
      <c r="BV117" s="7">
        <v>1</v>
      </c>
      <c r="BW117" s="7">
        <v>0</v>
      </c>
      <c r="BX117" s="7">
        <v>24</v>
      </c>
      <c r="BY117" s="7">
        <v>14</v>
      </c>
      <c r="BZ117" s="7">
        <v>6</v>
      </c>
      <c r="CA117" s="7">
        <v>1</v>
      </c>
      <c r="CB117" s="7">
        <v>0</v>
      </c>
      <c r="CC117" s="7">
        <v>24</v>
      </c>
      <c r="CD117" s="7">
        <v>0</v>
      </c>
      <c r="CE117" s="7">
        <v>45</v>
      </c>
      <c r="CF117" s="7">
        <v>45</v>
      </c>
      <c r="CG117" s="7">
        <v>0</v>
      </c>
      <c r="CH117" s="7">
        <v>0</v>
      </c>
      <c r="CI117" s="7">
        <v>0</v>
      </c>
      <c r="CJ117" s="7">
        <v>0</v>
      </c>
      <c r="CK117" s="7">
        <v>0</v>
      </c>
      <c r="CL117" s="7">
        <v>0</v>
      </c>
      <c r="CM117" s="7">
        <v>14</v>
      </c>
      <c r="CN117" s="7">
        <v>6</v>
      </c>
      <c r="CO117" s="7">
        <v>1</v>
      </c>
      <c r="CP117" s="7">
        <v>0</v>
      </c>
      <c r="CQ117" s="7">
        <v>24</v>
      </c>
      <c r="CR117" s="7">
        <v>14</v>
      </c>
      <c r="CS117" s="7">
        <v>6</v>
      </c>
      <c r="CT117" s="7">
        <v>1</v>
      </c>
      <c r="CU117" s="7">
        <v>0</v>
      </c>
      <c r="CV117" s="7">
        <v>24</v>
      </c>
      <c r="CW117" s="7">
        <v>0</v>
      </c>
      <c r="CX117" s="7">
        <v>45</v>
      </c>
      <c r="CY117" s="7">
        <v>45</v>
      </c>
      <c r="CZ117" s="7">
        <v>0</v>
      </c>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v>2</v>
      </c>
      <c r="EQ117" s="7">
        <v>2</v>
      </c>
      <c r="ER117" s="7">
        <v>0</v>
      </c>
      <c r="ES117" s="7">
        <v>620000</v>
      </c>
      <c r="ET117" s="7">
        <v>500000</v>
      </c>
      <c r="EU117" s="7"/>
      <c r="EV117" s="7"/>
      <c r="EW117" s="7"/>
      <c r="EX117" s="7"/>
      <c r="EY117" s="7"/>
      <c r="EZ117" s="7"/>
      <c r="FA117" s="7"/>
      <c r="FB117" s="7"/>
      <c r="FC117" s="7"/>
      <c r="FD117" s="7"/>
      <c r="FE117" s="7"/>
      <c r="FF117" s="7"/>
      <c r="FG117" s="7"/>
      <c r="FH117" s="7"/>
      <c r="FI117" s="7"/>
      <c r="FJ117" s="7"/>
      <c r="FK117" s="7"/>
      <c r="FL117" s="7"/>
      <c r="FM117" s="7"/>
      <c r="FN117" s="7"/>
      <c r="FO117" s="7">
        <v>1</v>
      </c>
      <c r="FP117" s="7">
        <v>0.15</v>
      </c>
      <c r="FQ117" s="7">
        <v>0.15</v>
      </c>
      <c r="FR117" s="7">
        <v>73000</v>
      </c>
      <c r="FS117" s="7">
        <v>0</v>
      </c>
      <c r="FT117" s="7">
        <v>1</v>
      </c>
      <c r="FU117" s="7">
        <v>0.1</v>
      </c>
      <c r="FV117" s="7">
        <v>12</v>
      </c>
      <c r="FW117" s="7">
        <v>0.1</v>
      </c>
      <c r="FX117" s="7">
        <v>25000</v>
      </c>
      <c r="FY117" s="7">
        <v>0</v>
      </c>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v>0</v>
      </c>
      <c r="KH117" s="7"/>
      <c r="KI117" s="7">
        <v>2</v>
      </c>
      <c r="KJ117" s="7">
        <v>0.1</v>
      </c>
      <c r="KK117" s="7">
        <v>0</v>
      </c>
      <c r="KL117" s="7">
        <v>0</v>
      </c>
      <c r="KM117" s="7">
        <v>2.1</v>
      </c>
      <c r="KN117" s="7">
        <v>693000</v>
      </c>
      <c r="KO117" s="7">
        <v>500000</v>
      </c>
      <c r="KP117" s="7">
        <v>500000</v>
      </c>
      <c r="KQ117" s="7"/>
      <c r="KR117" s="7"/>
      <c r="KS117" s="7"/>
      <c r="KT117" s="7">
        <v>25000</v>
      </c>
      <c r="KU117" s="7">
        <v>0</v>
      </c>
      <c r="KV117" s="7">
        <v>0</v>
      </c>
      <c r="KW117" s="7"/>
      <c r="KX117" s="7"/>
      <c r="KY117" s="7"/>
      <c r="KZ117" s="7">
        <v>0</v>
      </c>
      <c r="LA117" s="7">
        <v>0</v>
      </c>
      <c r="LB117" s="7">
        <v>0</v>
      </c>
      <c r="LC117" s="7"/>
      <c r="LD117" s="7"/>
      <c r="LE117" s="7"/>
      <c r="LF117" s="7">
        <v>0</v>
      </c>
      <c r="LG117" s="7">
        <v>0</v>
      </c>
      <c r="LH117" s="7">
        <v>0</v>
      </c>
      <c r="LI117" s="7"/>
      <c r="LJ117" s="7"/>
      <c r="LK117" s="7"/>
      <c r="LL117" s="7">
        <v>0</v>
      </c>
      <c r="LM117" s="7">
        <v>0</v>
      </c>
      <c r="LN117" s="7">
        <v>0</v>
      </c>
      <c r="LO117" s="7"/>
      <c r="LP117" s="7"/>
      <c r="LQ117" s="7"/>
      <c r="LR117" s="7">
        <v>20000</v>
      </c>
      <c r="LS117" s="7">
        <v>0</v>
      </c>
      <c r="LT117" s="7">
        <v>0</v>
      </c>
      <c r="LU117" s="7"/>
      <c r="LV117" s="7"/>
      <c r="LW117" s="7"/>
      <c r="LX117" s="7">
        <v>500</v>
      </c>
      <c r="LY117" s="7">
        <v>0</v>
      </c>
      <c r="LZ117" s="7">
        <v>0</v>
      </c>
      <c r="MA117" s="7"/>
      <c r="MB117" s="7"/>
      <c r="MC117" s="7"/>
      <c r="MD117" s="7">
        <v>1000</v>
      </c>
      <c r="ME117" s="7">
        <v>0</v>
      </c>
      <c r="MF117" s="7">
        <v>0</v>
      </c>
      <c r="MG117" s="7"/>
      <c r="MH117" s="7"/>
      <c r="MI117" s="7"/>
      <c r="MJ117" s="7">
        <v>35000</v>
      </c>
      <c r="MK117" s="7">
        <v>0</v>
      </c>
      <c r="ML117" s="7">
        <v>0</v>
      </c>
      <c r="MM117" s="7"/>
      <c r="MN117" s="7"/>
      <c r="MO117" s="7"/>
      <c r="MP117" s="7">
        <v>7000</v>
      </c>
      <c r="MQ117" s="7">
        <v>0</v>
      </c>
      <c r="MR117" s="7">
        <v>0</v>
      </c>
      <c r="MS117" s="7"/>
      <c r="MT117" s="7"/>
      <c r="MU117" s="7"/>
      <c r="MV117" s="7">
        <v>15000</v>
      </c>
      <c r="MW117" s="7">
        <v>0</v>
      </c>
      <c r="MX117" s="7">
        <v>0</v>
      </c>
      <c r="MY117" s="7"/>
      <c r="MZ117" s="7"/>
      <c r="NA117" s="7"/>
      <c r="NB117" s="7">
        <v>8000</v>
      </c>
      <c r="NC117" s="7">
        <v>0</v>
      </c>
      <c r="ND117" s="7">
        <v>0</v>
      </c>
      <c r="NE117" s="7"/>
      <c r="NF117" s="7"/>
      <c r="NG117" s="7"/>
      <c r="NH117" s="7">
        <v>0</v>
      </c>
      <c r="NI117" s="7">
        <v>0</v>
      </c>
      <c r="NJ117" s="7">
        <v>0</v>
      </c>
      <c r="NK117" s="7"/>
      <c r="NL117" s="7"/>
      <c r="NM117" s="7"/>
      <c r="NN117" s="7">
        <v>0</v>
      </c>
      <c r="NO117" s="7">
        <v>0</v>
      </c>
      <c r="NP117" s="7">
        <v>0</v>
      </c>
      <c r="NQ117" s="7"/>
      <c r="NR117" s="7"/>
      <c r="NS117" s="7"/>
      <c r="NT117" s="7">
        <v>6000</v>
      </c>
      <c r="NU117" s="7">
        <v>0</v>
      </c>
      <c r="NV117" s="7">
        <v>0</v>
      </c>
      <c r="NW117" s="7"/>
      <c r="NX117" s="7"/>
      <c r="NY117" s="7"/>
      <c r="NZ117" s="7">
        <v>2000</v>
      </c>
      <c r="OA117" s="7">
        <v>0</v>
      </c>
      <c r="OB117" s="7">
        <v>0</v>
      </c>
      <c r="OC117" s="7"/>
      <c r="OD117" s="7"/>
      <c r="OE117" s="7"/>
      <c r="OF117" s="7">
        <v>1000</v>
      </c>
      <c r="OG117" s="7">
        <v>0</v>
      </c>
      <c r="OH117" s="7">
        <v>0</v>
      </c>
      <c r="OI117" s="7"/>
      <c r="OJ117" s="7"/>
      <c r="OK117" s="7"/>
      <c r="OL117" s="7">
        <v>0</v>
      </c>
      <c r="OM117" s="7">
        <v>0</v>
      </c>
      <c r="ON117" s="7">
        <v>0</v>
      </c>
      <c r="OO117" s="7"/>
      <c r="OP117" s="7"/>
      <c r="OQ117" s="7"/>
      <c r="OR117" s="7">
        <v>0</v>
      </c>
      <c r="OS117" s="7">
        <v>0</v>
      </c>
      <c r="OT117" s="7">
        <v>0</v>
      </c>
      <c r="OU117" s="7"/>
      <c r="OV117" s="7"/>
      <c r="OW117" s="7"/>
      <c r="OX117" s="7">
        <v>30000</v>
      </c>
      <c r="OY117" s="7">
        <v>0</v>
      </c>
      <c r="OZ117" s="7">
        <v>0</v>
      </c>
      <c r="PA117" s="7"/>
      <c r="PB117" s="7"/>
      <c r="PC117" s="7"/>
      <c r="PD117" s="7">
        <v>0</v>
      </c>
      <c r="PE117" s="7">
        <v>0</v>
      </c>
      <c r="PF117" s="7">
        <v>0</v>
      </c>
      <c r="PG117" s="7"/>
      <c r="PH117" s="7"/>
      <c r="PI117" s="7"/>
      <c r="PJ117" s="7">
        <v>0</v>
      </c>
      <c r="PK117" s="7">
        <v>0</v>
      </c>
      <c r="PL117" s="7">
        <v>0</v>
      </c>
      <c r="PM117" s="7"/>
      <c r="PN117" s="7"/>
      <c r="PO117" s="7"/>
      <c r="PP117" s="7">
        <v>843500</v>
      </c>
      <c r="PQ117" s="7">
        <v>500000</v>
      </c>
      <c r="PR117" s="8">
        <v>500000</v>
      </c>
      <c r="PS117" s="7">
        <v>100</v>
      </c>
      <c r="PT117" s="7">
        <v>100</v>
      </c>
      <c r="PU117" s="7"/>
      <c r="PV117" s="7">
        <v>680892</v>
      </c>
      <c r="PW117" s="7"/>
      <c r="PX117" s="7">
        <v>0</v>
      </c>
      <c r="PY117" s="7">
        <v>224000</v>
      </c>
      <c r="PZ117" s="7">
        <v>500000</v>
      </c>
      <c r="QA117" s="7">
        <v>0</v>
      </c>
      <c r="QB117" s="7">
        <v>0</v>
      </c>
      <c r="QC117" s="7">
        <v>0</v>
      </c>
      <c r="QD117" s="7">
        <v>330121</v>
      </c>
      <c r="QE117" s="7">
        <v>414500</v>
      </c>
      <c r="QF117" s="7">
        <v>183500</v>
      </c>
      <c r="QG117" s="7">
        <v>0</v>
      </c>
      <c r="QH117" s="7">
        <v>0</v>
      </c>
      <c r="QI117" s="7">
        <v>0</v>
      </c>
      <c r="QJ117" s="7">
        <v>162183</v>
      </c>
      <c r="QK117" s="7">
        <v>146000</v>
      </c>
      <c r="QL117" s="7">
        <v>160000</v>
      </c>
      <c r="QM117" s="7"/>
      <c r="QN117" s="7">
        <v>0</v>
      </c>
      <c r="QO117" s="7">
        <v>0</v>
      </c>
      <c r="QP117" s="7">
        <v>0</v>
      </c>
      <c r="QQ117" s="7"/>
      <c r="QR117" s="7"/>
      <c r="QS117" s="7"/>
      <c r="QT117" s="7"/>
      <c r="QU117" s="7">
        <v>224000</v>
      </c>
      <c r="QV117" s="7">
        <v>0</v>
      </c>
      <c r="QW117" s="7">
        <v>0</v>
      </c>
      <c r="QX117" s="7"/>
      <c r="QY117" s="7"/>
      <c r="QZ117" s="7"/>
      <c r="RA117" s="7"/>
      <c r="RB117" s="7"/>
      <c r="RC117" s="7"/>
      <c r="RD117" s="7"/>
      <c r="RE117" s="7"/>
      <c r="RF117" s="7"/>
      <c r="RG117" s="7"/>
      <c r="RH117" s="7"/>
      <c r="RI117" s="7">
        <v>0</v>
      </c>
      <c r="RJ117" s="7"/>
      <c r="RK117" s="7"/>
      <c r="RL117" s="7"/>
      <c r="RM117" s="7" t="s">
        <v>1188</v>
      </c>
      <c r="RN117" s="7"/>
      <c r="RO117" s="7"/>
      <c r="RP117" s="7"/>
      <c r="RQ117" s="7"/>
      <c r="RR117" s="7"/>
      <c r="RS117" s="7"/>
      <c r="RT117" s="7"/>
      <c r="RU117" s="7"/>
      <c r="RV117" s="7"/>
      <c r="RW117" s="7"/>
      <c r="RX117" s="7"/>
      <c r="RY117" s="7"/>
      <c r="RZ117" s="7"/>
      <c r="SA117" s="7"/>
      <c r="SB117" s="7"/>
      <c r="SC117" s="7"/>
      <c r="SD117" s="7"/>
      <c r="SE117" s="7"/>
      <c r="SF117" s="7"/>
      <c r="SG117" s="36">
        <f t="shared" si="169"/>
        <v>843500</v>
      </c>
      <c r="SH117" s="36">
        <f t="shared" si="170"/>
        <v>843500</v>
      </c>
      <c r="SI117" s="36">
        <f t="shared" si="171"/>
        <v>718000</v>
      </c>
      <c r="SJ117" s="20">
        <f t="shared" si="172"/>
        <v>693000</v>
      </c>
      <c r="SK117" s="20">
        <f t="shared" si="173"/>
        <v>25000</v>
      </c>
      <c r="SL117" s="20">
        <f t="shared" si="174"/>
        <v>0</v>
      </c>
      <c r="SM117" s="20">
        <f t="shared" si="175"/>
        <v>0</v>
      </c>
      <c r="SN117" s="36">
        <f t="shared" si="176"/>
        <v>125500</v>
      </c>
      <c r="SO117" s="36">
        <f t="shared" si="177"/>
        <v>20000</v>
      </c>
      <c r="SP117" s="20">
        <f t="shared" si="178"/>
        <v>0</v>
      </c>
      <c r="SQ117" s="20">
        <f t="shared" si="179"/>
        <v>20000</v>
      </c>
      <c r="SR117" s="20">
        <f t="shared" si="180"/>
        <v>500</v>
      </c>
      <c r="SS117" s="20">
        <f t="shared" si="181"/>
        <v>1000</v>
      </c>
      <c r="ST117" s="20">
        <f t="shared" si="182"/>
        <v>35000</v>
      </c>
      <c r="SU117" s="20">
        <f t="shared" si="183"/>
        <v>7000</v>
      </c>
      <c r="SV117" s="36">
        <f t="shared" si="184"/>
        <v>62000</v>
      </c>
      <c r="SW117" s="20">
        <f t="shared" si="185"/>
        <v>15000</v>
      </c>
      <c r="SX117" s="20">
        <f t="shared" si="186"/>
        <v>8000</v>
      </c>
      <c r="SY117" s="20">
        <f t="shared" si="187"/>
        <v>0</v>
      </c>
      <c r="SZ117" s="20">
        <f t="shared" si="188"/>
        <v>0</v>
      </c>
      <c r="TA117" s="20">
        <f t="shared" si="189"/>
        <v>6000</v>
      </c>
      <c r="TB117" s="20">
        <f t="shared" si="190"/>
        <v>2000</v>
      </c>
      <c r="TC117" s="20">
        <f t="shared" si="191"/>
        <v>1000</v>
      </c>
      <c r="TD117" s="20">
        <f t="shared" si="192"/>
        <v>0</v>
      </c>
      <c r="TE117" s="20">
        <f t="shared" si="193"/>
        <v>0</v>
      </c>
      <c r="TF117" s="20">
        <f t="shared" si="194"/>
        <v>30000</v>
      </c>
      <c r="TG117" s="20">
        <f t="shared" si="195"/>
        <v>0</v>
      </c>
      <c r="TH117" s="20">
        <f t="shared" si="196"/>
        <v>0</v>
      </c>
      <c r="TI117" s="6"/>
      <c r="TJ117" s="36">
        <f t="shared" si="197"/>
        <v>500000</v>
      </c>
      <c r="TK117" s="36">
        <f t="shared" si="198"/>
        <v>500000</v>
      </c>
      <c r="TL117" s="36">
        <f t="shared" si="199"/>
        <v>500000</v>
      </c>
      <c r="TM117" s="20">
        <f t="shared" si="200"/>
        <v>500000</v>
      </c>
      <c r="TN117" s="20">
        <f t="shared" si="201"/>
        <v>0</v>
      </c>
      <c r="TO117" s="20">
        <f t="shared" si="202"/>
        <v>0</v>
      </c>
      <c r="TP117" s="20">
        <f t="shared" si="203"/>
        <v>0</v>
      </c>
      <c r="TQ117" s="36">
        <f t="shared" si="204"/>
        <v>0</v>
      </c>
      <c r="TR117" s="36">
        <f t="shared" si="205"/>
        <v>0</v>
      </c>
      <c r="TS117" s="20">
        <f t="shared" si="206"/>
        <v>0</v>
      </c>
      <c r="TT117" s="20">
        <f t="shared" si="207"/>
        <v>0</v>
      </c>
      <c r="TU117" s="20">
        <f t="shared" si="208"/>
        <v>0</v>
      </c>
      <c r="TV117" s="20">
        <f t="shared" si="209"/>
        <v>0</v>
      </c>
      <c r="TW117" s="20">
        <f t="shared" si="210"/>
        <v>0</v>
      </c>
      <c r="TX117" s="20">
        <f t="shared" si="211"/>
        <v>0</v>
      </c>
      <c r="TY117" s="36">
        <f t="shared" si="212"/>
        <v>0</v>
      </c>
      <c r="TZ117" s="20">
        <f t="shared" si="213"/>
        <v>0</v>
      </c>
      <c r="UA117" s="20">
        <f t="shared" si="214"/>
        <v>0</v>
      </c>
      <c r="UB117" s="20">
        <f t="shared" si="215"/>
        <v>0</v>
      </c>
      <c r="UC117" s="20">
        <f t="shared" si="216"/>
        <v>0</v>
      </c>
      <c r="UD117" s="20">
        <f t="shared" si="217"/>
        <v>0</v>
      </c>
      <c r="UE117" s="20">
        <f t="shared" si="218"/>
        <v>0</v>
      </c>
      <c r="UF117" s="20">
        <f t="shared" si="219"/>
        <v>0</v>
      </c>
      <c r="UG117" s="20">
        <f t="shared" si="220"/>
        <v>0</v>
      </c>
      <c r="UH117" s="20">
        <f t="shared" si="221"/>
        <v>0</v>
      </c>
      <c r="UI117" s="20">
        <f t="shared" si="222"/>
        <v>0</v>
      </c>
      <c r="UJ117" s="20">
        <f t="shared" si="223"/>
        <v>0</v>
      </c>
      <c r="UK117" s="20">
        <f t="shared" si="224"/>
        <v>0</v>
      </c>
      <c r="UL117" s="6"/>
      <c r="UM117" s="36">
        <f t="shared" si="225"/>
        <v>500000</v>
      </c>
      <c r="UN117" s="36">
        <f t="shared" si="226"/>
        <v>500000</v>
      </c>
      <c r="UO117" s="36">
        <f t="shared" si="227"/>
        <v>500000</v>
      </c>
      <c r="UP117" s="20">
        <f t="shared" si="228"/>
        <v>500000</v>
      </c>
      <c r="UQ117" s="20">
        <f t="shared" si="229"/>
        <v>0</v>
      </c>
      <c r="UR117" s="20">
        <f t="shared" si="230"/>
        <v>0</v>
      </c>
      <c r="US117" s="20">
        <f t="shared" si="231"/>
        <v>0</v>
      </c>
      <c r="UT117" s="36">
        <f t="shared" si="232"/>
        <v>0</v>
      </c>
      <c r="UU117" s="36">
        <f t="shared" si="233"/>
        <v>0</v>
      </c>
      <c r="UV117" s="20">
        <f t="shared" si="234"/>
        <v>0</v>
      </c>
      <c r="UW117" s="20">
        <f t="shared" si="235"/>
        <v>0</v>
      </c>
      <c r="UX117" s="20">
        <f t="shared" si="236"/>
        <v>0</v>
      </c>
      <c r="UY117" s="20">
        <f t="shared" si="237"/>
        <v>0</v>
      </c>
      <c r="UZ117" s="20">
        <f t="shared" si="238"/>
        <v>0</v>
      </c>
      <c r="VA117" s="20">
        <f t="shared" si="239"/>
        <v>0</v>
      </c>
      <c r="VB117" s="36">
        <f t="shared" si="240"/>
        <v>0</v>
      </c>
      <c r="VC117" s="20">
        <f t="shared" si="241"/>
        <v>0</v>
      </c>
      <c r="VD117" s="20">
        <f t="shared" si="242"/>
        <v>0</v>
      </c>
      <c r="VE117" s="20">
        <f t="shared" si="243"/>
        <v>0</v>
      </c>
      <c r="VF117" s="20">
        <f t="shared" si="244"/>
        <v>0</v>
      </c>
      <c r="VG117" s="20">
        <f t="shared" si="245"/>
        <v>0</v>
      </c>
      <c r="VH117" s="20">
        <f t="shared" si="246"/>
        <v>0</v>
      </c>
      <c r="VI117" s="20">
        <f t="shared" si="247"/>
        <v>0</v>
      </c>
      <c r="VJ117" s="20">
        <f t="shared" si="248"/>
        <v>0</v>
      </c>
      <c r="VK117" s="20">
        <f t="shared" si="249"/>
        <v>0</v>
      </c>
      <c r="VL117" s="20">
        <f t="shared" si="250"/>
        <v>0</v>
      </c>
      <c r="VM117" s="20">
        <f t="shared" si="251"/>
        <v>0</v>
      </c>
      <c r="VN117" s="20">
        <f t="shared" si="252"/>
        <v>0</v>
      </c>
      <c r="VT117" s="34">
        <f t="shared" si="139"/>
        <v>1671513</v>
      </c>
      <c r="VU117" s="34" t="str">
        <f t="shared" si="140"/>
        <v>Město Meziměstí</v>
      </c>
      <c r="VV117" s="34" t="str">
        <f t="shared" si="141"/>
        <v>Pečovatelská služba Meziměstí</v>
      </c>
      <c r="VW117" s="34" t="str">
        <f t="shared" si="142"/>
        <v>pečovatelská služba</v>
      </c>
      <c r="VX117" s="10">
        <f t="shared" si="143"/>
        <v>56500</v>
      </c>
      <c r="VY117" s="10"/>
      <c r="VZ117" s="10"/>
      <c r="WA117" s="10">
        <f t="shared" si="144"/>
        <v>15000</v>
      </c>
      <c r="WB117" s="10">
        <f t="shared" si="145"/>
        <v>2000</v>
      </c>
      <c r="WC117" s="10">
        <f t="shared" si="146"/>
        <v>0</v>
      </c>
      <c r="WD117" s="10">
        <f t="shared" si="147"/>
        <v>0</v>
      </c>
      <c r="WE117" s="10">
        <f t="shared" si="148"/>
        <v>14000</v>
      </c>
      <c r="WF117" s="10"/>
      <c r="WG117" s="10"/>
      <c r="WH117" s="10">
        <f t="shared" si="149"/>
        <v>0</v>
      </c>
      <c r="WI117" s="10">
        <f t="shared" si="150"/>
        <v>38000</v>
      </c>
      <c r="WJ117" s="10">
        <f t="shared" si="151"/>
        <v>645000</v>
      </c>
      <c r="WK117" s="10"/>
      <c r="WL117" s="10">
        <f t="shared" si="152"/>
        <v>73000</v>
      </c>
      <c r="WM117" s="10">
        <f t="shared" si="153"/>
        <v>843500</v>
      </c>
      <c r="WN117" s="10">
        <f t="shared" si="154"/>
        <v>843500</v>
      </c>
      <c r="WO117" s="10">
        <f t="shared" si="155"/>
        <v>0</v>
      </c>
      <c r="WP117" s="10">
        <f t="shared" si="156"/>
        <v>718000</v>
      </c>
      <c r="WQ117" s="34">
        <v>6115340</v>
      </c>
      <c r="WR117" s="10">
        <f t="shared" si="157"/>
        <v>0</v>
      </c>
      <c r="WS117" s="10"/>
      <c r="WT117" s="10"/>
      <c r="WU117" s="10">
        <f t="shared" si="158"/>
        <v>0</v>
      </c>
      <c r="WV117" s="10">
        <f t="shared" si="159"/>
        <v>0</v>
      </c>
      <c r="WW117" s="10">
        <f t="shared" si="160"/>
        <v>0</v>
      </c>
      <c r="WX117" s="10">
        <f t="shared" si="161"/>
        <v>0</v>
      </c>
      <c r="WY117" s="10">
        <f t="shared" si="162"/>
        <v>0</v>
      </c>
      <c r="WZ117" s="10"/>
      <c r="XA117" s="10"/>
      <c r="XB117" s="10">
        <f t="shared" si="163"/>
        <v>0</v>
      </c>
      <c r="XC117" s="10">
        <f t="shared" si="164"/>
        <v>0</v>
      </c>
      <c r="XD117" s="10">
        <f t="shared" si="165"/>
        <v>500000</v>
      </c>
      <c r="XE117" s="10">
        <f t="shared" si="166"/>
        <v>500000</v>
      </c>
      <c r="XF117" s="10"/>
      <c r="XG117" s="10">
        <f t="shared" si="167"/>
        <v>500000</v>
      </c>
      <c r="XH117" s="10">
        <f t="shared" si="168"/>
        <v>0</v>
      </c>
      <c r="XI117" s="10"/>
      <c r="XJ117" s="10"/>
      <c r="XK117" s="10"/>
    </row>
    <row r="118" spans="1:635" s="34" customFormat="1" ht="28.5" customHeight="1">
      <c r="A118" s="7">
        <v>1</v>
      </c>
      <c r="B118" s="9" t="s">
        <v>1585</v>
      </c>
      <c r="C118" s="7">
        <v>271811</v>
      </c>
      <c r="D118" s="7" t="s">
        <v>1586</v>
      </c>
      <c r="E118" s="7" t="s">
        <v>1474</v>
      </c>
      <c r="F118" s="7">
        <v>5141443</v>
      </c>
      <c r="G118" s="7" t="s">
        <v>1186</v>
      </c>
      <c r="H118" s="7" t="s">
        <v>1187</v>
      </c>
      <c r="I118" s="7" t="s">
        <v>1587</v>
      </c>
      <c r="J118" s="35">
        <v>39083</v>
      </c>
      <c r="K118" s="7"/>
      <c r="L118" s="7" t="s">
        <v>1188</v>
      </c>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t="s">
        <v>1189</v>
      </c>
      <c r="AQ118" s="7">
        <v>25</v>
      </c>
      <c r="AR118" s="7">
        <v>25</v>
      </c>
      <c r="AS118" s="7">
        <v>24</v>
      </c>
      <c r="AT118" s="7">
        <v>25</v>
      </c>
      <c r="AU118" s="7">
        <v>25</v>
      </c>
      <c r="AV118" s="7"/>
      <c r="AW118" s="7"/>
      <c r="AX118" s="7"/>
      <c r="AY118" s="7"/>
      <c r="AZ118" s="7"/>
      <c r="BA118" s="7"/>
      <c r="BB118" s="7"/>
      <c r="BC118" s="7"/>
      <c r="BD118" s="7"/>
      <c r="BE118" s="7"/>
      <c r="BF118" s="7"/>
      <c r="BG118" s="7"/>
      <c r="BH118" s="7"/>
      <c r="BI118" s="7"/>
      <c r="BJ118" s="7">
        <v>1800</v>
      </c>
      <c r="BK118" s="7"/>
      <c r="BL118" s="7" t="s">
        <v>1588</v>
      </c>
      <c r="BM118" s="7" t="s">
        <v>1191</v>
      </c>
      <c r="BN118" s="7" t="s">
        <v>1200</v>
      </c>
      <c r="BO118" s="7">
        <v>0</v>
      </c>
      <c r="BP118" s="7">
        <v>0</v>
      </c>
      <c r="BQ118" s="7">
        <v>0</v>
      </c>
      <c r="BR118" s="7">
        <v>0</v>
      </c>
      <c r="BS118" s="7">
        <v>0</v>
      </c>
      <c r="BT118" s="7">
        <v>5</v>
      </c>
      <c r="BU118" s="7">
        <v>3</v>
      </c>
      <c r="BV118" s="7">
        <v>1</v>
      </c>
      <c r="BW118" s="7">
        <v>0</v>
      </c>
      <c r="BX118" s="7">
        <v>17</v>
      </c>
      <c r="BY118" s="7">
        <v>5</v>
      </c>
      <c r="BZ118" s="7">
        <v>3</v>
      </c>
      <c r="CA118" s="7">
        <v>1</v>
      </c>
      <c r="CB118" s="7">
        <v>0</v>
      </c>
      <c r="CC118" s="7">
        <v>17</v>
      </c>
      <c r="CD118" s="7">
        <v>0</v>
      </c>
      <c r="CE118" s="7">
        <v>26</v>
      </c>
      <c r="CF118" s="7">
        <v>26</v>
      </c>
      <c r="CG118" s="7">
        <v>0</v>
      </c>
      <c r="CH118" s="7">
        <v>0</v>
      </c>
      <c r="CI118" s="7">
        <v>0</v>
      </c>
      <c r="CJ118" s="7">
        <v>0</v>
      </c>
      <c r="CK118" s="7">
        <v>0</v>
      </c>
      <c r="CL118" s="7">
        <v>0</v>
      </c>
      <c r="CM118" s="7">
        <v>4</v>
      </c>
      <c r="CN118" s="7">
        <v>3</v>
      </c>
      <c r="CO118" s="7">
        <v>1</v>
      </c>
      <c r="CP118" s="7">
        <v>0</v>
      </c>
      <c r="CQ118" s="7">
        <v>17</v>
      </c>
      <c r="CR118" s="7">
        <v>4</v>
      </c>
      <c r="CS118" s="7">
        <v>3</v>
      </c>
      <c r="CT118" s="7">
        <v>1</v>
      </c>
      <c r="CU118" s="7">
        <v>0</v>
      </c>
      <c r="CV118" s="7">
        <v>17</v>
      </c>
      <c r="CW118" s="7">
        <v>0</v>
      </c>
      <c r="CX118" s="7">
        <v>25</v>
      </c>
      <c r="CY118" s="7">
        <v>25</v>
      </c>
      <c r="CZ118" s="7">
        <v>0</v>
      </c>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v>1</v>
      </c>
      <c r="EL118" s="7">
        <v>0.1</v>
      </c>
      <c r="EM118" s="7">
        <v>0.1</v>
      </c>
      <c r="EN118" s="7">
        <v>45000</v>
      </c>
      <c r="EO118" s="7">
        <v>0</v>
      </c>
      <c r="EP118" s="7">
        <v>2</v>
      </c>
      <c r="EQ118" s="7">
        <v>1.1000000000000001</v>
      </c>
      <c r="ER118" s="7">
        <v>1.1000000000000001</v>
      </c>
      <c r="ES118" s="7">
        <v>250000</v>
      </c>
      <c r="ET118" s="7">
        <v>100000</v>
      </c>
      <c r="EU118" s="7"/>
      <c r="EV118" s="7"/>
      <c r="EW118" s="7"/>
      <c r="EX118" s="7"/>
      <c r="EY118" s="7"/>
      <c r="EZ118" s="7"/>
      <c r="FA118" s="7"/>
      <c r="FB118" s="7"/>
      <c r="FC118" s="7"/>
      <c r="FD118" s="7"/>
      <c r="FE118" s="7"/>
      <c r="FF118" s="7"/>
      <c r="FG118" s="7"/>
      <c r="FH118" s="7"/>
      <c r="FI118" s="7"/>
      <c r="FJ118" s="7"/>
      <c r="FK118" s="7"/>
      <c r="FL118" s="7"/>
      <c r="FM118" s="7"/>
      <c r="FN118" s="7"/>
      <c r="FO118" s="7">
        <v>2</v>
      </c>
      <c r="FP118" s="7">
        <v>0.2</v>
      </c>
      <c r="FQ118" s="7">
        <v>0.2</v>
      </c>
      <c r="FR118" s="7">
        <v>51000</v>
      </c>
      <c r="FS118" s="7">
        <v>0</v>
      </c>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v>0</v>
      </c>
      <c r="KH118" s="7"/>
      <c r="KI118" s="7">
        <v>1.2</v>
      </c>
      <c r="KJ118" s="7">
        <v>0</v>
      </c>
      <c r="KK118" s="7">
        <v>0</v>
      </c>
      <c r="KL118" s="7">
        <v>0</v>
      </c>
      <c r="KM118" s="7">
        <v>1.2</v>
      </c>
      <c r="KN118" s="7">
        <v>346000</v>
      </c>
      <c r="KO118" s="7">
        <v>100000</v>
      </c>
      <c r="KP118" s="7">
        <v>100000</v>
      </c>
      <c r="KQ118" s="7"/>
      <c r="KR118" s="7"/>
      <c r="KS118" s="7"/>
      <c r="KT118" s="7">
        <v>0</v>
      </c>
      <c r="KU118" s="7">
        <v>0</v>
      </c>
      <c r="KV118" s="7">
        <v>0</v>
      </c>
      <c r="KW118" s="7"/>
      <c r="KX118" s="7"/>
      <c r="KY118" s="7"/>
      <c r="KZ118" s="7">
        <v>0</v>
      </c>
      <c r="LA118" s="7">
        <v>0</v>
      </c>
      <c r="LB118" s="7">
        <v>0</v>
      </c>
      <c r="LC118" s="7"/>
      <c r="LD118" s="7"/>
      <c r="LE118" s="7"/>
      <c r="LF118" s="7">
        <v>0</v>
      </c>
      <c r="LG118" s="7">
        <v>0</v>
      </c>
      <c r="LH118" s="7">
        <v>0</v>
      </c>
      <c r="LI118" s="7"/>
      <c r="LJ118" s="7"/>
      <c r="LK118" s="7"/>
      <c r="LL118" s="7">
        <v>0</v>
      </c>
      <c r="LM118" s="7">
        <v>0</v>
      </c>
      <c r="LN118" s="7">
        <v>0</v>
      </c>
      <c r="LO118" s="7"/>
      <c r="LP118" s="7"/>
      <c r="LQ118" s="7"/>
      <c r="LR118" s="7">
        <v>0</v>
      </c>
      <c r="LS118" s="7">
        <v>0</v>
      </c>
      <c r="LT118" s="7">
        <v>0</v>
      </c>
      <c r="LU118" s="7"/>
      <c r="LV118" s="7"/>
      <c r="LW118" s="7"/>
      <c r="LX118" s="7">
        <v>0</v>
      </c>
      <c r="LY118" s="7">
        <v>0</v>
      </c>
      <c r="LZ118" s="7">
        <v>0</v>
      </c>
      <c r="MA118" s="7"/>
      <c r="MB118" s="7"/>
      <c r="MC118" s="7"/>
      <c r="MD118" s="7">
        <v>1000</v>
      </c>
      <c r="ME118" s="7">
        <v>0</v>
      </c>
      <c r="MF118" s="7">
        <v>0</v>
      </c>
      <c r="MG118" s="7"/>
      <c r="MH118" s="7"/>
      <c r="MI118" s="7"/>
      <c r="MJ118" s="7">
        <v>0</v>
      </c>
      <c r="MK118" s="7">
        <v>0</v>
      </c>
      <c r="ML118" s="7">
        <v>0</v>
      </c>
      <c r="MM118" s="7"/>
      <c r="MN118" s="7"/>
      <c r="MO118" s="7"/>
      <c r="MP118" s="7">
        <v>0</v>
      </c>
      <c r="MQ118" s="7">
        <v>0</v>
      </c>
      <c r="MR118" s="7">
        <v>0</v>
      </c>
      <c r="MS118" s="7"/>
      <c r="MT118" s="7"/>
      <c r="MU118" s="7"/>
      <c r="MV118" s="7">
        <v>0</v>
      </c>
      <c r="MW118" s="7">
        <v>0</v>
      </c>
      <c r="MX118" s="7">
        <v>0</v>
      </c>
      <c r="MY118" s="7"/>
      <c r="MZ118" s="7"/>
      <c r="NA118" s="7"/>
      <c r="NB118" s="7">
        <v>1000</v>
      </c>
      <c r="NC118" s="7">
        <v>0</v>
      </c>
      <c r="ND118" s="7">
        <v>0</v>
      </c>
      <c r="NE118" s="7"/>
      <c r="NF118" s="7"/>
      <c r="NG118" s="7"/>
      <c r="NH118" s="7">
        <v>0</v>
      </c>
      <c r="NI118" s="7">
        <v>0</v>
      </c>
      <c r="NJ118" s="7">
        <v>0</v>
      </c>
      <c r="NK118" s="7"/>
      <c r="NL118" s="7"/>
      <c r="NM118" s="7"/>
      <c r="NN118" s="7">
        <v>0</v>
      </c>
      <c r="NO118" s="7">
        <v>0</v>
      </c>
      <c r="NP118" s="7">
        <v>0</v>
      </c>
      <c r="NQ118" s="7"/>
      <c r="NR118" s="7"/>
      <c r="NS118" s="7"/>
      <c r="NT118" s="7">
        <v>3000</v>
      </c>
      <c r="NU118" s="7">
        <v>0</v>
      </c>
      <c r="NV118" s="7">
        <v>0</v>
      </c>
      <c r="NW118" s="7"/>
      <c r="NX118" s="7"/>
      <c r="NY118" s="7"/>
      <c r="NZ118" s="7">
        <v>50000</v>
      </c>
      <c r="OA118" s="7">
        <v>0</v>
      </c>
      <c r="OB118" s="7">
        <v>0</v>
      </c>
      <c r="OC118" s="7"/>
      <c r="OD118" s="7"/>
      <c r="OE118" s="7"/>
      <c r="OF118" s="7">
        <v>2000</v>
      </c>
      <c r="OG118" s="7">
        <v>0</v>
      </c>
      <c r="OH118" s="7">
        <v>0</v>
      </c>
      <c r="OI118" s="7"/>
      <c r="OJ118" s="7"/>
      <c r="OK118" s="7"/>
      <c r="OL118" s="7">
        <v>0</v>
      </c>
      <c r="OM118" s="7">
        <v>0</v>
      </c>
      <c r="ON118" s="7">
        <v>0</v>
      </c>
      <c r="OO118" s="7"/>
      <c r="OP118" s="7"/>
      <c r="OQ118" s="7"/>
      <c r="OR118" s="7">
        <v>0</v>
      </c>
      <c r="OS118" s="7">
        <v>0</v>
      </c>
      <c r="OT118" s="7">
        <v>0</v>
      </c>
      <c r="OU118" s="7"/>
      <c r="OV118" s="7"/>
      <c r="OW118" s="7"/>
      <c r="OX118" s="7">
        <v>0</v>
      </c>
      <c r="OY118" s="7">
        <v>0</v>
      </c>
      <c r="OZ118" s="7">
        <v>0</v>
      </c>
      <c r="PA118" s="7"/>
      <c r="PB118" s="7"/>
      <c r="PC118" s="7"/>
      <c r="PD118" s="7">
        <v>0</v>
      </c>
      <c r="PE118" s="7">
        <v>0</v>
      </c>
      <c r="PF118" s="7">
        <v>0</v>
      </c>
      <c r="PG118" s="7"/>
      <c r="PH118" s="7"/>
      <c r="PI118" s="7"/>
      <c r="PJ118" s="7">
        <v>0</v>
      </c>
      <c r="PK118" s="7">
        <v>0</v>
      </c>
      <c r="PL118" s="7">
        <v>0</v>
      </c>
      <c r="PM118" s="7"/>
      <c r="PN118" s="7"/>
      <c r="PO118" s="7"/>
      <c r="PP118" s="7">
        <v>403000</v>
      </c>
      <c r="PQ118" s="7">
        <v>100000</v>
      </c>
      <c r="PR118" s="8">
        <v>100000</v>
      </c>
      <c r="PS118" s="7">
        <v>100</v>
      </c>
      <c r="PT118" s="7">
        <v>100</v>
      </c>
      <c r="PU118" s="7"/>
      <c r="PV118" s="7">
        <v>359490</v>
      </c>
      <c r="PW118" s="7"/>
      <c r="PX118" s="7">
        <v>115000</v>
      </c>
      <c r="PY118" s="7">
        <v>115000</v>
      </c>
      <c r="PZ118" s="7">
        <v>100000</v>
      </c>
      <c r="QA118" s="7">
        <v>0</v>
      </c>
      <c r="QB118" s="7">
        <v>0</v>
      </c>
      <c r="QC118" s="7">
        <v>0</v>
      </c>
      <c r="QD118" s="7">
        <v>103619</v>
      </c>
      <c r="QE118" s="7">
        <v>95000</v>
      </c>
      <c r="QF118" s="7">
        <v>223000</v>
      </c>
      <c r="QG118" s="7">
        <v>0</v>
      </c>
      <c r="QH118" s="7">
        <v>0</v>
      </c>
      <c r="QI118" s="7">
        <v>0</v>
      </c>
      <c r="QJ118" s="7">
        <v>76800</v>
      </c>
      <c r="QK118" s="7">
        <v>75000</v>
      </c>
      <c r="QL118" s="7">
        <v>80000</v>
      </c>
      <c r="QM118" s="7"/>
      <c r="QN118" s="7">
        <v>0</v>
      </c>
      <c r="QO118" s="7">
        <v>0</v>
      </c>
      <c r="QP118" s="7">
        <v>0</v>
      </c>
      <c r="QQ118" s="7"/>
      <c r="QR118" s="7"/>
      <c r="QS118" s="7"/>
      <c r="QT118" s="7"/>
      <c r="QU118" s="7"/>
      <c r="QV118" s="7"/>
      <c r="QW118" s="7"/>
      <c r="QX118" s="7"/>
      <c r="QY118" s="7"/>
      <c r="QZ118" s="7"/>
      <c r="RA118" s="7"/>
      <c r="RB118" s="7"/>
      <c r="RC118" s="7"/>
      <c r="RD118" s="7"/>
      <c r="RE118" s="7"/>
      <c r="RF118" s="7"/>
      <c r="RG118" s="7"/>
      <c r="RH118" s="7"/>
      <c r="RI118" s="7">
        <v>0</v>
      </c>
      <c r="RJ118" s="7"/>
      <c r="RK118" s="7"/>
      <c r="RL118" s="7"/>
      <c r="RM118" s="7" t="s">
        <v>1188</v>
      </c>
      <c r="RN118" s="7"/>
      <c r="RO118" s="7"/>
      <c r="RP118" s="7"/>
      <c r="RQ118" s="7"/>
      <c r="RR118" s="7"/>
      <c r="RS118" s="7"/>
      <c r="RT118" s="7"/>
      <c r="RU118" s="7"/>
      <c r="RV118" s="7"/>
      <c r="RW118" s="7"/>
      <c r="RX118" s="7"/>
      <c r="RY118" s="7"/>
      <c r="RZ118" s="7"/>
      <c r="SA118" s="7"/>
      <c r="SB118" s="7"/>
      <c r="SC118" s="7"/>
      <c r="SD118" s="7"/>
      <c r="SE118" s="7"/>
      <c r="SF118" s="7"/>
      <c r="SG118" s="36">
        <f t="shared" si="169"/>
        <v>403000</v>
      </c>
      <c r="SH118" s="36">
        <f t="shared" si="170"/>
        <v>403000</v>
      </c>
      <c r="SI118" s="36">
        <f t="shared" si="171"/>
        <v>346000</v>
      </c>
      <c r="SJ118" s="20">
        <f t="shared" si="172"/>
        <v>346000</v>
      </c>
      <c r="SK118" s="20">
        <f t="shared" si="173"/>
        <v>0</v>
      </c>
      <c r="SL118" s="20">
        <f t="shared" si="174"/>
        <v>0</v>
      </c>
      <c r="SM118" s="20">
        <f t="shared" si="175"/>
        <v>0</v>
      </c>
      <c r="SN118" s="36">
        <f t="shared" si="176"/>
        <v>57000</v>
      </c>
      <c r="SO118" s="36">
        <f t="shared" si="177"/>
        <v>0</v>
      </c>
      <c r="SP118" s="20">
        <f t="shared" si="178"/>
        <v>0</v>
      </c>
      <c r="SQ118" s="20">
        <f t="shared" si="179"/>
        <v>0</v>
      </c>
      <c r="SR118" s="20">
        <f t="shared" si="180"/>
        <v>0</v>
      </c>
      <c r="SS118" s="20">
        <f t="shared" si="181"/>
        <v>1000</v>
      </c>
      <c r="ST118" s="20">
        <f t="shared" si="182"/>
        <v>0</v>
      </c>
      <c r="SU118" s="20">
        <f t="shared" si="183"/>
        <v>0</v>
      </c>
      <c r="SV118" s="36">
        <f t="shared" si="184"/>
        <v>56000</v>
      </c>
      <c r="SW118" s="20">
        <f t="shared" si="185"/>
        <v>0</v>
      </c>
      <c r="SX118" s="20">
        <f t="shared" si="186"/>
        <v>1000</v>
      </c>
      <c r="SY118" s="20">
        <f t="shared" si="187"/>
        <v>0</v>
      </c>
      <c r="SZ118" s="20">
        <f t="shared" si="188"/>
        <v>0</v>
      </c>
      <c r="TA118" s="20">
        <f t="shared" si="189"/>
        <v>3000</v>
      </c>
      <c r="TB118" s="20">
        <f t="shared" si="190"/>
        <v>50000</v>
      </c>
      <c r="TC118" s="20">
        <f t="shared" si="191"/>
        <v>2000</v>
      </c>
      <c r="TD118" s="20">
        <f t="shared" si="192"/>
        <v>0</v>
      </c>
      <c r="TE118" s="20">
        <f t="shared" si="193"/>
        <v>0</v>
      </c>
      <c r="TF118" s="20">
        <f t="shared" si="194"/>
        <v>0</v>
      </c>
      <c r="TG118" s="20">
        <f t="shared" si="195"/>
        <v>0</v>
      </c>
      <c r="TH118" s="20">
        <f t="shared" si="196"/>
        <v>0</v>
      </c>
      <c r="TI118" s="6"/>
      <c r="TJ118" s="36">
        <f t="shared" si="197"/>
        <v>100000</v>
      </c>
      <c r="TK118" s="36">
        <f t="shared" si="198"/>
        <v>100000</v>
      </c>
      <c r="TL118" s="36">
        <f t="shared" si="199"/>
        <v>100000</v>
      </c>
      <c r="TM118" s="20">
        <f t="shared" si="200"/>
        <v>100000</v>
      </c>
      <c r="TN118" s="20">
        <f t="shared" si="201"/>
        <v>0</v>
      </c>
      <c r="TO118" s="20">
        <f t="shared" si="202"/>
        <v>0</v>
      </c>
      <c r="TP118" s="20">
        <f t="shared" si="203"/>
        <v>0</v>
      </c>
      <c r="TQ118" s="36">
        <f t="shared" si="204"/>
        <v>0</v>
      </c>
      <c r="TR118" s="36">
        <f t="shared" si="205"/>
        <v>0</v>
      </c>
      <c r="TS118" s="20">
        <f t="shared" si="206"/>
        <v>0</v>
      </c>
      <c r="TT118" s="20">
        <f t="shared" si="207"/>
        <v>0</v>
      </c>
      <c r="TU118" s="20">
        <f t="shared" si="208"/>
        <v>0</v>
      </c>
      <c r="TV118" s="20">
        <f t="shared" si="209"/>
        <v>0</v>
      </c>
      <c r="TW118" s="20">
        <f t="shared" si="210"/>
        <v>0</v>
      </c>
      <c r="TX118" s="20">
        <f t="shared" si="211"/>
        <v>0</v>
      </c>
      <c r="TY118" s="36">
        <f t="shared" si="212"/>
        <v>0</v>
      </c>
      <c r="TZ118" s="20">
        <f t="shared" si="213"/>
        <v>0</v>
      </c>
      <c r="UA118" s="20">
        <f t="shared" si="214"/>
        <v>0</v>
      </c>
      <c r="UB118" s="20">
        <f t="shared" si="215"/>
        <v>0</v>
      </c>
      <c r="UC118" s="20">
        <f t="shared" si="216"/>
        <v>0</v>
      </c>
      <c r="UD118" s="20">
        <f t="shared" si="217"/>
        <v>0</v>
      </c>
      <c r="UE118" s="20">
        <f t="shared" si="218"/>
        <v>0</v>
      </c>
      <c r="UF118" s="20">
        <f t="shared" si="219"/>
        <v>0</v>
      </c>
      <c r="UG118" s="20">
        <f t="shared" si="220"/>
        <v>0</v>
      </c>
      <c r="UH118" s="20">
        <f t="shared" si="221"/>
        <v>0</v>
      </c>
      <c r="UI118" s="20">
        <f t="shared" si="222"/>
        <v>0</v>
      </c>
      <c r="UJ118" s="20">
        <f t="shared" si="223"/>
        <v>0</v>
      </c>
      <c r="UK118" s="20">
        <f t="shared" si="224"/>
        <v>0</v>
      </c>
      <c r="UL118" s="6"/>
      <c r="UM118" s="36">
        <f t="shared" si="225"/>
        <v>100000</v>
      </c>
      <c r="UN118" s="36">
        <f t="shared" si="226"/>
        <v>100000</v>
      </c>
      <c r="UO118" s="36">
        <f t="shared" si="227"/>
        <v>100000</v>
      </c>
      <c r="UP118" s="20">
        <f t="shared" si="228"/>
        <v>100000</v>
      </c>
      <c r="UQ118" s="20">
        <f t="shared" si="229"/>
        <v>0</v>
      </c>
      <c r="UR118" s="20">
        <f t="shared" si="230"/>
        <v>0</v>
      </c>
      <c r="US118" s="20">
        <f t="shared" si="231"/>
        <v>0</v>
      </c>
      <c r="UT118" s="36">
        <f t="shared" si="232"/>
        <v>0</v>
      </c>
      <c r="UU118" s="36">
        <f t="shared" si="233"/>
        <v>0</v>
      </c>
      <c r="UV118" s="20">
        <f t="shared" si="234"/>
        <v>0</v>
      </c>
      <c r="UW118" s="20">
        <f t="shared" si="235"/>
        <v>0</v>
      </c>
      <c r="UX118" s="20">
        <f t="shared" si="236"/>
        <v>0</v>
      </c>
      <c r="UY118" s="20">
        <f t="shared" si="237"/>
        <v>0</v>
      </c>
      <c r="UZ118" s="20">
        <f t="shared" si="238"/>
        <v>0</v>
      </c>
      <c r="VA118" s="20">
        <f t="shared" si="239"/>
        <v>0</v>
      </c>
      <c r="VB118" s="36">
        <f t="shared" si="240"/>
        <v>0</v>
      </c>
      <c r="VC118" s="20">
        <f t="shared" si="241"/>
        <v>0</v>
      </c>
      <c r="VD118" s="20">
        <f t="shared" si="242"/>
        <v>0</v>
      </c>
      <c r="VE118" s="20">
        <f t="shared" si="243"/>
        <v>0</v>
      </c>
      <c r="VF118" s="20">
        <f t="shared" si="244"/>
        <v>0</v>
      </c>
      <c r="VG118" s="20">
        <f t="shared" si="245"/>
        <v>0</v>
      </c>
      <c r="VH118" s="20">
        <f t="shared" si="246"/>
        <v>0</v>
      </c>
      <c r="VI118" s="20">
        <f t="shared" si="247"/>
        <v>0</v>
      </c>
      <c r="VJ118" s="20">
        <f t="shared" si="248"/>
        <v>0</v>
      </c>
      <c r="VK118" s="20">
        <f t="shared" si="249"/>
        <v>0</v>
      </c>
      <c r="VL118" s="20">
        <f t="shared" si="250"/>
        <v>0</v>
      </c>
      <c r="VM118" s="20">
        <f t="shared" si="251"/>
        <v>0</v>
      </c>
      <c r="VN118" s="20">
        <f t="shared" si="252"/>
        <v>0</v>
      </c>
      <c r="VT118" s="34">
        <f t="shared" si="139"/>
        <v>5141443</v>
      </c>
      <c r="VU118" s="34" t="str">
        <f t="shared" si="140"/>
        <v>Město Miletín</v>
      </c>
      <c r="VV118" s="34" t="str">
        <f t="shared" si="141"/>
        <v>Město Miletín-pečovatelská služba</v>
      </c>
      <c r="VW118" s="34" t="str">
        <f t="shared" si="142"/>
        <v>pečovatelská služba</v>
      </c>
      <c r="VX118" s="10">
        <f t="shared" si="143"/>
        <v>1000</v>
      </c>
      <c r="VY118" s="10"/>
      <c r="VZ118" s="10"/>
      <c r="WA118" s="10">
        <f t="shared" si="144"/>
        <v>0</v>
      </c>
      <c r="WB118" s="10">
        <f t="shared" si="145"/>
        <v>50000</v>
      </c>
      <c r="WC118" s="10">
        <f t="shared" si="146"/>
        <v>0</v>
      </c>
      <c r="WD118" s="10">
        <f t="shared" si="147"/>
        <v>0</v>
      </c>
      <c r="WE118" s="10">
        <f t="shared" si="148"/>
        <v>4000</v>
      </c>
      <c r="WF118" s="10"/>
      <c r="WG118" s="10"/>
      <c r="WH118" s="10">
        <f t="shared" si="149"/>
        <v>0</v>
      </c>
      <c r="WI118" s="10">
        <f t="shared" si="150"/>
        <v>2000</v>
      </c>
      <c r="WJ118" s="10">
        <f t="shared" si="151"/>
        <v>295000</v>
      </c>
      <c r="WK118" s="10"/>
      <c r="WL118" s="10">
        <f t="shared" si="152"/>
        <v>51000</v>
      </c>
      <c r="WM118" s="10">
        <f t="shared" si="153"/>
        <v>403000</v>
      </c>
      <c r="WN118" s="10">
        <f t="shared" si="154"/>
        <v>403000</v>
      </c>
      <c r="WO118" s="10">
        <f t="shared" si="155"/>
        <v>0</v>
      </c>
      <c r="WP118" s="10">
        <f t="shared" si="156"/>
        <v>346000</v>
      </c>
      <c r="WQ118" s="34">
        <v>6115340</v>
      </c>
      <c r="WR118" s="10">
        <f t="shared" si="157"/>
        <v>0</v>
      </c>
      <c r="WS118" s="10"/>
      <c r="WT118" s="10"/>
      <c r="WU118" s="10">
        <f t="shared" si="158"/>
        <v>0</v>
      </c>
      <c r="WV118" s="10">
        <f t="shared" si="159"/>
        <v>0</v>
      </c>
      <c r="WW118" s="10">
        <f t="shared" si="160"/>
        <v>0</v>
      </c>
      <c r="WX118" s="10">
        <f t="shared" si="161"/>
        <v>0</v>
      </c>
      <c r="WY118" s="10">
        <f t="shared" si="162"/>
        <v>0</v>
      </c>
      <c r="WZ118" s="10"/>
      <c r="XA118" s="10"/>
      <c r="XB118" s="10">
        <f t="shared" si="163"/>
        <v>0</v>
      </c>
      <c r="XC118" s="10">
        <f t="shared" si="164"/>
        <v>0</v>
      </c>
      <c r="XD118" s="10">
        <f t="shared" si="165"/>
        <v>100000</v>
      </c>
      <c r="XE118" s="10">
        <f t="shared" si="166"/>
        <v>100000</v>
      </c>
      <c r="XF118" s="10"/>
      <c r="XG118" s="10">
        <f t="shared" si="167"/>
        <v>100000</v>
      </c>
      <c r="XH118" s="10">
        <f t="shared" si="168"/>
        <v>0</v>
      </c>
      <c r="XI118" s="10"/>
      <c r="XJ118" s="10"/>
      <c r="XK118" s="10"/>
    </row>
    <row r="119" spans="1:635" s="34" customFormat="1" ht="28.5" customHeight="1">
      <c r="A119" s="7">
        <v>1</v>
      </c>
      <c r="B119" s="9" t="s">
        <v>1589</v>
      </c>
      <c r="C119" s="7">
        <v>272949</v>
      </c>
      <c r="D119" s="7" t="s">
        <v>1590</v>
      </c>
      <c r="E119" s="7" t="s">
        <v>1474</v>
      </c>
      <c r="F119" s="7">
        <v>1514566</v>
      </c>
      <c r="G119" s="7" t="s">
        <v>1186</v>
      </c>
      <c r="H119" s="7" t="s">
        <v>1187</v>
      </c>
      <c r="I119" s="7" t="s">
        <v>1589</v>
      </c>
      <c r="J119" s="35">
        <v>39083</v>
      </c>
      <c r="K119" s="7"/>
      <c r="L119" s="7" t="s">
        <v>1188</v>
      </c>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t="s">
        <v>1558</v>
      </c>
      <c r="AQ119" s="7">
        <v>3</v>
      </c>
      <c r="AR119" s="7">
        <v>3</v>
      </c>
      <c r="AS119" s="7">
        <v>50</v>
      </c>
      <c r="AT119" s="7">
        <v>65</v>
      </c>
      <c r="AU119" s="7">
        <v>60</v>
      </c>
      <c r="AV119" s="7"/>
      <c r="AW119" s="7"/>
      <c r="AX119" s="7"/>
      <c r="AY119" s="7"/>
      <c r="AZ119" s="7"/>
      <c r="BA119" s="7"/>
      <c r="BB119" s="7"/>
      <c r="BC119" s="7"/>
      <c r="BD119" s="7"/>
      <c r="BE119" s="7"/>
      <c r="BF119" s="7"/>
      <c r="BG119" s="7"/>
      <c r="BH119" s="7"/>
      <c r="BI119" s="7"/>
      <c r="BJ119" s="7">
        <v>1600</v>
      </c>
      <c r="BK119" s="7"/>
      <c r="BL119" s="7" t="s">
        <v>1514</v>
      </c>
      <c r="BM119" s="7" t="s">
        <v>1191</v>
      </c>
      <c r="BN119" s="7" t="s">
        <v>1200</v>
      </c>
      <c r="BO119" s="7">
        <v>0</v>
      </c>
      <c r="BP119" s="7">
        <v>0</v>
      </c>
      <c r="BQ119" s="7">
        <v>0</v>
      </c>
      <c r="BR119" s="7">
        <v>0</v>
      </c>
      <c r="BS119" s="7">
        <v>0</v>
      </c>
      <c r="BT119" s="7">
        <v>25</v>
      </c>
      <c r="BU119" s="7">
        <v>14</v>
      </c>
      <c r="BV119" s="7">
        <v>7</v>
      </c>
      <c r="BW119" s="7">
        <v>2</v>
      </c>
      <c r="BX119" s="7">
        <v>12</v>
      </c>
      <c r="BY119" s="7">
        <v>25</v>
      </c>
      <c r="BZ119" s="7">
        <v>14</v>
      </c>
      <c r="CA119" s="7">
        <v>7</v>
      </c>
      <c r="CB119" s="7">
        <v>2</v>
      </c>
      <c r="CC119" s="7">
        <v>12</v>
      </c>
      <c r="CD119" s="7">
        <v>0</v>
      </c>
      <c r="CE119" s="7">
        <v>60</v>
      </c>
      <c r="CF119" s="7">
        <v>60</v>
      </c>
      <c r="CG119" s="7">
        <v>0</v>
      </c>
      <c r="CH119" s="7">
        <v>0</v>
      </c>
      <c r="CI119" s="7">
        <v>0</v>
      </c>
      <c r="CJ119" s="7">
        <v>0</v>
      </c>
      <c r="CK119" s="7">
        <v>0</v>
      </c>
      <c r="CL119" s="7">
        <v>0</v>
      </c>
      <c r="CM119" s="7">
        <v>22</v>
      </c>
      <c r="CN119" s="7">
        <v>22</v>
      </c>
      <c r="CO119" s="7">
        <v>7</v>
      </c>
      <c r="CP119" s="7">
        <v>4</v>
      </c>
      <c r="CQ119" s="7">
        <v>5</v>
      </c>
      <c r="CR119" s="7">
        <v>22</v>
      </c>
      <c r="CS119" s="7">
        <v>22</v>
      </c>
      <c r="CT119" s="7">
        <v>7</v>
      </c>
      <c r="CU119" s="7">
        <v>4</v>
      </c>
      <c r="CV119" s="7">
        <v>5</v>
      </c>
      <c r="CW119" s="7">
        <v>0</v>
      </c>
      <c r="CX119" s="7">
        <v>60</v>
      </c>
      <c r="CY119" s="7">
        <v>60</v>
      </c>
      <c r="CZ119" s="7">
        <v>0</v>
      </c>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v>1</v>
      </c>
      <c r="EL119" s="7">
        <v>0.3</v>
      </c>
      <c r="EM119" s="7">
        <v>0.3</v>
      </c>
      <c r="EN119" s="7">
        <v>110000</v>
      </c>
      <c r="EO119" s="7">
        <v>50000</v>
      </c>
      <c r="EP119" s="7">
        <v>3</v>
      </c>
      <c r="EQ119" s="7">
        <v>3</v>
      </c>
      <c r="ER119" s="7">
        <v>3</v>
      </c>
      <c r="ES119" s="7">
        <v>1002950</v>
      </c>
      <c r="ET119" s="7">
        <v>150000</v>
      </c>
      <c r="EU119" s="7"/>
      <c r="EV119" s="7"/>
      <c r="EW119" s="7"/>
      <c r="EX119" s="7"/>
      <c r="EY119" s="7"/>
      <c r="EZ119" s="7"/>
      <c r="FA119" s="7"/>
      <c r="FB119" s="7"/>
      <c r="FC119" s="7"/>
      <c r="FD119" s="7"/>
      <c r="FE119" s="7"/>
      <c r="FF119" s="7"/>
      <c r="FG119" s="7"/>
      <c r="FH119" s="7"/>
      <c r="FI119" s="7"/>
      <c r="FJ119" s="7"/>
      <c r="FK119" s="7"/>
      <c r="FL119" s="7"/>
      <c r="FM119" s="7"/>
      <c r="FN119" s="7"/>
      <c r="FO119" s="7">
        <v>2</v>
      </c>
      <c r="FP119" s="7">
        <v>0.3</v>
      </c>
      <c r="FQ119" s="7">
        <v>0.3</v>
      </c>
      <c r="FR119" s="7">
        <v>50000</v>
      </c>
      <c r="FS119" s="7">
        <v>10000</v>
      </c>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v>1</v>
      </c>
      <c r="IO119" s="7">
        <v>150</v>
      </c>
      <c r="IP119" s="7">
        <v>7.4999999999999997E-2</v>
      </c>
      <c r="IQ119" s="7">
        <v>15000</v>
      </c>
      <c r="IR119" s="7">
        <v>0</v>
      </c>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v>0</v>
      </c>
      <c r="KH119" s="7"/>
      <c r="KI119" s="7">
        <v>3.3</v>
      </c>
      <c r="KJ119" s="7">
        <v>0</v>
      </c>
      <c r="KK119" s="7">
        <v>7.4999999999999997E-2</v>
      </c>
      <c r="KL119" s="7">
        <v>0</v>
      </c>
      <c r="KM119" s="7">
        <v>3.375</v>
      </c>
      <c r="KN119" s="7">
        <v>1162950</v>
      </c>
      <c r="KO119" s="7">
        <v>210000</v>
      </c>
      <c r="KP119" s="7">
        <v>210000</v>
      </c>
      <c r="KQ119" s="7"/>
      <c r="KR119" s="7"/>
      <c r="KS119" s="7"/>
      <c r="KT119" s="7">
        <v>0</v>
      </c>
      <c r="KU119" s="7">
        <v>0</v>
      </c>
      <c r="KV119" s="7">
        <v>0</v>
      </c>
      <c r="KW119" s="7"/>
      <c r="KX119" s="7"/>
      <c r="KY119" s="7"/>
      <c r="KZ119" s="7">
        <v>15000</v>
      </c>
      <c r="LA119" s="7">
        <v>0</v>
      </c>
      <c r="LB119" s="7">
        <v>0</v>
      </c>
      <c r="LC119" s="7"/>
      <c r="LD119" s="7"/>
      <c r="LE119" s="7"/>
      <c r="LF119" s="7">
        <v>0</v>
      </c>
      <c r="LG119" s="7">
        <v>0</v>
      </c>
      <c r="LH119" s="7">
        <v>0</v>
      </c>
      <c r="LI119" s="7"/>
      <c r="LJ119" s="7"/>
      <c r="LK119" s="7"/>
      <c r="LL119" s="7">
        <v>0</v>
      </c>
      <c r="LM119" s="7">
        <v>0</v>
      </c>
      <c r="LN119" s="7">
        <v>0</v>
      </c>
      <c r="LO119" s="7"/>
      <c r="LP119" s="7"/>
      <c r="LQ119" s="7"/>
      <c r="LR119" s="7">
        <v>46000</v>
      </c>
      <c r="LS119" s="7">
        <v>0</v>
      </c>
      <c r="LT119" s="7">
        <v>0</v>
      </c>
      <c r="LU119" s="7"/>
      <c r="LV119" s="7"/>
      <c r="LW119" s="7"/>
      <c r="LX119" s="7">
        <v>0</v>
      </c>
      <c r="LY119" s="7">
        <v>0</v>
      </c>
      <c r="LZ119" s="7">
        <v>0</v>
      </c>
      <c r="MA119" s="7"/>
      <c r="MB119" s="7"/>
      <c r="MC119" s="7"/>
      <c r="MD119" s="7">
        <v>0</v>
      </c>
      <c r="ME119" s="7">
        <v>0</v>
      </c>
      <c r="MF119" s="7">
        <v>0</v>
      </c>
      <c r="MG119" s="7"/>
      <c r="MH119" s="7"/>
      <c r="MI119" s="7"/>
      <c r="MJ119" s="7">
        <v>30000</v>
      </c>
      <c r="MK119" s="7">
        <v>0</v>
      </c>
      <c r="ML119" s="7">
        <v>0</v>
      </c>
      <c r="MM119" s="7"/>
      <c r="MN119" s="7"/>
      <c r="MO119" s="7"/>
      <c r="MP119" s="7">
        <v>3900</v>
      </c>
      <c r="MQ119" s="7">
        <v>0</v>
      </c>
      <c r="MR119" s="7">
        <v>0</v>
      </c>
      <c r="MS119" s="7"/>
      <c r="MT119" s="7"/>
      <c r="MU119" s="7"/>
      <c r="MV119" s="7">
        <v>13500</v>
      </c>
      <c r="MW119" s="7">
        <v>0</v>
      </c>
      <c r="MX119" s="7">
        <v>0</v>
      </c>
      <c r="MY119" s="7"/>
      <c r="MZ119" s="7"/>
      <c r="NA119" s="7"/>
      <c r="NB119" s="7">
        <v>34400</v>
      </c>
      <c r="NC119" s="7">
        <v>0</v>
      </c>
      <c r="ND119" s="7">
        <v>0</v>
      </c>
      <c r="NE119" s="7"/>
      <c r="NF119" s="7"/>
      <c r="NG119" s="7"/>
      <c r="NH119" s="7">
        <v>6100</v>
      </c>
      <c r="NI119" s="7">
        <v>0</v>
      </c>
      <c r="NJ119" s="7">
        <v>0</v>
      </c>
      <c r="NK119" s="7"/>
      <c r="NL119" s="7"/>
      <c r="NM119" s="7"/>
      <c r="NN119" s="7">
        <v>18000</v>
      </c>
      <c r="NO119" s="7">
        <v>0</v>
      </c>
      <c r="NP119" s="7">
        <v>0</v>
      </c>
      <c r="NQ119" s="7"/>
      <c r="NR119" s="7"/>
      <c r="NS119" s="7"/>
      <c r="NT119" s="7">
        <v>10000</v>
      </c>
      <c r="NU119" s="7">
        <v>0</v>
      </c>
      <c r="NV119" s="7">
        <v>0</v>
      </c>
      <c r="NW119" s="7"/>
      <c r="NX119" s="7"/>
      <c r="NY119" s="7"/>
      <c r="NZ119" s="7">
        <v>20000</v>
      </c>
      <c r="OA119" s="7">
        <v>0</v>
      </c>
      <c r="OB119" s="7">
        <v>0</v>
      </c>
      <c r="OC119" s="7"/>
      <c r="OD119" s="7"/>
      <c r="OE119" s="7"/>
      <c r="OF119" s="7">
        <v>1000</v>
      </c>
      <c r="OG119" s="7">
        <v>0</v>
      </c>
      <c r="OH119" s="7">
        <v>0</v>
      </c>
      <c r="OI119" s="7"/>
      <c r="OJ119" s="7"/>
      <c r="OK119" s="7"/>
      <c r="OL119" s="7">
        <v>0</v>
      </c>
      <c r="OM119" s="7">
        <v>0</v>
      </c>
      <c r="ON119" s="7">
        <v>0</v>
      </c>
      <c r="OO119" s="7"/>
      <c r="OP119" s="7"/>
      <c r="OQ119" s="7"/>
      <c r="OR119" s="7">
        <v>0</v>
      </c>
      <c r="OS119" s="7">
        <v>0</v>
      </c>
      <c r="OT119" s="7">
        <v>0</v>
      </c>
      <c r="OU119" s="7"/>
      <c r="OV119" s="7"/>
      <c r="OW119" s="7"/>
      <c r="OX119" s="7">
        <v>0</v>
      </c>
      <c r="OY119" s="7">
        <v>0</v>
      </c>
      <c r="OZ119" s="7">
        <v>0</v>
      </c>
      <c r="PA119" s="7"/>
      <c r="PB119" s="7"/>
      <c r="PC119" s="7"/>
      <c r="PD119" s="7">
        <v>0</v>
      </c>
      <c r="PE119" s="7">
        <v>0</v>
      </c>
      <c r="PF119" s="7">
        <v>0</v>
      </c>
      <c r="PG119" s="7"/>
      <c r="PH119" s="7"/>
      <c r="PI119" s="7"/>
      <c r="PJ119" s="7">
        <v>15000</v>
      </c>
      <c r="PK119" s="7">
        <v>0</v>
      </c>
      <c r="PL119" s="7">
        <v>0</v>
      </c>
      <c r="PM119" s="7"/>
      <c r="PN119" s="7"/>
      <c r="PO119" s="7"/>
      <c r="PP119" s="7">
        <v>1375850</v>
      </c>
      <c r="PQ119" s="7">
        <v>210000</v>
      </c>
      <c r="PR119" s="8">
        <v>210000</v>
      </c>
      <c r="PS119" s="7">
        <v>100</v>
      </c>
      <c r="PT119" s="7">
        <v>100</v>
      </c>
      <c r="PU119" s="7"/>
      <c r="PV119" s="7">
        <v>1191354</v>
      </c>
      <c r="PW119" s="7"/>
      <c r="PX119" s="7">
        <v>157000</v>
      </c>
      <c r="PY119" s="7">
        <v>226000</v>
      </c>
      <c r="PZ119" s="7">
        <v>210000</v>
      </c>
      <c r="QA119" s="7">
        <v>0</v>
      </c>
      <c r="QB119" s="7">
        <v>0</v>
      </c>
      <c r="QC119" s="7">
        <v>0</v>
      </c>
      <c r="QD119" s="7">
        <v>837475</v>
      </c>
      <c r="QE119" s="7">
        <v>591037</v>
      </c>
      <c r="QF119" s="7">
        <v>815850</v>
      </c>
      <c r="QG119" s="7">
        <v>0</v>
      </c>
      <c r="QH119" s="7">
        <v>0</v>
      </c>
      <c r="QI119" s="7">
        <v>0</v>
      </c>
      <c r="QJ119" s="7">
        <v>232029</v>
      </c>
      <c r="QK119" s="7">
        <v>348000</v>
      </c>
      <c r="QL119" s="7">
        <v>350000</v>
      </c>
      <c r="QM119" s="7"/>
      <c r="QN119" s="7">
        <v>0</v>
      </c>
      <c r="QO119" s="7">
        <v>0</v>
      </c>
      <c r="QP119" s="7">
        <v>0</v>
      </c>
      <c r="QQ119" s="7"/>
      <c r="QR119" s="7"/>
      <c r="QS119" s="7"/>
      <c r="QT119" s="7"/>
      <c r="QU119" s="7"/>
      <c r="QV119" s="7"/>
      <c r="QW119" s="7"/>
      <c r="QX119" s="7"/>
      <c r="QY119" s="7"/>
      <c r="QZ119" s="7"/>
      <c r="RA119" s="7"/>
      <c r="RB119" s="7"/>
      <c r="RC119" s="7"/>
      <c r="RD119" s="7"/>
      <c r="RE119" s="7"/>
      <c r="RF119" s="7"/>
      <c r="RG119" s="7"/>
      <c r="RH119" s="7"/>
      <c r="RI119" s="7">
        <v>0</v>
      </c>
      <c r="RJ119" s="7"/>
      <c r="RK119" s="7"/>
      <c r="RL119" s="7"/>
      <c r="RM119" s="7" t="s">
        <v>1188</v>
      </c>
      <c r="RN119" s="7"/>
      <c r="RO119" s="7"/>
      <c r="RP119" s="7"/>
      <c r="RQ119" s="7"/>
      <c r="RR119" s="7"/>
      <c r="RS119" s="7"/>
      <c r="RT119" s="7"/>
      <c r="RU119" s="7"/>
      <c r="RV119" s="7"/>
      <c r="RW119" s="7"/>
      <c r="RX119" s="7"/>
      <c r="RY119" s="7"/>
      <c r="RZ119" s="7"/>
      <c r="SA119" s="7"/>
      <c r="SB119" s="7"/>
      <c r="SC119" s="7"/>
      <c r="SD119" s="7"/>
      <c r="SE119" s="7"/>
      <c r="SF119" s="7"/>
      <c r="SG119" s="36">
        <f t="shared" si="169"/>
        <v>1375850</v>
      </c>
      <c r="SH119" s="36">
        <f t="shared" si="170"/>
        <v>1375850</v>
      </c>
      <c r="SI119" s="36">
        <f t="shared" si="171"/>
        <v>1177950</v>
      </c>
      <c r="SJ119" s="20">
        <f t="shared" si="172"/>
        <v>1162950</v>
      </c>
      <c r="SK119" s="20">
        <f t="shared" si="173"/>
        <v>0</v>
      </c>
      <c r="SL119" s="20">
        <f t="shared" si="174"/>
        <v>15000</v>
      </c>
      <c r="SM119" s="20">
        <f t="shared" si="175"/>
        <v>0</v>
      </c>
      <c r="SN119" s="36">
        <f t="shared" si="176"/>
        <v>197900</v>
      </c>
      <c r="SO119" s="36">
        <f t="shared" si="177"/>
        <v>46000</v>
      </c>
      <c r="SP119" s="20">
        <f t="shared" si="178"/>
        <v>0</v>
      </c>
      <c r="SQ119" s="20">
        <f t="shared" si="179"/>
        <v>46000</v>
      </c>
      <c r="SR119" s="20">
        <f t="shared" si="180"/>
        <v>0</v>
      </c>
      <c r="SS119" s="20">
        <f t="shared" si="181"/>
        <v>0</v>
      </c>
      <c r="ST119" s="20">
        <f t="shared" si="182"/>
        <v>30000</v>
      </c>
      <c r="SU119" s="20">
        <f t="shared" si="183"/>
        <v>3900</v>
      </c>
      <c r="SV119" s="36">
        <f t="shared" si="184"/>
        <v>103000</v>
      </c>
      <c r="SW119" s="20">
        <f t="shared" si="185"/>
        <v>13500</v>
      </c>
      <c r="SX119" s="20">
        <f t="shared" si="186"/>
        <v>34400</v>
      </c>
      <c r="SY119" s="20">
        <f t="shared" si="187"/>
        <v>6100</v>
      </c>
      <c r="SZ119" s="20">
        <f t="shared" si="188"/>
        <v>18000</v>
      </c>
      <c r="TA119" s="20">
        <f t="shared" si="189"/>
        <v>10000</v>
      </c>
      <c r="TB119" s="20">
        <f t="shared" si="190"/>
        <v>20000</v>
      </c>
      <c r="TC119" s="20">
        <f t="shared" si="191"/>
        <v>1000</v>
      </c>
      <c r="TD119" s="20">
        <f t="shared" si="192"/>
        <v>0</v>
      </c>
      <c r="TE119" s="20">
        <f t="shared" si="193"/>
        <v>0</v>
      </c>
      <c r="TF119" s="20">
        <f t="shared" si="194"/>
        <v>0</v>
      </c>
      <c r="TG119" s="20">
        <f t="shared" si="195"/>
        <v>0</v>
      </c>
      <c r="TH119" s="20">
        <f t="shared" si="196"/>
        <v>15000</v>
      </c>
      <c r="TI119" s="6"/>
      <c r="TJ119" s="36">
        <f t="shared" si="197"/>
        <v>210000</v>
      </c>
      <c r="TK119" s="36">
        <f t="shared" si="198"/>
        <v>210000</v>
      </c>
      <c r="TL119" s="36">
        <f t="shared" si="199"/>
        <v>210000</v>
      </c>
      <c r="TM119" s="20">
        <f t="shared" si="200"/>
        <v>210000</v>
      </c>
      <c r="TN119" s="20">
        <f t="shared" si="201"/>
        <v>0</v>
      </c>
      <c r="TO119" s="20">
        <f t="shared" si="202"/>
        <v>0</v>
      </c>
      <c r="TP119" s="20">
        <f t="shared" si="203"/>
        <v>0</v>
      </c>
      <c r="TQ119" s="36">
        <f t="shared" si="204"/>
        <v>0</v>
      </c>
      <c r="TR119" s="36">
        <f t="shared" si="205"/>
        <v>0</v>
      </c>
      <c r="TS119" s="20">
        <f t="shared" si="206"/>
        <v>0</v>
      </c>
      <c r="TT119" s="20">
        <f t="shared" si="207"/>
        <v>0</v>
      </c>
      <c r="TU119" s="20">
        <f t="shared" si="208"/>
        <v>0</v>
      </c>
      <c r="TV119" s="20">
        <f t="shared" si="209"/>
        <v>0</v>
      </c>
      <c r="TW119" s="20">
        <f t="shared" si="210"/>
        <v>0</v>
      </c>
      <c r="TX119" s="20">
        <f t="shared" si="211"/>
        <v>0</v>
      </c>
      <c r="TY119" s="36">
        <f t="shared" si="212"/>
        <v>0</v>
      </c>
      <c r="TZ119" s="20">
        <f t="shared" si="213"/>
        <v>0</v>
      </c>
      <c r="UA119" s="20">
        <f t="shared" si="214"/>
        <v>0</v>
      </c>
      <c r="UB119" s="20">
        <f t="shared" si="215"/>
        <v>0</v>
      </c>
      <c r="UC119" s="20">
        <f t="shared" si="216"/>
        <v>0</v>
      </c>
      <c r="UD119" s="20">
        <f t="shared" si="217"/>
        <v>0</v>
      </c>
      <c r="UE119" s="20">
        <f t="shared" si="218"/>
        <v>0</v>
      </c>
      <c r="UF119" s="20">
        <f t="shared" si="219"/>
        <v>0</v>
      </c>
      <c r="UG119" s="20">
        <f t="shared" si="220"/>
        <v>0</v>
      </c>
      <c r="UH119" s="20">
        <f t="shared" si="221"/>
        <v>0</v>
      </c>
      <c r="UI119" s="20">
        <f t="shared" si="222"/>
        <v>0</v>
      </c>
      <c r="UJ119" s="20">
        <f t="shared" si="223"/>
        <v>0</v>
      </c>
      <c r="UK119" s="20">
        <f t="shared" si="224"/>
        <v>0</v>
      </c>
      <c r="UL119" s="6"/>
      <c r="UM119" s="36">
        <f t="shared" si="225"/>
        <v>210000</v>
      </c>
      <c r="UN119" s="36">
        <f t="shared" si="226"/>
        <v>210000</v>
      </c>
      <c r="UO119" s="36">
        <f t="shared" si="227"/>
        <v>210000</v>
      </c>
      <c r="UP119" s="20">
        <f t="shared" si="228"/>
        <v>210000</v>
      </c>
      <c r="UQ119" s="20">
        <f t="shared" si="229"/>
        <v>0</v>
      </c>
      <c r="UR119" s="20">
        <f t="shared" si="230"/>
        <v>0</v>
      </c>
      <c r="US119" s="20">
        <f t="shared" si="231"/>
        <v>0</v>
      </c>
      <c r="UT119" s="36">
        <f t="shared" si="232"/>
        <v>0</v>
      </c>
      <c r="UU119" s="36">
        <f t="shared" si="233"/>
        <v>0</v>
      </c>
      <c r="UV119" s="20">
        <f t="shared" si="234"/>
        <v>0</v>
      </c>
      <c r="UW119" s="20">
        <f t="shared" si="235"/>
        <v>0</v>
      </c>
      <c r="UX119" s="20">
        <f t="shared" si="236"/>
        <v>0</v>
      </c>
      <c r="UY119" s="20">
        <f t="shared" si="237"/>
        <v>0</v>
      </c>
      <c r="UZ119" s="20">
        <f t="shared" si="238"/>
        <v>0</v>
      </c>
      <c r="VA119" s="20">
        <f t="shared" si="239"/>
        <v>0</v>
      </c>
      <c r="VB119" s="36">
        <f t="shared" si="240"/>
        <v>0</v>
      </c>
      <c r="VC119" s="20">
        <f t="shared" si="241"/>
        <v>0</v>
      </c>
      <c r="VD119" s="20">
        <f t="shared" si="242"/>
        <v>0</v>
      </c>
      <c r="VE119" s="20">
        <f t="shared" si="243"/>
        <v>0</v>
      </c>
      <c r="VF119" s="20">
        <f t="shared" si="244"/>
        <v>0</v>
      </c>
      <c r="VG119" s="20">
        <f t="shared" si="245"/>
        <v>0</v>
      </c>
      <c r="VH119" s="20">
        <f t="shared" si="246"/>
        <v>0</v>
      </c>
      <c r="VI119" s="20">
        <f t="shared" si="247"/>
        <v>0</v>
      </c>
      <c r="VJ119" s="20">
        <f t="shared" si="248"/>
        <v>0</v>
      </c>
      <c r="VK119" s="20">
        <f t="shared" si="249"/>
        <v>0</v>
      </c>
      <c r="VL119" s="20">
        <f t="shared" si="250"/>
        <v>0</v>
      </c>
      <c r="VM119" s="20">
        <f t="shared" si="251"/>
        <v>0</v>
      </c>
      <c r="VN119" s="20">
        <f t="shared" si="252"/>
        <v>0</v>
      </c>
      <c r="VT119" s="34">
        <f t="shared" si="139"/>
        <v>1514566</v>
      </c>
      <c r="VU119" s="34" t="str">
        <f t="shared" si="140"/>
        <v>Město Police nad Metují</v>
      </c>
      <c r="VV119" s="34" t="str">
        <f t="shared" si="141"/>
        <v>Město Police nad Metují</v>
      </c>
      <c r="VW119" s="34" t="str">
        <f t="shared" si="142"/>
        <v>pečovatelská služba</v>
      </c>
      <c r="VX119" s="10">
        <f t="shared" si="143"/>
        <v>76000</v>
      </c>
      <c r="VY119" s="10"/>
      <c r="VZ119" s="10"/>
      <c r="WA119" s="10">
        <f t="shared" si="144"/>
        <v>13500</v>
      </c>
      <c r="WB119" s="10">
        <f t="shared" si="145"/>
        <v>20000</v>
      </c>
      <c r="WC119" s="10">
        <f t="shared" si="146"/>
        <v>6100</v>
      </c>
      <c r="WD119" s="10">
        <f t="shared" si="147"/>
        <v>0</v>
      </c>
      <c r="WE119" s="10">
        <f t="shared" si="148"/>
        <v>62400</v>
      </c>
      <c r="WF119" s="10"/>
      <c r="WG119" s="10"/>
      <c r="WH119" s="10">
        <f t="shared" si="149"/>
        <v>0</v>
      </c>
      <c r="WI119" s="10">
        <f t="shared" si="150"/>
        <v>19900</v>
      </c>
      <c r="WJ119" s="10">
        <f t="shared" si="151"/>
        <v>1127950</v>
      </c>
      <c r="WK119" s="10"/>
      <c r="WL119" s="10">
        <f t="shared" si="152"/>
        <v>50000</v>
      </c>
      <c r="WM119" s="10">
        <f t="shared" si="153"/>
        <v>1375850</v>
      </c>
      <c r="WN119" s="10">
        <f t="shared" si="154"/>
        <v>1375850</v>
      </c>
      <c r="WO119" s="10">
        <f t="shared" si="155"/>
        <v>0</v>
      </c>
      <c r="WP119" s="10">
        <f t="shared" si="156"/>
        <v>1177950</v>
      </c>
      <c r="WQ119" s="34">
        <v>6115340</v>
      </c>
      <c r="WR119" s="10">
        <f t="shared" si="157"/>
        <v>0</v>
      </c>
      <c r="WS119" s="10"/>
      <c r="WT119" s="10"/>
      <c r="WU119" s="10">
        <f t="shared" si="158"/>
        <v>0</v>
      </c>
      <c r="WV119" s="10">
        <f t="shared" si="159"/>
        <v>0</v>
      </c>
      <c r="WW119" s="10">
        <f t="shared" si="160"/>
        <v>0</v>
      </c>
      <c r="WX119" s="10">
        <f t="shared" si="161"/>
        <v>0</v>
      </c>
      <c r="WY119" s="10">
        <f t="shared" si="162"/>
        <v>0</v>
      </c>
      <c r="WZ119" s="10"/>
      <c r="XA119" s="10"/>
      <c r="XB119" s="10">
        <f t="shared" si="163"/>
        <v>0</v>
      </c>
      <c r="XC119" s="10">
        <f t="shared" si="164"/>
        <v>0</v>
      </c>
      <c r="XD119" s="10">
        <f t="shared" si="165"/>
        <v>210000</v>
      </c>
      <c r="XE119" s="10">
        <f t="shared" si="166"/>
        <v>210000</v>
      </c>
      <c r="XF119" s="10"/>
      <c r="XG119" s="10">
        <f t="shared" si="167"/>
        <v>210000</v>
      </c>
      <c r="XH119" s="10">
        <f t="shared" si="168"/>
        <v>0</v>
      </c>
      <c r="XI119" s="10"/>
      <c r="XJ119" s="10"/>
      <c r="XK119" s="10"/>
    </row>
    <row r="120" spans="1:635" s="34" customFormat="1" ht="28.5" customHeight="1">
      <c r="A120" s="7">
        <v>1</v>
      </c>
      <c r="B120" s="9" t="s">
        <v>1591</v>
      </c>
      <c r="C120" s="7">
        <v>275301</v>
      </c>
      <c r="D120" s="7" t="s">
        <v>1592</v>
      </c>
      <c r="E120" s="7" t="s">
        <v>1474</v>
      </c>
      <c r="F120" s="7">
        <v>4936413</v>
      </c>
      <c r="G120" s="7" t="s">
        <v>1186</v>
      </c>
      <c r="H120" s="7" t="s">
        <v>1187</v>
      </c>
      <c r="I120" s="7" t="s">
        <v>1593</v>
      </c>
      <c r="J120" s="35">
        <v>39083</v>
      </c>
      <c r="K120" s="7"/>
      <c r="L120" s="7" t="s">
        <v>1188</v>
      </c>
      <c r="M120" s="7"/>
      <c r="N120" s="7"/>
      <c r="O120" s="7"/>
      <c r="P120" s="7"/>
      <c r="Q120" s="7"/>
      <c r="R120" s="7"/>
      <c r="S120" s="7"/>
      <c r="T120" s="7"/>
      <c r="U120" s="7"/>
      <c r="V120" s="7"/>
      <c r="W120" s="7"/>
      <c r="X120" s="7" t="s">
        <v>1233</v>
      </c>
      <c r="Y120" s="7"/>
      <c r="Z120" s="7">
        <v>1</v>
      </c>
      <c r="AA120" s="7">
        <v>1</v>
      </c>
      <c r="AB120" s="7">
        <v>3</v>
      </c>
      <c r="AC120" s="7">
        <v>3</v>
      </c>
      <c r="AD120" s="7">
        <v>2</v>
      </c>
      <c r="AE120" s="7"/>
      <c r="AF120" s="7"/>
      <c r="AG120" s="7"/>
      <c r="AH120" s="7"/>
      <c r="AI120" s="7"/>
      <c r="AJ120" s="7"/>
      <c r="AK120" s="7"/>
      <c r="AL120" s="7"/>
      <c r="AM120" s="7"/>
      <c r="AN120" s="7">
        <v>32</v>
      </c>
      <c r="AO120" s="7" t="s">
        <v>1594</v>
      </c>
      <c r="AP120" s="7" t="s">
        <v>1595</v>
      </c>
      <c r="AQ120" s="7">
        <v>2</v>
      </c>
      <c r="AR120" s="7">
        <v>35</v>
      </c>
      <c r="AS120" s="7">
        <v>40</v>
      </c>
      <c r="AT120" s="7">
        <v>30</v>
      </c>
      <c r="AU120" s="7">
        <v>32</v>
      </c>
      <c r="AV120" s="7"/>
      <c r="AW120" s="7"/>
      <c r="AX120" s="7"/>
      <c r="AY120" s="7"/>
      <c r="AZ120" s="7"/>
      <c r="BA120" s="7"/>
      <c r="BB120" s="7"/>
      <c r="BC120" s="7"/>
      <c r="BD120" s="7"/>
      <c r="BE120" s="7"/>
      <c r="BF120" s="7"/>
      <c r="BG120" s="7"/>
      <c r="BH120" s="7"/>
      <c r="BI120" s="7"/>
      <c r="BJ120" s="7">
        <v>2580</v>
      </c>
      <c r="BK120" s="7"/>
      <c r="BL120" s="7" t="s">
        <v>1596</v>
      </c>
      <c r="BM120" s="7" t="s">
        <v>1191</v>
      </c>
      <c r="BN120" s="7" t="s">
        <v>1200</v>
      </c>
      <c r="BO120" s="7">
        <v>0</v>
      </c>
      <c r="BP120" s="7">
        <v>0</v>
      </c>
      <c r="BQ120" s="7">
        <v>0</v>
      </c>
      <c r="BR120" s="7">
        <v>0</v>
      </c>
      <c r="BS120" s="7">
        <v>0</v>
      </c>
      <c r="BT120" s="7">
        <v>9</v>
      </c>
      <c r="BU120" s="7">
        <v>7</v>
      </c>
      <c r="BV120" s="7">
        <v>1</v>
      </c>
      <c r="BW120" s="7">
        <v>1</v>
      </c>
      <c r="BX120" s="7">
        <v>16</v>
      </c>
      <c r="BY120" s="7">
        <v>9</v>
      </c>
      <c r="BZ120" s="7">
        <v>7</v>
      </c>
      <c r="CA120" s="7">
        <v>1</v>
      </c>
      <c r="CB120" s="7">
        <v>1</v>
      </c>
      <c r="CC120" s="7">
        <v>16</v>
      </c>
      <c r="CD120" s="7">
        <v>0</v>
      </c>
      <c r="CE120" s="7">
        <v>34</v>
      </c>
      <c r="CF120" s="7">
        <v>34</v>
      </c>
      <c r="CG120" s="7">
        <v>0</v>
      </c>
      <c r="CH120" s="7">
        <v>0</v>
      </c>
      <c r="CI120" s="7">
        <v>0</v>
      </c>
      <c r="CJ120" s="7">
        <v>0</v>
      </c>
      <c r="CK120" s="7">
        <v>0</v>
      </c>
      <c r="CL120" s="7">
        <v>0</v>
      </c>
      <c r="CM120" s="7">
        <v>9</v>
      </c>
      <c r="CN120" s="7">
        <v>7</v>
      </c>
      <c r="CO120" s="7">
        <v>1</v>
      </c>
      <c r="CP120" s="7">
        <v>1</v>
      </c>
      <c r="CQ120" s="7">
        <v>16</v>
      </c>
      <c r="CR120" s="7">
        <v>9</v>
      </c>
      <c r="CS120" s="7">
        <v>7</v>
      </c>
      <c r="CT120" s="7">
        <v>1</v>
      </c>
      <c r="CU120" s="7">
        <v>1</v>
      </c>
      <c r="CV120" s="7">
        <v>16</v>
      </c>
      <c r="CW120" s="7">
        <v>0</v>
      </c>
      <c r="CX120" s="7">
        <v>34</v>
      </c>
      <c r="CY120" s="7">
        <v>34</v>
      </c>
      <c r="CZ120" s="7">
        <v>0</v>
      </c>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v>1</v>
      </c>
      <c r="EL120" s="7">
        <v>0.9</v>
      </c>
      <c r="EM120" s="7">
        <v>0.9</v>
      </c>
      <c r="EN120" s="7">
        <v>423000</v>
      </c>
      <c r="EO120" s="7">
        <v>70000</v>
      </c>
      <c r="EP120" s="7">
        <v>3</v>
      </c>
      <c r="EQ120" s="7">
        <v>2.09</v>
      </c>
      <c r="ER120" s="7">
        <v>2.09</v>
      </c>
      <c r="ES120" s="7">
        <v>613000</v>
      </c>
      <c r="ET120" s="7">
        <v>100000</v>
      </c>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v>0</v>
      </c>
      <c r="KH120" s="7"/>
      <c r="KI120" s="7">
        <v>2.99</v>
      </c>
      <c r="KJ120" s="7">
        <v>0</v>
      </c>
      <c r="KK120" s="7">
        <v>0</v>
      </c>
      <c r="KL120" s="7">
        <v>0</v>
      </c>
      <c r="KM120" s="7">
        <v>2.99</v>
      </c>
      <c r="KN120" s="7">
        <v>1036000</v>
      </c>
      <c r="KO120" s="7">
        <v>170000</v>
      </c>
      <c r="KP120" s="7">
        <v>170000</v>
      </c>
      <c r="KQ120" s="7"/>
      <c r="KR120" s="7"/>
      <c r="KS120" s="7"/>
      <c r="KT120" s="7">
        <v>0</v>
      </c>
      <c r="KU120" s="7">
        <v>0</v>
      </c>
      <c r="KV120" s="7">
        <v>0</v>
      </c>
      <c r="KW120" s="7"/>
      <c r="KX120" s="7"/>
      <c r="KY120" s="7"/>
      <c r="KZ120" s="7">
        <v>0</v>
      </c>
      <c r="LA120" s="7">
        <v>0</v>
      </c>
      <c r="LB120" s="7">
        <v>0</v>
      </c>
      <c r="LC120" s="7"/>
      <c r="LD120" s="7"/>
      <c r="LE120" s="7"/>
      <c r="LF120" s="7">
        <v>0</v>
      </c>
      <c r="LG120" s="7">
        <v>0</v>
      </c>
      <c r="LH120" s="7">
        <v>0</v>
      </c>
      <c r="LI120" s="7"/>
      <c r="LJ120" s="7"/>
      <c r="LK120" s="7"/>
      <c r="LL120" s="7">
        <v>0</v>
      </c>
      <c r="LM120" s="7">
        <v>0</v>
      </c>
      <c r="LN120" s="7">
        <v>0</v>
      </c>
      <c r="LO120" s="7"/>
      <c r="LP120" s="7"/>
      <c r="LQ120" s="7"/>
      <c r="LR120" s="7">
        <v>10000</v>
      </c>
      <c r="LS120" s="7">
        <v>0</v>
      </c>
      <c r="LT120" s="7">
        <v>0</v>
      </c>
      <c r="LU120" s="7"/>
      <c r="LV120" s="7"/>
      <c r="LW120" s="7"/>
      <c r="LX120" s="7">
        <v>0</v>
      </c>
      <c r="LY120" s="7">
        <v>0</v>
      </c>
      <c r="LZ120" s="7">
        <v>0</v>
      </c>
      <c r="MA120" s="7"/>
      <c r="MB120" s="7"/>
      <c r="MC120" s="7"/>
      <c r="MD120" s="7">
        <v>11000</v>
      </c>
      <c r="ME120" s="7">
        <v>0</v>
      </c>
      <c r="MF120" s="7">
        <v>0</v>
      </c>
      <c r="MG120" s="7"/>
      <c r="MH120" s="7"/>
      <c r="MI120" s="7"/>
      <c r="MJ120" s="7">
        <v>37000</v>
      </c>
      <c r="MK120" s="7">
        <v>0</v>
      </c>
      <c r="ML120" s="7">
        <v>0</v>
      </c>
      <c r="MM120" s="7"/>
      <c r="MN120" s="7"/>
      <c r="MO120" s="7"/>
      <c r="MP120" s="7">
        <v>18500</v>
      </c>
      <c r="MQ120" s="7">
        <v>0</v>
      </c>
      <c r="MR120" s="7">
        <v>0</v>
      </c>
      <c r="MS120" s="7"/>
      <c r="MT120" s="7"/>
      <c r="MU120" s="7"/>
      <c r="MV120" s="7">
        <v>55000</v>
      </c>
      <c r="MW120" s="7">
        <v>0</v>
      </c>
      <c r="MX120" s="7">
        <v>0</v>
      </c>
      <c r="MY120" s="7"/>
      <c r="MZ120" s="7"/>
      <c r="NA120" s="7"/>
      <c r="NB120" s="7">
        <v>12000</v>
      </c>
      <c r="NC120" s="7">
        <v>0</v>
      </c>
      <c r="ND120" s="7">
        <v>0</v>
      </c>
      <c r="NE120" s="7"/>
      <c r="NF120" s="7"/>
      <c r="NG120" s="7"/>
      <c r="NH120" s="7">
        <v>0</v>
      </c>
      <c r="NI120" s="7">
        <v>0</v>
      </c>
      <c r="NJ120" s="7">
        <v>0</v>
      </c>
      <c r="NK120" s="7"/>
      <c r="NL120" s="7"/>
      <c r="NM120" s="7"/>
      <c r="NN120" s="7">
        <v>0</v>
      </c>
      <c r="NO120" s="7">
        <v>0</v>
      </c>
      <c r="NP120" s="7">
        <v>0</v>
      </c>
      <c r="NQ120" s="7"/>
      <c r="NR120" s="7"/>
      <c r="NS120" s="7"/>
      <c r="NT120" s="7">
        <v>15000</v>
      </c>
      <c r="NU120" s="7">
        <v>0</v>
      </c>
      <c r="NV120" s="7">
        <v>0</v>
      </c>
      <c r="NW120" s="7"/>
      <c r="NX120" s="7"/>
      <c r="NY120" s="7"/>
      <c r="NZ120" s="7">
        <v>30000</v>
      </c>
      <c r="OA120" s="7">
        <v>0</v>
      </c>
      <c r="OB120" s="7">
        <v>0</v>
      </c>
      <c r="OC120" s="7"/>
      <c r="OD120" s="7"/>
      <c r="OE120" s="7"/>
      <c r="OF120" s="7">
        <v>4000</v>
      </c>
      <c r="OG120" s="7">
        <v>0</v>
      </c>
      <c r="OH120" s="7">
        <v>0</v>
      </c>
      <c r="OI120" s="7"/>
      <c r="OJ120" s="7"/>
      <c r="OK120" s="7"/>
      <c r="OL120" s="7">
        <v>0</v>
      </c>
      <c r="OM120" s="7">
        <v>0</v>
      </c>
      <c r="ON120" s="7">
        <v>0</v>
      </c>
      <c r="OO120" s="7"/>
      <c r="OP120" s="7"/>
      <c r="OQ120" s="7"/>
      <c r="OR120" s="7">
        <v>0</v>
      </c>
      <c r="OS120" s="7">
        <v>0</v>
      </c>
      <c r="OT120" s="7">
        <v>0</v>
      </c>
      <c r="OU120" s="7"/>
      <c r="OV120" s="7"/>
      <c r="OW120" s="7"/>
      <c r="OX120" s="7">
        <v>0</v>
      </c>
      <c r="OY120" s="7">
        <v>0</v>
      </c>
      <c r="OZ120" s="7">
        <v>0</v>
      </c>
      <c r="PA120" s="7"/>
      <c r="PB120" s="7"/>
      <c r="PC120" s="7"/>
      <c r="PD120" s="7">
        <v>0</v>
      </c>
      <c r="PE120" s="7">
        <v>0</v>
      </c>
      <c r="PF120" s="7">
        <v>0</v>
      </c>
      <c r="PG120" s="7"/>
      <c r="PH120" s="7"/>
      <c r="PI120" s="7"/>
      <c r="PJ120" s="7">
        <v>298500</v>
      </c>
      <c r="PK120" s="7">
        <v>0</v>
      </c>
      <c r="PL120" s="7">
        <v>0</v>
      </c>
      <c r="PM120" s="7"/>
      <c r="PN120" s="7"/>
      <c r="PO120" s="7"/>
      <c r="PP120" s="7">
        <v>1527000</v>
      </c>
      <c r="PQ120" s="7">
        <v>170000</v>
      </c>
      <c r="PR120" s="8">
        <v>170000</v>
      </c>
      <c r="PS120" s="7">
        <v>100</v>
      </c>
      <c r="PT120" s="7">
        <v>100</v>
      </c>
      <c r="PU120" s="7"/>
      <c r="PV120" s="7">
        <v>960700</v>
      </c>
      <c r="PW120" s="7"/>
      <c r="PX120" s="7">
        <v>155000</v>
      </c>
      <c r="PY120" s="7">
        <v>154000</v>
      </c>
      <c r="PZ120" s="7">
        <v>170000</v>
      </c>
      <c r="QA120" s="7">
        <v>0</v>
      </c>
      <c r="QB120" s="7">
        <v>0</v>
      </c>
      <c r="QC120" s="7">
        <v>0</v>
      </c>
      <c r="QD120" s="7">
        <v>761019</v>
      </c>
      <c r="QE120" s="7">
        <v>745100</v>
      </c>
      <c r="QF120" s="7">
        <v>807000</v>
      </c>
      <c r="QG120" s="7">
        <v>0</v>
      </c>
      <c r="QH120" s="7">
        <v>0</v>
      </c>
      <c r="QI120" s="7">
        <v>0</v>
      </c>
      <c r="QJ120" s="7">
        <v>439202</v>
      </c>
      <c r="QK120" s="7">
        <v>445000</v>
      </c>
      <c r="QL120" s="7">
        <v>450000</v>
      </c>
      <c r="QM120" s="7"/>
      <c r="QN120" s="7">
        <v>0</v>
      </c>
      <c r="QO120" s="7">
        <v>0</v>
      </c>
      <c r="QP120" s="7">
        <v>0</v>
      </c>
      <c r="QQ120" s="7"/>
      <c r="QR120" s="7"/>
      <c r="QS120" s="7"/>
      <c r="QT120" s="7"/>
      <c r="QU120" s="7">
        <v>90000</v>
      </c>
      <c r="QV120" s="7">
        <v>100000</v>
      </c>
      <c r="QW120" s="7">
        <v>100000</v>
      </c>
      <c r="QX120" s="7"/>
      <c r="QY120" s="7"/>
      <c r="QZ120" s="7"/>
      <c r="RA120" s="7"/>
      <c r="RB120" s="7"/>
      <c r="RC120" s="7"/>
      <c r="RD120" s="7"/>
      <c r="RE120" s="7"/>
      <c r="RF120" s="7"/>
      <c r="RG120" s="7"/>
      <c r="RH120" s="7"/>
      <c r="RI120" s="7">
        <v>0</v>
      </c>
      <c r="RJ120" s="7"/>
      <c r="RK120" s="7"/>
      <c r="RL120" s="7"/>
      <c r="RM120" s="7" t="s">
        <v>1188</v>
      </c>
      <c r="RN120" s="7"/>
      <c r="RO120" s="7"/>
      <c r="RP120" s="7"/>
      <c r="RQ120" s="7"/>
      <c r="RR120" s="7"/>
      <c r="RS120" s="7"/>
      <c r="RT120" s="7"/>
      <c r="RU120" s="7"/>
      <c r="RV120" s="7"/>
      <c r="RW120" s="7"/>
      <c r="RX120" s="7"/>
      <c r="RY120" s="7"/>
      <c r="RZ120" s="7"/>
      <c r="SA120" s="7"/>
      <c r="SB120" s="7"/>
      <c r="SC120" s="7"/>
      <c r="SD120" s="7"/>
      <c r="SE120" s="7"/>
      <c r="SF120" s="7"/>
      <c r="SG120" s="36">
        <f t="shared" si="169"/>
        <v>1527000</v>
      </c>
      <c r="SH120" s="36">
        <f t="shared" si="170"/>
        <v>1527000</v>
      </c>
      <c r="SI120" s="36">
        <f t="shared" si="171"/>
        <v>1036000</v>
      </c>
      <c r="SJ120" s="20">
        <f t="shared" si="172"/>
        <v>1036000</v>
      </c>
      <c r="SK120" s="20">
        <f t="shared" si="173"/>
        <v>0</v>
      </c>
      <c r="SL120" s="20">
        <f t="shared" si="174"/>
        <v>0</v>
      </c>
      <c r="SM120" s="20">
        <f t="shared" si="175"/>
        <v>0</v>
      </c>
      <c r="SN120" s="36">
        <f t="shared" si="176"/>
        <v>491000</v>
      </c>
      <c r="SO120" s="36">
        <f t="shared" si="177"/>
        <v>10000</v>
      </c>
      <c r="SP120" s="20">
        <f t="shared" si="178"/>
        <v>0</v>
      </c>
      <c r="SQ120" s="20">
        <f t="shared" si="179"/>
        <v>10000</v>
      </c>
      <c r="SR120" s="20">
        <f t="shared" si="180"/>
        <v>0</v>
      </c>
      <c r="SS120" s="20">
        <f t="shared" si="181"/>
        <v>11000</v>
      </c>
      <c r="ST120" s="20">
        <f t="shared" si="182"/>
        <v>37000</v>
      </c>
      <c r="SU120" s="20">
        <f t="shared" si="183"/>
        <v>18500</v>
      </c>
      <c r="SV120" s="36">
        <f t="shared" si="184"/>
        <v>116000</v>
      </c>
      <c r="SW120" s="20">
        <f t="shared" si="185"/>
        <v>55000</v>
      </c>
      <c r="SX120" s="20">
        <f t="shared" si="186"/>
        <v>12000</v>
      </c>
      <c r="SY120" s="20">
        <f t="shared" si="187"/>
        <v>0</v>
      </c>
      <c r="SZ120" s="20">
        <f t="shared" si="188"/>
        <v>0</v>
      </c>
      <c r="TA120" s="20">
        <f t="shared" si="189"/>
        <v>15000</v>
      </c>
      <c r="TB120" s="20">
        <f t="shared" si="190"/>
        <v>30000</v>
      </c>
      <c r="TC120" s="20">
        <f t="shared" si="191"/>
        <v>4000</v>
      </c>
      <c r="TD120" s="20">
        <f t="shared" si="192"/>
        <v>0</v>
      </c>
      <c r="TE120" s="20">
        <f t="shared" si="193"/>
        <v>0</v>
      </c>
      <c r="TF120" s="20">
        <f t="shared" si="194"/>
        <v>0</v>
      </c>
      <c r="TG120" s="20">
        <f t="shared" si="195"/>
        <v>0</v>
      </c>
      <c r="TH120" s="20">
        <f t="shared" si="196"/>
        <v>298500</v>
      </c>
      <c r="TI120" s="6"/>
      <c r="TJ120" s="36">
        <f t="shared" si="197"/>
        <v>170000</v>
      </c>
      <c r="TK120" s="36">
        <f t="shared" si="198"/>
        <v>170000</v>
      </c>
      <c r="TL120" s="36">
        <f t="shared" si="199"/>
        <v>170000</v>
      </c>
      <c r="TM120" s="20">
        <f t="shared" si="200"/>
        <v>170000</v>
      </c>
      <c r="TN120" s="20">
        <f t="shared" si="201"/>
        <v>0</v>
      </c>
      <c r="TO120" s="20">
        <f t="shared" si="202"/>
        <v>0</v>
      </c>
      <c r="TP120" s="20">
        <f t="shared" si="203"/>
        <v>0</v>
      </c>
      <c r="TQ120" s="36">
        <f t="shared" si="204"/>
        <v>0</v>
      </c>
      <c r="TR120" s="36">
        <f t="shared" si="205"/>
        <v>0</v>
      </c>
      <c r="TS120" s="20">
        <f t="shared" si="206"/>
        <v>0</v>
      </c>
      <c r="TT120" s="20">
        <f t="shared" si="207"/>
        <v>0</v>
      </c>
      <c r="TU120" s="20">
        <f t="shared" si="208"/>
        <v>0</v>
      </c>
      <c r="TV120" s="20">
        <f t="shared" si="209"/>
        <v>0</v>
      </c>
      <c r="TW120" s="20">
        <f t="shared" si="210"/>
        <v>0</v>
      </c>
      <c r="TX120" s="20">
        <f t="shared" si="211"/>
        <v>0</v>
      </c>
      <c r="TY120" s="36">
        <f t="shared" si="212"/>
        <v>0</v>
      </c>
      <c r="TZ120" s="20">
        <f t="shared" si="213"/>
        <v>0</v>
      </c>
      <c r="UA120" s="20">
        <f t="shared" si="214"/>
        <v>0</v>
      </c>
      <c r="UB120" s="20">
        <f t="shared" si="215"/>
        <v>0</v>
      </c>
      <c r="UC120" s="20">
        <f t="shared" si="216"/>
        <v>0</v>
      </c>
      <c r="UD120" s="20">
        <f t="shared" si="217"/>
        <v>0</v>
      </c>
      <c r="UE120" s="20">
        <f t="shared" si="218"/>
        <v>0</v>
      </c>
      <c r="UF120" s="20">
        <f t="shared" si="219"/>
        <v>0</v>
      </c>
      <c r="UG120" s="20">
        <f t="shared" si="220"/>
        <v>0</v>
      </c>
      <c r="UH120" s="20">
        <f t="shared" si="221"/>
        <v>0</v>
      </c>
      <c r="UI120" s="20">
        <f t="shared" si="222"/>
        <v>0</v>
      </c>
      <c r="UJ120" s="20">
        <f t="shared" si="223"/>
        <v>0</v>
      </c>
      <c r="UK120" s="20">
        <f t="shared" si="224"/>
        <v>0</v>
      </c>
      <c r="UL120" s="6"/>
      <c r="UM120" s="36">
        <f t="shared" si="225"/>
        <v>170000</v>
      </c>
      <c r="UN120" s="36">
        <f t="shared" si="226"/>
        <v>170000</v>
      </c>
      <c r="UO120" s="36">
        <f t="shared" si="227"/>
        <v>170000</v>
      </c>
      <c r="UP120" s="20">
        <f t="shared" si="228"/>
        <v>170000</v>
      </c>
      <c r="UQ120" s="20">
        <f t="shared" si="229"/>
        <v>0</v>
      </c>
      <c r="UR120" s="20">
        <f t="shared" si="230"/>
        <v>0</v>
      </c>
      <c r="US120" s="20">
        <f t="shared" si="231"/>
        <v>0</v>
      </c>
      <c r="UT120" s="36">
        <f t="shared" si="232"/>
        <v>0</v>
      </c>
      <c r="UU120" s="36">
        <f t="shared" si="233"/>
        <v>0</v>
      </c>
      <c r="UV120" s="20">
        <f t="shared" si="234"/>
        <v>0</v>
      </c>
      <c r="UW120" s="20">
        <f t="shared" si="235"/>
        <v>0</v>
      </c>
      <c r="UX120" s="20">
        <f t="shared" si="236"/>
        <v>0</v>
      </c>
      <c r="UY120" s="20">
        <f t="shared" si="237"/>
        <v>0</v>
      </c>
      <c r="UZ120" s="20">
        <f t="shared" si="238"/>
        <v>0</v>
      </c>
      <c r="VA120" s="20">
        <f t="shared" si="239"/>
        <v>0</v>
      </c>
      <c r="VB120" s="36">
        <f t="shared" si="240"/>
        <v>0</v>
      </c>
      <c r="VC120" s="20">
        <f t="shared" si="241"/>
        <v>0</v>
      </c>
      <c r="VD120" s="20">
        <f t="shared" si="242"/>
        <v>0</v>
      </c>
      <c r="VE120" s="20">
        <f t="shared" si="243"/>
        <v>0</v>
      </c>
      <c r="VF120" s="20">
        <f t="shared" si="244"/>
        <v>0</v>
      </c>
      <c r="VG120" s="20">
        <f t="shared" si="245"/>
        <v>0</v>
      </c>
      <c r="VH120" s="20">
        <f t="shared" si="246"/>
        <v>0</v>
      </c>
      <c r="VI120" s="20">
        <f t="shared" si="247"/>
        <v>0</v>
      </c>
      <c r="VJ120" s="20">
        <f t="shared" si="248"/>
        <v>0</v>
      </c>
      <c r="VK120" s="20">
        <f t="shared" si="249"/>
        <v>0</v>
      </c>
      <c r="VL120" s="20">
        <f t="shared" si="250"/>
        <v>0</v>
      </c>
      <c r="VM120" s="20">
        <f t="shared" si="251"/>
        <v>0</v>
      </c>
      <c r="VN120" s="20">
        <f t="shared" si="252"/>
        <v>0</v>
      </c>
      <c r="VT120" s="34">
        <f t="shared" si="139"/>
        <v>4936413</v>
      </c>
      <c r="VU120" s="34" t="str">
        <f t="shared" si="140"/>
        <v>Město Rokytnice v Orlických horách</v>
      </c>
      <c r="VV120" s="34" t="str">
        <f t="shared" si="141"/>
        <v>Pečovatelská služba Rokytnice v Orlických horách</v>
      </c>
      <c r="VW120" s="34" t="str">
        <f t="shared" si="142"/>
        <v>pečovatelská služba</v>
      </c>
      <c r="VX120" s="10">
        <f t="shared" si="143"/>
        <v>58000</v>
      </c>
      <c r="VY120" s="10"/>
      <c r="VZ120" s="10"/>
      <c r="WA120" s="10">
        <f t="shared" si="144"/>
        <v>55000</v>
      </c>
      <c r="WB120" s="10">
        <f t="shared" si="145"/>
        <v>30000</v>
      </c>
      <c r="WC120" s="10">
        <f t="shared" si="146"/>
        <v>0</v>
      </c>
      <c r="WD120" s="10">
        <f t="shared" si="147"/>
        <v>0</v>
      </c>
      <c r="WE120" s="10">
        <f t="shared" si="148"/>
        <v>27000</v>
      </c>
      <c r="WF120" s="10"/>
      <c r="WG120" s="10"/>
      <c r="WH120" s="10">
        <f t="shared" si="149"/>
        <v>0</v>
      </c>
      <c r="WI120" s="10">
        <f t="shared" si="150"/>
        <v>321000</v>
      </c>
      <c r="WJ120" s="10">
        <f t="shared" si="151"/>
        <v>1036000</v>
      </c>
      <c r="WK120" s="10"/>
      <c r="WL120" s="10">
        <f t="shared" si="152"/>
        <v>0</v>
      </c>
      <c r="WM120" s="10">
        <f t="shared" si="153"/>
        <v>1527000</v>
      </c>
      <c r="WN120" s="10">
        <f t="shared" si="154"/>
        <v>1527000</v>
      </c>
      <c r="WO120" s="10">
        <f t="shared" si="155"/>
        <v>0</v>
      </c>
      <c r="WP120" s="10">
        <f t="shared" si="156"/>
        <v>1036000</v>
      </c>
      <c r="WQ120" s="34">
        <v>6115340</v>
      </c>
      <c r="WR120" s="10">
        <f t="shared" si="157"/>
        <v>0</v>
      </c>
      <c r="WS120" s="10"/>
      <c r="WT120" s="10"/>
      <c r="WU120" s="10">
        <f t="shared" si="158"/>
        <v>0</v>
      </c>
      <c r="WV120" s="10">
        <f t="shared" si="159"/>
        <v>0</v>
      </c>
      <c r="WW120" s="10">
        <f t="shared" si="160"/>
        <v>0</v>
      </c>
      <c r="WX120" s="10">
        <f t="shared" si="161"/>
        <v>0</v>
      </c>
      <c r="WY120" s="10">
        <f t="shared" si="162"/>
        <v>0</v>
      </c>
      <c r="WZ120" s="10"/>
      <c r="XA120" s="10"/>
      <c r="XB120" s="10">
        <f t="shared" si="163"/>
        <v>0</v>
      </c>
      <c r="XC120" s="10">
        <f t="shared" si="164"/>
        <v>0</v>
      </c>
      <c r="XD120" s="10">
        <f t="shared" si="165"/>
        <v>170000</v>
      </c>
      <c r="XE120" s="10">
        <f t="shared" si="166"/>
        <v>170000</v>
      </c>
      <c r="XF120" s="10"/>
      <c r="XG120" s="10">
        <f t="shared" si="167"/>
        <v>170000</v>
      </c>
      <c r="XH120" s="10">
        <f t="shared" si="168"/>
        <v>0</v>
      </c>
      <c r="XI120" s="10"/>
      <c r="XJ120" s="10"/>
      <c r="XK120" s="10"/>
    </row>
    <row r="121" spans="1:635" s="34" customFormat="1" ht="28.5" customHeight="1">
      <c r="A121" s="7">
        <v>1</v>
      </c>
      <c r="B121" s="9" t="s">
        <v>1597</v>
      </c>
      <c r="C121" s="7">
        <v>278238</v>
      </c>
      <c r="D121" s="7" t="s">
        <v>1598</v>
      </c>
      <c r="E121" s="7" t="s">
        <v>1474</v>
      </c>
      <c r="F121" s="7">
        <v>8522302</v>
      </c>
      <c r="G121" s="7" t="s">
        <v>1186</v>
      </c>
      <c r="H121" s="7" t="s">
        <v>1187</v>
      </c>
      <c r="I121" s="7" t="s">
        <v>1343</v>
      </c>
      <c r="J121" s="35">
        <v>39083</v>
      </c>
      <c r="K121" s="7"/>
      <c r="L121" s="7" t="s">
        <v>1188</v>
      </c>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t="s">
        <v>1599</v>
      </c>
      <c r="AQ121" s="7">
        <v>2</v>
      </c>
      <c r="AR121" s="7">
        <v>40</v>
      </c>
      <c r="AS121" s="7">
        <v>57</v>
      </c>
      <c r="AT121" s="7">
        <v>58</v>
      </c>
      <c r="AU121" s="7">
        <v>60</v>
      </c>
      <c r="AV121" s="7"/>
      <c r="AW121" s="7"/>
      <c r="AX121" s="7"/>
      <c r="AY121" s="7"/>
      <c r="AZ121" s="7"/>
      <c r="BA121" s="7"/>
      <c r="BB121" s="7"/>
      <c r="BC121" s="7"/>
      <c r="BD121" s="7"/>
      <c r="BE121" s="7"/>
      <c r="BF121" s="7"/>
      <c r="BG121" s="7"/>
      <c r="BH121" s="7"/>
      <c r="BI121" s="7"/>
      <c r="BJ121" s="7">
        <v>2750</v>
      </c>
      <c r="BK121" s="7"/>
      <c r="BL121" s="7" t="s">
        <v>1514</v>
      </c>
      <c r="BM121" s="7" t="s">
        <v>1191</v>
      </c>
      <c r="BN121" s="7" t="s">
        <v>1200</v>
      </c>
      <c r="BO121" s="7">
        <v>0</v>
      </c>
      <c r="BP121" s="7">
        <v>0</v>
      </c>
      <c r="BQ121" s="7">
        <v>0</v>
      </c>
      <c r="BR121" s="7">
        <v>0</v>
      </c>
      <c r="BS121" s="7">
        <v>0</v>
      </c>
      <c r="BT121" s="7">
        <v>9</v>
      </c>
      <c r="BU121" s="7">
        <v>5</v>
      </c>
      <c r="BV121" s="7">
        <v>8</v>
      </c>
      <c r="BW121" s="7">
        <v>2</v>
      </c>
      <c r="BX121" s="7">
        <v>22</v>
      </c>
      <c r="BY121" s="7">
        <v>9</v>
      </c>
      <c r="BZ121" s="7">
        <v>5</v>
      </c>
      <c r="CA121" s="7">
        <v>8</v>
      </c>
      <c r="CB121" s="7">
        <v>2</v>
      </c>
      <c r="CC121" s="7">
        <v>22</v>
      </c>
      <c r="CD121" s="7">
        <v>0</v>
      </c>
      <c r="CE121" s="7">
        <v>46</v>
      </c>
      <c r="CF121" s="7">
        <v>46</v>
      </c>
      <c r="CG121" s="7">
        <v>0</v>
      </c>
      <c r="CH121" s="7">
        <v>0</v>
      </c>
      <c r="CI121" s="7">
        <v>0</v>
      </c>
      <c r="CJ121" s="7">
        <v>0</v>
      </c>
      <c r="CK121" s="7">
        <v>0</v>
      </c>
      <c r="CL121" s="7">
        <v>0</v>
      </c>
      <c r="CM121" s="7">
        <v>11</v>
      </c>
      <c r="CN121" s="7">
        <v>6</v>
      </c>
      <c r="CO121" s="7">
        <v>8</v>
      </c>
      <c r="CP121" s="7">
        <v>3</v>
      </c>
      <c r="CQ121" s="7">
        <v>32</v>
      </c>
      <c r="CR121" s="7">
        <v>11</v>
      </c>
      <c r="CS121" s="7">
        <v>6</v>
      </c>
      <c r="CT121" s="7">
        <v>8</v>
      </c>
      <c r="CU121" s="7">
        <v>3</v>
      </c>
      <c r="CV121" s="7">
        <v>32</v>
      </c>
      <c r="CW121" s="7">
        <v>0</v>
      </c>
      <c r="CX121" s="7">
        <v>60</v>
      </c>
      <c r="CY121" s="7">
        <v>60</v>
      </c>
      <c r="CZ121" s="7">
        <v>0</v>
      </c>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v>1</v>
      </c>
      <c r="EL121" s="7">
        <v>1</v>
      </c>
      <c r="EM121" s="7">
        <v>1</v>
      </c>
      <c r="EN121" s="7">
        <v>384580</v>
      </c>
      <c r="EO121" s="7">
        <v>90000</v>
      </c>
      <c r="EP121" s="7">
        <v>1</v>
      </c>
      <c r="EQ121" s="7">
        <v>1</v>
      </c>
      <c r="ER121" s="7">
        <v>1</v>
      </c>
      <c r="ES121" s="7">
        <v>301500</v>
      </c>
      <c r="ET121" s="7">
        <v>60000</v>
      </c>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v>2</v>
      </c>
      <c r="IT121" s="7">
        <v>460</v>
      </c>
      <c r="IU121" s="7">
        <v>0.22900000000000001</v>
      </c>
      <c r="IV121" s="7">
        <v>40000</v>
      </c>
      <c r="IW121" s="7">
        <v>0</v>
      </c>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c r="JY121" s="7"/>
      <c r="JZ121" s="7"/>
      <c r="KA121" s="7"/>
      <c r="KB121" s="7"/>
      <c r="KC121" s="7"/>
      <c r="KD121" s="7"/>
      <c r="KE121" s="7"/>
      <c r="KF121" s="7"/>
      <c r="KG121" s="7">
        <v>0</v>
      </c>
      <c r="KH121" s="7"/>
      <c r="KI121" s="7">
        <v>2</v>
      </c>
      <c r="KJ121" s="7">
        <v>0</v>
      </c>
      <c r="KK121" s="7">
        <v>0</v>
      </c>
      <c r="KL121" s="7">
        <v>0</v>
      </c>
      <c r="KM121" s="7">
        <v>2</v>
      </c>
      <c r="KN121" s="7">
        <v>686080</v>
      </c>
      <c r="KO121" s="7">
        <v>150000</v>
      </c>
      <c r="KP121" s="7">
        <v>150000</v>
      </c>
      <c r="KQ121" s="7"/>
      <c r="KR121" s="7"/>
      <c r="KS121" s="7"/>
      <c r="KT121" s="7">
        <v>0</v>
      </c>
      <c r="KU121" s="7">
        <v>0</v>
      </c>
      <c r="KV121" s="7">
        <v>0</v>
      </c>
      <c r="KW121" s="7"/>
      <c r="KX121" s="7"/>
      <c r="KY121" s="7"/>
      <c r="KZ121" s="7">
        <v>40000</v>
      </c>
      <c r="LA121" s="7">
        <v>0</v>
      </c>
      <c r="LB121" s="7">
        <v>0</v>
      </c>
      <c r="LC121" s="7"/>
      <c r="LD121" s="7"/>
      <c r="LE121" s="7"/>
      <c r="LF121" s="7">
        <v>4120</v>
      </c>
      <c r="LG121" s="7">
        <v>0</v>
      </c>
      <c r="LH121" s="7">
        <v>0</v>
      </c>
      <c r="LI121" s="7"/>
      <c r="LJ121" s="7"/>
      <c r="LK121" s="7"/>
      <c r="LL121" s="7">
        <v>0</v>
      </c>
      <c r="LM121" s="7">
        <v>0</v>
      </c>
      <c r="LN121" s="7">
        <v>0</v>
      </c>
      <c r="LO121" s="7"/>
      <c r="LP121" s="7"/>
      <c r="LQ121" s="7"/>
      <c r="LR121" s="7">
        <v>30000</v>
      </c>
      <c r="LS121" s="7">
        <v>0</v>
      </c>
      <c r="LT121" s="7">
        <v>0</v>
      </c>
      <c r="LU121" s="7"/>
      <c r="LV121" s="7"/>
      <c r="LW121" s="7"/>
      <c r="LX121" s="7">
        <v>3000</v>
      </c>
      <c r="LY121" s="7">
        <v>0</v>
      </c>
      <c r="LZ121" s="7">
        <v>0</v>
      </c>
      <c r="MA121" s="7"/>
      <c r="MB121" s="7"/>
      <c r="MC121" s="7"/>
      <c r="MD121" s="7">
        <v>32200</v>
      </c>
      <c r="ME121" s="7">
        <v>0</v>
      </c>
      <c r="MF121" s="7">
        <v>0</v>
      </c>
      <c r="MG121" s="7"/>
      <c r="MH121" s="7"/>
      <c r="MI121" s="7"/>
      <c r="MJ121" s="7">
        <v>40000</v>
      </c>
      <c r="MK121" s="7">
        <v>0</v>
      </c>
      <c r="ML121" s="7">
        <v>0</v>
      </c>
      <c r="MM121" s="7"/>
      <c r="MN121" s="7"/>
      <c r="MO121" s="7"/>
      <c r="MP121" s="7">
        <v>500000</v>
      </c>
      <c r="MQ121" s="7">
        <v>0</v>
      </c>
      <c r="MR121" s="7">
        <v>0</v>
      </c>
      <c r="MS121" s="7"/>
      <c r="MT121" s="7"/>
      <c r="MU121" s="7"/>
      <c r="MV121" s="7">
        <v>21000</v>
      </c>
      <c r="MW121" s="7">
        <v>0</v>
      </c>
      <c r="MX121" s="7">
        <v>0</v>
      </c>
      <c r="MY121" s="7"/>
      <c r="MZ121" s="7"/>
      <c r="NA121" s="7"/>
      <c r="NB121" s="7">
        <v>11000</v>
      </c>
      <c r="NC121" s="7">
        <v>0</v>
      </c>
      <c r="ND121" s="7">
        <v>0</v>
      </c>
      <c r="NE121" s="7"/>
      <c r="NF121" s="7"/>
      <c r="NG121" s="7"/>
      <c r="NH121" s="7">
        <v>0</v>
      </c>
      <c r="NI121" s="7">
        <v>0</v>
      </c>
      <c r="NJ121" s="7">
        <v>0</v>
      </c>
      <c r="NK121" s="7"/>
      <c r="NL121" s="7"/>
      <c r="NM121" s="7"/>
      <c r="NN121" s="7">
        <v>5500</v>
      </c>
      <c r="NO121" s="7">
        <v>0</v>
      </c>
      <c r="NP121" s="7">
        <v>0</v>
      </c>
      <c r="NQ121" s="7"/>
      <c r="NR121" s="7"/>
      <c r="NS121" s="7"/>
      <c r="NT121" s="7">
        <v>20000</v>
      </c>
      <c r="NU121" s="7">
        <v>0</v>
      </c>
      <c r="NV121" s="7">
        <v>0</v>
      </c>
      <c r="NW121" s="7"/>
      <c r="NX121" s="7"/>
      <c r="NY121" s="7"/>
      <c r="NZ121" s="7">
        <v>15000</v>
      </c>
      <c r="OA121" s="7">
        <v>0</v>
      </c>
      <c r="OB121" s="7">
        <v>0</v>
      </c>
      <c r="OC121" s="7"/>
      <c r="OD121" s="7"/>
      <c r="OE121" s="7"/>
      <c r="OF121" s="7">
        <v>5000</v>
      </c>
      <c r="OG121" s="7">
        <v>0</v>
      </c>
      <c r="OH121" s="7">
        <v>0</v>
      </c>
      <c r="OI121" s="7"/>
      <c r="OJ121" s="7"/>
      <c r="OK121" s="7"/>
      <c r="OL121" s="7">
        <v>0</v>
      </c>
      <c r="OM121" s="7">
        <v>0</v>
      </c>
      <c r="ON121" s="7">
        <v>0</v>
      </c>
      <c r="OO121" s="7"/>
      <c r="OP121" s="7"/>
      <c r="OQ121" s="7"/>
      <c r="OR121" s="7">
        <v>0</v>
      </c>
      <c r="OS121" s="7">
        <v>0</v>
      </c>
      <c r="OT121" s="7">
        <v>0</v>
      </c>
      <c r="OU121" s="7"/>
      <c r="OV121" s="7"/>
      <c r="OW121" s="7"/>
      <c r="OX121" s="7">
        <v>0</v>
      </c>
      <c r="OY121" s="7">
        <v>0</v>
      </c>
      <c r="OZ121" s="7">
        <v>0</v>
      </c>
      <c r="PA121" s="7"/>
      <c r="PB121" s="7"/>
      <c r="PC121" s="7"/>
      <c r="PD121" s="7">
        <v>0</v>
      </c>
      <c r="PE121" s="7">
        <v>0</v>
      </c>
      <c r="PF121" s="7">
        <v>0</v>
      </c>
      <c r="PG121" s="7"/>
      <c r="PH121" s="7"/>
      <c r="PI121" s="7"/>
      <c r="PJ121" s="7">
        <v>0</v>
      </c>
      <c r="PK121" s="7">
        <v>0</v>
      </c>
      <c r="PL121" s="7">
        <v>0</v>
      </c>
      <c r="PM121" s="7"/>
      <c r="PN121" s="7"/>
      <c r="PO121" s="7"/>
      <c r="PP121" s="7">
        <v>1412900</v>
      </c>
      <c r="PQ121" s="7">
        <v>150000</v>
      </c>
      <c r="PR121" s="8">
        <v>150000</v>
      </c>
      <c r="PS121" s="7">
        <v>100</v>
      </c>
      <c r="PT121" s="7">
        <v>100</v>
      </c>
      <c r="PU121" s="7"/>
      <c r="PV121" s="7">
        <v>586362</v>
      </c>
      <c r="PW121" s="7"/>
      <c r="PX121" s="7">
        <v>122000</v>
      </c>
      <c r="PY121" s="7">
        <v>139000</v>
      </c>
      <c r="PZ121" s="7">
        <v>150000</v>
      </c>
      <c r="QA121" s="7">
        <v>0</v>
      </c>
      <c r="QB121" s="7">
        <v>0</v>
      </c>
      <c r="QC121" s="7">
        <v>0</v>
      </c>
      <c r="QD121" s="7">
        <v>433532</v>
      </c>
      <c r="QE121" s="7">
        <v>550500</v>
      </c>
      <c r="QF121" s="7">
        <v>525900</v>
      </c>
      <c r="QG121" s="7">
        <v>0</v>
      </c>
      <c r="QH121" s="7">
        <v>0</v>
      </c>
      <c r="QI121" s="7">
        <v>0</v>
      </c>
      <c r="QJ121" s="7">
        <v>677744</v>
      </c>
      <c r="QK121" s="7">
        <v>722000</v>
      </c>
      <c r="QL121" s="7">
        <v>737000</v>
      </c>
      <c r="QM121" s="7"/>
      <c r="QN121" s="7">
        <v>0</v>
      </c>
      <c r="QO121" s="7">
        <v>0</v>
      </c>
      <c r="QP121" s="7">
        <v>0</v>
      </c>
      <c r="QQ121" s="7"/>
      <c r="QR121" s="7"/>
      <c r="QS121" s="7"/>
      <c r="QT121" s="7"/>
      <c r="QU121" s="7"/>
      <c r="QV121" s="7"/>
      <c r="QW121" s="7"/>
      <c r="QX121" s="7"/>
      <c r="QY121" s="7"/>
      <c r="QZ121" s="7"/>
      <c r="RA121" s="7"/>
      <c r="RB121" s="7"/>
      <c r="RC121" s="7"/>
      <c r="RD121" s="7"/>
      <c r="RE121" s="7"/>
      <c r="RF121" s="7"/>
      <c r="RG121" s="7"/>
      <c r="RH121" s="7"/>
      <c r="RI121" s="7">
        <v>0</v>
      </c>
      <c r="RJ121" s="7"/>
      <c r="RK121" s="7"/>
      <c r="RL121" s="7"/>
      <c r="RM121" s="7" t="s">
        <v>1188</v>
      </c>
      <c r="RN121" s="7"/>
      <c r="RO121" s="7"/>
      <c r="RP121" s="7"/>
      <c r="RQ121" s="7"/>
      <c r="RR121" s="7"/>
      <c r="RS121" s="7"/>
      <c r="RT121" s="7"/>
      <c r="RU121" s="7"/>
      <c r="RV121" s="7"/>
      <c r="RW121" s="7"/>
      <c r="RX121" s="7"/>
      <c r="RY121" s="7"/>
      <c r="RZ121" s="7"/>
      <c r="SA121" s="7"/>
      <c r="SB121" s="7"/>
      <c r="SC121" s="7"/>
      <c r="SD121" s="7"/>
      <c r="SE121" s="7"/>
      <c r="SF121" s="7"/>
      <c r="SG121" s="36">
        <f t="shared" si="169"/>
        <v>1412900</v>
      </c>
      <c r="SH121" s="36">
        <f t="shared" si="170"/>
        <v>1412900</v>
      </c>
      <c r="SI121" s="36">
        <f t="shared" si="171"/>
        <v>730200</v>
      </c>
      <c r="SJ121" s="20">
        <f t="shared" si="172"/>
        <v>686080</v>
      </c>
      <c r="SK121" s="20">
        <f t="shared" si="173"/>
        <v>0</v>
      </c>
      <c r="SL121" s="20">
        <f t="shared" si="174"/>
        <v>40000</v>
      </c>
      <c r="SM121" s="20">
        <f t="shared" si="175"/>
        <v>4120</v>
      </c>
      <c r="SN121" s="36">
        <f t="shared" si="176"/>
        <v>682700</v>
      </c>
      <c r="SO121" s="36">
        <f t="shared" si="177"/>
        <v>30000</v>
      </c>
      <c r="SP121" s="20">
        <f t="shared" si="178"/>
        <v>0</v>
      </c>
      <c r="SQ121" s="20">
        <f t="shared" si="179"/>
        <v>30000</v>
      </c>
      <c r="SR121" s="20">
        <f t="shared" si="180"/>
        <v>3000</v>
      </c>
      <c r="SS121" s="20">
        <f t="shared" si="181"/>
        <v>32200</v>
      </c>
      <c r="ST121" s="20">
        <f t="shared" si="182"/>
        <v>40000</v>
      </c>
      <c r="SU121" s="20">
        <f t="shared" si="183"/>
        <v>500000</v>
      </c>
      <c r="SV121" s="36">
        <f t="shared" si="184"/>
        <v>77500</v>
      </c>
      <c r="SW121" s="20">
        <f t="shared" si="185"/>
        <v>21000</v>
      </c>
      <c r="SX121" s="20">
        <f t="shared" si="186"/>
        <v>11000</v>
      </c>
      <c r="SY121" s="20">
        <f t="shared" si="187"/>
        <v>0</v>
      </c>
      <c r="SZ121" s="20">
        <f t="shared" si="188"/>
        <v>5500</v>
      </c>
      <c r="TA121" s="20">
        <f t="shared" si="189"/>
        <v>20000</v>
      </c>
      <c r="TB121" s="20">
        <f t="shared" si="190"/>
        <v>15000</v>
      </c>
      <c r="TC121" s="20">
        <f t="shared" si="191"/>
        <v>5000</v>
      </c>
      <c r="TD121" s="20">
        <f t="shared" si="192"/>
        <v>0</v>
      </c>
      <c r="TE121" s="20">
        <f t="shared" si="193"/>
        <v>0</v>
      </c>
      <c r="TF121" s="20">
        <f t="shared" si="194"/>
        <v>0</v>
      </c>
      <c r="TG121" s="20">
        <f t="shared" si="195"/>
        <v>0</v>
      </c>
      <c r="TH121" s="20">
        <f t="shared" si="196"/>
        <v>0</v>
      </c>
      <c r="TI121" s="6"/>
      <c r="TJ121" s="36">
        <f t="shared" si="197"/>
        <v>150000</v>
      </c>
      <c r="TK121" s="36">
        <f t="shared" si="198"/>
        <v>150000</v>
      </c>
      <c r="TL121" s="36">
        <f t="shared" si="199"/>
        <v>150000</v>
      </c>
      <c r="TM121" s="20">
        <f t="shared" si="200"/>
        <v>150000</v>
      </c>
      <c r="TN121" s="20">
        <f t="shared" si="201"/>
        <v>0</v>
      </c>
      <c r="TO121" s="20">
        <f t="shared" si="202"/>
        <v>0</v>
      </c>
      <c r="TP121" s="20">
        <f t="shared" si="203"/>
        <v>0</v>
      </c>
      <c r="TQ121" s="36">
        <f t="shared" si="204"/>
        <v>0</v>
      </c>
      <c r="TR121" s="36">
        <f t="shared" si="205"/>
        <v>0</v>
      </c>
      <c r="TS121" s="20">
        <f t="shared" si="206"/>
        <v>0</v>
      </c>
      <c r="TT121" s="20">
        <f t="shared" si="207"/>
        <v>0</v>
      </c>
      <c r="TU121" s="20">
        <f t="shared" si="208"/>
        <v>0</v>
      </c>
      <c r="TV121" s="20">
        <f t="shared" si="209"/>
        <v>0</v>
      </c>
      <c r="TW121" s="20">
        <f t="shared" si="210"/>
        <v>0</v>
      </c>
      <c r="TX121" s="20">
        <f t="shared" si="211"/>
        <v>0</v>
      </c>
      <c r="TY121" s="36">
        <f t="shared" si="212"/>
        <v>0</v>
      </c>
      <c r="TZ121" s="20">
        <f t="shared" si="213"/>
        <v>0</v>
      </c>
      <c r="UA121" s="20">
        <f t="shared" si="214"/>
        <v>0</v>
      </c>
      <c r="UB121" s="20">
        <f t="shared" si="215"/>
        <v>0</v>
      </c>
      <c r="UC121" s="20">
        <f t="shared" si="216"/>
        <v>0</v>
      </c>
      <c r="UD121" s="20">
        <f t="shared" si="217"/>
        <v>0</v>
      </c>
      <c r="UE121" s="20">
        <f t="shared" si="218"/>
        <v>0</v>
      </c>
      <c r="UF121" s="20">
        <f t="shared" si="219"/>
        <v>0</v>
      </c>
      <c r="UG121" s="20">
        <f t="shared" si="220"/>
        <v>0</v>
      </c>
      <c r="UH121" s="20">
        <f t="shared" si="221"/>
        <v>0</v>
      </c>
      <c r="UI121" s="20">
        <f t="shared" si="222"/>
        <v>0</v>
      </c>
      <c r="UJ121" s="20">
        <f t="shared" si="223"/>
        <v>0</v>
      </c>
      <c r="UK121" s="20">
        <f t="shared" si="224"/>
        <v>0</v>
      </c>
      <c r="UL121" s="6"/>
      <c r="UM121" s="36">
        <f t="shared" si="225"/>
        <v>150000</v>
      </c>
      <c r="UN121" s="36">
        <f t="shared" si="226"/>
        <v>150000</v>
      </c>
      <c r="UO121" s="36">
        <f t="shared" si="227"/>
        <v>150000</v>
      </c>
      <c r="UP121" s="20">
        <f t="shared" si="228"/>
        <v>150000</v>
      </c>
      <c r="UQ121" s="20">
        <f t="shared" si="229"/>
        <v>0</v>
      </c>
      <c r="UR121" s="20">
        <f t="shared" si="230"/>
        <v>0</v>
      </c>
      <c r="US121" s="20">
        <f t="shared" si="231"/>
        <v>0</v>
      </c>
      <c r="UT121" s="36">
        <f t="shared" si="232"/>
        <v>0</v>
      </c>
      <c r="UU121" s="36">
        <f t="shared" si="233"/>
        <v>0</v>
      </c>
      <c r="UV121" s="20">
        <f t="shared" si="234"/>
        <v>0</v>
      </c>
      <c r="UW121" s="20">
        <f t="shared" si="235"/>
        <v>0</v>
      </c>
      <c r="UX121" s="20">
        <f t="shared" si="236"/>
        <v>0</v>
      </c>
      <c r="UY121" s="20">
        <f t="shared" si="237"/>
        <v>0</v>
      </c>
      <c r="UZ121" s="20">
        <f t="shared" si="238"/>
        <v>0</v>
      </c>
      <c r="VA121" s="20">
        <f t="shared" si="239"/>
        <v>0</v>
      </c>
      <c r="VB121" s="36">
        <f t="shared" si="240"/>
        <v>0</v>
      </c>
      <c r="VC121" s="20">
        <f t="shared" si="241"/>
        <v>0</v>
      </c>
      <c r="VD121" s="20">
        <f t="shared" si="242"/>
        <v>0</v>
      </c>
      <c r="VE121" s="20">
        <f t="shared" si="243"/>
        <v>0</v>
      </c>
      <c r="VF121" s="20">
        <f t="shared" si="244"/>
        <v>0</v>
      </c>
      <c r="VG121" s="20">
        <f t="shared" si="245"/>
        <v>0</v>
      </c>
      <c r="VH121" s="20">
        <f t="shared" si="246"/>
        <v>0</v>
      </c>
      <c r="VI121" s="20">
        <f t="shared" si="247"/>
        <v>0</v>
      </c>
      <c r="VJ121" s="20">
        <f t="shared" si="248"/>
        <v>0</v>
      </c>
      <c r="VK121" s="20">
        <f t="shared" si="249"/>
        <v>0</v>
      </c>
      <c r="VL121" s="20">
        <f t="shared" si="250"/>
        <v>0</v>
      </c>
      <c r="VM121" s="20">
        <f t="shared" si="251"/>
        <v>0</v>
      </c>
      <c r="VN121" s="20">
        <f t="shared" si="252"/>
        <v>0</v>
      </c>
      <c r="VT121" s="34">
        <f t="shared" si="139"/>
        <v>8522302</v>
      </c>
      <c r="VU121" s="34" t="str">
        <f t="shared" si="140"/>
        <v>Město Rtyně v Podkrkonoší</v>
      </c>
      <c r="VV121" s="34" t="str">
        <f t="shared" si="141"/>
        <v>Pečovatelská služba</v>
      </c>
      <c r="VW121" s="34" t="str">
        <f t="shared" si="142"/>
        <v>pečovatelská služba</v>
      </c>
      <c r="VX121" s="10">
        <f t="shared" si="143"/>
        <v>105200</v>
      </c>
      <c r="VY121" s="10"/>
      <c r="VZ121" s="10"/>
      <c r="WA121" s="10">
        <f t="shared" si="144"/>
        <v>21000</v>
      </c>
      <c r="WB121" s="10">
        <f t="shared" si="145"/>
        <v>15000</v>
      </c>
      <c r="WC121" s="10">
        <f t="shared" si="146"/>
        <v>0</v>
      </c>
      <c r="WD121" s="10">
        <f t="shared" si="147"/>
        <v>0</v>
      </c>
      <c r="WE121" s="10">
        <f t="shared" si="148"/>
        <v>36500</v>
      </c>
      <c r="WF121" s="10"/>
      <c r="WG121" s="10"/>
      <c r="WH121" s="10">
        <f t="shared" si="149"/>
        <v>0</v>
      </c>
      <c r="WI121" s="10">
        <f t="shared" si="150"/>
        <v>505000</v>
      </c>
      <c r="WJ121" s="10">
        <f t="shared" si="151"/>
        <v>686080</v>
      </c>
      <c r="WK121" s="10"/>
      <c r="WL121" s="10">
        <f t="shared" si="152"/>
        <v>44120</v>
      </c>
      <c r="WM121" s="10">
        <f t="shared" si="153"/>
        <v>1412900</v>
      </c>
      <c r="WN121" s="10">
        <f t="shared" si="154"/>
        <v>1412900</v>
      </c>
      <c r="WO121" s="10">
        <f t="shared" si="155"/>
        <v>0</v>
      </c>
      <c r="WP121" s="10">
        <f t="shared" si="156"/>
        <v>730200</v>
      </c>
      <c r="WQ121" s="34">
        <v>6115340</v>
      </c>
      <c r="WR121" s="10">
        <f t="shared" si="157"/>
        <v>0</v>
      </c>
      <c r="WS121" s="10"/>
      <c r="WT121" s="10"/>
      <c r="WU121" s="10">
        <f t="shared" si="158"/>
        <v>0</v>
      </c>
      <c r="WV121" s="10">
        <f t="shared" si="159"/>
        <v>0</v>
      </c>
      <c r="WW121" s="10">
        <f t="shared" si="160"/>
        <v>0</v>
      </c>
      <c r="WX121" s="10">
        <f t="shared" si="161"/>
        <v>0</v>
      </c>
      <c r="WY121" s="10">
        <f t="shared" si="162"/>
        <v>0</v>
      </c>
      <c r="WZ121" s="10"/>
      <c r="XA121" s="10"/>
      <c r="XB121" s="10">
        <f t="shared" si="163"/>
        <v>0</v>
      </c>
      <c r="XC121" s="10">
        <f t="shared" si="164"/>
        <v>0</v>
      </c>
      <c r="XD121" s="10">
        <f t="shared" si="165"/>
        <v>150000</v>
      </c>
      <c r="XE121" s="10">
        <f t="shared" si="166"/>
        <v>150000</v>
      </c>
      <c r="XF121" s="10"/>
      <c r="XG121" s="10">
        <f t="shared" si="167"/>
        <v>150000</v>
      </c>
      <c r="XH121" s="10">
        <f t="shared" si="168"/>
        <v>0</v>
      </c>
      <c r="XI121" s="10"/>
      <c r="XJ121" s="10"/>
      <c r="XK121" s="10"/>
    </row>
    <row r="122" spans="1:635" s="34" customFormat="1" ht="28.5" customHeight="1">
      <c r="A122" s="7">
        <v>1</v>
      </c>
      <c r="B122" s="9" t="s">
        <v>1600</v>
      </c>
      <c r="C122" s="7">
        <v>273139</v>
      </c>
      <c r="D122" s="7" t="s">
        <v>1601</v>
      </c>
      <c r="E122" s="7" t="s">
        <v>1474</v>
      </c>
      <c r="F122" s="7">
        <v>6697882</v>
      </c>
      <c r="G122" s="7" t="s">
        <v>1186</v>
      </c>
      <c r="H122" s="7" t="s">
        <v>1187</v>
      </c>
      <c r="I122" s="7" t="s">
        <v>1602</v>
      </c>
      <c r="J122" s="35">
        <v>28922</v>
      </c>
      <c r="K122" s="7"/>
      <c r="L122" s="7" t="s">
        <v>1188</v>
      </c>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t="s">
        <v>1558</v>
      </c>
      <c r="AQ122" s="7">
        <v>2</v>
      </c>
      <c r="AR122" s="7">
        <v>50</v>
      </c>
      <c r="AS122" s="7">
        <v>74</v>
      </c>
      <c r="AT122" s="7">
        <v>72</v>
      </c>
      <c r="AU122" s="7">
        <v>70</v>
      </c>
      <c r="AV122" s="7"/>
      <c r="AW122" s="7"/>
      <c r="AX122" s="7"/>
      <c r="AY122" s="7"/>
      <c r="AZ122" s="7"/>
      <c r="BA122" s="7"/>
      <c r="BB122" s="7"/>
      <c r="BC122" s="7"/>
      <c r="BD122" s="7"/>
      <c r="BE122" s="7"/>
      <c r="BF122" s="7"/>
      <c r="BG122" s="7"/>
      <c r="BH122" s="7"/>
      <c r="BI122" s="7"/>
      <c r="BJ122" s="7">
        <v>2024</v>
      </c>
      <c r="BK122" s="7"/>
      <c r="BL122" s="7" t="s">
        <v>1514</v>
      </c>
      <c r="BM122" s="7" t="s">
        <v>1191</v>
      </c>
      <c r="BN122" s="7" t="s">
        <v>1309</v>
      </c>
      <c r="BO122" s="7">
        <v>0</v>
      </c>
      <c r="BP122" s="7">
        <v>0</v>
      </c>
      <c r="BQ122" s="7">
        <v>0</v>
      </c>
      <c r="BR122" s="7">
        <v>0</v>
      </c>
      <c r="BS122" s="7">
        <v>0</v>
      </c>
      <c r="BT122" s="7">
        <v>6</v>
      </c>
      <c r="BU122" s="7">
        <v>2</v>
      </c>
      <c r="BV122" s="7">
        <v>1</v>
      </c>
      <c r="BW122" s="7">
        <v>1</v>
      </c>
      <c r="BX122" s="7">
        <v>62</v>
      </c>
      <c r="BY122" s="7">
        <v>6</v>
      </c>
      <c r="BZ122" s="7">
        <v>2</v>
      </c>
      <c r="CA122" s="7">
        <v>1</v>
      </c>
      <c r="CB122" s="7">
        <v>1</v>
      </c>
      <c r="CC122" s="7">
        <v>62</v>
      </c>
      <c r="CD122" s="7">
        <v>0</v>
      </c>
      <c r="CE122" s="7">
        <v>72</v>
      </c>
      <c r="CF122" s="7">
        <v>72</v>
      </c>
      <c r="CG122" s="7">
        <v>0</v>
      </c>
      <c r="CH122" s="7">
        <v>0</v>
      </c>
      <c r="CI122" s="7">
        <v>0</v>
      </c>
      <c r="CJ122" s="7">
        <v>0</v>
      </c>
      <c r="CK122" s="7">
        <v>0</v>
      </c>
      <c r="CL122" s="7">
        <v>0</v>
      </c>
      <c r="CM122" s="7">
        <v>6</v>
      </c>
      <c r="CN122" s="7">
        <v>2</v>
      </c>
      <c r="CO122" s="7">
        <v>1</v>
      </c>
      <c r="CP122" s="7">
        <v>0</v>
      </c>
      <c r="CQ122" s="7">
        <v>61</v>
      </c>
      <c r="CR122" s="7">
        <v>6</v>
      </c>
      <c r="CS122" s="7">
        <v>2</v>
      </c>
      <c r="CT122" s="7">
        <v>1</v>
      </c>
      <c r="CU122" s="7">
        <v>0</v>
      </c>
      <c r="CV122" s="7">
        <v>61</v>
      </c>
      <c r="CW122" s="7">
        <v>0</v>
      </c>
      <c r="CX122" s="7">
        <v>70</v>
      </c>
      <c r="CY122" s="7">
        <v>70</v>
      </c>
      <c r="CZ122" s="7">
        <v>0</v>
      </c>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v>1</v>
      </c>
      <c r="EL122" s="7">
        <v>0.2</v>
      </c>
      <c r="EM122" s="7">
        <v>0.2</v>
      </c>
      <c r="EN122" s="7">
        <v>50000</v>
      </c>
      <c r="EO122" s="7">
        <v>0</v>
      </c>
      <c r="EP122" s="7">
        <v>2</v>
      </c>
      <c r="EQ122" s="7">
        <v>1.5</v>
      </c>
      <c r="ER122" s="7">
        <v>1.5</v>
      </c>
      <c r="ES122" s="7">
        <v>300000</v>
      </c>
      <c r="ET122" s="7">
        <v>50000</v>
      </c>
      <c r="EU122" s="7"/>
      <c r="EV122" s="7"/>
      <c r="EW122" s="7"/>
      <c r="EX122" s="7"/>
      <c r="EY122" s="7"/>
      <c r="EZ122" s="7"/>
      <c r="FA122" s="7"/>
      <c r="FB122" s="7"/>
      <c r="FC122" s="7"/>
      <c r="FD122" s="7"/>
      <c r="FE122" s="7"/>
      <c r="FF122" s="7"/>
      <c r="FG122" s="7"/>
      <c r="FH122" s="7"/>
      <c r="FI122" s="7"/>
      <c r="FJ122" s="7"/>
      <c r="FK122" s="7"/>
      <c r="FL122" s="7"/>
      <c r="FM122" s="7"/>
      <c r="FN122" s="7"/>
      <c r="FO122" s="7">
        <v>2</v>
      </c>
      <c r="FP122" s="7">
        <v>0.2</v>
      </c>
      <c r="FQ122" s="7">
        <v>0</v>
      </c>
      <c r="FR122" s="7">
        <v>92000</v>
      </c>
      <c r="FS122" s="7">
        <v>0</v>
      </c>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c r="JY122" s="7"/>
      <c r="JZ122" s="7"/>
      <c r="KA122" s="7"/>
      <c r="KB122" s="7"/>
      <c r="KC122" s="7"/>
      <c r="KD122" s="7"/>
      <c r="KE122" s="7"/>
      <c r="KF122" s="7"/>
      <c r="KG122" s="7">
        <v>0</v>
      </c>
      <c r="KH122" s="7"/>
      <c r="KI122" s="7">
        <v>1.7</v>
      </c>
      <c r="KJ122" s="7">
        <v>0</v>
      </c>
      <c r="KK122" s="7">
        <v>0</v>
      </c>
      <c r="KL122" s="7">
        <v>0</v>
      </c>
      <c r="KM122" s="7">
        <v>1.7</v>
      </c>
      <c r="KN122" s="7">
        <v>442000</v>
      </c>
      <c r="KO122" s="7">
        <v>50000</v>
      </c>
      <c r="KP122" s="7">
        <v>50000</v>
      </c>
      <c r="KQ122" s="7"/>
      <c r="KR122" s="7"/>
      <c r="KS122" s="7"/>
      <c r="KT122" s="7">
        <v>0</v>
      </c>
      <c r="KU122" s="7">
        <v>0</v>
      </c>
      <c r="KV122" s="7">
        <v>0</v>
      </c>
      <c r="KW122" s="7"/>
      <c r="KX122" s="7"/>
      <c r="KY122" s="7"/>
      <c r="KZ122" s="7">
        <v>0</v>
      </c>
      <c r="LA122" s="7">
        <v>0</v>
      </c>
      <c r="LB122" s="7">
        <v>0</v>
      </c>
      <c r="LC122" s="7"/>
      <c r="LD122" s="7"/>
      <c r="LE122" s="7"/>
      <c r="LF122" s="7">
        <v>0</v>
      </c>
      <c r="LG122" s="7">
        <v>0</v>
      </c>
      <c r="LH122" s="7">
        <v>0</v>
      </c>
      <c r="LI122" s="7"/>
      <c r="LJ122" s="7"/>
      <c r="LK122" s="7"/>
      <c r="LL122" s="7">
        <v>0</v>
      </c>
      <c r="LM122" s="7">
        <v>0</v>
      </c>
      <c r="LN122" s="7">
        <v>0</v>
      </c>
      <c r="LO122" s="7"/>
      <c r="LP122" s="7"/>
      <c r="LQ122" s="7"/>
      <c r="LR122" s="7">
        <v>0</v>
      </c>
      <c r="LS122" s="7">
        <v>0</v>
      </c>
      <c r="LT122" s="7">
        <v>0</v>
      </c>
      <c r="LU122" s="7"/>
      <c r="LV122" s="7"/>
      <c r="LW122" s="7"/>
      <c r="LX122" s="7">
        <v>0</v>
      </c>
      <c r="LY122" s="7">
        <v>0</v>
      </c>
      <c r="LZ122" s="7">
        <v>0</v>
      </c>
      <c r="MA122" s="7"/>
      <c r="MB122" s="7"/>
      <c r="MC122" s="7"/>
      <c r="MD122" s="7">
        <v>10000</v>
      </c>
      <c r="ME122" s="7">
        <v>0</v>
      </c>
      <c r="MF122" s="7">
        <v>0</v>
      </c>
      <c r="MG122" s="7"/>
      <c r="MH122" s="7"/>
      <c r="MI122" s="7"/>
      <c r="MJ122" s="7">
        <v>60000</v>
      </c>
      <c r="MK122" s="7">
        <v>0</v>
      </c>
      <c r="ML122" s="7">
        <v>0</v>
      </c>
      <c r="MM122" s="7"/>
      <c r="MN122" s="7"/>
      <c r="MO122" s="7"/>
      <c r="MP122" s="7">
        <v>0</v>
      </c>
      <c r="MQ122" s="7">
        <v>0</v>
      </c>
      <c r="MR122" s="7">
        <v>0</v>
      </c>
      <c r="MS122" s="7"/>
      <c r="MT122" s="7"/>
      <c r="MU122" s="7"/>
      <c r="MV122" s="7">
        <v>12000</v>
      </c>
      <c r="MW122" s="7">
        <v>0</v>
      </c>
      <c r="MX122" s="7">
        <v>0</v>
      </c>
      <c r="MY122" s="7"/>
      <c r="MZ122" s="7"/>
      <c r="NA122" s="7"/>
      <c r="NB122" s="7">
        <v>12000</v>
      </c>
      <c r="NC122" s="7">
        <v>0</v>
      </c>
      <c r="ND122" s="7">
        <v>0</v>
      </c>
      <c r="NE122" s="7"/>
      <c r="NF122" s="7"/>
      <c r="NG122" s="7"/>
      <c r="NH122" s="7">
        <v>0</v>
      </c>
      <c r="NI122" s="7">
        <v>0</v>
      </c>
      <c r="NJ122" s="7">
        <v>0</v>
      </c>
      <c r="NK122" s="7"/>
      <c r="NL122" s="7"/>
      <c r="NM122" s="7"/>
      <c r="NN122" s="7">
        <v>0</v>
      </c>
      <c r="NO122" s="7">
        <v>0</v>
      </c>
      <c r="NP122" s="7">
        <v>0</v>
      </c>
      <c r="NQ122" s="7"/>
      <c r="NR122" s="7"/>
      <c r="NS122" s="7"/>
      <c r="NT122" s="7">
        <v>6000</v>
      </c>
      <c r="NU122" s="7">
        <v>0</v>
      </c>
      <c r="NV122" s="7">
        <v>0</v>
      </c>
      <c r="NW122" s="7"/>
      <c r="NX122" s="7"/>
      <c r="NY122" s="7"/>
      <c r="NZ122" s="7">
        <v>10000</v>
      </c>
      <c r="OA122" s="7">
        <v>0</v>
      </c>
      <c r="OB122" s="7">
        <v>0</v>
      </c>
      <c r="OC122" s="7"/>
      <c r="OD122" s="7"/>
      <c r="OE122" s="7"/>
      <c r="OF122" s="7">
        <v>0</v>
      </c>
      <c r="OG122" s="7">
        <v>0</v>
      </c>
      <c r="OH122" s="7">
        <v>0</v>
      </c>
      <c r="OI122" s="7"/>
      <c r="OJ122" s="7"/>
      <c r="OK122" s="7"/>
      <c r="OL122" s="7">
        <v>0</v>
      </c>
      <c r="OM122" s="7">
        <v>0</v>
      </c>
      <c r="ON122" s="7">
        <v>0</v>
      </c>
      <c r="OO122" s="7"/>
      <c r="OP122" s="7"/>
      <c r="OQ122" s="7"/>
      <c r="OR122" s="7">
        <v>0</v>
      </c>
      <c r="OS122" s="7">
        <v>0</v>
      </c>
      <c r="OT122" s="7">
        <v>0</v>
      </c>
      <c r="OU122" s="7"/>
      <c r="OV122" s="7"/>
      <c r="OW122" s="7"/>
      <c r="OX122" s="7">
        <v>0</v>
      </c>
      <c r="OY122" s="7">
        <v>0</v>
      </c>
      <c r="OZ122" s="7">
        <v>0</v>
      </c>
      <c r="PA122" s="7"/>
      <c r="PB122" s="7"/>
      <c r="PC122" s="7"/>
      <c r="PD122" s="7">
        <v>0</v>
      </c>
      <c r="PE122" s="7">
        <v>0</v>
      </c>
      <c r="PF122" s="7">
        <v>0</v>
      </c>
      <c r="PG122" s="7"/>
      <c r="PH122" s="7"/>
      <c r="PI122" s="7"/>
      <c r="PJ122" s="7">
        <v>0</v>
      </c>
      <c r="PK122" s="7">
        <v>0</v>
      </c>
      <c r="PL122" s="7">
        <v>0</v>
      </c>
      <c r="PM122" s="7"/>
      <c r="PN122" s="7"/>
      <c r="PO122" s="7"/>
      <c r="PP122" s="7">
        <v>552000</v>
      </c>
      <c r="PQ122" s="7">
        <v>50000</v>
      </c>
      <c r="PR122" s="8">
        <v>50000</v>
      </c>
      <c r="PS122" s="7">
        <v>100</v>
      </c>
      <c r="PT122" s="7">
        <v>100</v>
      </c>
      <c r="PU122" s="7"/>
      <c r="PV122" s="7">
        <v>548550</v>
      </c>
      <c r="PW122" s="7"/>
      <c r="PX122" s="7">
        <v>50000</v>
      </c>
      <c r="PY122" s="7">
        <v>49000</v>
      </c>
      <c r="PZ122" s="7">
        <v>50000</v>
      </c>
      <c r="QA122" s="7">
        <v>0</v>
      </c>
      <c r="QB122" s="7">
        <v>0</v>
      </c>
      <c r="QC122" s="7">
        <v>0</v>
      </c>
      <c r="QD122" s="7">
        <v>331921</v>
      </c>
      <c r="QE122" s="7">
        <v>601000</v>
      </c>
      <c r="QF122" s="7">
        <v>352000</v>
      </c>
      <c r="QG122" s="7">
        <v>0</v>
      </c>
      <c r="QH122" s="7">
        <v>0</v>
      </c>
      <c r="QI122" s="7">
        <v>0</v>
      </c>
      <c r="QJ122" s="7">
        <v>91553</v>
      </c>
      <c r="QK122" s="7">
        <v>100000</v>
      </c>
      <c r="QL122" s="7">
        <v>100000</v>
      </c>
      <c r="QM122" s="7"/>
      <c r="QN122" s="7">
        <v>0</v>
      </c>
      <c r="QO122" s="7">
        <v>0</v>
      </c>
      <c r="QP122" s="7">
        <v>0</v>
      </c>
      <c r="QQ122" s="7"/>
      <c r="QR122" s="7"/>
      <c r="QS122" s="7"/>
      <c r="QT122" s="7"/>
      <c r="QU122" s="7">
        <v>46000</v>
      </c>
      <c r="QV122" s="7">
        <v>40000</v>
      </c>
      <c r="QW122" s="7">
        <v>50000</v>
      </c>
      <c r="QX122" s="7">
        <v>9277</v>
      </c>
      <c r="QY122" s="7">
        <v>10000</v>
      </c>
      <c r="QZ122" s="7">
        <v>0</v>
      </c>
      <c r="RA122" s="7"/>
      <c r="RB122" s="7"/>
      <c r="RC122" s="7"/>
      <c r="RD122" s="7"/>
      <c r="RE122" s="7"/>
      <c r="RF122" s="7"/>
      <c r="RG122" s="7"/>
      <c r="RH122" s="7"/>
      <c r="RI122" s="7">
        <v>0</v>
      </c>
      <c r="RJ122" s="7"/>
      <c r="RK122" s="7"/>
      <c r="RL122" s="7"/>
      <c r="RM122" s="7" t="s">
        <v>1188</v>
      </c>
      <c r="RN122" s="7"/>
      <c r="RO122" s="7"/>
      <c r="RP122" s="7"/>
      <c r="RQ122" s="7"/>
      <c r="RR122" s="7"/>
      <c r="RS122" s="7"/>
      <c r="RT122" s="7"/>
      <c r="RU122" s="7"/>
      <c r="RV122" s="7"/>
      <c r="RW122" s="7"/>
      <c r="RX122" s="7"/>
      <c r="RY122" s="7"/>
      <c r="RZ122" s="7"/>
      <c r="SA122" s="7"/>
      <c r="SB122" s="7"/>
      <c r="SC122" s="7"/>
      <c r="SD122" s="7"/>
      <c r="SE122" s="7"/>
      <c r="SF122" s="7"/>
      <c r="SG122" s="36">
        <f t="shared" si="169"/>
        <v>552000</v>
      </c>
      <c r="SH122" s="36">
        <f t="shared" si="170"/>
        <v>552000</v>
      </c>
      <c r="SI122" s="36">
        <f t="shared" si="171"/>
        <v>442000</v>
      </c>
      <c r="SJ122" s="20">
        <f t="shared" si="172"/>
        <v>442000</v>
      </c>
      <c r="SK122" s="20">
        <f t="shared" si="173"/>
        <v>0</v>
      </c>
      <c r="SL122" s="20">
        <f t="shared" si="174"/>
        <v>0</v>
      </c>
      <c r="SM122" s="20">
        <f t="shared" si="175"/>
        <v>0</v>
      </c>
      <c r="SN122" s="36">
        <f t="shared" si="176"/>
        <v>110000</v>
      </c>
      <c r="SO122" s="36">
        <f t="shared" si="177"/>
        <v>0</v>
      </c>
      <c r="SP122" s="20">
        <f t="shared" si="178"/>
        <v>0</v>
      </c>
      <c r="SQ122" s="20">
        <f t="shared" si="179"/>
        <v>0</v>
      </c>
      <c r="SR122" s="20">
        <f t="shared" si="180"/>
        <v>0</v>
      </c>
      <c r="SS122" s="20">
        <f t="shared" si="181"/>
        <v>10000</v>
      </c>
      <c r="ST122" s="20">
        <f t="shared" si="182"/>
        <v>60000</v>
      </c>
      <c r="SU122" s="20">
        <f t="shared" si="183"/>
        <v>0</v>
      </c>
      <c r="SV122" s="36">
        <f t="shared" si="184"/>
        <v>40000</v>
      </c>
      <c r="SW122" s="20">
        <f t="shared" si="185"/>
        <v>12000</v>
      </c>
      <c r="SX122" s="20">
        <f t="shared" si="186"/>
        <v>12000</v>
      </c>
      <c r="SY122" s="20">
        <f t="shared" si="187"/>
        <v>0</v>
      </c>
      <c r="SZ122" s="20">
        <f t="shared" si="188"/>
        <v>0</v>
      </c>
      <c r="TA122" s="20">
        <f t="shared" si="189"/>
        <v>6000</v>
      </c>
      <c r="TB122" s="20">
        <f t="shared" si="190"/>
        <v>10000</v>
      </c>
      <c r="TC122" s="20">
        <f t="shared" si="191"/>
        <v>0</v>
      </c>
      <c r="TD122" s="20">
        <f t="shared" si="192"/>
        <v>0</v>
      </c>
      <c r="TE122" s="20">
        <f t="shared" si="193"/>
        <v>0</v>
      </c>
      <c r="TF122" s="20">
        <f t="shared" si="194"/>
        <v>0</v>
      </c>
      <c r="TG122" s="20">
        <f t="shared" si="195"/>
        <v>0</v>
      </c>
      <c r="TH122" s="20">
        <f t="shared" si="196"/>
        <v>0</v>
      </c>
      <c r="TI122" s="6"/>
      <c r="TJ122" s="36">
        <f t="shared" si="197"/>
        <v>50000</v>
      </c>
      <c r="TK122" s="36">
        <f t="shared" si="198"/>
        <v>50000</v>
      </c>
      <c r="TL122" s="36">
        <f t="shared" si="199"/>
        <v>50000</v>
      </c>
      <c r="TM122" s="20">
        <f t="shared" si="200"/>
        <v>50000</v>
      </c>
      <c r="TN122" s="20">
        <f t="shared" si="201"/>
        <v>0</v>
      </c>
      <c r="TO122" s="20">
        <f t="shared" si="202"/>
        <v>0</v>
      </c>
      <c r="TP122" s="20">
        <f t="shared" si="203"/>
        <v>0</v>
      </c>
      <c r="TQ122" s="36">
        <f t="shared" si="204"/>
        <v>0</v>
      </c>
      <c r="TR122" s="36">
        <f t="shared" si="205"/>
        <v>0</v>
      </c>
      <c r="TS122" s="20">
        <f t="shared" si="206"/>
        <v>0</v>
      </c>
      <c r="TT122" s="20">
        <f t="shared" si="207"/>
        <v>0</v>
      </c>
      <c r="TU122" s="20">
        <f t="shared" si="208"/>
        <v>0</v>
      </c>
      <c r="TV122" s="20">
        <f t="shared" si="209"/>
        <v>0</v>
      </c>
      <c r="TW122" s="20">
        <f t="shared" si="210"/>
        <v>0</v>
      </c>
      <c r="TX122" s="20">
        <f t="shared" si="211"/>
        <v>0</v>
      </c>
      <c r="TY122" s="36">
        <f t="shared" si="212"/>
        <v>0</v>
      </c>
      <c r="TZ122" s="20">
        <f t="shared" si="213"/>
        <v>0</v>
      </c>
      <c r="UA122" s="20">
        <f t="shared" si="214"/>
        <v>0</v>
      </c>
      <c r="UB122" s="20">
        <f t="shared" si="215"/>
        <v>0</v>
      </c>
      <c r="UC122" s="20">
        <f t="shared" si="216"/>
        <v>0</v>
      </c>
      <c r="UD122" s="20">
        <f t="shared" si="217"/>
        <v>0</v>
      </c>
      <c r="UE122" s="20">
        <f t="shared" si="218"/>
        <v>0</v>
      </c>
      <c r="UF122" s="20">
        <f t="shared" si="219"/>
        <v>0</v>
      </c>
      <c r="UG122" s="20">
        <f t="shared" si="220"/>
        <v>0</v>
      </c>
      <c r="UH122" s="20">
        <f t="shared" si="221"/>
        <v>0</v>
      </c>
      <c r="UI122" s="20">
        <f t="shared" si="222"/>
        <v>0</v>
      </c>
      <c r="UJ122" s="20">
        <f t="shared" si="223"/>
        <v>0</v>
      </c>
      <c r="UK122" s="20">
        <f t="shared" si="224"/>
        <v>0</v>
      </c>
      <c r="UL122" s="6"/>
      <c r="UM122" s="36">
        <f t="shared" si="225"/>
        <v>50000</v>
      </c>
      <c r="UN122" s="36">
        <f t="shared" si="226"/>
        <v>50000</v>
      </c>
      <c r="UO122" s="36">
        <f t="shared" si="227"/>
        <v>50000</v>
      </c>
      <c r="UP122" s="20">
        <f t="shared" si="228"/>
        <v>50000</v>
      </c>
      <c r="UQ122" s="20">
        <f t="shared" si="229"/>
        <v>0</v>
      </c>
      <c r="UR122" s="20">
        <f t="shared" si="230"/>
        <v>0</v>
      </c>
      <c r="US122" s="20">
        <f t="shared" si="231"/>
        <v>0</v>
      </c>
      <c r="UT122" s="36">
        <f t="shared" si="232"/>
        <v>0</v>
      </c>
      <c r="UU122" s="36">
        <f t="shared" si="233"/>
        <v>0</v>
      </c>
      <c r="UV122" s="20">
        <f t="shared" si="234"/>
        <v>0</v>
      </c>
      <c r="UW122" s="20">
        <f t="shared" si="235"/>
        <v>0</v>
      </c>
      <c r="UX122" s="20">
        <f t="shared" si="236"/>
        <v>0</v>
      </c>
      <c r="UY122" s="20">
        <f t="shared" si="237"/>
        <v>0</v>
      </c>
      <c r="UZ122" s="20">
        <f t="shared" si="238"/>
        <v>0</v>
      </c>
      <c r="VA122" s="20">
        <f t="shared" si="239"/>
        <v>0</v>
      </c>
      <c r="VB122" s="36">
        <f t="shared" si="240"/>
        <v>0</v>
      </c>
      <c r="VC122" s="20">
        <f t="shared" si="241"/>
        <v>0</v>
      </c>
      <c r="VD122" s="20">
        <f t="shared" si="242"/>
        <v>0</v>
      </c>
      <c r="VE122" s="20">
        <f t="shared" si="243"/>
        <v>0</v>
      </c>
      <c r="VF122" s="20">
        <f t="shared" si="244"/>
        <v>0</v>
      </c>
      <c r="VG122" s="20">
        <f t="shared" si="245"/>
        <v>0</v>
      </c>
      <c r="VH122" s="20">
        <f t="shared" si="246"/>
        <v>0</v>
      </c>
      <c r="VI122" s="20">
        <f t="shared" si="247"/>
        <v>0</v>
      </c>
      <c r="VJ122" s="20">
        <f t="shared" si="248"/>
        <v>0</v>
      </c>
      <c r="VK122" s="20">
        <f t="shared" si="249"/>
        <v>0</v>
      </c>
      <c r="VL122" s="20">
        <f t="shared" si="250"/>
        <v>0</v>
      </c>
      <c r="VM122" s="20">
        <f t="shared" si="251"/>
        <v>0</v>
      </c>
      <c r="VN122" s="20">
        <f t="shared" si="252"/>
        <v>0</v>
      </c>
      <c r="VT122" s="34">
        <f t="shared" si="139"/>
        <v>6697882</v>
      </c>
      <c r="VU122" s="34" t="str">
        <f t="shared" si="140"/>
        <v>Město Teplice nad Metují</v>
      </c>
      <c r="VV122" s="34" t="str">
        <f t="shared" si="141"/>
        <v>Pečovatelská služba Teplice nad Metují</v>
      </c>
      <c r="VW122" s="34" t="str">
        <f t="shared" si="142"/>
        <v>pečovatelská služba</v>
      </c>
      <c r="VX122" s="10">
        <f t="shared" si="143"/>
        <v>70000</v>
      </c>
      <c r="VY122" s="10"/>
      <c r="VZ122" s="10"/>
      <c r="WA122" s="10">
        <f t="shared" si="144"/>
        <v>12000</v>
      </c>
      <c r="WB122" s="10">
        <f t="shared" si="145"/>
        <v>10000</v>
      </c>
      <c r="WC122" s="10">
        <f t="shared" si="146"/>
        <v>0</v>
      </c>
      <c r="WD122" s="10">
        <f t="shared" si="147"/>
        <v>0</v>
      </c>
      <c r="WE122" s="10">
        <f t="shared" si="148"/>
        <v>18000</v>
      </c>
      <c r="WF122" s="10"/>
      <c r="WG122" s="10"/>
      <c r="WH122" s="10">
        <f t="shared" si="149"/>
        <v>0</v>
      </c>
      <c r="WI122" s="10">
        <f t="shared" si="150"/>
        <v>0</v>
      </c>
      <c r="WJ122" s="10">
        <f t="shared" si="151"/>
        <v>350000</v>
      </c>
      <c r="WK122" s="10"/>
      <c r="WL122" s="10">
        <f t="shared" si="152"/>
        <v>92000</v>
      </c>
      <c r="WM122" s="10">
        <f t="shared" si="153"/>
        <v>552000</v>
      </c>
      <c r="WN122" s="10">
        <f t="shared" si="154"/>
        <v>552000</v>
      </c>
      <c r="WO122" s="10">
        <f t="shared" si="155"/>
        <v>0</v>
      </c>
      <c r="WP122" s="10">
        <f t="shared" si="156"/>
        <v>442000</v>
      </c>
      <c r="WQ122" s="34">
        <v>6115340</v>
      </c>
      <c r="WR122" s="10">
        <f t="shared" si="157"/>
        <v>0</v>
      </c>
      <c r="WS122" s="10"/>
      <c r="WT122" s="10"/>
      <c r="WU122" s="10">
        <f t="shared" si="158"/>
        <v>0</v>
      </c>
      <c r="WV122" s="10">
        <f t="shared" si="159"/>
        <v>0</v>
      </c>
      <c r="WW122" s="10">
        <f t="shared" si="160"/>
        <v>0</v>
      </c>
      <c r="WX122" s="10">
        <f t="shared" si="161"/>
        <v>0</v>
      </c>
      <c r="WY122" s="10">
        <f t="shared" si="162"/>
        <v>0</v>
      </c>
      <c r="WZ122" s="10"/>
      <c r="XA122" s="10"/>
      <c r="XB122" s="10">
        <f t="shared" si="163"/>
        <v>0</v>
      </c>
      <c r="XC122" s="10">
        <f t="shared" si="164"/>
        <v>0</v>
      </c>
      <c r="XD122" s="10">
        <f t="shared" si="165"/>
        <v>50000</v>
      </c>
      <c r="XE122" s="10">
        <f t="shared" si="166"/>
        <v>50000</v>
      </c>
      <c r="XF122" s="10"/>
      <c r="XG122" s="10">
        <f t="shared" si="167"/>
        <v>50000</v>
      </c>
      <c r="XH122" s="10">
        <f t="shared" si="168"/>
        <v>0</v>
      </c>
      <c r="XI122" s="10"/>
      <c r="XJ122" s="10"/>
      <c r="XK122" s="10"/>
    </row>
    <row r="123" spans="1:635" s="34" customFormat="1" ht="28.5" customHeight="1">
      <c r="A123" s="7">
        <v>1</v>
      </c>
      <c r="B123" s="9" t="s">
        <v>1603</v>
      </c>
      <c r="C123" s="7">
        <v>278386</v>
      </c>
      <c r="D123" s="7" t="s">
        <v>1604</v>
      </c>
      <c r="E123" s="7" t="s">
        <v>1474</v>
      </c>
      <c r="F123" s="7">
        <v>2813433</v>
      </c>
      <c r="G123" s="7" t="s">
        <v>1256</v>
      </c>
      <c r="H123" s="7" t="s">
        <v>1187</v>
      </c>
      <c r="I123" s="7" t="s">
        <v>1605</v>
      </c>
      <c r="J123" s="35">
        <v>42065</v>
      </c>
      <c r="K123" s="7"/>
      <c r="L123" s="7" t="s">
        <v>1188</v>
      </c>
      <c r="M123" s="7"/>
      <c r="N123" s="7"/>
      <c r="O123" s="7"/>
      <c r="P123" s="7"/>
      <c r="Q123" s="7"/>
      <c r="R123" s="7"/>
      <c r="S123" s="7"/>
      <c r="T123" s="7"/>
      <c r="U123" s="7"/>
      <c r="V123" s="7"/>
      <c r="W123" s="7"/>
      <c r="X123" s="7" t="s">
        <v>1223</v>
      </c>
      <c r="Y123" s="7"/>
      <c r="Z123" s="7">
        <v>10</v>
      </c>
      <c r="AA123" s="7">
        <v>10</v>
      </c>
      <c r="AB123" s="7">
        <v>7</v>
      </c>
      <c r="AC123" s="7">
        <v>10</v>
      </c>
      <c r="AD123" s="7">
        <v>10</v>
      </c>
      <c r="AE123" s="7"/>
      <c r="AF123" s="7"/>
      <c r="AG123" s="7"/>
      <c r="AH123" s="7"/>
      <c r="AI123" s="7"/>
      <c r="AJ123" s="7"/>
      <c r="AK123" s="7"/>
      <c r="AL123" s="7"/>
      <c r="AM123" s="7"/>
      <c r="AN123" s="7">
        <v>3301</v>
      </c>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t="s">
        <v>1606</v>
      </c>
      <c r="BM123" s="7" t="s">
        <v>1492</v>
      </c>
      <c r="BN123" s="7" t="s">
        <v>1259</v>
      </c>
      <c r="BO123" s="7">
        <v>0</v>
      </c>
      <c r="BP123" s="7">
        <v>0</v>
      </c>
      <c r="BQ123" s="7">
        <v>0</v>
      </c>
      <c r="BR123" s="7">
        <v>1</v>
      </c>
      <c r="BS123" s="7">
        <v>0</v>
      </c>
      <c r="BT123" s="7">
        <v>1</v>
      </c>
      <c r="BU123" s="7">
        <v>4</v>
      </c>
      <c r="BV123" s="7">
        <v>0</v>
      </c>
      <c r="BW123" s="7">
        <v>2</v>
      </c>
      <c r="BX123" s="7">
        <v>1</v>
      </c>
      <c r="BY123" s="7">
        <v>1</v>
      </c>
      <c r="BZ123" s="7">
        <v>4</v>
      </c>
      <c r="CA123" s="7">
        <v>0</v>
      </c>
      <c r="CB123" s="7">
        <v>3</v>
      </c>
      <c r="CC123" s="7">
        <v>1</v>
      </c>
      <c r="CD123" s="7">
        <v>1</v>
      </c>
      <c r="CE123" s="7">
        <v>8</v>
      </c>
      <c r="CF123" s="7">
        <v>9</v>
      </c>
      <c r="CG123" s="7"/>
      <c r="CH123" s="7">
        <v>0</v>
      </c>
      <c r="CI123" s="7">
        <v>0</v>
      </c>
      <c r="CJ123" s="7">
        <v>0</v>
      </c>
      <c r="CK123" s="7">
        <v>1</v>
      </c>
      <c r="CL123" s="7">
        <v>0</v>
      </c>
      <c r="CM123" s="7">
        <v>1</v>
      </c>
      <c r="CN123" s="7">
        <v>4</v>
      </c>
      <c r="CO123" s="7">
        <v>1</v>
      </c>
      <c r="CP123" s="7">
        <v>2</v>
      </c>
      <c r="CQ123" s="7">
        <v>1</v>
      </c>
      <c r="CR123" s="7">
        <v>1</v>
      </c>
      <c r="CS123" s="7">
        <v>4</v>
      </c>
      <c r="CT123" s="7">
        <v>1</v>
      </c>
      <c r="CU123" s="7">
        <v>3</v>
      </c>
      <c r="CV123" s="7">
        <v>1</v>
      </c>
      <c r="CW123" s="7">
        <v>1</v>
      </c>
      <c r="CX123" s="7">
        <v>9</v>
      </c>
      <c r="CY123" s="7">
        <v>10</v>
      </c>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v>1</v>
      </c>
      <c r="EL123" s="7">
        <v>1</v>
      </c>
      <c r="EM123" s="7">
        <v>1</v>
      </c>
      <c r="EN123" s="7">
        <v>267300</v>
      </c>
      <c r="EO123" s="7">
        <v>150000</v>
      </c>
      <c r="EP123" s="7">
        <v>2</v>
      </c>
      <c r="EQ123" s="7">
        <v>1.7</v>
      </c>
      <c r="ER123" s="7">
        <v>1.7</v>
      </c>
      <c r="ES123" s="7">
        <v>413500</v>
      </c>
      <c r="ET123" s="7">
        <v>250000</v>
      </c>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c r="JY123" s="7"/>
      <c r="JZ123" s="7"/>
      <c r="KA123" s="7"/>
      <c r="KB123" s="7"/>
      <c r="KC123" s="7"/>
      <c r="KD123" s="7"/>
      <c r="KE123" s="7"/>
      <c r="KF123" s="7"/>
      <c r="KG123" s="7">
        <v>0</v>
      </c>
      <c r="KH123" s="7"/>
      <c r="KI123" s="7">
        <v>2.7</v>
      </c>
      <c r="KJ123" s="7">
        <v>0</v>
      </c>
      <c r="KK123" s="7">
        <v>0</v>
      </c>
      <c r="KL123" s="7">
        <v>0</v>
      </c>
      <c r="KM123" s="7">
        <v>2.7</v>
      </c>
      <c r="KN123" s="7">
        <v>680800</v>
      </c>
      <c r="KO123" s="7">
        <v>400000</v>
      </c>
      <c r="KP123" s="7">
        <v>400000</v>
      </c>
      <c r="KQ123" s="7"/>
      <c r="KR123" s="7"/>
      <c r="KS123" s="7"/>
      <c r="KT123" s="7">
        <v>0</v>
      </c>
      <c r="KU123" s="7">
        <v>0</v>
      </c>
      <c r="KV123" s="7">
        <v>0</v>
      </c>
      <c r="KW123" s="7"/>
      <c r="KX123" s="7"/>
      <c r="KY123" s="7"/>
      <c r="KZ123" s="7">
        <v>0</v>
      </c>
      <c r="LA123" s="7">
        <v>0</v>
      </c>
      <c r="LB123" s="7">
        <v>0</v>
      </c>
      <c r="LC123" s="7"/>
      <c r="LD123" s="7"/>
      <c r="LE123" s="7"/>
      <c r="LF123" s="7">
        <v>0</v>
      </c>
      <c r="LG123" s="7">
        <v>0</v>
      </c>
      <c r="LH123" s="7">
        <v>0</v>
      </c>
      <c r="LI123" s="7"/>
      <c r="LJ123" s="7"/>
      <c r="LK123" s="7"/>
      <c r="LL123" s="7">
        <v>0</v>
      </c>
      <c r="LM123" s="7">
        <v>0</v>
      </c>
      <c r="LN123" s="7">
        <v>0</v>
      </c>
      <c r="LO123" s="7"/>
      <c r="LP123" s="7"/>
      <c r="LQ123" s="7"/>
      <c r="LR123" s="7">
        <v>5000</v>
      </c>
      <c r="LS123" s="7">
        <v>0</v>
      </c>
      <c r="LT123" s="7">
        <v>0</v>
      </c>
      <c r="LU123" s="7"/>
      <c r="LV123" s="7"/>
      <c r="LW123" s="7"/>
      <c r="LX123" s="7">
        <v>500</v>
      </c>
      <c r="LY123" s="7">
        <v>0</v>
      </c>
      <c r="LZ123" s="7">
        <v>0</v>
      </c>
      <c r="MA123" s="7"/>
      <c r="MB123" s="7"/>
      <c r="MC123" s="7"/>
      <c r="MD123" s="7">
        <v>2000</v>
      </c>
      <c r="ME123" s="7">
        <v>0</v>
      </c>
      <c r="MF123" s="7">
        <v>0</v>
      </c>
      <c r="MG123" s="7"/>
      <c r="MH123" s="7"/>
      <c r="MI123" s="7"/>
      <c r="MJ123" s="7">
        <v>0</v>
      </c>
      <c r="MK123" s="7">
        <v>0</v>
      </c>
      <c r="ML123" s="7">
        <v>0</v>
      </c>
      <c r="MM123" s="7"/>
      <c r="MN123" s="7"/>
      <c r="MO123" s="7"/>
      <c r="MP123" s="7">
        <v>7500</v>
      </c>
      <c r="MQ123" s="7">
        <v>0</v>
      </c>
      <c r="MR123" s="7">
        <v>0</v>
      </c>
      <c r="MS123" s="7"/>
      <c r="MT123" s="7"/>
      <c r="MU123" s="7"/>
      <c r="MV123" s="7">
        <v>30000</v>
      </c>
      <c r="MW123" s="7">
        <v>0</v>
      </c>
      <c r="MX123" s="7">
        <v>0</v>
      </c>
      <c r="MY123" s="7"/>
      <c r="MZ123" s="7"/>
      <c r="NA123" s="7"/>
      <c r="NB123" s="7">
        <v>5000</v>
      </c>
      <c r="NC123" s="7">
        <v>0</v>
      </c>
      <c r="ND123" s="7">
        <v>0</v>
      </c>
      <c r="NE123" s="7"/>
      <c r="NF123" s="7"/>
      <c r="NG123" s="7"/>
      <c r="NH123" s="7">
        <v>0</v>
      </c>
      <c r="NI123" s="7">
        <v>0</v>
      </c>
      <c r="NJ123" s="7">
        <v>0</v>
      </c>
      <c r="NK123" s="7"/>
      <c r="NL123" s="7"/>
      <c r="NM123" s="7"/>
      <c r="NN123" s="7">
        <v>0</v>
      </c>
      <c r="NO123" s="7">
        <v>0</v>
      </c>
      <c r="NP123" s="7">
        <v>0</v>
      </c>
      <c r="NQ123" s="7"/>
      <c r="NR123" s="7"/>
      <c r="NS123" s="7"/>
      <c r="NT123" s="7">
        <v>15000</v>
      </c>
      <c r="NU123" s="7">
        <v>0</v>
      </c>
      <c r="NV123" s="7">
        <v>0</v>
      </c>
      <c r="NW123" s="7"/>
      <c r="NX123" s="7"/>
      <c r="NY123" s="7"/>
      <c r="NZ123" s="7">
        <v>0</v>
      </c>
      <c r="OA123" s="7">
        <v>0</v>
      </c>
      <c r="OB123" s="7">
        <v>0</v>
      </c>
      <c r="OC123" s="7"/>
      <c r="OD123" s="7"/>
      <c r="OE123" s="7"/>
      <c r="OF123" s="7">
        <v>0</v>
      </c>
      <c r="OG123" s="7">
        <v>0</v>
      </c>
      <c r="OH123" s="7">
        <v>0</v>
      </c>
      <c r="OI123" s="7"/>
      <c r="OJ123" s="7"/>
      <c r="OK123" s="7"/>
      <c r="OL123" s="7">
        <v>0</v>
      </c>
      <c r="OM123" s="7">
        <v>0</v>
      </c>
      <c r="ON123" s="7">
        <v>0</v>
      </c>
      <c r="OO123" s="7"/>
      <c r="OP123" s="7"/>
      <c r="OQ123" s="7"/>
      <c r="OR123" s="7">
        <v>0</v>
      </c>
      <c r="OS123" s="7">
        <v>0</v>
      </c>
      <c r="OT123" s="7">
        <v>0</v>
      </c>
      <c r="OU123" s="7"/>
      <c r="OV123" s="7"/>
      <c r="OW123" s="7"/>
      <c r="OX123" s="7">
        <v>0</v>
      </c>
      <c r="OY123" s="7">
        <v>0</v>
      </c>
      <c r="OZ123" s="7">
        <v>0</v>
      </c>
      <c r="PA123" s="7"/>
      <c r="PB123" s="7"/>
      <c r="PC123" s="7"/>
      <c r="PD123" s="7">
        <v>0</v>
      </c>
      <c r="PE123" s="7">
        <v>0</v>
      </c>
      <c r="PF123" s="7">
        <v>0</v>
      </c>
      <c r="PG123" s="7"/>
      <c r="PH123" s="7"/>
      <c r="PI123" s="7"/>
      <c r="PJ123" s="7">
        <v>15000</v>
      </c>
      <c r="PK123" s="7">
        <v>0</v>
      </c>
      <c r="PL123" s="7">
        <v>0</v>
      </c>
      <c r="PM123" s="7"/>
      <c r="PN123" s="7"/>
      <c r="PO123" s="7"/>
      <c r="PP123" s="7">
        <v>760800</v>
      </c>
      <c r="PQ123" s="7">
        <v>400000</v>
      </c>
      <c r="PR123" s="8">
        <v>400000</v>
      </c>
      <c r="PS123" s="7">
        <v>100</v>
      </c>
      <c r="PT123" s="7">
        <v>100</v>
      </c>
      <c r="PU123" s="7"/>
      <c r="PV123" s="7">
        <v>1102232</v>
      </c>
      <c r="PW123" s="7"/>
      <c r="PX123" s="7">
        <v>0</v>
      </c>
      <c r="PY123" s="7">
        <v>171000</v>
      </c>
      <c r="PZ123" s="7">
        <v>400000</v>
      </c>
      <c r="QA123" s="7">
        <v>0</v>
      </c>
      <c r="QB123" s="7">
        <v>0</v>
      </c>
      <c r="QC123" s="7">
        <v>0</v>
      </c>
      <c r="QD123" s="7">
        <v>197029</v>
      </c>
      <c r="QE123" s="7">
        <v>439150</v>
      </c>
      <c r="QF123" s="7">
        <v>190800</v>
      </c>
      <c r="QG123" s="7">
        <v>0</v>
      </c>
      <c r="QH123" s="7">
        <v>0</v>
      </c>
      <c r="QI123" s="7">
        <v>0</v>
      </c>
      <c r="QJ123" s="7">
        <v>161149</v>
      </c>
      <c r="QK123" s="7">
        <v>134670</v>
      </c>
      <c r="QL123" s="7">
        <v>170000</v>
      </c>
      <c r="QM123" s="7"/>
      <c r="QN123" s="7">
        <v>0</v>
      </c>
      <c r="QO123" s="7">
        <v>0</v>
      </c>
      <c r="QP123" s="7">
        <v>0</v>
      </c>
      <c r="QQ123" s="7"/>
      <c r="QR123" s="7"/>
      <c r="QS123" s="7"/>
      <c r="QT123" s="7"/>
      <c r="QU123" s="7">
        <v>300000</v>
      </c>
      <c r="QV123" s="7">
        <v>129000</v>
      </c>
      <c r="QW123" s="7">
        <v>0</v>
      </c>
      <c r="QX123" s="7"/>
      <c r="QY123" s="7"/>
      <c r="QZ123" s="7"/>
      <c r="RA123" s="7"/>
      <c r="RB123" s="7"/>
      <c r="RC123" s="7"/>
      <c r="RD123" s="7"/>
      <c r="RE123" s="7"/>
      <c r="RF123" s="7"/>
      <c r="RG123" s="7"/>
      <c r="RH123" s="7"/>
      <c r="RI123" s="7">
        <v>0</v>
      </c>
      <c r="RJ123" s="7"/>
      <c r="RK123" s="7"/>
      <c r="RL123" s="7"/>
      <c r="RM123" s="7" t="s">
        <v>1188</v>
      </c>
      <c r="RN123" s="7"/>
      <c r="RO123" s="7"/>
      <c r="RP123" s="7"/>
      <c r="RQ123" s="7"/>
      <c r="RR123" s="7"/>
      <c r="RS123" s="7"/>
      <c r="RT123" s="7"/>
      <c r="RU123" s="7"/>
      <c r="RV123" s="7"/>
      <c r="RW123" s="7"/>
      <c r="RX123" s="7"/>
      <c r="RY123" s="7"/>
      <c r="RZ123" s="7"/>
      <c r="SA123" s="7"/>
      <c r="SB123" s="7"/>
      <c r="SC123" s="7"/>
      <c r="SD123" s="7"/>
      <c r="SE123" s="7"/>
      <c r="SF123" s="7"/>
      <c r="SG123" s="36">
        <f t="shared" si="169"/>
        <v>760800</v>
      </c>
      <c r="SH123" s="36">
        <f t="shared" si="170"/>
        <v>760800</v>
      </c>
      <c r="SI123" s="36">
        <f t="shared" si="171"/>
        <v>680800</v>
      </c>
      <c r="SJ123" s="20">
        <f t="shared" si="172"/>
        <v>680800</v>
      </c>
      <c r="SK123" s="20">
        <f t="shared" si="173"/>
        <v>0</v>
      </c>
      <c r="SL123" s="20">
        <f t="shared" si="174"/>
        <v>0</v>
      </c>
      <c r="SM123" s="20">
        <f t="shared" si="175"/>
        <v>0</v>
      </c>
      <c r="SN123" s="36">
        <f t="shared" si="176"/>
        <v>80000</v>
      </c>
      <c r="SO123" s="36">
        <f t="shared" si="177"/>
        <v>5000</v>
      </c>
      <c r="SP123" s="20">
        <f t="shared" si="178"/>
        <v>0</v>
      </c>
      <c r="SQ123" s="20">
        <f t="shared" si="179"/>
        <v>5000</v>
      </c>
      <c r="SR123" s="20">
        <f t="shared" si="180"/>
        <v>500</v>
      </c>
      <c r="SS123" s="20">
        <f t="shared" si="181"/>
        <v>2000</v>
      </c>
      <c r="ST123" s="20">
        <f t="shared" si="182"/>
        <v>0</v>
      </c>
      <c r="SU123" s="20">
        <f t="shared" si="183"/>
        <v>7500</v>
      </c>
      <c r="SV123" s="36">
        <f t="shared" si="184"/>
        <v>50000</v>
      </c>
      <c r="SW123" s="20">
        <f t="shared" si="185"/>
        <v>30000</v>
      </c>
      <c r="SX123" s="20">
        <f t="shared" si="186"/>
        <v>5000</v>
      </c>
      <c r="SY123" s="20">
        <f t="shared" si="187"/>
        <v>0</v>
      </c>
      <c r="SZ123" s="20">
        <f t="shared" si="188"/>
        <v>0</v>
      </c>
      <c r="TA123" s="20">
        <f t="shared" si="189"/>
        <v>15000</v>
      </c>
      <c r="TB123" s="20">
        <f t="shared" si="190"/>
        <v>0</v>
      </c>
      <c r="TC123" s="20">
        <f t="shared" si="191"/>
        <v>0</v>
      </c>
      <c r="TD123" s="20">
        <f t="shared" si="192"/>
        <v>0</v>
      </c>
      <c r="TE123" s="20">
        <f t="shared" si="193"/>
        <v>0</v>
      </c>
      <c r="TF123" s="20">
        <f t="shared" si="194"/>
        <v>0</v>
      </c>
      <c r="TG123" s="20">
        <f t="shared" si="195"/>
        <v>0</v>
      </c>
      <c r="TH123" s="20">
        <f t="shared" si="196"/>
        <v>15000</v>
      </c>
      <c r="TI123" s="6"/>
      <c r="TJ123" s="36">
        <f t="shared" si="197"/>
        <v>400000</v>
      </c>
      <c r="TK123" s="36">
        <f t="shared" si="198"/>
        <v>400000</v>
      </c>
      <c r="TL123" s="36">
        <f t="shared" si="199"/>
        <v>400000</v>
      </c>
      <c r="TM123" s="20">
        <f t="shared" si="200"/>
        <v>400000</v>
      </c>
      <c r="TN123" s="20">
        <f t="shared" si="201"/>
        <v>0</v>
      </c>
      <c r="TO123" s="20">
        <f t="shared" si="202"/>
        <v>0</v>
      </c>
      <c r="TP123" s="20">
        <f t="shared" si="203"/>
        <v>0</v>
      </c>
      <c r="TQ123" s="36">
        <f t="shared" si="204"/>
        <v>0</v>
      </c>
      <c r="TR123" s="36">
        <f t="shared" si="205"/>
        <v>0</v>
      </c>
      <c r="TS123" s="20">
        <f t="shared" si="206"/>
        <v>0</v>
      </c>
      <c r="TT123" s="20">
        <f t="shared" si="207"/>
        <v>0</v>
      </c>
      <c r="TU123" s="20">
        <f t="shared" si="208"/>
        <v>0</v>
      </c>
      <c r="TV123" s="20">
        <f t="shared" si="209"/>
        <v>0</v>
      </c>
      <c r="TW123" s="20">
        <f t="shared" si="210"/>
        <v>0</v>
      </c>
      <c r="TX123" s="20">
        <f t="shared" si="211"/>
        <v>0</v>
      </c>
      <c r="TY123" s="36">
        <f t="shared" si="212"/>
        <v>0</v>
      </c>
      <c r="TZ123" s="20">
        <f t="shared" si="213"/>
        <v>0</v>
      </c>
      <c r="UA123" s="20">
        <f t="shared" si="214"/>
        <v>0</v>
      </c>
      <c r="UB123" s="20">
        <f t="shared" si="215"/>
        <v>0</v>
      </c>
      <c r="UC123" s="20">
        <f t="shared" si="216"/>
        <v>0</v>
      </c>
      <c r="UD123" s="20">
        <f t="shared" si="217"/>
        <v>0</v>
      </c>
      <c r="UE123" s="20">
        <f t="shared" si="218"/>
        <v>0</v>
      </c>
      <c r="UF123" s="20">
        <f t="shared" si="219"/>
        <v>0</v>
      </c>
      <c r="UG123" s="20">
        <f t="shared" si="220"/>
        <v>0</v>
      </c>
      <c r="UH123" s="20">
        <f t="shared" si="221"/>
        <v>0</v>
      </c>
      <c r="UI123" s="20">
        <f t="shared" si="222"/>
        <v>0</v>
      </c>
      <c r="UJ123" s="20">
        <f t="shared" si="223"/>
        <v>0</v>
      </c>
      <c r="UK123" s="20">
        <f t="shared" si="224"/>
        <v>0</v>
      </c>
      <c r="UL123" s="6"/>
      <c r="UM123" s="36">
        <f t="shared" si="225"/>
        <v>400000</v>
      </c>
      <c r="UN123" s="36">
        <f t="shared" si="226"/>
        <v>400000</v>
      </c>
      <c r="UO123" s="36">
        <f t="shared" si="227"/>
        <v>400000</v>
      </c>
      <c r="UP123" s="20">
        <f t="shared" si="228"/>
        <v>400000</v>
      </c>
      <c r="UQ123" s="20">
        <f t="shared" si="229"/>
        <v>0</v>
      </c>
      <c r="UR123" s="20">
        <f t="shared" si="230"/>
        <v>0</v>
      </c>
      <c r="US123" s="20">
        <f t="shared" si="231"/>
        <v>0</v>
      </c>
      <c r="UT123" s="36">
        <f t="shared" si="232"/>
        <v>0</v>
      </c>
      <c r="UU123" s="36">
        <f t="shared" si="233"/>
        <v>0</v>
      </c>
      <c r="UV123" s="20">
        <f t="shared" si="234"/>
        <v>0</v>
      </c>
      <c r="UW123" s="20">
        <f t="shared" si="235"/>
        <v>0</v>
      </c>
      <c r="UX123" s="20">
        <f t="shared" si="236"/>
        <v>0</v>
      </c>
      <c r="UY123" s="20">
        <f t="shared" si="237"/>
        <v>0</v>
      </c>
      <c r="UZ123" s="20">
        <f t="shared" si="238"/>
        <v>0</v>
      </c>
      <c r="VA123" s="20">
        <f t="shared" si="239"/>
        <v>0</v>
      </c>
      <c r="VB123" s="36">
        <f t="shared" si="240"/>
        <v>0</v>
      </c>
      <c r="VC123" s="20">
        <f t="shared" si="241"/>
        <v>0</v>
      </c>
      <c r="VD123" s="20">
        <f t="shared" si="242"/>
        <v>0</v>
      </c>
      <c r="VE123" s="20">
        <f t="shared" si="243"/>
        <v>0</v>
      </c>
      <c r="VF123" s="20">
        <f t="shared" si="244"/>
        <v>0</v>
      </c>
      <c r="VG123" s="20">
        <f t="shared" si="245"/>
        <v>0</v>
      </c>
      <c r="VH123" s="20">
        <f t="shared" si="246"/>
        <v>0</v>
      </c>
      <c r="VI123" s="20">
        <f t="shared" si="247"/>
        <v>0</v>
      </c>
      <c r="VJ123" s="20">
        <f t="shared" si="248"/>
        <v>0</v>
      </c>
      <c r="VK123" s="20">
        <f t="shared" si="249"/>
        <v>0</v>
      </c>
      <c r="VL123" s="20">
        <f t="shared" si="250"/>
        <v>0</v>
      </c>
      <c r="VM123" s="20">
        <f t="shared" si="251"/>
        <v>0</v>
      </c>
      <c r="VN123" s="20">
        <f t="shared" si="252"/>
        <v>0</v>
      </c>
      <c r="VT123" s="34">
        <f t="shared" si="139"/>
        <v>2813433</v>
      </c>
      <c r="VU123" s="34" t="str">
        <f t="shared" si="140"/>
        <v>Město Úpice</v>
      </c>
      <c r="VV123" s="34" t="str">
        <f t="shared" si="141"/>
        <v>Centrum denních služeb města Úpice</v>
      </c>
      <c r="VW123" s="34" t="str">
        <f t="shared" si="142"/>
        <v>centra denních služeb</v>
      </c>
      <c r="VX123" s="10">
        <f t="shared" si="143"/>
        <v>7500</v>
      </c>
      <c r="VY123" s="10"/>
      <c r="VZ123" s="10"/>
      <c r="WA123" s="10">
        <f t="shared" si="144"/>
        <v>30000</v>
      </c>
      <c r="WB123" s="10">
        <f t="shared" si="145"/>
        <v>0</v>
      </c>
      <c r="WC123" s="10">
        <f t="shared" si="146"/>
        <v>0</v>
      </c>
      <c r="WD123" s="10">
        <f t="shared" si="147"/>
        <v>0</v>
      </c>
      <c r="WE123" s="10">
        <f t="shared" si="148"/>
        <v>20000</v>
      </c>
      <c r="WF123" s="10"/>
      <c r="WG123" s="10"/>
      <c r="WH123" s="10">
        <f t="shared" si="149"/>
        <v>0</v>
      </c>
      <c r="WI123" s="10">
        <f t="shared" si="150"/>
        <v>22500</v>
      </c>
      <c r="WJ123" s="10">
        <f t="shared" si="151"/>
        <v>680800</v>
      </c>
      <c r="WK123" s="10"/>
      <c r="WL123" s="10">
        <f t="shared" si="152"/>
        <v>0</v>
      </c>
      <c r="WM123" s="10">
        <f t="shared" si="153"/>
        <v>760800</v>
      </c>
      <c r="WN123" s="10">
        <f t="shared" si="154"/>
        <v>760800</v>
      </c>
      <c r="WO123" s="10">
        <f t="shared" si="155"/>
        <v>0</v>
      </c>
      <c r="WP123" s="10">
        <f t="shared" si="156"/>
        <v>680800</v>
      </c>
      <c r="WQ123" s="34">
        <v>6115340</v>
      </c>
      <c r="WR123" s="10">
        <f t="shared" si="157"/>
        <v>0</v>
      </c>
      <c r="WS123" s="10"/>
      <c r="WT123" s="10"/>
      <c r="WU123" s="10">
        <f t="shared" si="158"/>
        <v>0</v>
      </c>
      <c r="WV123" s="10">
        <f t="shared" si="159"/>
        <v>0</v>
      </c>
      <c r="WW123" s="10">
        <f t="shared" si="160"/>
        <v>0</v>
      </c>
      <c r="WX123" s="10">
        <f t="shared" si="161"/>
        <v>0</v>
      </c>
      <c r="WY123" s="10">
        <f t="shared" si="162"/>
        <v>0</v>
      </c>
      <c r="WZ123" s="10"/>
      <c r="XA123" s="10"/>
      <c r="XB123" s="10">
        <f t="shared" si="163"/>
        <v>0</v>
      </c>
      <c r="XC123" s="10">
        <f t="shared" si="164"/>
        <v>0</v>
      </c>
      <c r="XD123" s="10">
        <f t="shared" si="165"/>
        <v>400000</v>
      </c>
      <c r="XE123" s="10">
        <f t="shared" si="166"/>
        <v>400000</v>
      </c>
      <c r="XF123" s="10"/>
      <c r="XG123" s="10">
        <f t="shared" si="167"/>
        <v>400000</v>
      </c>
      <c r="XH123" s="10">
        <f t="shared" si="168"/>
        <v>0</v>
      </c>
      <c r="XI123" s="10"/>
      <c r="XJ123" s="10"/>
      <c r="XK123" s="10"/>
    </row>
    <row r="124" spans="1:635" s="34" customFormat="1" ht="28.5" customHeight="1">
      <c r="A124" s="7">
        <v>1</v>
      </c>
      <c r="B124" s="9" t="s">
        <v>1603</v>
      </c>
      <c r="C124" s="7">
        <v>278386</v>
      </c>
      <c r="D124" s="7" t="s">
        <v>1604</v>
      </c>
      <c r="E124" s="7" t="s">
        <v>1474</v>
      </c>
      <c r="F124" s="7">
        <v>5204562</v>
      </c>
      <c r="G124" s="7" t="s">
        <v>1186</v>
      </c>
      <c r="H124" s="7" t="s">
        <v>1187</v>
      </c>
      <c r="I124" s="7" t="s">
        <v>1607</v>
      </c>
      <c r="J124" s="35">
        <v>39083</v>
      </c>
      <c r="K124" s="7"/>
      <c r="L124" s="7" t="s">
        <v>1188</v>
      </c>
      <c r="M124" s="7"/>
      <c r="N124" s="7"/>
      <c r="O124" s="7"/>
      <c r="P124" s="7"/>
      <c r="Q124" s="7"/>
      <c r="R124" s="7"/>
      <c r="S124" s="7"/>
      <c r="T124" s="7"/>
      <c r="U124" s="7"/>
      <c r="V124" s="7"/>
      <c r="W124" s="7"/>
      <c r="X124" s="7" t="s">
        <v>1242</v>
      </c>
      <c r="Y124" s="7"/>
      <c r="Z124" s="7">
        <v>2</v>
      </c>
      <c r="AA124" s="7">
        <v>2</v>
      </c>
      <c r="AB124" s="7">
        <v>3</v>
      </c>
      <c r="AC124" s="7">
        <v>96</v>
      </c>
      <c r="AD124" s="7">
        <v>1</v>
      </c>
      <c r="AE124" s="7"/>
      <c r="AF124" s="7"/>
      <c r="AG124" s="7"/>
      <c r="AH124" s="7"/>
      <c r="AI124" s="7"/>
      <c r="AJ124" s="7"/>
      <c r="AK124" s="7"/>
      <c r="AL124" s="7"/>
      <c r="AM124" s="7"/>
      <c r="AN124" s="7">
        <v>96</v>
      </c>
      <c r="AO124" s="7"/>
      <c r="AP124" s="7" t="s">
        <v>1567</v>
      </c>
      <c r="AQ124" s="7">
        <v>5</v>
      </c>
      <c r="AR124" s="7">
        <v>160</v>
      </c>
      <c r="AS124" s="7">
        <v>109</v>
      </c>
      <c r="AT124" s="7">
        <v>125</v>
      </c>
      <c r="AU124" s="7">
        <v>125</v>
      </c>
      <c r="AV124" s="7"/>
      <c r="AW124" s="7"/>
      <c r="AX124" s="7"/>
      <c r="AY124" s="7"/>
      <c r="AZ124" s="7"/>
      <c r="BA124" s="7"/>
      <c r="BB124" s="7"/>
      <c r="BC124" s="7"/>
      <c r="BD124" s="7"/>
      <c r="BE124" s="7"/>
      <c r="BF124" s="7"/>
      <c r="BG124" s="7"/>
      <c r="BH124" s="7"/>
      <c r="BI124" s="7"/>
      <c r="BJ124" s="7">
        <v>1868</v>
      </c>
      <c r="BK124" s="7"/>
      <c r="BL124" s="7" t="s">
        <v>1514</v>
      </c>
      <c r="BM124" s="7" t="s">
        <v>1191</v>
      </c>
      <c r="BN124" s="7" t="s">
        <v>1200</v>
      </c>
      <c r="BO124" s="7">
        <v>0</v>
      </c>
      <c r="BP124" s="7">
        <v>0</v>
      </c>
      <c r="BQ124" s="7">
        <v>0</v>
      </c>
      <c r="BR124" s="7">
        <v>0</v>
      </c>
      <c r="BS124" s="7">
        <v>0</v>
      </c>
      <c r="BT124" s="7">
        <v>20</v>
      </c>
      <c r="BU124" s="7">
        <v>10</v>
      </c>
      <c r="BV124" s="7">
        <v>4</v>
      </c>
      <c r="BW124" s="7">
        <v>4</v>
      </c>
      <c r="BX124" s="7">
        <v>71</v>
      </c>
      <c r="BY124" s="7">
        <v>20</v>
      </c>
      <c r="BZ124" s="7">
        <v>10</v>
      </c>
      <c r="CA124" s="7">
        <v>4</v>
      </c>
      <c r="CB124" s="7">
        <v>4</v>
      </c>
      <c r="CC124" s="7">
        <v>71</v>
      </c>
      <c r="CD124" s="7">
        <v>0</v>
      </c>
      <c r="CE124" s="7">
        <v>109</v>
      </c>
      <c r="CF124" s="7">
        <v>109</v>
      </c>
      <c r="CG124" s="7">
        <v>0</v>
      </c>
      <c r="CH124" s="7">
        <v>0</v>
      </c>
      <c r="CI124" s="7">
        <v>0</v>
      </c>
      <c r="CJ124" s="7">
        <v>0</v>
      </c>
      <c r="CK124" s="7">
        <v>0</v>
      </c>
      <c r="CL124" s="7">
        <v>0</v>
      </c>
      <c r="CM124" s="7">
        <v>20</v>
      </c>
      <c r="CN124" s="7">
        <v>10</v>
      </c>
      <c r="CO124" s="7">
        <v>4</v>
      </c>
      <c r="CP124" s="7">
        <v>4</v>
      </c>
      <c r="CQ124" s="7">
        <v>88</v>
      </c>
      <c r="CR124" s="7">
        <v>20</v>
      </c>
      <c r="CS124" s="7">
        <v>10</v>
      </c>
      <c r="CT124" s="7">
        <v>4</v>
      </c>
      <c r="CU124" s="7">
        <v>4</v>
      </c>
      <c r="CV124" s="7">
        <v>88</v>
      </c>
      <c r="CW124" s="7">
        <v>0</v>
      </c>
      <c r="CX124" s="7">
        <v>126</v>
      </c>
      <c r="CY124" s="7">
        <v>126</v>
      </c>
      <c r="CZ124" s="7">
        <v>0</v>
      </c>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v>1</v>
      </c>
      <c r="EL124" s="7">
        <v>0.7</v>
      </c>
      <c r="EM124" s="7">
        <v>0.7</v>
      </c>
      <c r="EN124" s="7">
        <v>317000</v>
      </c>
      <c r="EO124" s="7">
        <v>100000</v>
      </c>
      <c r="EP124" s="7">
        <v>5</v>
      </c>
      <c r="EQ124" s="7">
        <v>5</v>
      </c>
      <c r="ER124" s="7">
        <v>5</v>
      </c>
      <c r="ES124" s="7">
        <v>1341500</v>
      </c>
      <c r="ET124" s="7">
        <v>300000</v>
      </c>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c r="JY124" s="7"/>
      <c r="JZ124" s="7"/>
      <c r="KA124" s="7"/>
      <c r="KB124" s="7"/>
      <c r="KC124" s="7"/>
      <c r="KD124" s="7"/>
      <c r="KE124" s="7"/>
      <c r="KF124" s="7"/>
      <c r="KG124" s="7">
        <v>0</v>
      </c>
      <c r="KH124" s="7"/>
      <c r="KI124" s="7">
        <v>5.7</v>
      </c>
      <c r="KJ124" s="7">
        <v>0</v>
      </c>
      <c r="KK124" s="7">
        <v>0</v>
      </c>
      <c r="KL124" s="7">
        <v>0</v>
      </c>
      <c r="KM124" s="7">
        <v>5.7</v>
      </c>
      <c r="KN124" s="7">
        <v>1658500</v>
      </c>
      <c r="KO124" s="7">
        <v>400000</v>
      </c>
      <c r="KP124" s="7">
        <v>400000</v>
      </c>
      <c r="KQ124" s="7"/>
      <c r="KR124" s="7"/>
      <c r="KS124" s="7"/>
      <c r="KT124" s="7">
        <v>0</v>
      </c>
      <c r="KU124" s="7">
        <v>0</v>
      </c>
      <c r="KV124" s="7">
        <v>0</v>
      </c>
      <c r="KW124" s="7"/>
      <c r="KX124" s="7"/>
      <c r="KY124" s="7"/>
      <c r="KZ124" s="7">
        <v>0</v>
      </c>
      <c r="LA124" s="7">
        <v>0</v>
      </c>
      <c r="LB124" s="7">
        <v>0</v>
      </c>
      <c r="LC124" s="7"/>
      <c r="LD124" s="7"/>
      <c r="LE124" s="7"/>
      <c r="LF124" s="7">
        <v>0</v>
      </c>
      <c r="LG124" s="7">
        <v>0</v>
      </c>
      <c r="LH124" s="7">
        <v>0</v>
      </c>
      <c r="LI124" s="7"/>
      <c r="LJ124" s="7"/>
      <c r="LK124" s="7"/>
      <c r="LL124" s="7">
        <v>0</v>
      </c>
      <c r="LM124" s="7">
        <v>0</v>
      </c>
      <c r="LN124" s="7">
        <v>0</v>
      </c>
      <c r="LO124" s="7"/>
      <c r="LP124" s="7"/>
      <c r="LQ124" s="7"/>
      <c r="LR124" s="7">
        <v>35000</v>
      </c>
      <c r="LS124" s="7">
        <v>35000</v>
      </c>
      <c r="LT124" s="7">
        <v>35000</v>
      </c>
      <c r="LU124" s="7"/>
      <c r="LV124" s="7"/>
      <c r="LW124" s="7"/>
      <c r="LX124" s="7">
        <v>500</v>
      </c>
      <c r="LY124" s="7">
        <v>0</v>
      </c>
      <c r="LZ124" s="7">
        <v>0</v>
      </c>
      <c r="MA124" s="7"/>
      <c r="MB124" s="7"/>
      <c r="MC124" s="7"/>
      <c r="MD124" s="7">
        <v>5000</v>
      </c>
      <c r="ME124" s="7">
        <v>0</v>
      </c>
      <c r="MF124" s="7">
        <v>0</v>
      </c>
      <c r="MG124" s="7"/>
      <c r="MH124" s="7"/>
      <c r="MI124" s="7"/>
      <c r="MJ124" s="7">
        <v>35000</v>
      </c>
      <c r="MK124" s="7">
        <v>0</v>
      </c>
      <c r="ML124" s="7">
        <v>0</v>
      </c>
      <c r="MM124" s="7"/>
      <c r="MN124" s="7"/>
      <c r="MO124" s="7"/>
      <c r="MP124" s="7">
        <v>25000</v>
      </c>
      <c r="MQ124" s="7">
        <v>15000</v>
      </c>
      <c r="MR124" s="7">
        <v>15000</v>
      </c>
      <c r="MS124" s="7"/>
      <c r="MT124" s="7"/>
      <c r="MU124" s="7"/>
      <c r="MV124" s="7">
        <v>95000</v>
      </c>
      <c r="MW124" s="7">
        <v>0</v>
      </c>
      <c r="MX124" s="7">
        <v>0</v>
      </c>
      <c r="MY124" s="7"/>
      <c r="MZ124" s="7"/>
      <c r="NA124" s="7"/>
      <c r="NB124" s="7">
        <v>30000</v>
      </c>
      <c r="NC124" s="7">
        <v>0</v>
      </c>
      <c r="ND124" s="7">
        <v>0</v>
      </c>
      <c r="NE124" s="7"/>
      <c r="NF124" s="7"/>
      <c r="NG124" s="7"/>
      <c r="NH124" s="7">
        <v>0</v>
      </c>
      <c r="NI124" s="7">
        <v>0</v>
      </c>
      <c r="NJ124" s="7">
        <v>0</v>
      </c>
      <c r="NK124" s="7"/>
      <c r="NL124" s="7"/>
      <c r="NM124" s="7"/>
      <c r="NN124" s="7">
        <v>0</v>
      </c>
      <c r="NO124" s="7">
        <v>0</v>
      </c>
      <c r="NP124" s="7">
        <v>0</v>
      </c>
      <c r="NQ124" s="7"/>
      <c r="NR124" s="7"/>
      <c r="NS124" s="7"/>
      <c r="NT124" s="7">
        <v>25000</v>
      </c>
      <c r="NU124" s="7">
        <v>25000</v>
      </c>
      <c r="NV124" s="7">
        <v>25000</v>
      </c>
      <c r="NW124" s="7"/>
      <c r="NX124" s="7"/>
      <c r="NY124" s="7"/>
      <c r="NZ124" s="7">
        <v>25000</v>
      </c>
      <c r="OA124" s="7">
        <v>0</v>
      </c>
      <c r="OB124" s="7">
        <v>0</v>
      </c>
      <c r="OC124" s="7"/>
      <c r="OD124" s="7"/>
      <c r="OE124" s="7"/>
      <c r="OF124" s="7">
        <v>500</v>
      </c>
      <c r="OG124" s="7">
        <v>0</v>
      </c>
      <c r="OH124" s="7">
        <v>0</v>
      </c>
      <c r="OI124" s="7"/>
      <c r="OJ124" s="7"/>
      <c r="OK124" s="7"/>
      <c r="OL124" s="7">
        <v>0</v>
      </c>
      <c r="OM124" s="7">
        <v>0</v>
      </c>
      <c r="ON124" s="7">
        <v>0</v>
      </c>
      <c r="OO124" s="7"/>
      <c r="OP124" s="7"/>
      <c r="OQ124" s="7"/>
      <c r="OR124" s="7">
        <v>0</v>
      </c>
      <c r="OS124" s="7">
        <v>0</v>
      </c>
      <c r="OT124" s="7">
        <v>0</v>
      </c>
      <c r="OU124" s="7"/>
      <c r="OV124" s="7"/>
      <c r="OW124" s="7"/>
      <c r="OX124" s="7">
        <v>0</v>
      </c>
      <c r="OY124" s="7">
        <v>0</v>
      </c>
      <c r="OZ124" s="7">
        <v>0</v>
      </c>
      <c r="PA124" s="7"/>
      <c r="PB124" s="7"/>
      <c r="PC124" s="7"/>
      <c r="PD124" s="7">
        <v>0</v>
      </c>
      <c r="PE124" s="7">
        <v>0</v>
      </c>
      <c r="PF124" s="7">
        <v>0</v>
      </c>
      <c r="PG124" s="7"/>
      <c r="PH124" s="7"/>
      <c r="PI124" s="7"/>
      <c r="PJ124" s="7">
        <v>52000</v>
      </c>
      <c r="PK124" s="7">
        <v>0</v>
      </c>
      <c r="PL124" s="7">
        <v>0</v>
      </c>
      <c r="PM124" s="7"/>
      <c r="PN124" s="7"/>
      <c r="PO124" s="7"/>
      <c r="PP124" s="7">
        <v>1986500</v>
      </c>
      <c r="PQ124" s="7">
        <v>475000</v>
      </c>
      <c r="PR124" s="8">
        <v>475000</v>
      </c>
      <c r="PS124" s="7">
        <v>100</v>
      </c>
      <c r="PT124" s="7">
        <v>100</v>
      </c>
      <c r="PU124" s="7"/>
      <c r="PV124" s="7">
        <v>1985406</v>
      </c>
      <c r="PW124" s="7"/>
      <c r="PX124" s="7">
        <v>400000</v>
      </c>
      <c r="PY124" s="7">
        <v>392000</v>
      </c>
      <c r="PZ124" s="7">
        <v>475000</v>
      </c>
      <c r="QA124" s="7">
        <v>0</v>
      </c>
      <c r="QB124" s="7">
        <v>0</v>
      </c>
      <c r="QC124" s="7">
        <v>0</v>
      </c>
      <c r="QD124" s="7">
        <v>1385101</v>
      </c>
      <c r="QE124" s="7">
        <v>1508900</v>
      </c>
      <c r="QF124" s="7">
        <v>1171500</v>
      </c>
      <c r="QG124" s="7">
        <v>0</v>
      </c>
      <c r="QH124" s="7">
        <v>0</v>
      </c>
      <c r="QI124" s="7">
        <v>0</v>
      </c>
      <c r="QJ124" s="7">
        <v>418905</v>
      </c>
      <c r="QK124" s="7">
        <v>421570</v>
      </c>
      <c r="QL124" s="7">
        <v>340000</v>
      </c>
      <c r="QM124" s="7"/>
      <c r="QN124" s="7">
        <v>0</v>
      </c>
      <c r="QO124" s="7">
        <v>0</v>
      </c>
      <c r="QP124" s="7">
        <v>0</v>
      </c>
      <c r="QQ124" s="7"/>
      <c r="QR124" s="7"/>
      <c r="QS124" s="7"/>
      <c r="QT124" s="7"/>
      <c r="QU124" s="7"/>
      <c r="QV124" s="7"/>
      <c r="QW124" s="7"/>
      <c r="QX124" s="7"/>
      <c r="QY124" s="7"/>
      <c r="QZ124" s="7"/>
      <c r="RA124" s="7"/>
      <c r="RB124" s="7"/>
      <c r="RC124" s="7"/>
      <c r="RD124" s="7"/>
      <c r="RE124" s="7"/>
      <c r="RF124" s="7"/>
      <c r="RG124" s="7"/>
      <c r="RH124" s="7"/>
      <c r="RI124" s="7">
        <v>0</v>
      </c>
      <c r="RJ124" s="7"/>
      <c r="RK124" s="7"/>
      <c r="RL124" s="7"/>
      <c r="RM124" s="7" t="s">
        <v>1188</v>
      </c>
      <c r="RN124" s="7"/>
      <c r="RO124" s="7"/>
      <c r="RP124" s="7"/>
      <c r="RQ124" s="7"/>
      <c r="RR124" s="7"/>
      <c r="RS124" s="7"/>
      <c r="RT124" s="7"/>
      <c r="RU124" s="7"/>
      <c r="RV124" s="7"/>
      <c r="RW124" s="7"/>
      <c r="RX124" s="7"/>
      <c r="RY124" s="7"/>
      <c r="RZ124" s="7"/>
      <c r="SA124" s="7"/>
      <c r="SB124" s="7"/>
      <c r="SC124" s="7"/>
      <c r="SD124" s="7"/>
      <c r="SE124" s="7"/>
      <c r="SF124" s="7"/>
      <c r="SG124" s="36">
        <f t="shared" si="169"/>
        <v>1986500</v>
      </c>
      <c r="SH124" s="36">
        <f t="shared" si="170"/>
        <v>1986500</v>
      </c>
      <c r="SI124" s="36">
        <f t="shared" si="171"/>
        <v>1658500</v>
      </c>
      <c r="SJ124" s="20">
        <f t="shared" si="172"/>
        <v>1658500</v>
      </c>
      <c r="SK124" s="20">
        <f t="shared" si="173"/>
        <v>0</v>
      </c>
      <c r="SL124" s="20">
        <f t="shared" si="174"/>
        <v>0</v>
      </c>
      <c r="SM124" s="20">
        <f t="shared" si="175"/>
        <v>0</v>
      </c>
      <c r="SN124" s="36">
        <f t="shared" si="176"/>
        <v>328000</v>
      </c>
      <c r="SO124" s="36">
        <f t="shared" si="177"/>
        <v>35000</v>
      </c>
      <c r="SP124" s="20">
        <f t="shared" si="178"/>
        <v>0</v>
      </c>
      <c r="SQ124" s="20">
        <f t="shared" si="179"/>
        <v>35000</v>
      </c>
      <c r="SR124" s="20">
        <f t="shared" si="180"/>
        <v>500</v>
      </c>
      <c r="SS124" s="20">
        <f t="shared" si="181"/>
        <v>5000</v>
      </c>
      <c r="ST124" s="20">
        <f t="shared" si="182"/>
        <v>35000</v>
      </c>
      <c r="SU124" s="20">
        <f t="shared" si="183"/>
        <v>25000</v>
      </c>
      <c r="SV124" s="36">
        <f t="shared" si="184"/>
        <v>175500</v>
      </c>
      <c r="SW124" s="20">
        <f t="shared" si="185"/>
        <v>95000</v>
      </c>
      <c r="SX124" s="20">
        <f t="shared" si="186"/>
        <v>30000</v>
      </c>
      <c r="SY124" s="20">
        <f t="shared" si="187"/>
        <v>0</v>
      </c>
      <c r="SZ124" s="20">
        <f t="shared" si="188"/>
        <v>0</v>
      </c>
      <c r="TA124" s="20">
        <f t="shared" si="189"/>
        <v>25000</v>
      </c>
      <c r="TB124" s="20">
        <f t="shared" si="190"/>
        <v>25000</v>
      </c>
      <c r="TC124" s="20">
        <f t="shared" si="191"/>
        <v>500</v>
      </c>
      <c r="TD124" s="20">
        <f t="shared" si="192"/>
        <v>0</v>
      </c>
      <c r="TE124" s="20">
        <f t="shared" si="193"/>
        <v>0</v>
      </c>
      <c r="TF124" s="20">
        <f t="shared" si="194"/>
        <v>0</v>
      </c>
      <c r="TG124" s="20">
        <f t="shared" si="195"/>
        <v>0</v>
      </c>
      <c r="TH124" s="20">
        <f t="shared" si="196"/>
        <v>52000</v>
      </c>
      <c r="TI124" s="6"/>
      <c r="TJ124" s="36">
        <f t="shared" si="197"/>
        <v>475000</v>
      </c>
      <c r="TK124" s="36">
        <f t="shared" si="198"/>
        <v>475000</v>
      </c>
      <c r="TL124" s="36">
        <f t="shared" si="199"/>
        <v>400000</v>
      </c>
      <c r="TM124" s="20">
        <f t="shared" si="200"/>
        <v>400000</v>
      </c>
      <c r="TN124" s="20">
        <f t="shared" si="201"/>
        <v>0</v>
      </c>
      <c r="TO124" s="20">
        <f t="shared" si="202"/>
        <v>0</v>
      </c>
      <c r="TP124" s="20">
        <f t="shared" si="203"/>
        <v>0</v>
      </c>
      <c r="TQ124" s="36">
        <f t="shared" si="204"/>
        <v>75000</v>
      </c>
      <c r="TR124" s="36">
        <f t="shared" si="205"/>
        <v>35000</v>
      </c>
      <c r="TS124" s="20">
        <f t="shared" si="206"/>
        <v>0</v>
      </c>
      <c r="TT124" s="20">
        <f t="shared" si="207"/>
        <v>35000</v>
      </c>
      <c r="TU124" s="20">
        <f t="shared" si="208"/>
        <v>0</v>
      </c>
      <c r="TV124" s="20">
        <f t="shared" si="209"/>
        <v>0</v>
      </c>
      <c r="TW124" s="20">
        <f t="shared" si="210"/>
        <v>0</v>
      </c>
      <c r="TX124" s="20">
        <f t="shared" si="211"/>
        <v>15000</v>
      </c>
      <c r="TY124" s="36">
        <f t="shared" si="212"/>
        <v>25000</v>
      </c>
      <c r="TZ124" s="20">
        <f t="shared" si="213"/>
        <v>0</v>
      </c>
      <c r="UA124" s="20">
        <f t="shared" si="214"/>
        <v>0</v>
      </c>
      <c r="UB124" s="20">
        <f t="shared" si="215"/>
        <v>0</v>
      </c>
      <c r="UC124" s="20">
        <f t="shared" si="216"/>
        <v>0</v>
      </c>
      <c r="UD124" s="20">
        <f t="shared" si="217"/>
        <v>25000</v>
      </c>
      <c r="UE124" s="20">
        <f t="shared" si="218"/>
        <v>0</v>
      </c>
      <c r="UF124" s="20">
        <f t="shared" si="219"/>
        <v>0</v>
      </c>
      <c r="UG124" s="20">
        <f t="shared" si="220"/>
        <v>0</v>
      </c>
      <c r="UH124" s="20">
        <f t="shared" si="221"/>
        <v>0</v>
      </c>
      <c r="UI124" s="20">
        <f t="shared" si="222"/>
        <v>0</v>
      </c>
      <c r="UJ124" s="20">
        <f t="shared" si="223"/>
        <v>0</v>
      </c>
      <c r="UK124" s="20">
        <f t="shared" si="224"/>
        <v>0</v>
      </c>
      <c r="UL124" s="6"/>
      <c r="UM124" s="36">
        <f t="shared" si="225"/>
        <v>475000</v>
      </c>
      <c r="UN124" s="36">
        <f t="shared" si="226"/>
        <v>475000</v>
      </c>
      <c r="UO124" s="36">
        <f t="shared" si="227"/>
        <v>400000</v>
      </c>
      <c r="UP124" s="20">
        <f t="shared" si="228"/>
        <v>400000</v>
      </c>
      <c r="UQ124" s="20">
        <f t="shared" si="229"/>
        <v>0</v>
      </c>
      <c r="UR124" s="20">
        <f t="shared" si="230"/>
        <v>0</v>
      </c>
      <c r="US124" s="20">
        <f t="shared" si="231"/>
        <v>0</v>
      </c>
      <c r="UT124" s="36">
        <f t="shared" si="232"/>
        <v>75000</v>
      </c>
      <c r="UU124" s="36">
        <f t="shared" si="233"/>
        <v>35000</v>
      </c>
      <c r="UV124" s="20">
        <f t="shared" si="234"/>
        <v>0</v>
      </c>
      <c r="UW124" s="20">
        <f t="shared" si="235"/>
        <v>35000</v>
      </c>
      <c r="UX124" s="20">
        <f t="shared" si="236"/>
        <v>0</v>
      </c>
      <c r="UY124" s="20">
        <f t="shared" si="237"/>
        <v>0</v>
      </c>
      <c r="UZ124" s="20">
        <f t="shared" si="238"/>
        <v>0</v>
      </c>
      <c r="VA124" s="20">
        <f t="shared" si="239"/>
        <v>15000</v>
      </c>
      <c r="VB124" s="36">
        <f t="shared" si="240"/>
        <v>25000</v>
      </c>
      <c r="VC124" s="20">
        <f t="shared" si="241"/>
        <v>0</v>
      </c>
      <c r="VD124" s="20">
        <f t="shared" si="242"/>
        <v>0</v>
      </c>
      <c r="VE124" s="20">
        <f t="shared" si="243"/>
        <v>0</v>
      </c>
      <c r="VF124" s="20">
        <f t="shared" si="244"/>
        <v>0</v>
      </c>
      <c r="VG124" s="20">
        <f t="shared" si="245"/>
        <v>25000</v>
      </c>
      <c r="VH124" s="20">
        <f t="shared" si="246"/>
        <v>0</v>
      </c>
      <c r="VI124" s="20">
        <f t="shared" si="247"/>
        <v>0</v>
      </c>
      <c r="VJ124" s="20">
        <f t="shared" si="248"/>
        <v>0</v>
      </c>
      <c r="VK124" s="20">
        <f t="shared" si="249"/>
        <v>0</v>
      </c>
      <c r="VL124" s="20">
        <f t="shared" si="250"/>
        <v>0</v>
      </c>
      <c r="VM124" s="20">
        <f t="shared" si="251"/>
        <v>0</v>
      </c>
      <c r="VN124" s="20">
        <f t="shared" si="252"/>
        <v>0</v>
      </c>
      <c r="VT124" s="34">
        <f t="shared" si="139"/>
        <v>5204562</v>
      </c>
      <c r="VU124" s="34" t="str">
        <f t="shared" si="140"/>
        <v>Město Úpice</v>
      </c>
      <c r="VV124" s="34" t="str">
        <f t="shared" si="141"/>
        <v>Pečovatelská služba města Úpice</v>
      </c>
      <c r="VW124" s="34" t="str">
        <f t="shared" si="142"/>
        <v>pečovatelská služba</v>
      </c>
      <c r="VX124" s="10">
        <f t="shared" si="143"/>
        <v>75500</v>
      </c>
      <c r="VY124" s="10"/>
      <c r="VZ124" s="10"/>
      <c r="WA124" s="10">
        <f t="shared" si="144"/>
        <v>95000</v>
      </c>
      <c r="WB124" s="10">
        <f t="shared" si="145"/>
        <v>25000</v>
      </c>
      <c r="WC124" s="10">
        <f t="shared" si="146"/>
        <v>0</v>
      </c>
      <c r="WD124" s="10">
        <f t="shared" si="147"/>
        <v>0</v>
      </c>
      <c r="WE124" s="10">
        <f t="shared" si="148"/>
        <v>55000</v>
      </c>
      <c r="WF124" s="10"/>
      <c r="WG124" s="10"/>
      <c r="WH124" s="10">
        <f t="shared" si="149"/>
        <v>0</v>
      </c>
      <c r="WI124" s="10">
        <f t="shared" si="150"/>
        <v>77500</v>
      </c>
      <c r="WJ124" s="10">
        <f t="shared" si="151"/>
        <v>1658500</v>
      </c>
      <c r="WK124" s="10"/>
      <c r="WL124" s="10">
        <f t="shared" si="152"/>
        <v>0</v>
      </c>
      <c r="WM124" s="10">
        <f t="shared" si="153"/>
        <v>1986500</v>
      </c>
      <c r="WN124" s="10">
        <f t="shared" si="154"/>
        <v>1986500</v>
      </c>
      <c r="WO124" s="10">
        <f t="shared" si="155"/>
        <v>0</v>
      </c>
      <c r="WP124" s="10">
        <f t="shared" si="156"/>
        <v>1658500</v>
      </c>
      <c r="WQ124" s="34">
        <v>6115340</v>
      </c>
      <c r="WR124" s="10">
        <f t="shared" si="157"/>
        <v>35000</v>
      </c>
      <c r="WS124" s="10"/>
      <c r="WT124" s="10"/>
      <c r="WU124" s="10">
        <f t="shared" si="158"/>
        <v>0</v>
      </c>
      <c r="WV124" s="10">
        <f t="shared" si="159"/>
        <v>0</v>
      </c>
      <c r="WW124" s="10">
        <f t="shared" si="160"/>
        <v>0</v>
      </c>
      <c r="WX124" s="10">
        <f t="shared" si="161"/>
        <v>0</v>
      </c>
      <c r="WY124" s="10">
        <f t="shared" si="162"/>
        <v>25000</v>
      </c>
      <c r="WZ124" s="10"/>
      <c r="XA124" s="10"/>
      <c r="XB124" s="10">
        <f t="shared" si="163"/>
        <v>0</v>
      </c>
      <c r="XC124" s="10">
        <f t="shared" si="164"/>
        <v>15000</v>
      </c>
      <c r="XD124" s="10">
        <f t="shared" si="165"/>
        <v>400000</v>
      </c>
      <c r="XE124" s="10">
        <f t="shared" si="166"/>
        <v>475000</v>
      </c>
      <c r="XF124" s="10"/>
      <c r="XG124" s="10">
        <f t="shared" si="167"/>
        <v>475000</v>
      </c>
      <c r="XH124" s="10">
        <f t="shared" si="168"/>
        <v>0</v>
      </c>
      <c r="XI124" s="10"/>
      <c r="XJ124" s="10"/>
      <c r="XK124" s="10"/>
    </row>
    <row r="125" spans="1:635" s="34" customFormat="1" ht="28.5" customHeight="1">
      <c r="A125" s="7">
        <v>1</v>
      </c>
      <c r="B125" s="9" t="s">
        <v>1608</v>
      </c>
      <c r="C125" s="7">
        <v>275492</v>
      </c>
      <c r="D125" s="7" t="s">
        <v>1609</v>
      </c>
      <c r="E125" s="7" t="s">
        <v>1474</v>
      </c>
      <c r="F125" s="7">
        <v>9666094</v>
      </c>
      <c r="G125" s="7" t="s">
        <v>1186</v>
      </c>
      <c r="H125" s="7" t="s">
        <v>1187</v>
      </c>
      <c r="I125" s="7" t="s">
        <v>1343</v>
      </c>
      <c r="J125" s="35">
        <v>39083</v>
      </c>
      <c r="K125" s="7"/>
      <c r="L125" s="7" t="s">
        <v>1188</v>
      </c>
      <c r="M125" s="7"/>
      <c r="N125" s="7"/>
      <c r="O125" s="7"/>
      <c r="P125" s="7"/>
      <c r="Q125" s="7"/>
      <c r="R125" s="7"/>
      <c r="S125" s="7"/>
      <c r="T125" s="7"/>
      <c r="U125" s="7"/>
      <c r="V125" s="7"/>
      <c r="W125" s="7"/>
      <c r="X125" s="7" t="s">
        <v>1291</v>
      </c>
      <c r="Y125" s="7"/>
      <c r="Z125" s="7">
        <v>2</v>
      </c>
      <c r="AA125" s="7">
        <v>18</v>
      </c>
      <c r="AB125" s="7">
        <v>13</v>
      </c>
      <c r="AC125" s="7">
        <v>20</v>
      </c>
      <c r="AD125" s="7">
        <v>20</v>
      </c>
      <c r="AE125" s="7"/>
      <c r="AF125" s="7"/>
      <c r="AG125" s="7"/>
      <c r="AH125" s="7"/>
      <c r="AI125" s="7"/>
      <c r="AJ125" s="7"/>
      <c r="AK125" s="7"/>
      <c r="AL125" s="7"/>
      <c r="AM125" s="7"/>
      <c r="AN125" s="7">
        <v>130</v>
      </c>
      <c r="AO125" s="7"/>
      <c r="AP125" s="7" t="s">
        <v>1610</v>
      </c>
      <c r="AQ125" s="7">
        <v>4</v>
      </c>
      <c r="AR125" s="7">
        <v>50</v>
      </c>
      <c r="AS125" s="7">
        <v>61</v>
      </c>
      <c r="AT125" s="7">
        <v>62</v>
      </c>
      <c r="AU125" s="7">
        <v>62</v>
      </c>
      <c r="AV125" s="7"/>
      <c r="AW125" s="7"/>
      <c r="AX125" s="7"/>
      <c r="AY125" s="7"/>
      <c r="AZ125" s="7"/>
      <c r="BA125" s="7"/>
      <c r="BB125" s="7"/>
      <c r="BC125" s="7"/>
      <c r="BD125" s="7"/>
      <c r="BE125" s="7"/>
      <c r="BF125" s="7"/>
      <c r="BG125" s="7"/>
      <c r="BH125" s="7"/>
      <c r="BI125" s="7"/>
      <c r="BJ125" s="7">
        <v>3000</v>
      </c>
      <c r="BK125" s="7"/>
      <c r="BL125" s="7" t="s">
        <v>1514</v>
      </c>
      <c r="BM125" s="7" t="s">
        <v>1191</v>
      </c>
      <c r="BN125" s="7" t="s">
        <v>1319</v>
      </c>
      <c r="BO125" s="7">
        <v>0</v>
      </c>
      <c r="BP125" s="7">
        <v>0</v>
      </c>
      <c r="BQ125" s="7">
        <v>0</v>
      </c>
      <c r="BR125" s="7">
        <v>0</v>
      </c>
      <c r="BS125" s="7">
        <v>0</v>
      </c>
      <c r="BT125" s="7">
        <v>8</v>
      </c>
      <c r="BU125" s="7">
        <v>3</v>
      </c>
      <c r="BV125" s="7">
        <v>0</v>
      </c>
      <c r="BW125" s="7">
        <v>0</v>
      </c>
      <c r="BX125" s="7">
        <v>41</v>
      </c>
      <c r="BY125" s="7">
        <v>8</v>
      </c>
      <c r="BZ125" s="7">
        <v>3</v>
      </c>
      <c r="CA125" s="7">
        <v>0</v>
      </c>
      <c r="CB125" s="7">
        <v>0</v>
      </c>
      <c r="CC125" s="7">
        <v>41</v>
      </c>
      <c r="CD125" s="7">
        <v>0</v>
      </c>
      <c r="CE125" s="7">
        <v>52</v>
      </c>
      <c r="CF125" s="7">
        <v>52</v>
      </c>
      <c r="CG125" s="7">
        <v>1</v>
      </c>
      <c r="CH125" s="7">
        <v>0</v>
      </c>
      <c r="CI125" s="7">
        <v>0</v>
      </c>
      <c r="CJ125" s="7">
        <v>0</v>
      </c>
      <c r="CK125" s="7">
        <v>0</v>
      </c>
      <c r="CL125" s="7">
        <v>0</v>
      </c>
      <c r="CM125" s="7">
        <v>8</v>
      </c>
      <c r="CN125" s="7">
        <v>3</v>
      </c>
      <c r="CO125" s="7">
        <v>0</v>
      </c>
      <c r="CP125" s="7">
        <v>0</v>
      </c>
      <c r="CQ125" s="7">
        <v>71</v>
      </c>
      <c r="CR125" s="7">
        <v>8</v>
      </c>
      <c r="CS125" s="7">
        <v>3</v>
      </c>
      <c r="CT125" s="7">
        <v>0</v>
      </c>
      <c r="CU125" s="7">
        <v>0</v>
      </c>
      <c r="CV125" s="7">
        <v>71</v>
      </c>
      <c r="CW125" s="7">
        <v>0</v>
      </c>
      <c r="CX125" s="7">
        <v>82</v>
      </c>
      <c r="CY125" s="7">
        <v>82</v>
      </c>
      <c r="CZ125" s="7">
        <v>1</v>
      </c>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v>1</v>
      </c>
      <c r="EL125" s="7">
        <v>0.5</v>
      </c>
      <c r="EM125" s="7">
        <v>0.5</v>
      </c>
      <c r="EN125" s="7">
        <v>260000</v>
      </c>
      <c r="EO125" s="7">
        <v>260000</v>
      </c>
      <c r="EP125" s="7">
        <v>5</v>
      </c>
      <c r="EQ125" s="7">
        <v>5</v>
      </c>
      <c r="ER125" s="7">
        <v>5.5</v>
      </c>
      <c r="ES125" s="7">
        <v>1456500</v>
      </c>
      <c r="ET125" s="7">
        <v>1456500</v>
      </c>
      <c r="EU125" s="7"/>
      <c r="EV125" s="7"/>
      <c r="EW125" s="7"/>
      <c r="EX125" s="7"/>
      <c r="EY125" s="7"/>
      <c r="EZ125" s="7"/>
      <c r="FA125" s="7"/>
      <c r="FB125" s="7"/>
      <c r="FC125" s="7"/>
      <c r="FD125" s="7"/>
      <c r="FE125" s="7"/>
      <c r="FF125" s="7"/>
      <c r="FG125" s="7"/>
      <c r="FH125" s="7"/>
      <c r="FI125" s="7"/>
      <c r="FJ125" s="7"/>
      <c r="FK125" s="7"/>
      <c r="FL125" s="7"/>
      <c r="FM125" s="7"/>
      <c r="FN125" s="7"/>
      <c r="FO125" s="7">
        <v>1</v>
      </c>
      <c r="FP125" s="7">
        <v>1</v>
      </c>
      <c r="FQ125" s="7">
        <v>1</v>
      </c>
      <c r="FR125" s="7">
        <v>450000</v>
      </c>
      <c r="FS125" s="7">
        <v>450000</v>
      </c>
      <c r="FT125" s="7"/>
      <c r="FU125" s="7"/>
      <c r="FV125" s="7"/>
      <c r="FW125" s="7"/>
      <c r="FX125" s="7"/>
      <c r="FY125" s="7"/>
      <c r="FZ125" s="7"/>
      <c r="GA125" s="7"/>
      <c r="GB125" s="7"/>
      <c r="GC125" s="7"/>
      <c r="GD125" s="7"/>
      <c r="GE125" s="7"/>
      <c r="GF125" s="7"/>
      <c r="GG125" s="7"/>
      <c r="GH125" s="7"/>
      <c r="GI125" s="7"/>
      <c r="GJ125" s="7"/>
      <c r="GK125" s="7"/>
      <c r="GL125" s="7">
        <v>1</v>
      </c>
      <c r="GM125" s="7">
        <v>0.1</v>
      </c>
      <c r="GN125" s="7">
        <v>12</v>
      </c>
      <c r="GO125" s="7">
        <v>0.1</v>
      </c>
      <c r="GP125" s="7">
        <v>25500</v>
      </c>
      <c r="GQ125" s="7">
        <v>25500</v>
      </c>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c r="JY125" s="7"/>
      <c r="JZ125" s="7"/>
      <c r="KA125" s="7"/>
      <c r="KB125" s="7"/>
      <c r="KC125" s="7"/>
      <c r="KD125" s="7"/>
      <c r="KE125" s="7"/>
      <c r="KF125" s="7"/>
      <c r="KG125" s="7">
        <v>0</v>
      </c>
      <c r="KH125" s="7"/>
      <c r="KI125" s="7">
        <v>5.5</v>
      </c>
      <c r="KJ125" s="7">
        <v>0.1</v>
      </c>
      <c r="KK125" s="7">
        <v>0</v>
      </c>
      <c r="KL125" s="7">
        <v>0</v>
      </c>
      <c r="KM125" s="7">
        <v>5.6</v>
      </c>
      <c r="KN125" s="7">
        <v>2166500</v>
      </c>
      <c r="KO125" s="7">
        <v>2166500</v>
      </c>
      <c r="KP125" s="7">
        <v>2166500</v>
      </c>
      <c r="KQ125" s="7"/>
      <c r="KR125" s="7"/>
      <c r="KS125" s="7"/>
      <c r="KT125" s="7">
        <v>25500</v>
      </c>
      <c r="KU125" s="7">
        <v>25500</v>
      </c>
      <c r="KV125" s="7">
        <v>25500</v>
      </c>
      <c r="KW125" s="7"/>
      <c r="KX125" s="7"/>
      <c r="KY125" s="7"/>
      <c r="KZ125" s="7">
        <v>0</v>
      </c>
      <c r="LA125" s="7">
        <v>0</v>
      </c>
      <c r="LB125" s="7">
        <v>0</v>
      </c>
      <c r="LC125" s="7"/>
      <c r="LD125" s="7"/>
      <c r="LE125" s="7"/>
      <c r="LF125" s="7">
        <v>0</v>
      </c>
      <c r="LG125" s="7">
        <v>0</v>
      </c>
      <c r="LH125" s="7">
        <v>0</v>
      </c>
      <c r="LI125" s="7"/>
      <c r="LJ125" s="7"/>
      <c r="LK125" s="7"/>
      <c r="LL125" s="7">
        <v>0</v>
      </c>
      <c r="LM125" s="7">
        <v>0</v>
      </c>
      <c r="LN125" s="7">
        <v>0</v>
      </c>
      <c r="LO125" s="7"/>
      <c r="LP125" s="7"/>
      <c r="LQ125" s="7"/>
      <c r="LR125" s="7">
        <v>30000</v>
      </c>
      <c r="LS125" s="7">
        <v>0</v>
      </c>
      <c r="LT125" s="7">
        <v>0</v>
      </c>
      <c r="LU125" s="7"/>
      <c r="LV125" s="7"/>
      <c r="LW125" s="7"/>
      <c r="LX125" s="7">
        <v>0</v>
      </c>
      <c r="LY125" s="7">
        <v>0</v>
      </c>
      <c r="LZ125" s="7">
        <v>0</v>
      </c>
      <c r="MA125" s="7"/>
      <c r="MB125" s="7"/>
      <c r="MC125" s="7"/>
      <c r="MD125" s="7">
        <v>36000</v>
      </c>
      <c r="ME125" s="7">
        <v>0</v>
      </c>
      <c r="MF125" s="7">
        <v>0</v>
      </c>
      <c r="MG125" s="7"/>
      <c r="MH125" s="7"/>
      <c r="MI125" s="7"/>
      <c r="MJ125" s="7">
        <v>25200</v>
      </c>
      <c r="MK125" s="7">
        <v>0</v>
      </c>
      <c r="ML125" s="7">
        <v>0</v>
      </c>
      <c r="MM125" s="7"/>
      <c r="MN125" s="7"/>
      <c r="MO125" s="7"/>
      <c r="MP125" s="7">
        <v>22000</v>
      </c>
      <c r="MQ125" s="7">
        <v>0</v>
      </c>
      <c r="MR125" s="7">
        <v>0</v>
      </c>
      <c r="MS125" s="7"/>
      <c r="MT125" s="7"/>
      <c r="MU125" s="7"/>
      <c r="MV125" s="7">
        <v>176500</v>
      </c>
      <c r="MW125" s="7">
        <v>0</v>
      </c>
      <c r="MX125" s="7">
        <v>0</v>
      </c>
      <c r="MY125" s="7"/>
      <c r="MZ125" s="7"/>
      <c r="NA125" s="7"/>
      <c r="NB125" s="7">
        <v>23400</v>
      </c>
      <c r="NC125" s="7">
        <v>0</v>
      </c>
      <c r="ND125" s="7">
        <v>0</v>
      </c>
      <c r="NE125" s="7"/>
      <c r="NF125" s="7"/>
      <c r="NG125" s="7"/>
      <c r="NH125" s="7">
        <v>0</v>
      </c>
      <c r="NI125" s="7">
        <v>0</v>
      </c>
      <c r="NJ125" s="7">
        <v>0</v>
      </c>
      <c r="NK125" s="7"/>
      <c r="NL125" s="7"/>
      <c r="NM125" s="7"/>
      <c r="NN125" s="7">
        <v>22000</v>
      </c>
      <c r="NO125" s="7">
        <v>0</v>
      </c>
      <c r="NP125" s="7">
        <v>0</v>
      </c>
      <c r="NQ125" s="7"/>
      <c r="NR125" s="7"/>
      <c r="NS125" s="7"/>
      <c r="NT125" s="7">
        <v>35000</v>
      </c>
      <c r="NU125" s="7">
        <v>0</v>
      </c>
      <c r="NV125" s="7">
        <v>0</v>
      </c>
      <c r="NW125" s="7"/>
      <c r="NX125" s="7"/>
      <c r="NY125" s="7"/>
      <c r="NZ125" s="7">
        <v>20000</v>
      </c>
      <c r="OA125" s="7">
        <v>0</v>
      </c>
      <c r="OB125" s="7">
        <v>0</v>
      </c>
      <c r="OC125" s="7"/>
      <c r="OD125" s="7"/>
      <c r="OE125" s="7"/>
      <c r="OF125" s="7">
        <v>3000</v>
      </c>
      <c r="OG125" s="7">
        <v>0</v>
      </c>
      <c r="OH125" s="7">
        <v>0</v>
      </c>
      <c r="OI125" s="7"/>
      <c r="OJ125" s="7"/>
      <c r="OK125" s="7"/>
      <c r="OL125" s="7">
        <v>0</v>
      </c>
      <c r="OM125" s="7">
        <v>0</v>
      </c>
      <c r="ON125" s="7">
        <v>0</v>
      </c>
      <c r="OO125" s="7"/>
      <c r="OP125" s="7"/>
      <c r="OQ125" s="7"/>
      <c r="OR125" s="7">
        <v>0</v>
      </c>
      <c r="OS125" s="7">
        <v>0</v>
      </c>
      <c r="OT125" s="7">
        <v>0</v>
      </c>
      <c r="OU125" s="7"/>
      <c r="OV125" s="7"/>
      <c r="OW125" s="7"/>
      <c r="OX125" s="7">
        <v>5000</v>
      </c>
      <c r="OY125" s="7">
        <v>0</v>
      </c>
      <c r="OZ125" s="7">
        <v>0</v>
      </c>
      <c r="PA125" s="7"/>
      <c r="PB125" s="7"/>
      <c r="PC125" s="7"/>
      <c r="PD125" s="7">
        <v>0</v>
      </c>
      <c r="PE125" s="7">
        <v>0</v>
      </c>
      <c r="PF125" s="7">
        <v>0</v>
      </c>
      <c r="PG125" s="7"/>
      <c r="PH125" s="7"/>
      <c r="PI125" s="7"/>
      <c r="PJ125" s="7">
        <v>125000</v>
      </c>
      <c r="PK125" s="7">
        <v>0</v>
      </c>
      <c r="PL125" s="7">
        <v>0</v>
      </c>
      <c r="PM125" s="7"/>
      <c r="PN125" s="7"/>
      <c r="PO125" s="7"/>
      <c r="PP125" s="7">
        <v>2715100</v>
      </c>
      <c r="PQ125" s="7">
        <v>2192000</v>
      </c>
      <c r="PR125" s="8">
        <v>2192000</v>
      </c>
      <c r="PS125" s="7">
        <v>100</v>
      </c>
      <c r="PT125" s="7">
        <v>100</v>
      </c>
      <c r="PU125" s="7"/>
      <c r="PV125" s="7">
        <v>2325714</v>
      </c>
      <c r="PW125" s="7"/>
      <c r="PX125" s="7">
        <v>605000</v>
      </c>
      <c r="PY125" s="7">
        <v>605000</v>
      </c>
      <c r="PZ125" s="7">
        <v>2192000</v>
      </c>
      <c r="QA125" s="7">
        <v>0</v>
      </c>
      <c r="QB125" s="7">
        <v>0</v>
      </c>
      <c r="QC125" s="7">
        <v>0</v>
      </c>
      <c r="QD125" s="7">
        <v>1258403</v>
      </c>
      <c r="QE125" s="7">
        <v>1959000</v>
      </c>
      <c r="QF125" s="7">
        <v>0</v>
      </c>
      <c r="QG125" s="7">
        <v>0</v>
      </c>
      <c r="QH125" s="7">
        <v>0</v>
      </c>
      <c r="QI125" s="7">
        <v>0</v>
      </c>
      <c r="QJ125" s="7">
        <v>738644</v>
      </c>
      <c r="QK125" s="7">
        <v>600000</v>
      </c>
      <c r="QL125" s="7">
        <v>523100</v>
      </c>
      <c r="QM125" s="7"/>
      <c r="QN125" s="7">
        <v>0</v>
      </c>
      <c r="QO125" s="7">
        <v>0</v>
      </c>
      <c r="QP125" s="7">
        <v>0</v>
      </c>
      <c r="QQ125" s="7"/>
      <c r="QR125" s="7"/>
      <c r="QS125" s="7"/>
      <c r="QT125" s="7"/>
      <c r="QU125" s="7"/>
      <c r="QV125" s="7"/>
      <c r="QW125" s="7"/>
      <c r="QX125" s="7"/>
      <c r="QY125" s="7"/>
      <c r="QZ125" s="7"/>
      <c r="RA125" s="7"/>
      <c r="RB125" s="7"/>
      <c r="RC125" s="7"/>
      <c r="RD125" s="7"/>
      <c r="RE125" s="7"/>
      <c r="RF125" s="7"/>
      <c r="RG125" s="7"/>
      <c r="RH125" s="7"/>
      <c r="RI125" s="7">
        <v>0</v>
      </c>
      <c r="RJ125" s="7"/>
      <c r="RK125" s="7"/>
      <c r="RL125" s="7"/>
      <c r="RM125" s="7" t="s">
        <v>1188</v>
      </c>
      <c r="RN125" s="7"/>
      <c r="RO125" s="7"/>
      <c r="RP125" s="7"/>
      <c r="RQ125" s="7"/>
      <c r="RR125" s="7"/>
      <c r="RS125" s="7"/>
      <c r="RT125" s="7"/>
      <c r="RU125" s="7"/>
      <c r="RV125" s="7"/>
      <c r="RW125" s="7"/>
      <c r="RX125" s="7"/>
      <c r="RY125" s="7"/>
      <c r="RZ125" s="7"/>
      <c r="SA125" s="7"/>
      <c r="SB125" s="7"/>
      <c r="SC125" s="7"/>
      <c r="SD125" s="7"/>
      <c r="SE125" s="7"/>
      <c r="SF125" s="7"/>
      <c r="SG125" s="36">
        <f t="shared" si="169"/>
        <v>2715100</v>
      </c>
      <c r="SH125" s="36">
        <f t="shared" si="170"/>
        <v>2715100</v>
      </c>
      <c r="SI125" s="36">
        <f t="shared" si="171"/>
        <v>2192000</v>
      </c>
      <c r="SJ125" s="20">
        <f t="shared" si="172"/>
        <v>2166500</v>
      </c>
      <c r="SK125" s="20">
        <f t="shared" si="173"/>
        <v>25500</v>
      </c>
      <c r="SL125" s="20">
        <f t="shared" si="174"/>
        <v>0</v>
      </c>
      <c r="SM125" s="20">
        <f t="shared" si="175"/>
        <v>0</v>
      </c>
      <c r="SN125" s="36">
        <f t="shared" si="176"/>
        <v>523100</v>
      </c>
      <c r="SO125" s="36">
        <f t="shared" si="177"/>
        <v>30000</v>
      </c>
      <c r="SP125" s="20">
        <f t="shared" si="178"/>
        <v>0</v>
      </c>
      <c r="SQ125" s="20">
        <f t="shared" si="179"/>
        <v>30000</v>
      </c>
      <c r="SR125" s="20">
        <f t="shared" si="180"/>
        <v>0</v>
      </c>
      <c r="SS125" s="20">
        <f t="shared" si="181"/>
        <v>36000</v>
      </c>
      <c r="ST125" s="20">
        <f t="shared" si="182"/>
        <v>25200</v>
      </c>
      <c r="SU125" s="20">
        <f t="shared" si="183"/>
        <v>22000</v>
      </c>
      <c r="SV125" s="36">
        <f t="shared" si="184"/>
        <v>284900</v>
      </c>
      <c r="SW125" s="20">
        <f t="shared" si="185"/>
        <v>176500</v>
      </c>
      <c r="SX125" s="20">
        <f t="shared" si="186"/>
        <v>23400</v>
      </c>
      <c r="SY125" s="20">
        <f t="shared" si="187"/>
        <v>0</v>
      </c>
      <c r="SZ125" s="20">
        <f t="shared" si="188"/>
        <v>22000</v>
      </c>
      <c r="TA125" s="20">
        <f t="shared" si="189"/>
        <v>35000</v>
      </c>
      <c r="TB125" s="20">
        <f t="shared" si="190"/>
        <v>20000</v>
      </c>
      <c r="TC125" s="20">
        <f t="shared" si="191"/>
        <v>3000</v>
      </c>
      <c r="TD125" s="20">
        <f t="shared" si="192"/>
        <v>0</v>
      </c>
      <c r="TE125" s="20">
        <f t="shared" si="193"/>
        <v>0</v>
      </c>
      <c r="TF125" s="20">
        <f t="shared" si="194"/>
        <v>5000</v>
      </c>
      <c r="TG125" s="20">
        <f t="shared" si="195"/>
        <v>0</v>
      </c>
      <c r="TH125" s="20">
        <f t="shared" si="196"/>
        <v>125000</v>
      </c>
      <c r="TI125" s="6"/>
      <c r="TJ125" s="36">
        <f t="shared" si="197"/>
        <v>2192000</v>
      </c>
      <c r="TK125" s="36">
        <f t="shared" si="198"/>
        <v>2192000</v>
      </c>
      <c r="TL125" s="36">
        <f t="shared" si="199"/>
        <v>2192000</v>
      </c>
      <c r="TM125" s="20">
        <f t="shared" si="200"/>
        <v>2166500</v>
      </c>
      <c r="TN125" s="20">
        <f t="shared" si="201"/>
        <v>25500</v>
      </c>
      <c r="TO125" s="20">
        <f t="shared" si="202"/>
        <v>0</v>
      </c>
      <c r="TP125" s="20">
        <f t="shared" si="203"/>
        <v>0</v>
      </c>
      <c r="TQ125" s="36">
        <f t="shared" si="204"/>
        <v>0</v>
      </c>
      <c r="TR125" s="36">
        <f t="shared" si="205"/>
        <v>0</v>
      </c>
      <c r="TS125" s="20">
        <f t="shared" si="206"/>
        <v>0</v>
      </c>
      <c r="TT125" s="20">
        <f t="shared" si="207"/>
        <v>0</v>
      </c>
      <c r="TU125" s="20">
        <f t="shared" si="208"/>
        <v>0</v>
      </c>
      <c r="TV125" s="20">
        <f t="shared" si="209"/>
        <v>0</v>
      </c>
      <c r="TW125" s="20">
        <f t="shared" si="210"/>
        <v>0</v>
      </c>
      <c r="TX125" s="20">
        <f t="shared" si="211"/>
        <v>0</v>
      </c>
      <c r="TY125" s="36">
        <f t="shared" si="212"/>
        <v>0</v>
      </c>
      <c r="TZ125" s="20">
        <f t="shared" si="213"/>
        <v>0</v>
      </c>
      <c r="UA125" s="20">
        <f t="shared" si="214"/>
        <v>0</v>
      </c>
      <c r="UB125" s="20">
        <f t="shared" si="215"/>
        <v>0</v>
      </c>
      <c r="UC125" s="20">
        <f t="shared" si="216"/>
        <v>0</v>
      </c>
      <c r="UD125" s="20">
        <f t="shared" si="217"/>
        <v>0</v>
      </c>
      <c r="UE125" s="20">
        <f t="shared" si="218"/>
        <v>0</v>
      </c>
      <c r="UF125" s="20">
        <f t="shared" si="219"/>
        <v>0</v>
      </c>
      <c r="UG125" s="20">
        <f t="shared" si="220"/>
        <v>0</v>
      </c>
      <c r="UH125" s="20">
        <f t="shared" si="221"/>
        <v>0</v>
      </c>
      <c r="UI125" s="20">
        <f t="shared" si="222"/>
        <v>0</v>
      </c>
      <c r="UJ125" s="20">
        <f t="shared" si="223"/>
        <v>0</v>
      </c>
      <c r="UK125" s="20">
        <f t="shared" si="224"/>
        <v>0</v>
      </c>
      <c r="UL125" s="6"/>
      <c r="UM125" s="36">
        <f t="shared" si="225"/>
        <v>2192000</v>
      </c>
      <c r="UN125" s="36">
        <f t="shared" si="226"/>
        <v>2192000</v>
      </c>
      <c r="UO125" s="36">
        <f t="shared" si="227"/>
        <v>2192000</v>
      </c>
      <c r="UP125" s="20">
        <f t="shared" si="228"/>
        <v>2166500</v>
      </c>
      <c r="UQ125" s="20">
        <f t="shared" si="229"/>
        <v>25500</v>
      </c>
      <c r="UR125" s="20">
        <f t="shared" si="230"/>
        <v>0</v>
      </c>
      <c r="US125" s="20">
        <f t="shared" si="231"/>
        <v>0</v>
      </c>
      <c r="UT125" s="36">
        <f t="shared" si="232"/>
        <v>0</v>
      </c>
      <c r="UU125" s="36">
        <f t="shared" si="233"/>
        <v>0</v>
      </c>
      <c r="UV125" s="20">
        <f t="shared" si="234"/>
        <v>0</v>
      </c>
      <c r="UW125" s="20">
        <f t="shared" si="235"/>
        <v>0</v>
      </c>
      <c r="UX125" s="20">
        <f t="shared" si="236"/>
        <v>0</v>
      </c>
      <c r="UY125" s="20">
        <f t="shared" si="237"/>
        <v>0</v>
      </c>
      <c r="UZ125" s="20">
        <f t="shared" si="238"/>
        <v>0</v>
      </c>
      <c r="VA125" s="20">
        <f t="shared" si="239"/>
        <v>0</v>
      </c>
      <c r="VB125" s="36">
        <f t="shared" si="240"/>
        <v>0</v>
      </c>
      <c r="VC125" s="20">
        <f t="shared" si="241"/>
        <v>0</v>
      </c>
      <c r="VD125" s="20">
        <f t="shared" si="242"/>
        <v>0</v>
      </c>
      <c r="VE125" s="20">
        <f t="shared" si="243"/>
        <v>0</v>
      </c>
      <c r="VF125" s="20">
        <f t="shared" si="244"/>
        <v>0</v>
      </c>
      <c r="VG125" s="20">
        <f t="shared" si="245"/>
        <v>0</v>
      </c>
      <c r="VH125" s="20">
        <f t="shared" si="246"/>
        <v>0</v>
      </c>
      <c r="VI125" s="20">
        <f t="shared" si="247"/>
        <v>0</v>
      </c>
      <c r="VJ125" s="20">
        <f t="shared" si="248"/>
        <v>0</v>
      </c>
      <c r="VK125" s="20">
        <f t="shared" si="249"/>
        <v>0</v>
      </c>
      <c r="VL125" s="20">
        <f t="shared" si="250"/>
        <v>0</v>
      </c>
      <c r="VM125" s="20">
        <f t="shared" si="251"/>
        <v>0</v>
      </c>
      <c r="VN125" s="20">
        <f t="shared" si="252"/>
        <v>0</v>
      </c>
      <c r="VT125" s="34">
        <f t="shared" si="139"/>
        <v>9666094</v>
      </c>
      <c r="VU125" s="34" t="str">
        <f t="shared" si="140"/>
        <v>Město Vamberk</v>
      </c>
      <c r="VV125" s="34" t="str">
        <f t="shared" si="141"/>
        <v>Pečovatelská služba</v>
      </c>
      <c r="VW125" s="34" t="str">
        <f t="shared" si="142"/>
        <v>pečovatelská služba</v>
      </c>
      <c r="VX125" s="10">
        <f t="shared" si="143"/>
        <v>91200</v>
      </c>
      <c r="VY125" s="10"/>
      <c r="VZ125" s="10"/>
      <c r="WA125" s="10">
        <f t="shared" si="144"/>
        <v>176500</v>
      </c>
      <c r="WB125" s="10">
        <f t="shared" si="145"/>
        <v>20000</v>
      </c>
      <c r="WC125" s="10">
        <f t="shared" si="146"/>
        <v>0</v>
      </c>
      <c r="WD125" s="10">
        <f t="shared" si="147"/>
        <v>0</v>
      </c>
      <c r="WE125" s="10">
        <f t="shared" si="148"/>
        <v>80400</v>
      </c>
      <c r="WF125" s="10"/>
      <c r="WG125" s="10"/>
      <c r="WH125" s="10">
        <f t="shared" si="149"/>
        <v>0</v>
      </c>
      <c r="WI125" s="10">
        <f t="shared" si="150"/>
        <v>155000</v>
      </c>
      <c r="WJ125" s="10">
        <f t="shared" si="151"/>
        <v>1742000</v>
      </c>
      <c r="WK125" s="10"/>
      <c r="WL125" s="10">
        <f t="shared" si="152"/>
        <v>450000</v>
      </c>
      <c r="WM125" s="10">
        <f t="shared" si="153"/>
        <v>2715100</v>
      </c>
      <c r="WN125" s="10">
        <f t="shared" si="154"/>
        <v>2715100</v>
      </c>
      <c r="WO125" s="10">
        <f t="shared" si="155"/>
        <v>0</v>
      </c>
      <c r="WP125" s="10">
        <f t="shared" si="156"/>
        <v>2192000</v>
      </c>
      <c r="WQ125" s="34">
        <v>6115340</v>
      </c>
      <c r="WR125" s="10">
        <f t="shared" si="157"/>
        <v>0</v>
      </c>
      <c r="WS125" s="10"/>
      <c r="WT125" s="10"/>
      <c r="WU125" s="10">
        <f t="shared" si="158"/>
        <v>0</v>
      </c>
      <c r="WV125" s="10">
        <f t="shared" si="159"/>
        <v>0</v>
      </c>
      <c r="WW125" s="10">
        <f t="shared" si="160"/>
        <v>0</v>
      </c>
      <c r="WX125" s="10">
        <f t="shared" si="161"/>
        <v>0</v>
      </c>
      <c r="WY125" s="10">
        <f t="shared" si="162"/>
        <v>0</v>
      </c>
      <c r="WZ125" s="10"/>
      <c r="XA125" s="10"/>
      <c r="XB125" s="10">
        <f t="shared" si="163"/>
        <v>0</v>
      </c>
      <c r="XC125" s="10">
        <f t="shared" si="164"/>
        <v>0</v>
      </c>
      <c r="XD125" s="10">
        <f t="shared" si="165"/>
        <v>2192000</v>
      </c>
      <c r="XE125" s="10">
        <f t="shared" si="166"/>
        <v>2192000</v>
      </c>
      <c r="XF125" s="10"/>
      <c r="XG125" s="10">
        <f t="shared" si="167"/>
        <v>2192000</v>
      </c>
      <c r="XH125" s="10">
        <f t="shared" si="168"/>
        <v>0</v>
      </c>
      <c r="XI125" s="10"/>
      <c r="XJ125" s="10"/>
      <c r="XK125" s="10"/>
    </row>
    <row r="126" spans="1:635" s="34" customFormat="1" ht="28.5" customHeight="1">
      <c r="A126" s="7">
        <v>1</v>
      </c>
      <c r="B126" s="9" t="s">
        <v>1611</v>
      </c>
      <c r="C126" s="7">
        <v>278475</v>
      </c>
      <c r="D126" s="7" t="s">
        <v>1612</v>
      </c>
      <c r="E126" s="7" t="s">
        <v>1474</v>
      </c>
      <c r="F126" s="7">
        <v>3810187</v>
      </c>
      <c r="G126" s="7" t="s">
        <v>1186</v>
      </c>
      <c r="H126" s="7" t="s">
        <v>1187</v>
      </c>
      <c r="I126" s="7" t="s">
        <v>1613</v>
      </c>
      <c r="J126" s="35">
        <v>39083</v>
      </c>
      <c r="K126" s="7"/>
      <c r="L126" s="7" t="s">
        <v>1188</v>
      </c>
      <c r="M126" s="7"/>
      <c r="N126" s="7"/>
      <c r="O126" s="7"/>
      <c r="P126" s="7"/>
      <c r="Q126" s="7"/>
      <c r="R126" s="7"/>
      <c r="S126" s="7"/>
      <c r="T126" s="7"/>
      <c r="U126" s="7"/>
      <c r="V126" s="7"/>
      <c r="W126" s="7"/>
      <c r="X126" s="7" t="s">
        <v>1223</v>
      </c>
      <c r="Y126" s="7"/>
      <c r="Z126" s="7">
        <v>1</v>
      </c>
      <c r="AA126" s="7">
        <v>10</v>
      </c>
      <c r="AB126" s="7">
        <v>51</v>
      </c>
      <c r="AC126" s="7">
        <v>58</v>
      </c>
      <c r="AD126" s="7">
        <v>60</v>
      </c>
      <c r="AE126" s="7"/>
      <c r="AF126" s="7"/>
      <c r="AG126" s="7"/>
      <c r="AH126" s="7"/>
      <c r="AI126" s="7"/>
      <c r="AJ126" s="7"/>
      <c r="AK126" s="7"/>
      <c r="AL126" s="7"/>
      <c r="AM126" s="7"/>
      <c r="AN126" s="7">
        <v>620</v>
      </c>
      <c r="AO126" s="7"/>
      <c r="AP126" s="7" t="s">
        <v>1614</v>
      </c>
      <c r="AQ126" s="7">
        <v>8</v>
      </c>
      <c r="AR126" s="7">
        <v>132</v>
      </c>
      <c r="AS126" s="7">
        <v>137</v>
      </c>
      <c r="AT126" s="7">
        <v>145</v>
      </c>
      <c r="AU126" s="7">
        <v>151</v>
      </c>
      <c r="AV126" s="7"/>
      <c r="AW126" s="7"/>
      <c r="AX126" s="7"/>
      <c r="AY126" s="7"/>
      <c r="AZ126" s="7"/>
      <c r="BA126" s="7"/>
      <c r="BB126" s="7"/>
      <c r="BC126" s="7"/>
      <c r="BD126" s="7"/>
      <c r="BE126" s="7"/>
      <c r="BF126" s="7"/>
      <c r="BG126" s="7"/>
      <c r="BH126" s="7"/>
      <c r="BI126" s="7"/>
      <c r="BJ126" s="7">
        <v>1680</v>
      </c>
      <c r="BK126" s="7"/>
      <c r="BL126" s="7" t="s">
        <v>1514</v>
      </c>
      <c r="BM126" s="7" t="s">
        <v>1191</v>
      </c>
      <c r="BN126" s="7" t="s">
        <v>1200</v>
      </c>
      <c r="BO126" s="7">
        <v>0</v>
      </c>
      <c r="BP126" s="7">
        <v>0</v>
      </c>
      <c r="BQ126" s="7">
        <v>0</v>
      </c>
      <c r="BR126" s="7">
        <v>0</v>
      </c>
      <c r="BS126" s="7">
        <v>0</v>
      </c>
      <c r="BT126" s="7">
        <v>43</v>
      </c>
      <c r="BU126" s="7">
        <v>30</v>
      </c>
      <c r="BV126" s="7">
        <v>16</v>
      </c>
      <c r="BW126" s="7">
        <v>1</v>
      </c>
      <c r="BX126" s="7">
        <v>105</v>
      </c>
      <c r="BY126" s="7">
        <v>43</v>
      </c>
      <c r="BZ126" s="7">
        <v>30</v>
      </c>
      <c r="CA126" s="7">
        <v>16</v>
      </c>
      <c r="CB126" s="7">
        <v>1</v>
      </c>
      <c r="CC126" s="7">
        <v>105</v>
      </c>
      <c r="CD126" s="7">
        <v>0</v>
      </c>
      <c r="CE126" s="7">
        <v>195</v>
      </c>
      <c r="CF126" s="7">
        <v>195</v>
      </c>
      <c r="CG126" s="7">
        <v>2</v>
      </c>
      <c r="CH126" s="7">
        <v>0</v>
      </c>
      <c r="CI126" s="7">
        <v>0</v>
      </c>
      <c r="CJ126" s="7">
        <v>0</v>
      </c>
      <c r="CK126" s="7">
        <v>0</v>
      </c>
      <c r="CL126" s="7">
        <v>0</v>
      </c>
      <c r="CM126" s="7">
        <v>45</v>
      </c>
      <c r="CN126" s="7">
        <v>35</v>
      </c>
      <c r="CO126" s="7">
        <v>20</v>
      </c>
      <c r="CP126" s="7">
        <v>1</v>
      </c>
      <c r="CQ126" s="7">
        <v>110</v>
      </c>
      <c r="CR126" s="7">
        <v>45</v>
      </c>
      <c r="CS126" s="7">
        <v>35</v>
      </c>
      <c r="CT126" s="7">
        <v>20</v>
      </c>
      <c r="CU126" s="7">
        <v>1</v>
      </c>
      <c r="CV126" s="7">
        <v>110</v>
      </c>
      <c r="CW126" s="7">
        <v>0</v>
      </c>
      <c r="CX126" s="7">
        <v>211</v>
      </c>
      <c r="CY126" s="7">
        <v>211</v>
      </c>
      <c r="CZ126" s="7">
        <v>2</v>
      </c>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v>1</v>
      </c>
      <c r="EL126" s="7">
        <v>1</v>
      </c>
      <c r="EM126" s="7">
        <v>1</v>
      </c>
      <c r="EN126" s="7">
        <v>380000</v>
      </c>
      <c r="EO126" s="7">
        <v>300000</v>
      </c>
      <c r="EP126" s="7">
        <v>8</v>
      </c>
      <c r="EQ126" s="7">
        <v>8</v>
      </c>
      <c r="ER126" s="7">
        <v>8</v>
      </c>
      <c r="ES126" s="7">
        <v>2085800</v>
      </c>
      <c r="ET126" s="7">
        <v>1050000</v>
      </c>
      <c r="EU126" s="7"/>
      <c r="EV126" s="7"/>
      <c r="EW126" s="7"/>
      <c r="EX126" s="7"/>
      <c r="EY126" s="7"/>
      <c r="EZ126" s="7"/>
      <c r="FA126" s="7"/>
      <c r="FB126" s="7"/>
      <c r="FC126" s="7"/>
      <c r="FD126" s="7"/>
      <c r="FE126" s="7"/>
      <c r="FF126" s="7"/>
      <c r="FG126" s="7"/>
      <c r="FH126" s="7"/>
      <c r="FI126" s="7"/>
      <c r="FJ126" s="7"/>
      <c r="FK126" s="7"/>
      <c r="FL126" s="7"/>
      <c r="FM126" s="7"/>
      <c r="FN126" s="7"/>
      <c r="FO126" s="7">
        <v>5</v>
      </c>
      <c r="FP126" s="7">
        <v>1.3</v>
      </c>
      <c r="FQ126" s="7">
        <v>5</v>
      </c>
      <c r="FR126" s="7">
        <v>832000</v>
      </c>
      <c r="FS126" s="7">
        <v>430000</v>
      </c>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v>1</v>
      </c>
      <c r="IT126" s="7">
        <v>300</v>
      </c>
      <c r="IU126" s="7">
        <v>0.14899999999999999</v>
      </c>
      <c r="IV126" s="7">
        <v>21000</v>
      </c>
      <c r="IW126" s="7">
        <v>21000</v>
      </c>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c r="JY126" s="7"/>
      <c r="JZ126" s="7"/>
      <c r="KA126" s="7"/>
      <c r="KB126" s="7"/>
      <c r="KC126" s="7"/>
      <c r="KD126" s="7"/>
      <c r="KE126" s="7"/>
      <c r="KF126" s="7"/>
      <c r="KG126" s="7">
        <v>0</v>
      </c>
      <c r="KH126" s="7"/>
      <c r="KI126" s="7">
        <v>9</v>
      </c>
      <c r="KJ126" s="7">
        <v>0</v>
      </c>
      <c r="KK126" s="7">
        <v>0</v>
      </c>
      <c r="KL126" s="7">
        <v>0</v>
      </c>
      <c r="KM126" s="7">
        <v>9</v>
      </c>
      <c r="KN126" s="7">
        <v>3297800</v>
      </c>
      <c r="KO126" s="7">
        <v>1780000</v>
      </c>
      <c r="KP126" s="7">
        <v>1780000</v>
      </c>
      <c r="KQ126" s="7"/>
      <c r="KR126" s="7"/>
      <c r="KS126" s="7"/>
      <c r="KT126" s="7">
        <v>0</v>
      </c>
      <c r="KU126" s="7">
        <v>0</v>
      </c>
      <c r="KV126" s="7">
        <v>0</v>
      </c>
      <c r="KW126" s="7"/>
      <c r="KX126" s="7"/>
      <c r="KY126" s="7"/>
      <c r="KZ126" s="7">
        <v>21000</v>
      </c>
      <c r="LA126" s="7">
        <v>21000</v>
      </c>
      <c r="LB126" s="7">
        <v>21000</v>
      </c>
      <c r="LC126" s="7"/>
      <c r="LD126" s="7"/>
      <c r="LE126" s="7"/>
      <c r="LF126" s="7">
        <v>10000</v>
      </c>
      <c r="LG126" s="7">
        <v>0</v>
      </c>
      <c r="LH126" s="7">
        <v>0</v>
      </c>
      <c r="LI126" s="7"/>
      <c r="LJ126" s="7"/>
      <c r="LK126" s="7"/>
      <c r="LL126" s="7">
        <v>0</v>
      </c>
      <c r="LM126" s="7">
        <v>0</v>
      </c>
      <c r="LN126" s="7">
        <v>0</v>
      </c>
      <c r="LO126" s="7"/>
      <c r="LP126" s="7"/>
      <c r="LQ126" s="7"/>
      <c r="LR126" s="7">
        <v>20000</v>
      </c>
      <c r="LS126" s="7">
        <v>0</v>
      </c>
      <c r="LT126" s="7">
        <v>0</v>
      </c>
      <c r="LU126" s="7"/>
      <c r="LV126" s="7"/>
      <c r="LW126" s="7"/>
      <c r="LX126" s="7">
        <v>0</v>
      </c>
      <c r="LY126" s="7">
        <v>0</v>
      </c>
      <c r="LZ126" s="7">
        <v>0</v>
      </c>
      <c r="MA126" s="7"/>
      <c r="MB126" s="7"/>
      <c r="MC126" s="7"/>
      <c r="MD126" s="7">
        <v>10000</v>
      </c>
      <c r="ME126" s="7">
        <v>0</v>
      </c>
      <c r="MF126" s="7">
        <v>0</v>
      </c>
      <c r="MG126" s="7"/>
      <c r="MH126" s="7"/>
      <c r="MI126" s="7"/>
      <c r="MJ126" s="7">
        <v>113300</v>
      </c>
      <c r="MK126" s="7">
        <v>0</v>
      </c>
      <c r="ML126" s="7">
        <v>0</v>
      </c>
      <c r="MM126" s="7"/>
      <c r="MN126" s="7"/>
      <c r="MO126" s="7"/>
      <c r="MP126" s="7">
        <v>38700</v>
      </c>
      <c r="MQ126" s="7">
        <v>0</v>
      </c>
      <c r="MR126" s="7">
        <v>0</v>
      </c>
      <c r="MS126" s="7"/>
      <c r="MT126" s="7"/>
      <c r="MU126" s="7"/>
      <c r="MV126" s="7">
        <v>94500</v>
      </c>
      <c r="MW126" s="7">
        <v>0</v>
      </c>
      <c r="MX126" s="7">
        <v>0</v>
      </c>
      <c r="MY126" s="7"/>
      <c r="MZ126" s="7"/>
      <c r="NA126" s="7"/>
      <c r="NB126" s="7">
        <v>32000</v>
      </c>
      <c r="NC126" s="7">
        <v>0</v>
      </c>
      <c r="ND126" s="7">
        <v>0</v>
      </c>
      <c r="NE126" s="7"/>
      <c r="NF126" s="7"/>
      <c r="NG126" s="7"/>
      <c r="NH126" s="7">
        <v>0</v>
      </c>
      <c r="NI126" s="7">
        <v>0</v>
      </c>
      <c r="NJ126" s="7">
        <v>0</v>
      </c>
      <c r="NK126" s="7"/>
      <c r="NL126" s="7"/>
      <c r="NM126" s="7"/>
      <c r="NN126" s="7">
        <v>52000</v>
      </c>
      <c r="NO126" s="7">
        <v>0</v>
      </c>
      <c r="NP126" s="7">
        <v>0</v>
      </c>
      <c r="NQ126" s="7"/>
      <c r="NR126" s="7"/>
      <c r="NS126" s="7"/>
      <c r="NT126" s="7">
        <v>35000</v>
      </c>
      <c r="NU126" s="7">
        <v>0</v>
      </c>
      <c r="NV126" s="7">
        <v>0</v>
      </c>
      <c r="NW126" s="7"/>
      <c r="NX126" s="7"/>
      <c r="NY126" s="7"/>
      <c r="NZ126" s="7">
        <v>46000</v>
      </c>
      <c r="OA126" s="7">
        <v>0</v>
      </c>
      <c r="OB126" s="7">
        <v>0</v>
      </c>
      <c r="OC126" s="7"/>
      <c r="OD126" s="7"/>
      <c r="OE126" s="7"/>
      <c r="OF126" s="7">
        <v>2000</v>
      </c>
      <c r="OG126" s="7">
        <v>0</v>
      </c>
      <c r="OH126" s="7">
        <v>0</v>
      </c>
      <c r="OI126" s="7"/>
      <c r="OJ126" s="7"/>
      <c r="OK126" s="7"/>
      <c r="OL126" s="7">
        <v>0</v>
      </c>
      <c r="OM126" s="7">
        <v>0</v>
      </c>
      <c r="ON126" s="7">
        <v>0</v>
      </c>
      <c r="OO126" s="7"/>
      <c r="OP126" s="7"/>
      <c r="OQ126" s="7"/>
      <c r="OR126" s="7">
        <v>0</v>
      </c>
      <c r="OS126" s="7">
        <v>0</v>
      </c>
      <c r="OT126" s="7">
        <v>0</v>
      </c>
      <c r="OU126" s="7"/>
      <c r="OV126" s="7"/>
      <c r="OW126" s="7"/>
      <c r="OX126" s="7">
        <v>150000</v>
      </c>
      <c r="OY126" s="7">
        <v>0</v>
      </c>
      <c r="OZ126" s="7">
        <v>0</v>
      </c>
      <c r="PA126" s="7"/>
      <c r="PB126" s="7"/>
      <c r="PC126" s="7"/>
      <c r="PD126" s="7">
        <v>0</v>
      </c>
      <c r="PE126" s="7">
        <v>0</v>
      </c>
      <c r="PF126" s="7">
        <v>0</v>
      </c>
      <c r="PG126" s="7"/>
      <c r="PH126" s="7"/>
      <c r="PI126" s="7"/>
      <c r="PJ126" s="7">
        <v>195500</v>
      </c>
      <c r="PK126" s="7">
        <v>0</v>
      </c>
      <c r="PL126" s="7">
        <v>0</v>
      </c>
      <c r="PM126" s="7"/>
      <c r="PN126" s="7"/>
      <c r="PO126" s="7"/>
      <c r="PP126" s="7">
        <v>4117800</v>
      </c>
      <c r="PQ126" s="7">
        <v>1801000</v>
      </c>
      <c r="PR126" s="8">
        <v>1801000</v>
      </c>
      <c r="PS126" s="7">
        <v>100</v>
      </c>
      <c r="PT126" s="7">
        <v>93</v>
      </c>
      <c r="PU126" s="7"/>
      <c r="PV126" s="7">
        <v>3724757</v>
      </c>
      <c r="PW126" s="7"/>
      <c r="PX126" s="7">
        <v>1187000</v>
      </c>
      <c r="PY126" s="7">
        <v>1325000</v>
      </c>
      <c r="PZ126" s="7">
        <v>1801000</v>
      </c>
      <c r="QA126" s="7">
        <v>0</v>
      </c>
      <c r="QB126" s="7">
        <v>0</v>
      </c>
      <c r="QC126" s="7">
        <v>0</v>
      </c>
      <c r="QD126" s="7">
        <v>1367754</v>
      </c>
      <c r="QE126" s="7">
        <v>1485800</v>
      </c>
      <c r="QF126" s="7">
        <v>966800</v>
      </c>
      <c r="QG126" s="7">
        <v>0</v>
      </c>
      <c r="QH126" s="7">
        <v>0</v>
      </c>
      <c r="QI126" s="7">
        <v>0</v>
      </c>
      <c r="QJ126" s="7">
        <v>575093</v>
      </c>
      <c r="QK126" s="7">
        <v>650000</v>
      </c>
      <c r="QL126" s="7">
        <v>750000</v>
      </c>
      <c r="QM126" s="7"/>
      <c r="QN126" s="7">
        <v>0</v>
      </c>
      <c r="QO126" s="7">
        <v>0</v>
      </c>
      <c r="QP126" s="7">
        <v>0</v>
      </c>
      <c r="QQ126" s="7"/>
      <c r="QR126" s="7"/>
      <c r="QS126" s="7"/>
      <c r="QT126" s="7"/>
      <c r="QU126" s="7">
        <v>188000</v>
      </c>
      <c r="QV126" s="7">
        <v>0</v>
      </c>
      <c r="QW126" s="7">
        <v>200000</v>
      </c>
      <c r="QX126" s="7"/>
      <c r="QY126" s="7"/>
      <c r="QZ126" s="7"/>
      <c r="RA126" s="7"/>
      <c r="RB126" s="7"/>
      <c r="RC126" s="7"/>
      <c r="RD126" s="7">
        <v>493207</v>
      </c>
      <c r="RE126" s="7">
        <v>400000</v>
      </c>
      <c r="RF126" s="7">
        <v>400000</v>
      </c>
      <c r="RG126" s="7"/>
      <c r="RH126" s="7"/>
      <c r="RI126" s="7">
        <v>0</v>
      </c>
      <c r="RJ126" s="7"/>
      <c r="RK126" s="7"/>
      <c r="RL126" s="7"/>
      <c r="RM126" s="7" t="s">
        <v>1188</v>
      </c>
      <c r="RN126" s="7"/>
      <c r="RO126" s="7"/>
      <c r="RP126" s="7"/>
      <c r="RQ126" s="7"/>
      <c r="RR126" s="7"/>
      <c r="RS126" s="7"/>
      <c r="RT126" s="7"/>
      <c r="RU126" s="7"/>
      <c r="RV126" s="7"/>
      <c r="RW126" s="7"/>
      <c r="RX126" s="7"/>
      <c r="RY126" s="7"/>
      <c r="RZ126" s="7"/>
      <c r="SA126" s="7"/>
      <c r="SB126" s="7"/>
      <c r="SC126" s="7"/>
      <c r="SD126" s="7"/>
      <c r="SE126" s="7"/>
      <c r="SF126" s="7"/>
      <c r="SG126" s="36">
        <f t="shared" si="169"/>
        <v>4117800</v>
      </c>
      <c r="SH126" s="36">
        <f t="shared" si="170"/>
        <v>4117800</v>
      </c>
      <c r="SI126" s="36">
        <f t="shared" si="171"/>
        <v>3328800</v>
      </c>
      <c r="SJ126" s="20">
        <f t="shared" si="172"/>
        <v>3297800</v>
      </c>
      <c r="SK126" s="20">
        <f t="shared" si="173"/>
        <v>0</v>
      </c>
      <c r="SL126" s="20">
        <f t="shared" si="174"/>
        <v>21000</v>
      </c>
      <c r="SM126" s="20">
        <f t="shared" si="175"/>
        <v>10000</v>
      </c>
      <c r="SN126" s="36">
        <f t="shared" si="176"/>
        <v>789000</v>
      </c>
      <c r="SO126" s="36">
        <f t="shared" si="177"/>
        <v>20000</v>
      </c>
      <c r="SP126" s="20">
        <f t="shared" si="178"/>
        <v>0</v>
      </c>
      <c r="SQ126" s="20">
        <f t="shared" si="179"/>
        <v>20000</v>
      </c>
      <c r="SR126" s="20">
        <f t="shared" si="180"/>
        <v>0</v>
      </c>
      <c r="SS126" s="20">
        <f t="shared" si="181"/>
        <v>10000</v>
      </c>
      <c r="ST126" s="20">
        <f t="shared" si="182"/>
        <v>113300</v>
      </c>
      <c r="SU126" s="20">
        <f t="shared" si="183"/>
        <v>38700</v>
      </c>
      <c r="SV126" s="36">
        <f t="shared" si="184"/>
        <v>411500</v>
      </c>
      <c r="SW126" s="20">
        <f t="shared" si="185"/>
        <v>94500</v>
      </c>
      <c r="SX126" s="20">
        <f t="shared" si="186"/>
        <v>32000</v>
      </c>
      <c r="SY126" s="20">
        <f t="shared" si="187"/>
        <v>0</v>
      </c>
      <c r="SZ126" s="20">
        <f t="shared" si="188"/>
        <v>52000</v>
      </c>
      <c r="TA126" s="20">
        <f t="shared" si="189"/>
        <v>35000</v>
      </c>
      <c r="TB126" s="20">
        <f t="shared" si="190"/>
        <v>46000</v>
      </c>
      <c r="TC126" s="20">
        <f t="shared" si="191"/>
        <v>2000</v>
      </c>
      <c r="TD126" s="20">
        <f t="shared" si="192"/>
        <v>0</v>
      </c>
      <c r="TE126" s="20">
        <f t="shared" si="193"/>
        <v>0</v>
      </c>
      <c r="TF126" s="20">
        <f t="shared" si="194"/>
        <v>150000</v>
      </c>
      <c r="TG126" s="20">
        <f t="shared" si="195"/>
        <v>0</v>
      </c>
      <c r="TH126" s="20">
        <f t="shared" si="196"/>
        <v>195500</v>
      </c>
      <c r="TI126" s="6"/>
      <c r="TJ126" s="36">
        <f t="shared" si="197"/>
        <v>1801000</v>
      </c>
      <c r="TK126" s="36">
        <f t="shared" si="198"/>
        <v>1801000</v>
      </c>
      <c r="TL126" s="36">
        <f t="shared" si="199"/>
        <v>1801000</v>
      </c>
      <c r="TM126" s="20">
        <f t="shared" si="200"/>
        <v>1780000</v>
      </c>
      <c r="TN126" s="20">
        <f t="shared" si="201"/>
        <v>0</v>
      </c>
      <c r="TO126" s="20">
        <f t="shared" si="202"/>
        <v>21000</v>
      </c>
      <c r="TP126" s="20">
        <f t="shared" si="203"/>
        <v>0</v>
      </c>
      <c r="TQ126" s="36">
        <f t="shared" si="204"/>
        <v>0</v>
      </c>
      <c r="TR126" s="36">
        <f t="shared" si="205"/>
        <v>0</v>
      </c>
      <c r="TS126" s="20">
        <f t="shared" si="206"/>
        <v>0</v>
      </c>
      <c r="TT126" s="20">
        <f t="shared" si="207"/>
        <v>0</v>
      </c>
      <c r="TU126" s="20">
        <f t="shared" si="208"/>
        <v>0</v>
      </c>
      <c r="TV126" s="20">
        <f t="shared" si="209"/>
        <v>0</v>
      </c>
      <c r="TW126" s="20">
        <f t="shared" si="210"/>
        <v>0</v>
      </c>
      <c r="TX126" s="20">
        <f t="shared" si="211"/>
        <v>0</v>
      </c>
      <c r="TY126" s="36">
        <f t="shared" si="212"/>
        <v>0</v>
      </c>
      <c r="TZ126" s="20">
        <f t="shared" si="213"/>
        <v>0</v>
      </c>
      <c r="UA126" s="20">
        <f t="shared" si="214"/>
        <v>0</v>
      </c>
      <c r="UB126" s="20">
        <f t="shared" si="215"/>
        <v>0</v>
      </c>
      <c r="UC126" s="20">
        <f t="shared" si="216"/>
        <v>0</v>
      </c>
      <c r="UD126" s="20">
        <f t="shared" si="217"/>
        <v>0</v>
      </c>
      <c r="UE126" s="20">
        <f t="shared" si="218"/>
        <v>0</v>
      </c>
      <c r="UF126" s="20">
        <f t="shared" si="219"/>
        <v>0</v>
      </c>
      <c r="UG126" s="20">
        <f t="shared" si="220"/>
        <v>0</v>
      </c>
      <c r="UH126" s="20">
        <f t="shared" si="221"/>
        <v>0</v>
      </c>
      <c r="UI126" s="20">
        <f t="shared" si="222"/>
        <v>0</v>
      </c>
      <c r="UJ126" s="20">
        <f t="shared" si="223"/>
        <v>0</v>
      </c>
      <c r="UK126" s="20">
        <f t="shared" si="224"/>
        <v>0</v>
      </c>
      <c r="UL126" s="6"/>
      <c r="UM126" s="36">
        <f t="shared" si="225"/>
        <v>1801000</v>
      </c>
      <c r="UN126" s="36">
        <f t="shared" si="226"/>
        <v>1801000</v>
      </c>
      <c r="UO126" s="36">
        <f t="shared" si="227"/>
        <v>1801000</v>
      </c>
      <c r="UP126" s="20">
        <f t="shared" si="228"/>
        <v>1780000</v>
      </c>
      <c r="UQ126" s="20">
        <f t="shared" si="229"/>
        <v>0</v>
      </c>
      <c r="UR126" s="20">
        <f t="shared" si="230"/>
        <v>21000</v>
      </c>
      <c r="US126" s="20">
        <f t="shared" si="231"/>
        <v>0</v>
      </c>
      <c r="UT126" s="36">
        <f t="shared" si="232"/>
        <v>0</v>
      </c>
      <c r="UU126" s="36">
        <f t="shared" si="233"/>
        <v>0</v>
      </c>
      <c r="UV126" s="20">
        <f t="shared" si="234"/>
        <v>0</v>
      </c>
      <c r="UW126" s="20">
        <f t="shared" si="235"/>
        <v>0</v>
      </c>
      <c r="UX126" s="20">
        <f t="shared" si="236"/>
        <v>0</v>
      </c>
      <c r="UY126" s="20">
        <f t="shared" si="237"/>
        <v>0</v>
      </c>
      <c r="UZ126" s="20">
        <f t="shared" si="238"/>
        <v>0</v>
      </c>
      <c r="VA126" s="20">
        <f t="shared" si="239"/>
        <v>0</v>
      </c>
      <c r="VB126" s="36">
        <f t="shared" si="240"/>
        <v>0</v>
      </c>
      <c r="VC126" s="20">
        <f t="shared" si="241"/>
        <v>0</v>
      </c>
      <c r="VD126" s="20">
        <f t="shared" si="242"/>
        <v>0</v>
      </c>
      <c r="VE126" s="20">
        <f t="shared" si="243"/>
        <v>0</v>
      </c>
      <c r="VF126" s="20">
        <f t="shared" si="244"/>
        <v>0</v>
      </c>
      <c r="VG126" s="20">
        <f t="shared" si="245"/>
        <v>0</v>
      </c>
      <c r="VH126" s="20">
        <f t="shared" si="246"/>
        <v>0</v>
      </c>
      <c r="VI126" s="20">
        <f t="shared" si="247"/>
        <v>0</v>
      </c>
      <c r="VJ126" s="20">
        <f t="shared" si="248"/>
        <v>0</v>
      </c>
      <c r="VK126" s="20">
        <f t="shared" si="249"/>
        <v>0</v>
      </c>
      <c r="VL126" s="20">
        <f t="shared" si="250"/>
        <v>0</v>
      </c>
      <c r="VM126" s="20">
        <f t="shared" si="251"/>
        <v>0</v>
      </c>
      <c r="VN126" s="20">
        <f t="shared" si="252"/>
        <v>0</v>
      </c>
      <c r="VT126" s="34">
        <f t="shared" si="139"/>
        <v>3810187</v>
      </c>
      <c r="VU126" s="34" t="str">
        <f t="shared" si="140"/>
        <v>Město Vrchlabí</v>
      </c>
      <c r="VV126" s="34" t="str">
        <f t="shared" si="141"/>
        <v>Pečovatelská služba Vrchlabí</v>
      </c>
      <c r="VW126" s="34" t="str">
        <f t="shared" si="142"/>
        <v>pečovatelská služba</v>
      </c>
      <c r="VX126" s="10">
        <f t="shared" si="143"/>
        <v>143300</v>
      </c>
      <c r="VY126" s="10"/>
      <c r="VZ126" s="10"/>
      <c r="WA126" s="10">
        <f t="shared" si="144"/>
        <v>94500</v>
      </c>
      <c r="WB126" s="10">
        <f t="shared" si="145"/>
        <v>46000</v>
      </c>
      <c r="WC126" s="10">
        <f t="shared" si="146"/>
        <v>0</v>
      </c>
      <c r="WD126" s="10">
        <f t="shared" si="147"/>
        <v>0</v>
      </c>
      <c r="WE126" s="10">
        <f t="shared" si="148"/>
        <v>119000</v>
      </c>
      <c r="WF126" s="10"/>
      <c r="WG126" s="10"/>
      <c r="WH126" s="10">
        <f t="shared" si="149"/>
        <v>0</v>
      </c>
      <c r="WI126" s="10">
        <f t="shared" si="150"/>
        <v>386200</v>
      </c>
      <c r="WJ126" s="10">
        <f t="shared" si="151"/>
        <v>2465800</v>
      </c>
      <c r="WK126" s="10"/>
      <c r="WL126" s="10">
        <f t="shared" si="152"/>
        <v>863000</v>
      </c>
      <c r="WM126" s="10">
        <f t="shared" si="153"/>
        <v>4117800</v>
      </c>
      <c r="WN126" s="10">
        <f t="shared" si="154"/>
        <v>4117800</v>
      </c>
      <c r="WO126" s="10">
        <f t="shared" si="155"/>
        <v>0</v>
      </c>
      <c r="WP126" s="10">
        <f t="shared" si="156"/>
        <v>3328800</v>
      </c>
      <c r="WQ126" s="34">
        <v>6115340</v>
      </c>
      <c r="WR126" s="10">
        <f t="shared" si="157"/>
        <v>0</v>
      </c>
      <c r="WS126" s="10"/>
      <c r="WT126" s="10"/>
      <c r="WU126" s="10">
        <f t="shared" si="158"/>
        <v>0</v>
      </c>
      <c r="WV126" s="10">
        <f t="shared" si="159"/>
        <v>0</v>
      </c>
      <c r="WW126" s="10">
        <f t="shared" si="160"/>
        <v>0</v>
      </c>
      <c r="WX126" s="10">
        <f t="shared" si="161"/>
        <v>0</v>
      </c>
      <c r="WY126" s="10">
        <f t="shared" si="162"/>
        <v>0</v>
      </c>
      <c r="WZ126" s="10"/>
      <c r="XA126" s="10"/>
      <c r="XB126" s="10">
        <f t="shared" si="163"/>
        <v>0</v>
      </c>
      <c r="XC126" s="10">
        <f t="shared" si="164"/>
        <v>0</v>
      </c>
      <c r="XD126" s="10">
        <f t="shared" si="165"/>
        <v>1801000</v>
      </c>
      <c r="XE126" s="10">
        <f t="shared" si="166"/>
        <v>1801000</v>
      </c>
      <c r="XF126" s="10"/>
      <c r="XG126" s="10">
        <f t="shared" si="167"/>
        <v>1801000</v>
      </c>
      <c r="XH126" s="10">
        <f t="shared" si="168"/>
        <v>0</v>
      </c>
      <c r="XI126" s="10"/>
      <c r="XJ126" s="10"/>
      <c r="XK126" s="10"/>
    </row>
    <row r="127" spans="1:635" s="34" customFormat="1" ht="28.5" customHeight="1">
      <c r="A127" s="7">
        <v>1</v>
      </c>
      <c r="B127" s="9" t="s">
        <v>1615</v>
      </c>
      <c r="C127" s="7">
        <v>190217</v>
      </c>
      <c r="D127" s="7" t="s">
        <v>1616</v>
      </c>
      <c r="E127" s="7" t="s">
        <v>1299</v>
      </c>
      <c r="F127" s="7">
        <v>9328941</v>
      </c>
      <c r="G127" s="7" t="s">
        <v>1617</v>
      </c>
      <c r="H127" s="7" t="s">
        <v>1187</v>
      </c>
      <c r="I127" s="7" t="s">
        <v>1615</v>
      </c>
      <c r="J127" s="35">
        <v>39995</v>
      </c>
      <c r="K127" s="7"/>
      <c r="L127" s="7" t="s">
        <v>1188</v>
      </c>
      <c r="M127" s="7" t="s">
        <v>1476</v>
      </c>
      <c r="N127" s="7">
        <v>9</v>
      </c>
      <c r="O127" s="7"/>
      <c r="P127" s="7">
        <v>22</v>
      </c>
      <c r="Q127" s="7">
        <v>25</v>
      </c>
      <c r="R127" s="7">
        <v>25</v>
      </c>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t="s">
        <v>1618</v>
      </c>
      <c r="BM127" s="7" t="s">
        <v>1619</v>
      </c>
      <c r="BN127" s="7" t="s">
        <v>1319</v>
      </c>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v>0</v>
      </c>
      <c r="DB127" s="7">
        <v>0</v>
      </c>
      <c r="DC127" s="7">
        <v>0</v>
      </c>
      <c r="DD127" s="7">
        <v>0</v>
      </c>
      <c r="DE127" s="7">
        <v>0</v>
      </c>
      <c r="DF127" s="7">
        <v>0</v>
      </c>
      <c r="DG127" s="7">
        <v>2</v>
      </c>
      <c r="DH127" s="7">
        <v>4</v>
      </c>
      <c r="DI127" s="7">
        <v>3</v>
      </c>
      <c r="DJ127" s="7">
        <v>0</v>
      </c>
      <c r="DK127" s="7">
        <v>0</v>
      </c>
      <c r="DL127" s="7">
        <v>2</v>
      </c>
      <c r="DM127" s="7">
        <v>4</v>
      </c>
      <c r="DN127" s="7">
        <v>3</v>
      </c>
      <c r="DO127" s="7">
        <v>0</v>
      </c>
      <c r="DP127" s="7">
        <v>0</v>
      </c>
      <c r="DQ127" s="7">
        <v>9</v>
      </c>
      <c r="DR127" s="7">
        <v>9</v>
      </c>
      <c r="DS127" s="7">
        <v>0</v>
      </c>
      <c r="DT127" s="7">
        <v>0</v>
      </c>
      <c r="DU127" s="7">
        <v>0</v>
      </c>
      <c r="DV127" s="7">
        <v>0</v>
      </c>
      <c r="DW127" s="7">
        <v>0</v>
      </c>
      <c r="DX127" s="7">
        <v>0</v>
      </c>
      <c r="DY127" s="7">
        <v>2</v>
      </c>
      <c r="DZ127" s="7">
        <v>4</v>
      </c>
      <c r="EA127" s="7">
        <v>3</v>
      </c>
      <c r="EB127" s="7">
        <v>0</v>
      </c>
      <c r="EC127" s="7">
        <v>0</v>
      </c>
      <c r="ED127" s="7">
        <v>2</v>
      </c>
      <c r="EE127" s="7">
        <v>4</v>
      </c>
      <c r="EF127" s="7">
        <v>3</v>
      </c>
      <c r="EG127" s="7">
        <v>0</v>
      </c>
      <c r="EH127" s="7">
        <v>0</v>
      </c>
      <c r="EI127" s="7">
        <v>9</v>
      </c>
      <c r="EJ127" s="7">
        <v>9</v>
      </c>
      <c r="EK127" s="7">
        <v>1</v>
      </c>
      <c r="EL127" s="7">
        <v>0.08</v>
      </c>
      <c r="EM127" s="7">
        <v>0.08</v>
      </c>
      <c r="EN127" s="7">
        <v>22000</v>
      </c>
      <c r="EO127" s="7">
        <v>10000</v>
      </c>
      <c r="EP127" s="7">
        <v>6</v>
      </c>
      <c r="EQ127" s="7">
        <v>6</v>
      </c>
      <c r="ER127" s="7">
        <v>6</v>
      </c>
      <c r="ES127" s="7">
        <v>1469700</v>
      </c>
      <c r="ET127" s="7">
        <v>990000</v>
      </c>
      <c r="EU127" s="7">
        <v>8</v>
      </c>
      <c r="EV127" s="7">
        <v>3</v>
      </c>
      <c r="EW127" s="7">
        <v>3</v>
      </c>
      <c r="EX127" s="7">
        <v>1081300</v>
      </c>
      <c r="EY127" s="7">
        <v>0</v>
      </c>
      <c r="EZ127" s="7"/>
      <c r="FA127" s="7"/>
      <c r="FB127" s="7"/>
      <c r="FC127" s="7"/>
      <c r="FD127" s="7"/>
      <c r="FE127" s="7"/>
      <c r="FF127" s="7"/>
      <c r="FG127" s="7"/>
      <c r="FH127" s="7"/>
      <c r="FI127" s="7"/>
      <c r="FJ127" s="7"/>
      <c r="FK127" s="7"/>
      <c r="FL127" s="7"/>
      <c r="FM127" s="7"/>
      <c r="FN127" s="7"/>
      <c r="FO127" s="7">
        <v>6</v>
      </c>
      <c r="FP127" s="7">
        <v>2</v>
      </c>
      <c r="FQ127" s="7">
        <v>2</v>
      </c>
      <c r="FR127" s="7">
        <v>370000</v>
      </c>
      <c r="FS127" s="7">
        <v>0</v>
      </c>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7"/>
      <c r="JX127" s="7"/>
      <c r="JY127" s="7"/>
      <c r="JZ127" s="7"/>
      <c r="KA127" s="7"/>
      <c r="KB127" s="7"/>
      <c r="KC127" s="7"/>
      <c r="KD127" s="7"/>
      <c r="KE127" s="7"/>
      <c r="KF127" s="7"/>
      <c r="KG127" s="7">
        <v>0</v>
      </c>
      <c r="KH127" s="7"/>
      <c r="KI127" s="7">
        <v>9.08</v>
      </c>
      <c r="KJ127" s="7">
        <v>0</v>
      </c>
      <c r="KK127" s="7">
        <v>0</v>
      </c>
      <c r="KL127" s="7">
        <v>0</v>
      </c>
      <c r="KM127" s="7">
        <v>9.08</v>
      </c>
      <c r="KN127" s="7">
        <v>2943000</v>
      </c>
      <c r="KO127" s="7">
        <v>1000000</v>
      </c>
      <c r="KP127" s="7">
        <v>1000000</v>
      </c>
      <c r="KQ127" s="7"/>
      <c r="KR127" s="7"/>
      <c r="KS127" s="7"/>
      <c r="KT127" s="7">
        <v>0</v>
      </c>
      <c r="KU127" s="7">
        <v>0</v>
      </c>
      <c r="KV127" s="7">
        <v>0</v>
      </c>
      <c r="KW127" s="7"/>
      <c r="KX127" s="7"/>
      <c r="KY127" s="7"/>
      <c r="KZ127" s="7">
        <v>0</v>
      </c>
      <c r="LA127" s="7">
        <v>0</v>
      </c>
      <c r="LB127" s="7">
        <v>0</v>
      </c>
      <c r="LC127" s="7"/>
      <c r="LD127" s="7"/>
      <c r="LE127" s="7"/>
      <c r="LF127" s="7">
        <v>0</v>
      </c>
      <c r="LG127" s="7">
        <v>0</v>
      </c>
      <c r="LH127" s="7">
        <v>0</v>
      </c>
      <c r="LI127" s="7"/>
      <c r="LJ127" s="7"/>
      <c r="LK127" s="7"/>
      <c r="LL127" s="7">
        <v>0</v>
      </c>
      <c r="LM127" s="7">
        <v>0</v>
      </c>
      <c r="LN127" s="7">
        <v>0</v>
      </c>
      <c r="LO127" s="7"/>
      <c r="LP127" s="7"/>
      <c r="LQ127" s="7"/>
      <c r="LR127" s="7">
        <v>0</v>
      </c>
      <c r="LS127" s="7">
        <v>0</v>
      </c>
      <c r="LT127" s="7">
        <v>0</v>
      </c>
      <c r="LU127" s="7"/>
      <c r="LV127" s="7"/>
      <c r="LW127" s="7"/>
      <c r="LX127" s="7">
        <v>20000</v>
      </c>
      <c r="LY127" s="7">
        <v>0</v>
      </c>
      <c r="LZ127" s="7">
        <v>0</v>
      </c>
      <c r="MA127" s="7"/>
      <c r="MB127" s="7"/>
      <c r="MC127" s="7"/>
      <c r="MD127" s="7">
        <v>7000</v>
      </c>
      <c r="ME127" s="7">
        <v>0</v>
      </c>
      <c r="MF127" s="7">
        <v>0</v>
      </c>
      <c r="MG127" s="7"/>
      <c r="MH127" s="7"/>
      <c r="MI127" s="7"/>
      <c r="MJ127" s="7">
        <v>0</v>
      </c>
      <c r="MK127" s="7">
        <v>0</v>
      </c>
      <c r="ML127" s="7">
        <v>0</v>
      </c>
      <c r="MM127" s="7"/>
      <c r="MN127" s="7"/>
      <c r="MO127" s="7"/>
      <c r="MP127" s="7">
        <v>200000</v>
      </c>
      <c r="MQ127" s="7">
        <v>50000</v>
      </c>
      <c r="MR127" s="7">
        <v>50000</v>
      </c>
      <c r="MS127" s="7"/>
      <c r="MT127" s="7"/>
      <c r="MU127" s="7"/>
      <c r="MV127" s="7">
        <v>220000</v>
      </c>
      <c r="MW127" s="7">
        <v>100000</v>
      </c>
      <c r="MX127" s="7">
        <v>100000</v>
      </c>
      <c r="MY127" s="7"/>
      <c r="MZ127" s="7"/>
      <c r="NA127" s="7"/>
      <c r="NB127" s="7">
        <v>10000</v>
      </c>
      <c r="NC127" s="7">
        <v>0</v>
      </c>
      <c r="ND127" s="7">
        <v>0</v>
      </c>
      <c r="NE127" s="7"/>
      <c r="NF127" s="7"/>
      <c r="NG127" s="7"/>
      <c r="NH127" s="7">
        <v>0</v>
      </c>
      <c r="NI127" s="7">
        <v>0</v>
      </c>
      <c r="NJ127" s="7">
        <v>0</v>
      </c>
      <c r="NK127" s="7"/>
      <c r="NL127" s="7"/>
      <c r="NM127" s="7"/>
      <c r="NN127" s="7">
        <v>0</v>
      </c>
      <c r="NO127" s="7">
        <v>0</v>
      </c>
      <c r="NP127" s="7">
        <v>0</v>
      </c>
      <c r="NQ127" s="7"/>
      <c r="NR127" s="7"/>
      <c r="NS127" s="7"/>
      <c r="NT127" s="7">
        <v>0</v>
      </c>
      <c r="NU127" s="7">
        <v>0</v>
      </c>
      <c r="NV127" s="7">
        <v>0</v>
      </c>
      <c r="NW127" s="7"/>
      <c r="NX127" s="7"/>
      <c r="NY127" s="7"/>
      <c r="NZ127" s="7">
        <v>50000</v>
      </c>
      <c r="OA127" s="7">
        <v>20000</v>
      </c>
      <c r="OB127" s="7">
        <v>20000</v>
      </c>
      <c r="OC127" s="7"/>
      <c r="OD127" s="7"/>
      <c r="OE127" s="7"/>
      <c r="OF127" s="7">
        <v>0</v>
      </c>
      <c r="OG127" s="7">
        <v>0</v>
      </c>
      <c r="OH127" s="7">
        <v>0</v>
      </c>
      <c r="OI127" s="7"/>
      <c r="OJ127" s="7"/>
      <c r="OK127" s="7"/>
      <c r="OL127" s="7">
        <v>0</v>
      </c>
      <c r="OM127" s="7">
        <v>0</v>
      </c>
      <c r="ON127" s="7">
        <v>0</v>
      </c>
      <c r="OO127" s="7"/>
      <c r="OP127" s="7"/>
      <c r="OQ127" s="7"/>
      <c r="OR127" s="7">
        <v>0</v>
      </c>
      <c r="OS127" s="7">
        <v>0</v>
      </c>
      <c r="OT127" s="7">
        <v>0</v>
      </c>
      <c r="OU127" s="7"/>
      <c r="OV127" s="7"/>
      <c r="OW127" s="7"/>
      <c r="OX127" s="7">
        <v>150000</v>
      </c>
      <c r="OY127" s="7">
        <v>50000</v>
      </c>
      <c r="OZ127" s="7">
        <v>50000</v>
      </c>
      <c r="PA127" s="7"/>
      <c r="PB127" s="7"/>
      <c r="PC127" s="7"/>
      <c r="PD127" s="7">
        <v>0</v>
      </c>
      <c r="PE127" s="7">
        <v>0</v>
      </c>
      <c r="PF127" s="7">
        <v>0</v>
      </c>
      <c r="PG127" s="7"/>
      <c r="PH127" s="7"/>
      <c r="PI127" s="7"/>
      <c r="PJ127" s="7">
        <v>0</v>
      </c>
      <c r="PK127" s="7">
        <v>0</v>
      </c>
      <c r="PL127" s="7">
        <v>0</v>
      </c>
      <c r="PM127" s="7"/>
      <c r="PN127" s="7"/>
      <c r="PO127" s="7"/>
      <c r="PP127" s="7">
        <v>3600000</v>
      </c>
      <c r="PQ127" s="7">
        <v>1220000</v>
      </c>
      <c r="PR127" s="8">
        <v>1220000</v>
      </c>
      <c r="PS127" s="7">
        <v>100</v>
      </c>
      <c r="PT127" s="7">
        <v>100</v>
      </c>
      <c r="PU127" s="7"/>
      <c r="PV127" s="7"/>
      <c r="PW127" s="7"/>
      <c r="PX127" s="7">
        <v>750000</v>
      </c>
      <c r="PY127" s="7">
        <v>1171000</v>
      </c>
      <c r="PZ127" s="7">
        <v>1220000</v>
      </c>
      <c r="QA127" s="7">
        <v>826515</v>
      </c>
      <c r="QB127" s="7">
        <v>900000</v>
      </c>
      <c r="QC127" s="7">
        <v>800000</v>
      </c>
      <c r="QD127" s="7">
        <v>100000</v>
      </c>
      <c r="QE127" s="7">
        <v>100000</v>
      </c>
      <c r="QF127" s="7">
        <v>100000</v>
      </c>
      <c r="QG127" s="7">
        <v>451000</v>
      </c>
      <c r="QH127" s="7">
        <v>24000</v>
      </c>
      <c r="QI127" s="7">
        <v>0</v>
      </c>
      <c r="QJ127" s="7">
        <v>565580</v>
      </c>
      <c r="QK127" s="7">
        <v>772000</v>
      </c>
      <c r="QL127" s="7">
        <v>770000</v>
      </c>
      <c r="QM127" s="7"/>
      <c r="QN127" s="7">
        <v>497397</v>
      </c>
      <c r="QO127" s="7">
        <v>713000</v>
      </c>
      <c r="QP127" s="7">
        <v>710000</v>
      </c>
      <c r="QQ127" s="7"/>
      <c r="QR127" s="7"/>
      <c r="QS127" s="7"/>
      <c r="QT127" s="7"/>
      <c r="QU127" s="7"/>
      <c r="QV127" s="7"/>
      <c r="QW127" s="7"/>
      <c r="QX127" s="7"/>
      <c r="QY127" s="7"/>
      <c r="QZ127" s="7"/>
      <c r="RA127" s="7"/>
      <c r="RB127" s="7"/>
      <c r="RC127" s="7"/>
      <c r="RD127" s="7"/>
      <c r="RE127" s="7"/>
      <c r="RF127" s="7"/>
      <c r="RG127" s="7"/>
      <c r="RH127" s="7"/>
      <c r="RI127" s="7">
        <v>0</v>
      </c>
      <c r="RJ127" s="7"/>
      <c r="RK127" s="7"/>
      <c r="RL127" s="7"/>
      <c r="RM127" s="7" t="s">
        <v>1188</v>
      </c>
      <c r="RN127" s="7"/>
      <c r="RO127" s="7"/>
      <c r="RP127" s="7"/>
      <c r="RQ127" s="7"/>
      <c r="RR127" s="7"/>
      <c r="RS127" s="7"/>
      <c r="RT127" s="7"/>
      <c r="RU127" s="7"/>
      <c r="RV127" s="7"/>
      <c r="RW127" s="7"/>
      <c r="RX127" s="7"/>
      <c r="RY127" s="7"/>
      <c r="RZ127" s="7"/>
      <c r="SA127" s="7"/>
      <c r="SB127" s="7"/>
      <c r="SC127" s="7"/>
      <c r="SD127" s="7"/>
      <c r="SE127" s="7"/>
      <c r="SF127" s="7"/>
      <c r="SG127" s="36">
        <f t="shared" si="169"/>
        <v>3600000</v>
      </c>
      <c r="SH127" s="36">
        <f t="shared" si="170"/>
        <v>3600000</v>
      </c>
      <c r="SI127" s="36">
        <f t="shared" si="171"/>
        <v>2943000</v>
      </c>
      <c r="SJ127" s="20">
        <f t="shared" si="172"/>
        <v>2943000</v>
      </c>
      <c r="SK127" s="20">
        <f t="shared" si="173"/>
        <v>0</v>
      </c>
      <c r="SL127" s="20">
        <f t="shared" si="174"/>
        <v>0</v>
      </c>
      <c r="SM127" s="20">
        <f t="shared" si="175"/>
        <v>0</v>
      </c>
      <c r="SN127" s="36">
        <f t="shared" si="176"/>
        <v>657000</v>
      </c>
      <c r="SO127" s="36">
        <f t="shared" si="177"/>
        <v>0</v>
      </c>
      <c r="SP127" s="20">
        <f t="shared" si="178"/>
        <v>0</v>
      </c>
      <c r="SQ127" s="20">
        <f t="shared" si="179"/>
        <v>0</v>
      </c>
      <c r="SR127" s="20">
        <f t="shared" si="180"/>
        <v>20000</v>
      </c>
      <c r="SS127" s="20">
        <f t="shared" si="181"/>
        <v>7000</v>
      </c>
      <c r="ST127" s="20">
        <f t="shared" si="182"/>
        <v>0</v>
      </c>
      <c r="SU127" s="20">
        <f t="shared" si="183"/>
        <v>200000</v>
      </c>
      <c r="SV127" s="36">
        <f t="shared" si="184"/>
        <v>430000</v>
      </c>
      <c r="SW127" s="20">
        <f t="shared" si="185"/>
        <v>220000</v>
      </c>
      <c r="SX127" s="20">
        <f t="shared" si="186"/>
        <v>10000</v>
      </c>
      <c r="SY127" s="20">
        <f t="shared" si="187"/>
        <v>0</v>
      </c>
      <c r="SZ127" s="20">
        <f t="shared" si="188"/>
        <v>0</v>
      </c>
      <c r="TA127" s="20">
        <f t="shared" si="189"/>
        <v>0</v>
      </c>
      <c r="TB127" s="20">
        <f t="shared" si="190"/>
        <v>50000</v>
      </c>
      <c r="TC127" s="20">
        <f t="shared" si="191"/>
        <v>0</v>
      </c>
      <c r="TD127" s="20">
        <f t="shared" si="192"/>
        <v>0</v>
      </c>
      <c r="TE127" s="20">
        <f t="shared" si="193"/>
        <v>0</v>
      </c>
      <c r="TF127" s="20">
        <f t="shared" si="194"/>
        <v>150000</v>
      </c>
      <c r="TG127" s="20">
        <f t="shared" si="195"/>
        <v>0</v>
      </c>
      <c r="TH127" s="20">
        <f t="shared" si="196"/>
        <v>0</v>
      </c>
      <c r="TI127" s="6"/>
      <c r="TJ127" s="36">
        <f t="shared" si="197"/>
        <v>1220000</v>
      </c>
      <c r="TK127" s="36">
        <f t="shared" si="198"/>
        <v>1220000</v>
      </c>
      <c r="TL127" s="36">
        <f t="shared" si="199"/>
        <v>1000000</v>
      </c>
      <c r="TM127" s="20">
        <f t="shared" si="200"/>
        <v>1000000</v>
      </c>
      <c r="TN127" s="20">
        <f t="shared" si="201"/>
        <v>0</v>
      </c>
      <c r="TO127" s="20">
        <f t="shared" si="202"/>
        <v>0</v>
      </c>
      <c r="TP127" s="20">
        <f t="shared" si="203"/>
        <v>0</v>
      </c>
      <c r="TQ127" s="36">
        <f t="shared" si="204"/>
        <v>220000</v>
      </c>
      <c r="TR127" s="36">
        <f t="shared" si="205"/>
        <v>0</v>
      </c>
      <c r="TS127" s="20">
        <f t="shared" si="206"/>
        <v>0</v>
      </c>
      <c r="TT127" s="20">
        <f t="shared" si="207"/>
        <v>0</v>
      </c>
      <c r="TU127" s="20">
        <f t="shared" si="208"/>
        <v>0</v>
      </c>
      <c r="TV127" s="20">
        <f t="shared" si="209"/>
        <v>0</v>
      </c>
      <c r="TW127" s="20">
        <f t="shared" si="210"/>
        <v>0</v>
      </c>
      <c r="TX127" s="20">
        <f t="shared" si="211"/>
        <v>50000</v>
      </c>
      <c r="TY127" s="36">
        <f t="shared" si="212"/>
        <v>170000</v>
      </c>
      <c r="TZ127" s="20">
        <f t="shared" si="213"/>
        <v>100000</v>
      </c>
      <c r="UA127" s="20">
        <f t="shared" si="214"/>
        <v>0</v>
      </c>
      <c r="UB127" s="20">
        <f t="shared" si="215"/>
        <v>0</v>
      </c>
      <c r="UC127" s="20">
        <f t="shared" si="216"/>
        <v>0</v>
      </c>
      <c r="UD127" s="20">
        <f t="shared" si="217"/>
        <v>0</v>
      </c>
      <c r="UE127" s="20">
        <f t="shared" si="218"/>
        <v>20000</v>
      </c>
      <c r="UF127" s="20">
        <f t="shared" si="219"/>
        <v>0</v>
      </c>
      <c r="UG127" s="20">
        <f t="shared" si="220"/>
        <v>0</v>
      </c>
      <c r="UH127" s="20">
        <f t="shared" si="221"/>
        <v>0</v>
      </c>
      <c r="UI127" s="20">
        <f t="shared" si="222"/>
        <v>50000</v>
      </c>
      <c r="UJ127" s="20">
        <f t="shared" si="223"/>
        <v>0</v>
      </c>
      <c r="UK127" s="20">
        <f t="shared" si="224"/>
        <v>0</v>
      </c>
      <c r="UL127" s="6"/>
      <c r="UM127" s="36">
        <f t="shared" si="225"/>
        <v>1220000</v>
      </c>
      <c r="UN127" s="36">
        <f t="shared" si="226"/>
        <v>1220000</v>
      </c>
      <c r="UO127" s="36">
        <f t="shared" si="227"/>
        <v>1000000</v>
      </c>
      <c r="UP127" s="20">
        <f t="shared" si="228"/>
        <v>1000000</v>
      </c>
      <c r="UQ127" s="20">
        <f t="shared" si="229"/>
        <v>0</v>
      </c>
      <c r="UR127" s="20">
        <f t="shared" si="230"/>
        <v>0</v>
      </c>
      <c r="US127" s="20">
        <f t="shared" si="231"/>
        <v>0</v>
      </c>
      <c r="UT127" s="36">
        <f t="shared" si="232"/>
        <v>220000</v>
      </c>
      <c r="UU127" s="36">
        <f t="shared" si="233"/>
        <v>0</v>
      </c>
      <c r="UV127" s="20">
        <f t="shared" si="234"/>
        <v>0</v>
      </c>
      <c r="UW127" s="20">
        <f t="shared" si="235"/>
        <v>0</v>
      </c>
      <c r="UX127" s="20">
        <f t="shared" si="236"/>
        <v>0</v>
      </c>
      <c r="UY127" s="20">
        <f t="shared" si="237"/>
        <v>0</v>
      </c>
      <c r="UZ127" s="20">
        <f t="shared" si="238"/>
        <v>0</v>
      </c>
      <c r="VA127" s="20">
        <f t="shared" si="239"/>
        <v>50000</v>
      </c>
      <c r="VB127" s="36">
        <f t="shared" si="240"/>
        <v>170000</v>
      </c>
      <c r="VC127" s="20">
        <f t="shared" si="241"/>
        <v>100000</v>
      </c>
      <c r="VD127" s="20">
        <f t="shared" si="242"/>
        <v>0</v>
      </c>
      <c r="VE127" s="20">
        <f t="shared" si="243"/>
        <v>0</v>
      </c>
      <c r="VF127" s="20">
        <f t="shared" si="244"/>
        <v>0</v>
      </c>
      <c r="VG127" s="20">
        <f t="shared" si="245"/>
        <v>0</v>
      </c>
      <c r="VH127" s="20">
        <f t="shared" si="246"/>
        <v>20000</v>
      </c>
      <c r="VI127" s="20">
        <f t="shared" si="247"/>
        <v>0</v>
      </c>
      <c r="VJ127" s="20">
        <f t="shared" si="248"/>
        <v>0</v>
      </c>
      <c r="VK127" s="20">
        <f t="shared" si="249"/>
        <v>0</v>
      </c>
      <c r="VL127" s="20">
        <f t="shared" si="250"/>
        <v>50000</v>
      </c>
      <c r="VM127" s="20">
        <f t="shared" si="251"/>
        <v>0</v>
      </c>
      <c r="VN127" s="20">
        <f t="shared" si="252"/>
        <v>0</v>
      </c>
      <c r="VT127" s="34">
        <f t="shared" si="139"/>
        <v>9328941</v>
      </c>
      <c r="VU127" s="34" t="str">
        <f t="shared" si="140"/>
        <v>Městská nemocnice Hořice</v>
      </c>
      <c r="VV127" s="34" t="str">
        <f t="shared" si="141"/>
        <v>Městská nemocnice Hořice</v>
      </c>
      <c r="VW127" s="34" t="str">
        <f t="shared" si="142"/>
        <v>sociální služby poskytované ve zdravotnických zařízeních lůžkové péče</v>
      </c>
      <c r="VX127" s="10">
        <f t="shared" si="143"/>
        <v>27000</v>
      </c>
      <c r="VY127" s="10"/>
      <c r="VZ127" s="10"/>
      <c r="WA127" s="10">
        <f t="shared" si="144"/>
        <v>220000</v>
      </c>
      <c r="WB127" s="10">
        <f t="shared" si="145"/>
        <v>50000</v>
      </c>
      <c r="WC127" s="10">
        <f t="shared" si="146"/>
        <v>0</v>
      </c>
      <c r="WD127" s="10">
        <f t="shared" si="147"/>
        <v>0</v>
      </c>
      <c r="WE127" s="10">
        <f t="shared" si="148"/>
        <v>10000</v>
      </c>
      <c r="WF127" s="10"/>
      <c r="WG127" s="10"/>
      <c r="WH127" s="10">
        <f t="shared" si="149"/>
        <v>0</v>
      </c>
      <c r="WI127" s="10">
        <f t="shared" si="150"/>
        <v>350000</v>
      </c>
      <c r="WJ127" s="10">
        <f t="shared" si="151"/>
        <v>2573000</v>
      </c>
      <c r="WK127" s="10"/>
      <c r="WL127" s="10">
        <f t="shared" si="152"/>
        <v>370000</v>
      </c>
      <c r="WM127" s="10">
        <f t="shared" si="153"/>
        <v>3600000</v>
      </c>
      <c r="WN127" s="10">
        <f t="shared" si="154"/>
        <v>3600000</v>
      </c>
      <c r="WO127" s="10">
        <f t="shared" si="155"/>
        <v>0</v>
      </c>
      <c r="WP127" s="10">
        <f t="shared" si="156"/>
        <v>2943000</v>
      </c>
      <c r="WQ127" s="34">
        <v>6115340</v>
      </c>
      <c r="WR127" s="10">
        <f t="shared" si="157"/>
        <v>0</v>
      </c>
      <c r="WS127" s="10"/>
      <c r="WT127" s="10"/>
      <c r="WU127" s="10">
        <f t="shared" si="158"/>
        <v>100000</v>
      </c>
      <c r="WV127" s="10">
        <f t="shared" si="159"/>
        <v>20000</v>
      </c>
      <c r="WW127" s="10">
        <f t="shared" si="160"/>
        <v>0</v>
      </c>
      <c r="WX127" s="10">
        <f t="shared" si="161"/>
        <v>0</v>
      </c>
      <c r="WY127" s="10">
        <f t="shared" si="162"/>
        <v>0</v>
      </c>
      <c r="WZ127" s="10"/>
      <c r="XA127" s="10"/>
      <c r="XB127" s="10">
        <f t="shared" si="163"/>
        <v>0</v>
      </c>
      <c r="XC127" s="10">
        <f t="shared" si="164"/>
        <v>100000</v>
      </c>
      <c r="XD127" s="10">
        <f t="shared" si="165"/>
        <v>1000000</v>
      </c>
      <c r="XE127" s="10">
        <f t="shared" si="166"/>
        <v>1220000</v>
      </c>
      <c r="XF127" s="10"/>
      <c r="XG127" s="10">
        <f t="shared" si="167"/>
        <v>1220000</v>
      </c>
      <c r="XH127" s="10">
        <f t="shared" si="168"/>
        <v>0</v>
      </c>
      <c r="XI127" s="10"/>
      <c r="XJ127" s="10"/>
      <c r="XK127" s="10"/>
    </row>
    <row r="128" spans="1:635" s="34" customFormat="1" ht="28.5" customHeight="1">
      <c r="A128" s="7">
        <v>1</v>
      </c>
      <c r="B128" s="9" t="s">
        <v>1620</v>
      </c>
      <c r="C128" s="7">
        <v>70947589</v>
      </c>
      <c r="D128" s="7" t="s">
        <v>1621</v>
      </c>
      <c r="E128" s="7" t="s">
        <v>1299</v>
      </c>
      <c r="F128" s="7">
        <v>1817339</v>
      </c>
      <c r="G128" s="7" t="s">
        <v>1196</v>
      </c>
      <c r="H128" s="7" t="s">
        <v>1187</v>
      </c>
      <c r="I128" s="7" t="s">
        <v>1622</v>
      </c>
      <c r="J128" s="35">
        <v>39083</v>
      </c>
      <c r="K128" s="7"/>
      <c r="L128" s="7" t="s">
        <v>1188</v>
      </c>
      <c r="M128" s="7" t="s">
        <v>1623</v>
      </c>
      <c r="N128" s="7">
        <v>58</v>
      </c>
      <c r="O128" s="7"/>
      <c r="P128" s="7">
        <v>58</v>
      </c>
      <c r="Q128" s="7">
        <v>58</v>
      </c>
      <c r="R128" s="7">
        <v>58</v>
      </c>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t="s">
        <v>1308</v>
      </c>
      <c r="BM128" s="7" t="s">
        <v>1191</v>
      </c>
      <c r="BN128" s="7" t="s">
        <v>1309</v>
      </c>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v>0</v>
      </c>
      <c r="DB128" s="7">
        <v>0</v>
      </c>
      <c r="DC128" s="7">
        <v>0</v>
      </c>
      <c r="DD128" s="7">
        <v>0</v>
      </c>
      <c r="DE128" s="7">
        <v>0</v>
      </c>
      <c r="DF128" s="7">
        <v>8</v>
      </c>
      <c r="DG128" s="7">
        <v>23</v>
      </c>
      <c r="DH128" s="7">
        <v>16</v>
      </c>
      <c r="DI128" s="7">
        <v>5</v>
      </c>
      <c r="DJ128" s="7">
        <v>6</v>
      </c>
      <c r="DK128" s="7">
        <v>8</v>
      </c>
      <c r="DL128" s="7">
        <v>23</v>
      </c>
      <c r="DM128" s="7">
        <v>16</v>
      </c>
      <c r="DN128" s="7">
        <v>5</v>
      </c>
      <c r="DO128" s="7">
        <v>6</v>
      </c>
      <c r="DP128" s="7">
        <v>0</v>
      </c>
      <c r="DQ128" s="7">
        <v>58</v>
      </c>
      <c r="DR128" s="7">
        <v>58</v>
      </c>
      <c r="DS128" s="7">
        <v>0</v>
      </c>
      <c r="DT128" s="7">
        <v>0</v>
      </c>
      <c r="DU128" s="7">
        <v>0</v>
      </c>
      <c r="DV128" s="7">
        <v>0</v>
      </c>
      <c r="DW128" s="7">
        <v>0</v>
      </c>
      <c r="DX128" s="7">
        <v>5</v>
      </c>
      <c r="DY128" s="7">
        <v>17</v>
      </c>
      <c r="DZ128" s="7">
        <v>25</v>
      </c>
      <c r="EA128" s="7">
        <v>8</v>
      </c>
      <c r="EB128" s="7">
        <v>3</v>
      </c>
      <c r="EC128" s="7">
        <v>5</v>
      </c>
      <c r="ED128" s="7">
        <v>17</v>
      </c>
      <c r="EE128" s="7">
        <v>25</v>
      </c>
      <c r="EF128" s="7">
        <v>8</v>
      </c>
      <c r="EG128" s="7">
        <v>3</v>
      </c>
      <c r="EH128" s="7">
        <v>0</v>
      </c>
      <c r="EI128" s="7">
        <v>58</v>
      </c>
      <c r="EJ128" s="7">
        <v>58</v>
      </c>
      <c r="EK128" s="7">
        <v>1</v>
      </c>
      <c r="EL128" s="7">
        <v>0.8</v>
      </c>
      <c r="EM128" s="7">
        <v>0.8</v>
      </c>
      <c r="EN128" s="7">
        <v>326761</v>
      </c>
      <c r="EO128" s="7">
        <v>110415</v>
      </c>
      <c r="EP128" s="7">
        <v>11</v>
      </c>
      <c r="EQ128" s="7">
        <v>9.75</v>
      </c>
      <c r="ER128" s="7">
        <v>9.75</v>
      </c>
      <c r="ES128" s="7">
        <v>3031502</v>
      </c>
      <c r="ET128" s="7">
        <v>1024367</v>
      </c>
      <c r="EU128" s="7">
        <v>7</v>
      </c>
      <c r="EV128" s="7">
        <v>6.1</v>
      </c>
      <c r="EW128" s="7">
        <v>6.1</v>
      </c>
      <c r="EX128" s="7">
        <v>3207222</v>
      </c>
      <c r="EY128" s="7">
        <v>0</v>
      </c>
      <c r="EZ128" s="7"/>
      <c r="FA128" s="7"/>
      <c r="FB128" s="7"/>
      <c r="FC128" s="7"/>
      <c r="FD128" s="7"/>
      <c r="FE128" s="7"/>
      <c r="FF128" s="7"/>
      <c r="FG128" s="7"/>
      <c r="FH128" s="7"/>
      <c r="FI128" s="7"/>
      <c r="FJ128" s="7"/>
      <c r="FK128" s="7"/>
      <c r="FL128" s="7"/>
      <c r="FM128" s="7"/>
      <c r="FN128" s="7"/>
      <c r="FO128" s="7">
        <v>8</v>
      </c>
      <c r="FP128" s="7">
        <v>5.63</v>
      </c>
      <c r="FQ128" s="7">
        <v>5.63</v>
      </c>
      <c r="FR128" s="7">
        <v>1649015</v>
      </c>
      <c r="FS128" s="7">
        <v>557218</v>
      </c>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c r="IW128" s="7"/>
      <c r="IX128" s="7"/>
      <c r="IY128" s="7"/>
      <c r="IZ128" s="7"/>
      <c r="JA128" s="7"/>
      <c r="JB128" s="7"/>
      <c r="JC128" s="7"/>
      <c r="JD128" s="7"/>
      <c r="JE128" s="7"/>
      <c r="JF128" s="7"/>
      <c r="JG128" s="7"/>
      <c r="JH128" s="7"/>
      <c r="JI128" s="7"/>
      <c r="JJ128" s="7"/>
      <c r="JK128" s="7"/>
      <c r="JL128" s="7"/>
      <c r="JM128" s="7"/>
      <c r="JN128" s="7"/>
      <c r="JO128" s="7"/>
      <c r="JP128" s="7"/>
      <c r="JQ128" s="7"/>
      <c r="JR128" s="7"/>
      <c r="JS128" s="7"/>
      <c r="JT128" s="7"/>
      <c r="JU128" s="7"/>
      <c r="JV128" s="7"/>
      <c r="JW128" s="7"/>
      <c r="JX128" s="7"/>
      <c r="JY128" s="7"/>
      <c r="JZ128" s="7"/>
      <c r="KA128" s="7"/>
      <c r="KB128" s="7"/>
      <c r="KC128" s="7"/>
      <c r="KD128" s="7"/>
      <c r="KE128" s="7"/>
      <c r="KF128" s="7"/>
      <c r="KG128" s="7">
        <v>0</v>
      </c>
      <c r="KH128" s="7"/>
      <c r="KI128" s="7">
        <v>16.649999999999999</v>
      </c>
      <c r="KJ128" s="7">
        <v>0</v>
      </c>
      <c r="KK128" s="7">
        <v>0</v>
      </c>
      <c r="KL128" s="7">
        <v>0</v>
      </c>
      <c r="KM128" s="7">
        <v>16.649999999999999</v>
      </c>
      <c r="KN128" s="7">
        <v>8214500</v>
      </c>
      <c r="KO128" s="7">
        <v>1692000</v>
      </c>
      <c r="KP128" s="7">
        <v>1692000</v>
      </c>
      <c r="KQ128" s="7"/>
      <c r="KR128" s="7"/>
      <c r="KS128" s="7"/>
      <c r="KT128" s="7">
        <v>0</v>
      </c>
      <c r="KU128" s="7">
        <v>0</v>
      </c>
      <c r="KV128" s="7">
        <v>0</v>
      </c>
      <c r="KW128" s="7"/>
      <c r="KX128" s="7"/>
      <c r="KY128" s="7"/>
      <c r="KZ128" s="7">
        <v>0</v>
      </c>
      <c r="LA128" s="7">
        <v>0</v>
      </c>
      <c r="LB128" s="7">
        <v>0</v>
      </c>
      <c r="LC128" s="7"/>
      <c r="LD128" s="7"/>
      <c r="LE128" s="7"/>
      <c r="LF128" s="7">
        <v>325000</v>
      </c>
      <c r="LG128" s="7">
        <v>0</v>
      </c>
      <c r="LH128" s="7">
        <v>0</v>
      </c>
      <c r="LI128" s="7"/>
      <c r="LJ128" s="7"/>
      <c r="LK128" s="7"/>
      <c r="LL128" s="7">
        <v>0</v>
      </c>
      <c r="LM128" s="7">
        <v>0</v>
      </c>
      <c r="LN128" s="7">
        <v>0</v>
      </c>
      <c r="LO128" s="7"/>
      <c r="LP128" s="7"/>
      <c r="LQ128" s="7"/>
      <c r="LR128" s="7">
        <v>100000</v>
      </c>
      <c r="LS128" s="7">
        <v>0</v>
      </c>
      <c r="LT128" s="7">
        <v>0</v>
      </c>
      <c r="LU128" s="7"/>
      <c r="LV128" s="7"/>
      <c r="LW128" s="7"/>
      <c r="LX128" s="7">
        <v>0</v>
      </c>
      <c r="LY128" s="7">
        <v>0</v>
      </c>
      <c r="LZ128" s="7">
        <v>0</v>
      </c>
      <c r="MA128" s="7"/>
      <c r="MB128" s="7"/>
      <c r="MC128" s="7"/>
      <c r="MD128" s="7">
        <v>25000</v>
      </c>
      <c r="ME128" s="7">
        <v>7000</v>
      </c>
      <c r="MF128" s="7">
        <v>7000</v>
      </c>
      <c r="MG128" s="7"/>
      <c r="MH128" s="7"/>
      <c r="MI128" s="7"/>
      <c r="MJ128" s="7">
        <v>18000</v>
      </c>
      <c r="MK128" s="7">
        <v>5000</v>
      </c>
      <c r="ML128" s="7">
        <v>5000</v>
      </c>
      <c r="MM128" s="7"/>
      <c r="MN128" s="7"/>
      <c r="MO128" s="7"/>
      <c r="MP128" s="7">
        <v>141000</v>
      </c>
      <c r="MQ128" s="7">
        <v>30000</v>
      </c>
      <c r="MR128" s="7">
        <v>30000</v>
      </c>
      <c r="MS128" s="7"/>
      <c r="MT128" s="7"/>
      <c r="MU128" s="7"/>
      <c r="MV128" s="7">
        <v>1205000</v>
      </c>
      <c r="MW128" s="7">
        <v>500000</v>
      </c>
      <c r="MX128" s="7">
        <v>500000</v>
      </c>
      <c r="MY128" s="7"/>
      <c r="MZ128" s="7"/>
      <c r="NA128" s="7"/>
      <c r="NB128" s="7">
        <v>44000</v>
      </c>
      <c r="NC128" s="7">
        <v>13000</v>
      </c>
      <c r="ND128" s="7">
        <v>13000</v>
      </c>
      <c r="NE128" s="7"/>
      <c r="NF128" s="7"/>
      <c r="NG128" s="7"/>
      <c r="NH128" s="7">
        <v>0</v>
      </c>
      <c r="NI128" s="7">
        <v>0</v>
      </c>
      <c r="NJ128" s="7">
        <v>0</v>
      </c>
      <c r="NK128" s="7"/>
      <c r="NL128" s="7"/>
      <c r="NM128" s="7"/>
      <c r="NN128" s="7">
        <v>0</v>
      </c>
      <c r="NO128" s="7">
        <v>0</v>
      </c>
      <c r="NP128" s="7">
        <v>0</v>
      </c>
      <c r="NQ128" s="7"/>
      <c r="NR128" s="7"/>
      <c r="NS128" s="7"/>
      <c r="NT128" s="7">
        <v>62000</v>
      </c>
      <c r="NU128" s="7">
        <v>0</v>
      </c>
      <c r="NV128" s="7">
        <v>0</v>
      </c>
      <c r="NW128" s="7"/>
      <c r="NX128" s="7"/>
      <c r="NY128" s="7"/>
      <c r="NZ128" s="7">
        <v>74000</v>
      </c>
      <c r="OA128" s="7">
        <v>0</v>
      </c>
      <c r="OB128" s="7">
        <v>0</v>
      </c>
      <c r="OC128" s="7"/>
      <c r="OD128" s="7"/>
      <c r="OE128" s="7"/>
      <c r="OF128" s="7">
        <v>9000</v>
      </c>
      <c r="OG128" s="7">
        <v>0</v>
      </c>
      <c r="OH128" s="7">
        <v>0</v>
      </c>
      <c r="OI128" s="7"/>
      <c r="OJ128" s="7"/>
      <c r="OK128" s="7"/>
      <c r="OL128" s="7">
        <v>0</v>
      </c>
      <c r="OM128" s="7">
        <v>0</v>
      </c>
      <c r="ON128" s="7">
        <v>0</v>
      </c>
      <c r="OO128" s="7"/>
      <c r="OP128" s="7"/>
      <c r="OQ128" s="7"/>
      <c r="OR128" s="7">
        <v>0</v>
      </c>
      <c r="OS128" s="7">
        <v>0</v>
      </c>
      <c r="OT128" s="7">
        <v>0</v>
      </c>
      <c r="OU128" s="7"/>
      <c r="OV128" s="7"/>
      <c r="OW128" s="7"/>
      <c r="OX128" s="7">
        <v>247500</v>
      </c>
      <c r="OY128" s="7">
        <v>0</v>
      </c>
      <c r="OZ128" s="7">
        <v>0</v>
      </c>
      <c r="PA128" s="7"/>
      <c r="PB128" s="7"/>
      <c r="PC128" s="7"/>
      <c r="PD128" s="7">
        <v>45000</v>
      </c>
      <c r="PE128" s="7">
        <v>0</v>
      </c>
      <c r="PF128" s="7">
        <v>0</v>
      </c>
      <c r="PG128" s="7"/>
      <c r="PH128" s="7"/>
      <c r="PI128" s="7"/>
      <c r="PJ128" s="7">
        <v>46000</v>
      </c>
      <c r="PK128" s="7">
        <v>0</v>
      </c>
      <c r="PL128" s="7">
        <v>0</v>
      </c>
      <c r="PM128" s="7"/>
      <c r="PN128" s="7"/>
      <c r="PO128" s="7"/>
      <c r="PP128" s="7">
        <v>10556000</v>
      </c>
      <c r="PQ128" s="7">
        <v>2247000</v>
      </c>
      <c r="PR128" s="8">
        <v>2247000</v>
      </c>
      <c r="PS128" s="7">
        <v>100</v>
      </c>
      <c r="PT128" s="7">
        <v>100</v>
      </c>
      <c r="PU128" s="7"/>
      <c r="PV128" s="7">
        <v>15923289</v>
      </c>
      <c r="PW128" s="7"/>
      <c r="PX128" s="7">
        <v>1084000</v>
      </c>
      <c r="PY128" s="7">
        <v>1030000</v>
      </c>
      <c r="PZ128" s="7">
        <v>2247000</v>
      </c>
      <c r="QA128" s="7">
        <v>2946124</v>
      </c>
      <c r="QB128" s="7">
        <v>3700000</v>
      </c>
      <c r="QC128" s="7">
        <v>2800000</v>
      </c>
      <c r="QD128" s="7">
        <v>0</v>
      </c>
      <c r="QE128" s="7">
        <v>635000</v>
      </c>
      <c r="QF128" s="7">
        <v>1337000</v>
      </c>
      <c r="QG128" s="7">
        <v>0</v>
      </c>
      <c r="QH128" s="7">
        <v>0</v>
      </c>
      <c r="QI128" s="7">
        <v>0</v>
      </c>
      <c r="QJ128" s="7">
        <v>3721908</v>
      </c>
      <c r="QK128" s="7">
        <v>3700000</v>
      </c>
      <c r="QL128" s="7">
        <v>3522000</v>
      </c>
      <c r="QM128" s="7"/>
      <c r="QN128" s="7">
        <v>779266</v>
      </c>
      <c r="QO128" s="7">
        <v>800000</v>
      </c>
      <c r="QP128" s="7">
        <v>650000</v>
      </c>
      <c r="QQ128" s="7"/>
      <c r="QR128" s="7"/>
      <c r="QS128" s="7"/>
      <c r="QT128" s="7"/>
      <c r="QU128" s="7"/>
      <c r="QV128" s="7"/>
      <c r="QW128" s="7"/>
      <c r="QX128" s="7"/>
      <c r="QY128" s="7"/>
      <c r="QZ128" s="7"/>
      <c r="RA128" s="7"/>
      <c r="RB128" s="7"/>
      <c r="RC128" s="7"/>
      <c r="RD128" s="7">
        <v>17035</v>
      </c>
      <c r="RE128" s="7">
        <v>0</v>
      </c>
      <c r="RF128" s="7">
        <v>0</v>
      </c>
      <c r="RG128" s="7"/>
      <c r="RH128" s="7"/>
      <c r="RI128" s="7">
        <v>0</v>
      </c>
      <c r="RJ128" s="7"/>
      <c r="RK128" s="7"/>
      <c r="RL128" s="7"/>
      <c r="RM128" s="7" t="s">
        <v>1188</v>
      </c>
      <c r="RN128" s="7"/>
      <c r="RO128" s="7"/>
      <c r="RP128" s="7"/>
      <c r="RQ128" s="7"/>
      <c r="RR128" s="7"/>
      <c r="RS128" s="7"/>
      <c r="RT128" s="7"/>
      <c r="RU128" s="7"/>
      <c r="RV128" s="7"/>
      <c r="RW128" s="7"/>
      <c r="RX128" s="7"/>
      <c r="RY128" s="7"/>
      <c r="RZ128" s="7"/>
      <c r="SA128" s="7"/>
      <c r="SB128" s="7"/>
      <c r="SC128" s="7"/>
      <c r="SD128" s="7"/>
      <c r="SE128" s="7"/>
      <c r="SF128" s="7"/>
      <c r="SG128" s="36">
        <f t="shared" si="169"/>
        <v>10556000</v>
      </c>
      <c r="SH128" s="36">
        <f t="shared" si="170"/>
        <v>10556000</v>
      </c>
      <c r="SI128" s="36">
        <f t="shared" si="171"/>
        <v>8539500</v>
      </c>
      <c r="SJ128" s="20">
        <f t="shared" si="172"/>
        <v>8214500</v>
      </c>
      <c r="SK128" s="20">
        <f t="shared" si="173"/>
        <v>0</v>
      </c>
      <c r="SL128" s="20">
        <f t="shared" si="174"/>
        <v>0</v>
      </c>
      <c r="SM128" s="20">
        <f t="shared" si="175"/>
        <v>325000</v>
      </c>
      <c r="SN128" s="36">
        <f t="shared" si="176"/>
        <v>2016500</v>
      </c>
      <c r="SO128" s="36">
        <f t="shared" si="177"/>
        <v>100000</v>
      </c>
      <c r="SP128" s="20">
        <f t="shared" si="178"/>
        <v>0</v>
      </c>
      <c r="SQ128" s="20">
        <f t="shared" si="179"/>
        <v>100000</v>
      </c>
      <c r="SR128" s="20">
        <f t="shared" si="180"/>
        <v>0</v>
      </c>
      <c r="SS128" s="20">
        <f t="shared" si="181"/>
        <v>25000</v>
      </c>
      <c r="ST128" s="20">
        <f t="shared" si="182"/>
        <v>18000</v>
      </c>
      <c r="SU128" s="20">
        <f t="shared" si="183"/>
        <v>141000</v>
      </c>
      <c r="SV128" s="36">
        <f t="shared" si="184"/>
        <v>1641500</v>
      </c>
      <c r="SW128" s="20">
        <f t="shared" si="185"/>
        <v>1205000</v>
      </c>
      <c r="SX128" s="20">
        <f t="shared" si="186"/>
        <v>44000</v>
      </c>
      <c r="SY128" s="20">
        <f t="shared" si="187"/>
        <v>0</v>
      </c>
      <c r="SZ128" s="20">
        <f t="shared" si="188"/>
        <v>0</v>
      </c>
      <c r="TA128" s="20">
        <f t="shared" si="189"/>
        <v>62000</v>
      </c>
      <c r="TB128" s="20">
        <f t="shared" si="190"/>
        <v>74000</v>
      </c>
      <c r="TC128" s="20">
        <f t="shared" si="191"/>
        <v>9000</v>
      </c>
      <c r="TD128" s="20">
        <f t="shared" si="192"/>
        <v>0</v>
      </c>
      <c r="TE128" s="20">
        <f t="shared" si="193"/>
        <v>0</v>
      </c>
      <c r="TF128" s="20">
        <f t="shared" si="194"/>
        <v>247500</v>
      </c>
      <c r="TG128" s="20">
        <f t="shared" si="195"/>
        <v>45000</v>
      </c>
      <c r="TH128" s="20">
        <f t="shared" si="196"/>
        <v>46000</v>
      </c>
      <c r="TI128" s="6"/>
      <c r="TJ128" s="36">
        <f t="shared" si="197"/>
        <v>2247000</v>
      </c>
      <c r="TK128" s="36">
        <f t="shared" si="198"/>
        <v>2247000</v>
      </c>
      <c r="TL128" s="36">
        <f t="shared" si="199"/>
        <v>1692000</v>
      </c>
      <c r="TM128" s="20">
        <f t="shared" si="200"/>
        <v>1692000</v>
      </c>
      <c r="TN128" s="20">
        <f t="shared" si="201"/>
        <v>0</v>
      </c>
      <c r="TO128" s="20">
        <f t="shared" si="202"/>
        <v>0</v>
      </c>
      <c r="TP128" s="20">
        <f t="shared" si="203"/>
        <v>0</v>
      </c>
      <c r="TQ128" s="36">
        <f t="shared" si="204"/>
        <v>555000</v>
      </c>
      <c r="TR128" s="36">
        <f t="shared" si="205"/>
        <v>0</v>
      </c>
      <c r="TS128" s="20">
        <f t="shared" si="206"/>
        <v>0</v>
      </c>
      <c r="TT128" s="20">
        <f t="shared" si="207"/>
        <v>0</v>
      </c>
      <c r="TU128" s="20">
        <f t="shared" si="208"/>
        <v>0</v>
      </c>
      <c r="TV128" s="20">
        <f t="shared" si="209"/>
        <v>7000</v>
      </c>
      <c r="TW128" s="20">
        <f t="shared" si="210"/>
        <v>5000</v>
      </c>
      <c r="TX128" s="20">
        <f t="shared" si="211"/>
        <v>30000</v>
      </c>
      <c r="TY128" s="36">
        <f t="shared" si="212"/>
        <v>513000</v>
      </c>
      <c r="TZ128" s="20">
        <f t="shared" si="213"/>
        <v>500000</v>
      </c>
      <c r="UA128" s="20">
        <f t="shared" si="214"/>
        <v>13000</v>
      </c>
      <c r="UB128" s="20">
        <f t="shared" si="215"/>
        <v>0</v>
      </c>
      <c r="UC128" s="20">
        <f t="shared" si="216"/>
        <v>0</v>
      </c>
      <c r="UD128" s="20">
        <f t="shared" si="217"/>
        <v>0</v>
      </c>
      <c r="UE128" s="20">
        <f t="shared" si="218"/>
        <v>0</v>
      </c>
      <c r="UF128" s="20">
        <f t="shared" si="219"/>
        <v>0</v>
      </c>
      <c r="UG128" s="20">
        <f t="shared" si="220"/>
        <v>0</v>
      </c>
      <c r="UH128" s="20">
        <f t="shared" si="221"/>
        <v>0</v>
      </c>
      <c r="UI128" s="20">
        <f t="shared" si="222"/>
        <v>0</v>
      </c>
      <c r="UJ128" s="20">
        <f t="shared" si="223"/>
        <v>0</v>
      </c>
      <c r="UK128" s="20">
        <f t="shared" si="224"/>
        <v>0</v>
      </c>
      <c r="UL128" s="6"/>
      <c r="UM128" s="36">
        <f t="shared" si="225"/>
        <v>2247000</v>
      </c>
      <c r="UN128" s="36">
        <f t="shared" si="226"/>
        <v>2247000</v>
      </c>
      <c r="UO128" s="36">
        <f t="shared" si="227"/>
        <v>1692000</v>
      </c>
      <c r="UP128" s="20">
        <f t="shared" si="228"/>
        <v>1692000</v>
      </c>
      <c r="UQ128" s="20">
        <f t="shared" si="229"/>
        <v>0</v>
      </c>
      <c r="UR128" s="20">
        <f t="shared" si="230"/>
        <v>0</v>
      </c>
      <c r="US128" s="20">
        <f t="shared" si="231"/>
        <v>0</v>
      </c>
      <c r="UT128" s="36">
        <f t="shared" si="232"/>
        <v>555000</v>
      </c>
      <c r="UU128" s="36">
        <f t="shared" si="233"/>
        <v>0</v>
      </c>
      <c r="UV128" s="20">
        <f t="shared" si="234"/>
        <v>0</v>
      </c>
      <c r="UW128" s="20">
        <f t="shared" si="235"/>
        <v>0</v>
      </c>
      <c r="UX128" s="20">
        <f t="shared" si="236"/>
        <v>0</v>
      </c>
      <c r="UY128" s="20">
        <f t="shared" si="237"/>
        <v>7000</v>
      </c>
      <c r="UZ128" s="20">
        <f t="shared" si="238"/>
        <v>5000</v>
      </c>
      <c r="VA128" s="20">
        <f t="shared" si="239"/>
        <v>30000</v>
      </c>
      <c r="VB128" s="36">
        <f t="shared" si="240"/>
        <v>513000</v>
      </c>
      <c r="VC128" s="20">
        <f t="shared" si="241"/>
        <v>500000</v>
      </c>
      <c r="VD128" s="20">
        <f t="shared" si="242"/>
        <v>13000</v>
      </c>
      <c r="VE128" s="20">
        <f t="shared" si="243"/>
        <v>0</v>
      </c>
      <c r="VF128" s="20">
        <f t="shared" si="244"/>
        <v>0</v>
      </c>
      <c r="VG128" s="20">
        <f t="shared" si="245"/>
        <v>0</v>
      </c>
      <c r="VH128" s="20">
        <f t="shared" si="246"/>
        <v>0</v>
      </c>
      <c r="VI128" s="20">
        <f t="shared" si="247"/>
        <v>0</v>
      </c>
      <c r="VJ128" s="20">
        <f t="shared" si="248"/>
        <v>0</v>
      </c>
      <c r="VK128" s="20">
        <f t="shared" si="249"/>
        <v>0</v>
      </c>
      <c r="VL128" s="20">
        <f t="shared" si="250"/>
        <v>0</v>
      </c>
      <c r="VM128" s="20">
        <f t="shared" si="251"/>
        <v>0</v>
      </c>
      <c r="VN128" s="20">
        <f t="shared" si="252"/>
        <v>0</v>
      </c>
      <c r="VT128" s="34">
        <f t="shared" si="139"/>
        <v>1817339</v>
      </c>
      <c r="VU128" s="34" t="str">
        <f t="shared" si="140"/>
        <v>Městské středisko sociálních služeb MARIE</v>
      </c>
      <c r="VV128" s="34" t="str">
        <f t="shared" si="141"/>
        <v>MěSSS Marie Náchod</v>
      </c>
      <c r="VW128" s="34" t="str">
        <f t="shared" si="142"/>
        <v>domovy pro seniory</v>
      </c>
      <c r="VX128" s="10">
        <f t="shared" si="143"/>
        <v>143000</v>
      </c>
      <c r="VY128" s="10"/>
      <c r="VZ128" s="10"/>
      <c r="WA128" s="10">
        <f t="shared" si="144"/>
        <v>1205000</v>
      </c>
      <c r="WB128" s="10">
        <f t="shared" si="145"/>
        <v>74000</v>
      </c>
      <c r="WC128" s="10">
        <f t="shared" si="146"/>
        <v>0</v>
      </c>
      <c r="WD128" s="10">
        <f t="shared" si="147"/>
        <v>0</v>
      </c>
      <c r="WE128" s="10">
        <f t="shared" si="148"/>
        <v>106000</v>
      </c>
      <c r="WF128" s="10"/>
      <c r="WG128" s="10"/>
      <c r="WH128" s="10">
        <f t="shared" si="149"/>
        <v>45000</v>
      </c>
      <c r="WI128" s="10">
        <f t="shared" si="150"/>
        <v>443500</v>
      </c>
      <c r="WJ128" s="10">
        <f t="shared" si="151"/>
        <v>6565485</v>
      </c>
      <c r="WK128" s="10"/>
      <c r="WL128" s="10">
        <f t="shared" si="152"/>
        <v>1974015</v>
      </c>
      <c r="WM128" s="10">
        <f t="shared" si="153"/>
        <v>10556000</v>
      </c>
      <c r="WN128" s="10">
        <f t="shared" si="154"/>
        <v>10556000</v>
      </c>
      <c r="WO128" s="10">
        <f t="shared" si="155"/>
        <v>0</v>
      </c>
      <c r="WP128" s="10">
        <f t="shared" si="156"/>
        <v>8539500</v>
      </c>
      <c r="WQ128" s="34">
        <v>6115340</v>
      </c>
      <c r="WR128" s="10">
        <f t="shared" si="157"/>
        <v>12000</v>
      </c>
      <c r="WS128" s="10"/>
      <c r="WT128" s="10"/>
      <c r="WU128" s="10">
        <f t="shared" si="158"/>
        <v>500000</v>
      </c>
      <c r="WV128" s="10">
        <f t="shared" si="159"/>
        <v>0</v>
      </c>
      <c r="WW128" s="10">
        <f t="shared" si="160"/>
        <v>0</v>
      </c>
      <c r="WX128" s="10">
        <f t="shared" si="161"/>
        <v>0</v>
      </c>
      <c r="WY128" s="10">
        <f t="shared" si="162"/>
        <v>13000</v>
      </c>
      <c r="WZ128" s="10"/>
      <c r="XA128" s="10"/>
      <c r="XB128" s="10">
        <f t="shared" si="163"/>
        <v>0</v>
      </c>
      <c r="XC128" s="10">
        <f t="shared" si="164"/>
        <v>30000</v>
      </c>
      <c r="XD128" s="10">
        <f t="shared" si="165"/>
        <v>1692000</v>
      </c>
      <c r="XE128" s="10">
        <f t="shared" si="166"/>
        <v>2247000</v>
      </c>
      <c r="XF128" s="10"/>
      <c r="XG128" s="10">
        <f t="shared" si="167"/>
        <v>2247000</v>
      </c>
      <c r="XH128" s="10">
        <f t="shared" si="168"/>
        <v>0</v>
      </c>
      <c r="XI128" s="10"/>
      <c r="XJ128" s="10"/>
      <c r="XK128" s="10"/>
    </row>
    <row r="129" spans="1:635" s="34" customFormat="1" ht="28.5" customHeight="1">
      <c r="A129" s="7">
        <v>1</v>
      </c>
      <c r="B129" s="9" t="s">
        <v>1620</v>
      </c>
      <c r="C129" s="7">
        <v>70947589</v>
      </c>
      <c r="D129" s="7" t="s">
        <v>1621</v>
      </c>
      <c r="E129" s="7" t="s">
        <v>1299</v>
      </c>
      <c r="F129" s="7">
        <v>3357963</v>
      </c>
      <c r="G129" s="7" t="s">
        <v>1316</v>
      </c>
      <c r="H129" s="7" t="s">
        <v>1187</v>
      </c>
      <c r="I129" s="7" t="s">
        <v>1622</v>
      </c>
      <c r="J129" s="35">
        <v>39083</v>
      </c>
      <c r="K129" s="7"/>
      <c r="L129" s="7" t="s">
        <v>1188</v>
      </c>
      <c r="M129" s="7" t="s">
        <v>1431</v>
      </c>
      <c r="N129" s="7">
        <v>4</v>
      </c>
      <c r="O129" s="7">
        <v>4</v>
      </c>
      <c r="P129" s="7">
        <v>12</v>
      </c>
      <c r="Q129" s="7">
        <v>17</v>
      </c>
      <c r="R129" s="7">
        <v>17</v>
      </c>
      <c r="S129" s="7"/>
      <c r="T129" s="7"/>
      <c r="U129" s="7"/>
      <c r="V129" s="7"/>
      <c r="W129" s="7" t="s">
        <v>1624</v>
      </c>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t="s">
        <v>1514</v>
      </c>
      <c r="BM129" s="7" t="s">
        <v>1191</v>
      </c>
      <c r="BN129" s="7" t="s">
        <v>1309</v>
      </c>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v>0</v>
      </c>
      <c r="DB129" s="7">
        <v>0</v>
      </c>
      <c r="DC129" s="7">
        <v>0</v>
      </c>
      <c r="DD129" s="7">
        <v>0</v>
      </c>
      <c r="DE129" s="7">
        <v>0</v>
      </c>
      <c r="DF129" s="7">
        <v>1</v>
      </c>
      <c r="DG129" s="7">
        <v>0</v>
      </c>
      <c r="DH129" s="7">
        <v>1</v>
      </c>
      <c r="DI129" s="7">
        <v>3</v>
      </c>
      <c r="DJ129" s="7">
        <v>10</v>
      </c>
      <c r="DK129" s="7">
        <v>1</v>
      </c>
      <c r="DL129" s="7">
        <v>0</v>
      </c>
      <c r="DM129" s="7">
        <v>1</v>
      </c>
      <c r="DN129" s="7">
        <v>3</v>
      </c>
      <c r="DO129" s="7">
        <v>10</v>
      </c>
      <c r="DP129" s="7">
        <v>0</v>
      </c>
      <c r="DQ129" s="7">
        <v>15</v>
      </c>
      <c r="DR129" s="7">
        <v>15</v>
      </c>
      <c r="DS129" s="7">
        <v>0</v>
      </c>
      <c r="DT129" s="7">
        <v>0</v>
      </c>
      <c r="DU129" s="7">
        <v>0</v>
      </c>
      <c r="DV129" s="7">
        <v>0</v>
      </c>
      <c r="DW129" s="7">
        <v>0</v>
      </c>
      <c r="DX129" s="7">
        <v>1</v>
      </c>
      <c r="DY129" s="7">
        <v>1</v>
      </c>
      <c r="DZ129" s="7">
        <v>1</v>
      </c>
      <c r="EA129" s="7">
        <v>1</v>
      </c>
      <c r="EB129" s="7">
        <v>0</v>
      </c>
      <c r="EC129" s="7">
        <v>1</v>
      </c>
      <c r="ED129" s="7">
        <v>1</v>
      </c>
      <c r="EE129" s="7">
        <v>1</v>
      </c>
      <c r="EF129" s="7">
        <v>1</v>
      </c>
      <c r="EG129" s="7">
        <v>0</v>
      </c>
      <c r="EH129" s="7">
        <v>0</v>
      </c>
      <c r="EI129" s="7">
        <v>4</v>
      </c>
      <c r="EJ129" s="7">
        <v>4</v>
      </c>
      <c r="EK129" s="7">
        <v>1</v>
      </c>
      <c r="EL129" s="7">
        <v>0.2</v>
      </c>
      <c r="EM129" s="7">
        <v>0.2</v>
      </c>
      <c r="EN129" s="7">
        <v>81693</v>
      </c>
      <c r="EO129" s="7">
        <v>72750</v>
      </c>
      <c r="EP129" s="7">
        <v>8</v>
      </c>
      <c r="EQ129" s="7">
        <v>1.25</v>
      </c>
      <c r="ER129" s="7">
        <v>1.25</v>
      </c>
      <c r="ES129" s="7">
        <v>393229</v>
      </c>
      <c r="ET129" s="7">
        <v>350182</v>
      </c>
      <c r="EU129" s="7">
        <v>7</v>
      </c>
      <c r="EV129" s="7">
        <v>0.9</v>
      </c>
      <c r="EW129" s="7">
        <v>0.9</v>
      </c>
      <c r="EX129" s="7">
        <v>463064</v>
      </c>
      <c r="EY129" s="7">
        <v>0</v>
      </c>
      <c r="EZ129" s="7"/>
      <c r="FA129" s="7"/>
      <c r="FB129" s="7"/>
      <c r="FC129" s="7"/>
      <c r="FD129" s="7"/>
      <c r="FE129" s="7"/>
      <c r="FF129" s="7"/>
      <c r="FG129" s="7"/>
      <c r="FH129" s="7"/>
      <c r="FI129" s="7"/>
      <c r="FJ129" s="7"/>
      <c r="FK129" s="7"/>
      <c r="FL129" s="7"/>
      <c r="FM129" s="7"/>
      <c r="FN129" s="7"/>
      <c r="FO129" s="7">
        <v>8</v>
      </c>
      <c r="FP129" s="7">
        <v>1.02</v>
      </c>
      <c r="FQ129" s="7">
        <v>1.02</v>
      </c>
      <c r="FR129" s="7">
        <v>305514</v>
      </c>
      <c r="FS129" s="7">
        <v>272068</v>
      </c>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c r="IW129" s="7"/>
      <c r="IX129" s="7"/>
      <c r="IY129" s="7"/>
      <c r="IZ129" s="7"/>
      <c r="JA129" s="7"/>
      <c r="JB129" s="7"/>
      <c r="JC129" s="7"/>
      <c r="JD129" s="7"/>
      <c r="JE129" s="7"/>
      <c r="JF129" s="7"/>
      <c r="JG129" s="7"/>
      <c r="JH129" s="7"/>
      <c r="JI129" s="7"/>
      <c r="JJ129" s="7"/>
      <c r="JK129" s="7"/>
      <c r="JL129" s="7"/>
      <c r="JM129" s="7"/>
      <c r="JN129" s="7"/>
      <c r="JO129" s="7"/>
      <c r="JP129" s="7"/>
      <c r="JQ129" s="7"/>
      <c r="JR129" s="7"/>
      <c r="JS129" s="7"/>
      <c r="JT129" s="7"/>
      <c r="JU129" s="7"/>
      <c r="JV129" s="7"/>
      <c r="JW129" s="7"/>
      <c r="JX129" s="7"/>
      <c r="JY129" s="7"/>
      <c r="JZ129" s="7"/>
      <c r="KA129" s="7"/>
      <c r="KB129" s="7"/>
      <c r="KC129" s="7"/>
      <c r="KD129" s="7"/>
      <c r="KE129" s="7"/>
      <c r="KF129" s="7"/>
      <c r="KG129" s="7">
        <v>0</v>
      </c>
      <c r="KH129" s="7"/>
      <c r="KI129" s="7">
        <v>2.35</v>
      </c>
      <c r="KJ129" s="7">
        <v>0</v>
      </c>
      <c r="KK129" s="7">
        <v>0</v>
      </c>
      <c r="KL129" s="7">
        <v>0</v>
      </c>
      <c r="KM129" s="7">
        <v>2.35</v>
      </c>
      <c r="KN129" s="7">
        <v>1243500</v>
      </c>
      <c r="KO129" s="7">
        <v>695000</v>
      </c>
      <c r="KP129" s="7">
        <v>695000</v>
      </c>
      <c r="KQ129" s="7"/>
      <c r="KR129" s="7"/>
      <c r="KS129" s="7"/>
      <c r="KT129" s="7">
        <v>0</v>
      </c>
      <c r="KU129" s="7">
        <v>0</v>
      </c>
      <c r="KV129" s="7">
        <v>0</v>
      </c>
      <c r="KW129" s="7"/>
      <c r="KX129" s="7"/>
      <c r="KY129" s="7"/>
      <c r="KZ129" s="7">
        <v>0</v>
      </c>
      <c r="LA129" s="7">
        <v>0</v>
      </c>
      <c r="LB129" s="7">
        <v>0</v>
      </c>
      <c r="LC129" s="7"/>
      <c r="LD129" s="7"/>
      <c r="LE129" s="7"/>
      <c r="LF129" s="7">
        <v>45500</v>
      </c>
      <c r="LG129" s="7">
        <v>12000</v>
      </c>
      <c r="LH129" s="7">
        <v>12000</v>
      </c>
      <c r="LI129" s="7"/>
      <c r="LJ129" s="7"/>
      <c r="LK129" s="7"/>
      <c r="LL129" s="7">
        <v>0</v>
      </c>
      <c r="LM129" s="7">
        <v>0</v>
      </c>
      <c r="LN129" s="7">
        <v>0</v>
      </c>
      <c r="LO129" s="7"/>
      <c r="LP129" s="7"/>
      <c r="LQ129" s="7"/>
      <c r="LR129" s="7">
        <v>0</v>
      </c>
      <c r="LS129" s="7">
        <v>0</v>
      </c>
      <c r="LT129" s="7">
        <v>0</v>
      </c>
      <c r="LU129" s="7"/>
      <c r="LV129" s="7"/>
      <c r="LW129" s="7"/>
      <c r="LX129" s="7">
        <v>0</v>
      </c>
      <c r="LY129" s="7">
        <v>0</v>
      </c>
      <c r="LZ129" s="7">
        <v>0</v>
      </c>
      <c r="MA129" s="7"/>
      <c r="MB129" s="7"/>
      <c r="MC129" s="7"/>
      <c r="MD129" s="7">
        <v>1000</v>
      </c>
      <c r="ME129" s="7">
        <v>0</v>
      </c>
      <c r="MF129" s="7">
        <v>0</v>
      </c>
      <c r="MG129" s="7"/>
      <c r="MH129" s="7"/>
      <c r="MI129" s="7"/>
      <c r="MJ129" s="7">
        <v>2000</v>
      </c>
      <c r="MK129" s="7">
        <v>0</v>
      </c>
      <c r="ML129" s="7">
        <v>0</v>
      </c>
      <c r="MM129" s="7"/>
      <c r="MN129" s="7"/>
      <c r="MO129" s="7"/>
      <c r="MP129" s="7">
        <v>7000</v>
      </c>
      <c r="MQ129" s="7">
        <v>0</v>
      </c>
      <c r="MR129" s="7">
        <v>0</v>
      </c>
      <c r="MS129" s="7"/>
      <c r="MT129" s="7"/>
      <c r="MU129" s="7"/>
      <c r="MV129" s="7">
        <v>110000</v>
      </c>
      <c r="MW129" s="7">
        <v>80000</v>
      </c>
      <c r="MX129" s="7">
        <v>80000</v>
      </c>
      <c r="MY129" s="7"/>
      <c r="MZ129" s="7"/>
      <c r="NA129" s="7"/>
      <c r="NB129" s="7">
        <v>1000</v>
      </c>
      <c r="NC129" s="7">
        <v>0</v>
      </c>
      <c r="ND129" s="7">
        <v>0</v>
      </c>
      <c r="NE129" s="7"/>
      <c r="NF129" s="7"/>
      <c r="NG129" s="7"/>
      <c r="NH129" s="7">
        <v>0</v>
      </c>
      <c r="NI129" s="7">
        <v>0</v>
      </c>
      <c r="NJ129" s="7">
        <v>0</v>
      </c>
      <c r="NK129" s="7"/>
      <c r="NL129" s="7"/>
      <c r="NM129" s="7"/>
      <c r="NN129" s="7">
        <v>0</v>
      </c>
      <c r="NO129" s="7">
        <v>0</v>
      </c>
      <c r="NP129" s="7">
        <v>0</v>
      </c>
      <c r="NQ129" s="7"/>
      <c r="NR129" s="7"/>
      <c r="NS129" s="7"/>
      <c r="NT129" s="7">
        <v>2000</v>
      </c>
      <c r="NU129" s="7">
        <v>0</v>
      </c>
      <c r="NV129" s="7">
        <v>0</v>
      </c>
      <c r="NW129" s="7"/>
      <c r="NX129" s="7"/>
      <c r="NY129" s="7"/>
      <c r="NZ129" s="7">
        <v>2000</v>
      </c>
      <c r="OA129" s="7">
        <v>0</v>
      </c>
      <c r="OB129" s="7">
        <v>0</v>
      </c>
      <c r="OC129" s="7"/>
      <c r="OD129" s="7"/>
      <c r="OE129" s="7"/>
      <c r="OF129" s="7">
        <v>1000</v>
      </c>
      <c r="OG129" s="7">
        <v>0</v>
      </c>
      <c r="OH129" s="7">
        <v>0</v>
      </c>
      <c r="OI129" s="7"/>
      <c r="OJ129" s="7"/>
      <c r="OK129" s="7"/>
      <c r="OL129" s="7">
        <v>0</v>
      </c>
      <c r="OM129" s="7">
        <v>0</v>
      </c>
      <c r="ON129" s="7">
        <v>0</v>
      </c>
      <c r="OO129" s="7"/>
      <c r="OP129" s="7"/>
      <c r="OQ129" s="7"/>
      <c r="OR129" s="7">
        <v>0</v>
      </c>
      <c r="OS129" s="7">
        <v>0</v>
      </c>
      <c r="OT129" s="7">
        <v>0</v>
      </c>
      <c r="OU129" s="7"/>
      <c r="OV129" s="7"/>
      <c r="OW129" s="7"/>
      <c r="OX129" s="7">
        <v>5000</v>
      </c>
      <c r="OY129" s="7">
        <v>0</v>
      </c>
      <c r="OZ129" s="7">
        <v>0</v>
      </c>
      <c r="PA129" s="7"/>
      <c r="PB129" s="7"/>
      <c r="PC129" s="7"/>
      <c r="PD129" s="7">
        <v>0</v>
      </c>
      <c r="PE129" s="7">
        <v>0</v>
      </c>
      <c r="PF129" s="7">
        <v>0</v>
      </c>
      <c r="PG129" s="7"/>
      <c r="PH129" s="7"/>
      <c r="PI129" s="7"/>
      <c r="PJ129" s="7">
        <v>1000</v>
      </c>
      <c r="PK129" s="7">
        <v>0</v>
      </c>
      <c r="PL129" s="7">
        <v>0</v>
      </c>
      <c r="PM129" s="7"/>
      <c r="PN129" s="7"/>
      <c r="PO129" s="7"/>
      <c r="PP129" s="7">
        <v>1421000</v>
      </c>
      <c r="PQ129" s="7">
        <v>787000</v>
      </c>
      <c r="PR129" s="8">
        <v>787000</v>
      </c>
      <c r="PS129" s="7">
        <v>100</v>
      </c>
      <c r="PT129" s="7">
        <v>100</v>
      </c>
      <c r="PU129" s="7"/>
      <c r="PV129" s="7">
        <v>1210654</v>
      </c>
      <c r="PW129" s="7"/>
      <c r="PX129" s="7">
        <v>208000</v>
      </c>
      <c r="PY129" s="7">
        <v>198000</v>
      </c>
      <c r="PZ129" s="7">
        <v>787000</v>
      </c>
      <c r="QA129" s="7">
        <v>0</v>
      </c>
      <c r="QB129" s="7">
        <v>0</v>
      </c>
      <c r="QC129" s="7">
        <v>0</v>
      </c>
      <c r="QD129" s="7">
        <v>939000</v>
      </c>
      <c r="QE129" s="7">
        <v>1040000</v>
      </c>
      <c r="QF129" s="7">
        <v>454000</v>
      </c>
      <c r="QG129" s="7">
        <v>0</v>
      </c>
      <c r="QH129" s="7">
        <v>0</v>
      </c>
      <c r="QI129" s="7">
        <v>0</v>
      </c>
      <c r="QJ129" s="7">
        <v>93714</v>
      </c>
      <c r="QK129" s="7">
        <v>103000</v>
      </c>
      <c r="QL129" s="7">
        <v>180000</v>
      </c>
      <c r="QM129" s="7"/>
      <c r="QN129" s="7">
        <v>0</v>
      </c>
      <c r="QO129" s="7">
        <v>0</v>
      </c>
      <c r="QP129" s="7">
        <v>0</v>
      </c>
      <c r="QQ129" s="7"/>
      <c r="QR129" s="7"/>
      <c r="QS129" s="7"/>
      <c r="QT129" s="7"/>
      <c r="QU129" s="7"/>
      <c r="QV129" s="7"/>
      <c r="QW129" s="7"/>
      <c r="QX129" s="7"/>
      <c r="QY129" s="7"/>
      <c r="QZ129" s="7"/>
      <c r="RA129" s="7"/>
      <c r="RB129" s="7"/>
      <c r="RC129" s="7"/>
      <c r="RD129" s="7"/>
      <c r="RE129" s="7"/>
      <c r="RF129" s="7"/>
      <c r="RG129" s="7"/>
      <c r="RH129" s="7"/>
      <c r="RI129" s="7">
        <v>0</v>
      </c>
      <c r="RJ129" s="7"/>
      <c r="RK129" s="7"/>
      <c r="RL129" s="7"/>
      <c r="RM129" s="7" t="s">
        <v>1188</v>
      </c>
      <c r="RN129" s="7"/>
      <c r="RO129" s="7"/>
      <c r="RP129" s="7"/>
      <c r="RQ129" s="7"/>
      <c r="RR129" s="7"/>
      <c r="RS129" s="7"/>
      <c r="RT129" s="7"/>
      <c r="RU129" s="7"/>
      <c r="RV129" s="7"/>
      <c r="RW129" s="7"/>
      <c r="RX129" s="7"/>
      <c r="RY129" s="7"/>
      <c r="RZ129" s="7"/>
      <c r="SA129" s="7"/>
      <c r="SB129" s="7"/>
      <c r="SC129" s="7"/>
      <c r="SD129" s="7"/>
      <c r="SE129" s="7"/>
      <c r="SF129" s="7"/>
      <c r="SG129" s="36">
        <f t="shared" si="169"/>
        <v>1421000</v>
      </c>
      <c r="SH129" s="36">
        <f t="shared" si="170"/>
        <v>1421000</v>
      </c>
      <c r="SI129" s="36">
        <f t="shared" si="171"/>
        <v>1289000</v>
      </c>
      <c r="SJ129" s="20">
        <f t="shared" si="172"/>
        <v>1243500</v>
      </c>
      <c r="SK129" s="20">
        <f t="shared" si="173"/>
        <v>0</v>
      </c>
      <c r="SL129" s="20">
        <f t="shared" si="174"/>
        <v>0</v>
      </c>
      <c r="SM129" s="20">
        <f t="shared" si="175"/>
        <v>45500</v>
      </c>
      <c r="SN129" s="36">
        <f t="shared" si="176"/>
        <v>132000</v>
      </c>
      <c r="SO129" s="36">
        <f t="shared" si="177"/>
        <v>0</v>
      </c>
      <c r="SP129" s="20">
        <f t="shared" si="178"/>
        <v>0</v>
      </c>
      <c r="SQ129" s="20">
        <f t="shared" si="179"/>
        <v>0</v>
      </c>
      <c r="SR129" s="20">
        <f t="shared" si="180"/>
        <v>0</v>
      </c>
      <c r="SS129" s="20">
        <f t="shared" si="181"/>
        <v>1000</v>
      </c>
      <c r="ST129" s="20">
        <f t="shared" si="182"/>
        <v>2000</v>
      </c>
      <c r="SU129" s="20">
        <f t="shared" si="183"/>
        <v>7000</v>
      </c>
      <c r="SV129" s="36">
        <f t="shared" si="184"/>
        <v>121000</v>
      </c>
      <c r="SW129" s="20">
        <f t="shared" si="185"/>
        <v>110000</v>
      </c>
      <c r="SX129" s="20">
        <f t="shared" si="186"/>
        <v>1000</v>
      </c>
      <c r="SY129" s="20">
        <f t="shared" si="187"/>
        <v>0</v>
      </c>
      <c r="SZ129" s="20">
        <f t="shared" si="188"/>
        <v>0</v>
      </c>
      <c r="TA129" s="20">
        <f t="shared" si="189"/>
        <v>2000</v>
      </c>
      <c r="TB129" s="20">
        <f t="shared" si="190"/>
        <v>2000</v>
      </c>
      <c r="TC129" s="20">
        <f t="shared" si="191"/>
        <v>1000</v>
      </c>
      <c r="TD129" s="20">
        <f t="shared" si="192"/>
        <v>0</v>
      </c>
      <c r="TE129" s="20">
        <f t="shared" si="193"/>
        <v>0</v>
      </c>
      <c r="TF129" s="20">
        <f t="shared" si="194"/>
        <v>5000</v>
      </c>
      <c r="TG129" s="20">
        <f t="shared" si="195"/>
        <v>0</v>
      </c>
      <c r="TH129" s="20">
        <f t="shared" si="196"/>
        <v>1000</v>
      </c>
      <c r="TI129" s="6"/>
      <c r="TJ129" s="36">
        <f t="shared" si="197"/>
        <v>787000</v>
      </c>
      <c r="TK129" s="36">
        <f t="shared" si="198"/>
        <v>787000</v>
      </c>
      <c r="TL129" s="36">
        <f t="shared" si="199"/>
        <v>707000</v>
      </c>
      <c r="TM129" s="20">
        <f t="shared" si="200"/>
        <v>695000</v>
      </c>
      <c r="TN129" s="20">
        <f t="shared" si="201"/>
        <v>0</v>
      </c>
      <c r="TO129" s="20">
        <f t="shared" si="202"/>
        <v>0</v>
      </c>
      <c r="TP129" s="20">
        <f t="shared" si="203"/>
        <v>12000</v>
      </c>
      <c r="TQ129" s="36">
        <f t="shared" si="204"/>
        <v>80000</v>
      </c>
      <c r="TR129" s="36">
        <f t="shared" si="205"/>
        <v>0</v>
      </c>
      <c r="TS129" s="20">
        <f t="shared" si="206"/>
        <v>0</v>
      </c>
      <c r="TT129" s="20">
        <f t="shared" si="207"/>
        <v>0</v>
      </c>
      <c r="TU129" s="20">
        <f t="shared" si="208"/>
        <v>0</v>
      </c>
      <c r="TV129" s="20">
        <f t="shared" si="209"/>
        <v>0</v>
      </c>
      <c r="TW129" s="20">
        <f t="shared" si="210"/>
        <v>0</v>
      </c>
      <c r="TX129" s="20">
        <f t="shared" si="211"/>
        <v>0</v>
      </c>
      <c r="TY129" s="36">
        <f t="shared" si="212"/>
        <v>80000</v>
      </c>
      <c r="TZ129" s="20">
        <f t="shared" si="213"/>
        <v>80000</v>
      </c>
      <c r="UA129" s="20">
        <f t="shared" si="214"/>
        <v>0</v>
      </c>
      <c r="UB129" s="20">
        <f t="shared" si="215"/>
        <v>0</v>
      </c>
      <c r="UC129" s="20">
        <f t="shared" si="216"/>
        <v>0</v>
      </c>
      <c r="UD129" s="20">
        <f t="shared" si="217"/>
        <v>0</v>
      </c>
      <c r="UE129" s="20">
        <f t="shared" si="218"/>
        <v>0</v>
      </c>
      <c r="UF129" s="20">
        <f t="shared" si="219"/>
        <v>0</v>
      </c>
      <c r="UG129" s="20">
        <f t="shared" si="220"/>
        <v>0</v>
      </c>
      <c r="UH129" s="20">
        <f t="shared" si="221"/>
        <v>0</v>
      </c>
      <c r="UI129" s="20">
        <f t="shared" si="222"/>
        <v>0</v>
      </c>
      <c r="UJ129" s="20">
        <f t="shared" si="223"/>
        <v>0</v>
      </c>
      <c r="UK129" s="20">
        <f t="shared" si="224"/>
        <v>0</v>
      </c>
      <c r="UL129" s="6"/>
      <c r="UM129" s="36">
        <f t="shared" si="225"/>
        <v>787000</v>
      </c>
      <c r="UN129" s="36">
        <f t="shared" si="226"/>
        <v>787000</v>
      </c>
      <c r="UO129" s="36">
        <f t="shared" si="227"/>
        <v>707000</v>
      </c>
      <c r="UP129" s="20">
        <f t="shared" si="228"/>
        <v>695000</v>
      </c>
      <c r="UQ129" s="20">
        <f t="shared" si="229"/>
        <v>0</v>
      </c>
      <c r="UR129" s="20">
        <f t="shared" si="230"/>
        <v>0</v>
      </c>
      <c r="US129" s="20">
        <f t="shared" si="231"/>
        <v>12000</v>
      </c>
      <c r="UT129" s="36">
        <f t="shared" si="232"/>
        <v>80000</v>
      </c>
      <c r="UU129" s="36">
        <f t="shared" si="233"/>
        <v>0</v>
      </c>
      <c r="UV129" s="20">
        <f t="shared" si="234"/>
        <v>0</v>
      </c>
      <c r="UW129" s="20">
        <f t="shared" si="235"/>
        <v>0</v>
      </c>
      <c r="UX129" s="20">
        <f t="shared" si="236"/>
        <v>0</v>
      </c>
      <c r="UY129" s="20">
        <f t="shared" si="237"/>
        <v>0</v>
      </c>
      <c r="UZ129" s="20">
        <f t="shared" si="238"/>
        <v>0</v>
      </c>
      <c r="VA129" s="20">
        <f t="shared" si="239"/>
        <v>0</v>
      </c>
      <c r="VB129" s="36">
        <f t="shared" si="240"/>
        <v>80000</v>
      </c>
      <c r="VC129" s="20">
        <f t="shared" si="241"/>
        <v>80000</v>
      </c>
      <c r="VD129" s="20">
        <f t="shared" si="242"/>
        <v>0</v>
      </c>
      <c r="VE129" s="20">
        <f t="shared" si="243"/>
        <v>0</v>
      </c>
      <c r="VF129" s="20">
        <f t="shared" si="244"/>
        <v>0</v>
      </c>
      <c r="VG129" s="20">
        <f t="shared" si="245"/>
        <v>0</v>
      </c>
      <c r="VH129" s="20">
        <f t="shared" si="246"/>
        <v>0</v>
      </c>
      <c r="VI129" s="20">
        <f t="shared" si="247"/>
        <v>0</v>
      </c>
      <c r="VJ129" s="20">
        <f t="shared" si="248"/>
        <v>0</v>
      </c>
      <c r="VK129" s="20">
        <f t="shared" si="249"/>
        <v>0</v>
      </c>
      <c r="VL129" s="20">
        <f t="shared" si="250"/>
        <v>0</v>
      </c>
      <c r="VM129" s="20">
        <f t="shared" si="251"/>
        <v>0</v>
      </c>
      <c r="VN129" s="20">
        <f t="shared" si="252"/>
        <v>0</v>
      </c>
      <c r="VT129" s="34">
        <f t="shared" si="139"/>
        <v>3357963</v>
      </c>
      <c r="VU129" s="34" t="str">
        <f t="shared" si="140"/>
        <v>Městské středisko sociálních služeb MARIE</v>
      </c>
      <c r="VV129" s="34" t="str">
        <f t="shared" si="141"/>
        <v>MěSSS Marie Náchod</v>
      </c>
      <c r="VW129" s="34" t="str">
        <f t="shared" si="142"/>
        <v>odlehčovací služby</v>
      </c>
      <c r="VX129" s="10">
        <f t="shared" si="143"/>
        <v>3000</v>
      </c>
      <c r="VY129" s="10"/>
      <c r="VZ129" s="10"/>
      <c r="WA129" s="10">
        <f t="shared" si="144"/>
        <v>110000</v>
      </c>
      <c r="WB129" s="10">
        <f t="shared" si="145"/>
        <v>2000</v>
      </c>
      <c r="WC129" s="10">
        <f t="shared" si="146"/>
        <v>0</v>
      </c>
      <c r="WD129" s="10">
        <f t="shared" si="147"/>
        <v>0</v>
      </c>
      <c r="WE129" s="10">
        <f t="shared" si="148"/>
        <v>3000</v>
      </c>
      <c r="WF129" s="10"/>
      <c r="WG129" s="10"/>
      <c r="WH129" s="10">
        <f t="shared" si="149"/>
        <v>0</v>
      </c>
      <c r="WI129" s="10">
        <f t="shared" si="150"/>
        <v>14000</v>
      </c>
      <c r="WJ129" s="10">
        <f t="shared" si="151"/>
        <v>937986</v>
      </c>
      <c r="WK129" s="10"/>
      <c r="WL129" s="10">
        <f t="shared" si="152"/>
        <v>351014</v>
      </c>
      <c r="WM129" s="10">
        <f t="shared" si="153"/>
        <v>1421000</v>
      </c>
      <c r="WN129" s="10">
        <f t="shared" si="154"/>
        <v>1421000</v>
      </c>
      <c r="WO129" s="10">
        <f t="shared" si="155"/>
        <v>0</v>
      </c>
      <c r="WP129" s="10">
        <f t="shared" si="156"/>
        <v>1289000</v>
      </c>
      <c r="WQ129" s="34">
        <v>6115340</v>
      </c>
      <c r="WR129" s="10">
        <f t="shared" si="157"/>
        <v>0</v>
      </c>
      <c r="WS129" s="10"/>
      <c r="WT129" s="10"/>
      <c r="WU129" s="10">
        <f t="shared" si="158"/>
        <v>80000</v>
      </c>
      <c r="WV129" s="10">
        <f t="shared" si="159"/>
        <v>0</v>
      </c>
      <c r="WW129" s="10">
        <f t="shared" si="160"/>
        <v>0</v>
      </c>
      <c r="WX129" s="10">
        <f t="shared" si="161"/>
        <v>0</v>
      </c>
      <c r="WY129" s="10">
        <f t="shared" si="162"/>
        <v>0</v>
      </c>
      <c r="WZ129" s="10"/>
      <c r="XA129" s="10"/>
      <c r="XB129" s="10">
        <f t="shared" si="163"/>
        <v>0</v>
      </c>
      <c r="XC129" s="10">
        <f t="shared" si="164"/>
        <v>0</v>
      </c>
      <c r="XD129" s="10">
        <f t="shared" si="165"/>
        <v>707000</v>
      </c>
      <c r="XE129" s="10">
        <f t="shared" si="166"/>
        <v>787000</v>
      </c>
      <c r="XF129" s="10"/>
      <c r="XG129" s="10">
        <f t="shared" si="167"/>
        <v>787000</v>
      </c>
      <c r="XH129" s="10">
        <f t="shared" si="168"/>
        <v>0</v>
      </c>
      <c r="XI129" s="10"/>
      <c r="XJ129" s="10"/>
      <c r="XK129" s="10"/>
    </row>
    <row r="130" spans="1:635" s="34" customFormat="1" ht="28.5" customHeight="1">
      <c r="A130" s="7">
        <v>1</v>
      </c>
      <c r="B130" s="9" t="s">
        <v>1620</v>
      </c>
      <c r="C130" s="7">
        <v>70947589</v>
      </c>
      <c r="D130" s="7" t="s">
        <v>1621</v>
      </c>
      <c r="E130" s="7" t="s">
        <v>1299</v>
      </c>
      <c r="F130" s="7">
        <v>7259548</v>
      </c>
      <c r="G130" s="7" t="s">
        <v>1186</v>
      </c>
      <c r="H130" s="7" t="s">
        <v>1187</v>
      </c>
      <c r="I130" s="7" t="s">
        <v>1622</v>
      </c>
      <c r="J130" s="35">
        <v>39083</v>
      </c>
      <c r="K130" s="7"/>
      <c r="L130" s="7" t="s">
        <v>1188</v>
      </c>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t="s">
        <v>1625</v>
      </c>
      <c r="AQ130" s="7">
        <v>260</v>
      </c>
      <c r="AR130" s="7">
        <v>260</v>
      </c>
      <c r="AS130" s="7">
        <v>250</v>
      </c>
      <c r="AT130" s="7">
        <v>235</v>
      </c>
      <c r="AU130" s="7">
        <v>260</v>
      </c>
      <c r="AV130" s="7"/>
      <c r="AW130" s="7"/>
      <c r="AX130" s="7"/>
      <c r="AY130" s="7"/>
      <c r="AZ130" s="7"/>
      <c r="BA130" s="7"/>
      <c r="BB130" s="7"/>
      <c r="BC130" s="7"/>
      <c r="BD130" s="7"/>
      <c r="BE130" s="7"/>
      <c r="BF130" s="7"/>
      <c r="BG130" s="7"/>
      <c r="BH130" s="7"/>
      <c r="BI130" s="7"/>
      <c r="BJ130" s="7">
        <v>9470</v>
      </c>
      <c r="BK130" s="7"/>
      <c r="BL130" s="7" t="s">
        <v>1583</v>
      </c>
      <c r="BM130" s="7" t="s">
        <v>1191</v>
      </c>
      <c r="BN130" s="7" t="s">
        <v>1309</v>
      </c>
      <c r="BO130" s="7">
        <v>0</v>
      </c>
      <c r="BP130" s="7">
        <v>0</v>
      </c>
      <c r="BQ130" s="7">
        <v>0</v>
      </c>
      <c r="BR130" s="7">
        <v>0</v>
      </c>
      <c r="BS130" s="7">
        <v>0</v>
      </c>
      <c r="BT130" s="7">
        <v>25</v>
      </c>
      <c r="BU130" s="7">
        <v>15</v>
      </c>
      <c r="BV130" s="7">
        <v>3</v>
      </c>
      <c r="BW130" s="7">
        <v>3</v>
      </c>
      <c r="BX130" s="7">
        <v>178</v>
      </c>
      <c r="BY130" s="7">
        <v>25</v>
      </c>
      <c r="BZ130" s="7">
        <v>15</v>
      </c>
      <c r="CA130" s="7">
        <v>3</v>
      </c>
      <c r="CB130" s="7">
        <v>3</v>
      </c>
      <c r="CC130" s="7">
        <v>178</v>
      </c>
      <c r="CD130" s="7">
        <v>0</v>
      </c>
      <c r="CE130" s="7">
        <v>224</v>
      </c>
      <c r="CF130" s="7">
        <v>224</v>
      </c>
      <c r="CG130" s="7">
        <v>2</v>
      </c>
      <c r="CH130" s="7">
        <v>0</v>
      </c>
      <c r="CI130" s="7">
        <v>0</v>
      </c>
      <c r="CJ130" s="7">
        <v>0</v>
      </c>
      <c r="CK130" s="7">
        <v>0</v>
      </c>
      <c r="CL130" s="7">
        <v>0</v>
      </c>
      <c r="CM130" s="7">
        <v>35</v>
      </c>
      <c r="CN130" s="7">
        <v>20</v>
      </c>
      <c r="CO130" s="7">
        <v>3</v>
      </c>
      <c r="CP130" s="7">
        <v>3</v>
      </c>
      <c r="CQ130" s="7">
        <v>199</v>
      </c>
      <c r="CR130" s="7">
        <v>35</v>
      </c>
      <c r="CS130" s="7">
        <v>20</v>
      </c>
      <c r="CT130" s="7">
        <v>3</v>
      </c>
      <c r="CU130" s="7">
        <v>3</v>
      </c>
      <c r="CV130" s="7">
        <v>199</v>
      </c>
      <c r="CW130" s="7">
        <v>0</v>
      </c>
      <c r="CX130" s="7">
        <v>260</v>
      </c>
      <c r="CY130" s="7">
        <v>260</v>
      </c>
      <c r="CZ130" s="7">
        <v>2</v>
      </c>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v>1</v>
      </c>
      <c r="EL130" s="7">
        <v>1</v>
      </c>
      <c r="EM130" s="7">
        <v>1</v>
      </c>
      <c r="EN130" s="7">
        <v>290544</v>
      </c>
      <c r="EO130" s="7">
        <v>200452</v>
      </c>
      <c r="EP130" s="7">
        <v>13</v>
      </c>
      <c r="EQ130" s="7">
        <v>13</v>
      </c>
      <c r="ER130" s="7">
        <v>13</v>
      </c>
      <c r="ES130" s="7">
        <v>3842829</v>
      </c>
      <c r="ET130" s="7">
        <v>2651244</v>
      </c>
      <c r="EU130" s="7"/>
      <c r="EV130" s="7"/>
      <c r="EW130" s="7"/>
      <c r="EX130" s="7"/>
      <c r="EY130" s="7"/>
      <c r="EZ130" s="7"/>
      <c r="FA130" s="7"/>
      <c r="FB130" s="7"/>
      <c r="FC130" s="7"/>
      <c r="FD130" s="7"/>
      <c r="FE130" s="7"/>
      <c r="FF130" s="7"/>
      <c r="FG130" s="7"/>
      <c r="FH130" s="7"/>
      <c r="FI130" s="7"/>
      <c r="FJ130" s="7"/>
      <c r="FK130" s="7"/>
      <c r="FL130" s="7"/>
      <c r="FM130" s="7"/>
      <c r="FN130" s="7"/>
      <c r="FO130" s="7">
        <v>6</v>
      </c>
      <c r="FP130" s="7">
        <v>3.75</v>
      </c>
      <c r="FQ130" s="7">
        <v>3.75</v>
      </c>
      <c r="FR130" s="7">
        <v>1471627</v>
      </c>
      <c r="FS130" s="7">
        <v>1015304</v>
      </c>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c r="IW130" s="7"/>
      <c r="IX130" s="7"/>
      <c r="IY130" s="7"/>
      <c r="IZ130" s="7"/>
      <c r="JA130" s="7"/>
      <c r="JB130" s="7"/>
      <c r="JC130" s="7"/>
      <c r="JD130" s="7"/>
      <c r="JE130" s="7"/>
      <c r="JF130" s="7"/>
      <c r="JG130" s="7"/>
      <c r="JH130" s="7"/>
      <c r="JI130" s="7"/>
      <c r="JJ130" s="7"/>
      <c r="JK130" s="7"/>
      <c r="JL130" s="7"/>
      <c r="JM130" s="7"/>
      <c r="JN130" s="7"/>
      <c r="JO130" s="7"/>
      <c r="JP130" s="7"/>
      <c r="JQ130" s="7"/>
      <c r="JR130" s="7"/>
      <c r="JS130" s="7"/>
      <c r="JT130" s="7"/>
      <c r="JU130" s="7"/>
      <c r="JV130" s="7"/>
      <c r="JW130" s="7"/>
      <c r="JX130" s="7"/>
      <c r="JY130" s="7"/>
      <c r="JZ130" s="7"/>
      <c r="KA130" s="7"/>
      <c r="KB130" s="7"/>
      <c r="KC130" s="7"/>
      <c r="KD130" s="7"/>
      <c r="KE130" s="7"/>
      <c r="KF130" s="7"/>
      <c r="KG130" s="7">
        <v>0</v>
      </c>
      <c r="KH130" s="7"/>
      <c r="KI130" s="7">
        <v>14</v>
      </c>
      <c r="KJ130" s="7">
        <v>0</v>
      </c>
      <c r="KK130" s="7">
        <v>0</v>
      </c>
      <c r="KL130" s="7">
        <v>0</v>
      </c>
      <c r="KM130" s="7">
        <v>14</v>
      </c>
      <c r="KN130" s="7">
        <v>5605000</v>
      </c>
      <c r="KO130" s="7">
        <v>3867000</v>
      </c>
      <c r="KP130" s="7">
        <v>3867000</v>
      </c>
      <c r="KQ130" s="7"/>
      <c r="KR130" s="7"/>
      <c r="KS130" s="7"/>
      <c r="KT130" s="7">
        <v>0</v>
      </c>
      <c r="KU130" s="7">
        <v>0</v>
      </c>
      <c r="KV130" s="7">
        <v>0</v>
      </c>
      <c r="KW130" s="7"/>
      <c r="KX130" s="7"/>
      <c r="KY130" s="7"/>
      <c r="KZ130" s="7">
        <v>0</v>
      </c>
      <c r="LA130" s="7">
        <v>0</v>
      </c>
      <c r="LB130" s="7">
        <v>0</v>
      </c>
      <c r="LC130" s="7"/>
      <c r="LD130" s="7"/>
      <c r="LE130" s="7"/>
      <c r="LF130" s="7">
        <v>241500</v>
      </c>
      <c r="LG130" s="7">
        <v>0</v>
      </c>
      <c r="LH130" s="7">
        <v>0</v>
      </c>
      <c r="LI130" s="7"/>
      <c r="LJ130" s="7"/>
      <c r="LK130" s="7"/>
      <c r="LL130" s="7">
        <v>0</v>
      </c>
      <c r="LM130" s="7">
        <v>0</v>
      </c>
      <c r="LN130" s="7">
        <v>0</v>
      </c>
      <c r="LO130" s="7"/>
      <c r="LP130" s="7"/>
      <c r="LQ130" s="7"/>
      <c r="LR130" s="7">
        <v>30000</v>
      </c>
      <c r="LS130" s="7">
        <v>0</v>
      </c>
      <c r="LT130" s="7">
        <v>0</v>
      </c>
      <c r="LU130" s="7"/>
      <c r="LV130" s="7"/>
      <c r="LW130" s="7"/>
      <c r="LX130" s="7">
        <v>0</v>
      </c>
      <c r="LY130" s="7">
        <v>0</v>
      </c>
      <c r="LZ130" s="7">
        <v>0</v>
      </c>
      <c r="MA130" s="7"/>
      <c r="MB130" s="7"/>
      <c r="MC130" s="7"/>
      <c r="MD130" s="7">
        <v>4000</v>
      </c>
      <c r="ME130" s="7">
        <v>0</v>
      </c>
      <c r="MF130" s="7">
        <v>0</v>
      </c>
      <c r="MG130" s="7"/>
      <c r="MH130" s="7"/>
      <c r="MI130" s="7"/>
      <c r="MJ130" s="7">
        <v>150000</v>
      </c>
      <c r="MK130" s="7">
        <v>45000</v>
      </c>
      <c r="ML130" s="7">
        <v>45000</v>
      </c>
      <c r="MM130" s="7"/>
      <c r="MN130" s="7"/>
      <c r="MO130" s="7"/>
      <c r="MP130" s="7">
        <v>36000</v>
      </c>
      <c r="MQ130" s="7">
        <v>10000</v>
      </c>
      <c r="MR130" s="7">
        <v>10000</v>
      </c>
      <c r="MS130" s="7"/>
      <c r="MT130" s="7"/>
      <c r="MU130" s="7"/>
      <c r="MV130" s="7">
        <v>295000</v>
      </c>
      <c r="MW130" s="7">
        <v>88000</v>
      </c>
      <c r="MX130" s="7">
        <v>88000</v>
      </c>
      <c r="MY130" s="7"/>
      <c r="MZ130" s="7"/>
      <c r="NA130" s="7"/>
      <c r="NB130" s="7">
        <v>23000</v>
      </c>
      <c r="NC130" s="7">
        <v>6000</v>
      </c>
      <c r="ND130" s="7">
        <v>6000</v>
      </c>
      <c r="NE130" s="7"/>
      <c r="NF130" s="7"/>
      <c r="NG130" s="7"/>
      <c r="NH130" s="7">
        <v>0</v>
      </c>
      <c r="NI130" s="7">
        <v>0</v>
      </c>
      <c r="NJ130" s="7">
        <v>0</v>
      </c>
      <c r="NK130" s="7"/>
      <c r="NL130" s="7"/>
      <c r="NM130" s="7"/>
      <c r="NN130" s="7">
        <v>0</v>
      </c>
      <c r="NO130" s="7">
        <v>0</v>
      </c>
      <c r="NP130" s="7">
        <v>0</v>
      </c>
      <c r="NQ130" s="7"/>
      <c r="NR130" s="7"/>
      <c r="NS130" s="7"/>
      <c r="NT130" s="7">
        <v>36000</v>
      </c>
      <c r="NU130" s="7">
        <v>10000</v>
      </c>
      <c r="NV130" s="7">
        <v>10000</v>
      </c>
      <c r="NW130" s="7"/>
      <c r="NX130" s="7"/>
      <c r="NY130" s="7"/>
      <c r="NZ130" s="7">
        <v>34000</v>
      </c>
      <c r="OA130" s="7">
        <v>0</v>
      </c>
      <c r="OB130" s="7">
        <v>0</v>
      </c>
      <c r="OC130" s="7"/>
      <c r="OD130" s="7"/>
      <c r="OE130" s="7"/>
      <c r="OF130" s="7">
        <v>5000</v>
      </c>
      <c r="OG130" s="7">
        <v>0</v>
      </c>
      <c r="OH130" s="7">
        <v>0</v>
      </c>
      <c r="OI130" s="7"/>
      <c r="OJ130" s="7"/>
      <c r="OK130" s="7"/>
      <c r="OL130" s="7">
        <v>0</v>
      </c>
      <c r="OM130" s="7">
        <v>0</v>
      </c>
      <c r="ON130" s="7">
        <v>0</v>
      </c>
      <c r="OO130" s="7"/>
      <c r="OP130" s="7"/>
      <c r="OQ130" s="7"/>
      <c r="OR130" s="7">
        <v>0</v>
      </c>
      <c r="OS130" s="7">
        <v>0</v>
      </c>
      <c r="OT130" s="7">
        <v>0</v>
      </c>
      <c r="OU130" s="7"/>
      <c r="OV130" s="7"/>
      <c r="OW130" s="7"/>
      <c r="OX130" s="7">
        <v>32500</v>
      </c>
      <c r="OY130" s="7">
        <v>0</v>
      </c>
      <c r="OZ130" s="7">
        <v>0</v>
      </c>
      <c r="PA130" s="7"/>
      <c r="PB130" s="7"/>
      <c r="PC130" s="7"/>
      <c r="PD130" s="7">
        <v>40000</v>
      </c>
      <c r="PE130" s="7">
        <v>40000</v>
      </c>
      <c r="PF130" s="7">
        <v>40000</v>
      </c>
      <c r="PG130" s="7"/>
      <c r="PH130" s="7"/>
      <c r="PI130" s="7"/>
      <c r="PJ130" s="7">
        <v>38000</v>
      </c>
      <c r="PK130" s="7">
        <v>0</v>
      </c>
      <c r="PL130" s="7">
        <v>0</v>
      </c>
      <c r="PM130" s="7"/>
      <c r="PN130" s="7"/>
      <c r="PO130" s="7"/>
      <c r="PP130" s="7">
        <v>6570000</v>
      </c>
      <c r="PQ130" s="7">
        <v>4066000</v>
      </c>
      <c r="PR130" s="8">
        <v>4066000</v>
      </c>
      <c r="PS130" s="7">
        <v>100</v>
      </c>
      <c r="PT130" s="7">
        <v>100</v>
      </c>
      <c r="PU130" s="7"/>
      <c r="PV130" s="7">
        <v>6541751</v>
      </c>
      <c r="PW130" s="7"/>
      <c r="PX130" s="7">
        <v>1442000</v>
      </c>
      <c r="PY130" s="7">
        <v>1463000</v>
      </c>
      <c r="PZ130" s="7">
        <v>4066000</v>
      </c>
      <c r="QA130" s="7">
        <v>0</v>
      </c>
      <c r="QB130" s="7">
        <v>0</v>
      </c>
      <c r="QC130" s="7">
        <v>0</v>
      </c>
      <c r="QD130" s="7">
        <v>3178776</v>
      </c>
      <c r="QE130" s="7">
        <v>2314480</v>
      </c>
      <c r="QF130" s="7">
        <v>944000</v>
      </c>
      <c r="QG130" s="7">
        <v>0</v>
      </c>
      <c r="QH130" s="7">
        <v>0</v>
      </c>
      <c r="QI130" s="7">
        <v>0</v>
      </c>
      <c r="QJ130" s="7">
        <v>1422409</v>
      </c>
      <c r="QK130" s="7">
        <v>1530000</v>
      </c>
      <c r="QL130" s="7">
        <v>1560000</v>
      </c>
      <c r="QM130" s="7"/>
      <c r="QN130" s="7">
        <v>0</v>
      </c>
      <c r="QO130" s="7">
        <v>0</v>
      </c>
      <c r="QP130" s="7">
        <v>0</v>
      </c>
      <c r="QQ130" s="7"/>
      <c r="QR130" s="7"/>
      <c r="QS130" s="7"/>
      <c r="QT130" s="7"/>
      <c r="QU130" s="7"/>
      <c r="QV130" s="7"/>
      <c r="QW130" s="7"/>
      <c r="QX130" s="7"/>
      <c r="QY130" s="7"/>
      <c r="QZ130" s="7"/>
      <c r="RA130" s="7"/>
      <c r="RB130" s="7"/>
      <c r="RC130" s="7"/>
      <c r="RD130" s="7"/>
      <c r="RE130" s="7"/>
      <c r="RF130" s="7"/>
      <c r="RG130" s="7"/>
      <c r="RH130" s="7"/>
      <c r="RI130" s="7">
        <v>0</v>
      </c>
      <c r="RJ130" s="7"/>
      <c r="RK130" s="7"/>
      <c r="RL130" s="7"/>
      <c r="RM130" s="7" t="s">
        <v>1188</v>
      </c>
      <c r="RN130" s="7"/>
      <c r="RO130" s="7"/>
      <c r="RP130" s="7"/>
      <c r="RQ130" s="7"/>
      <c r="RR130" s="7"/>
      <c r="RS130" s="7"/>
      <c r="RT130" s="7"/>
      <c r="RU130" s="7"/>
      <c r="RV130" s="7"/>
      <c r="RW130" s="7"/>
      <c r="RX130" s="7"/>
      <c r="RY130" s="7"/>
      <c r="RZ130" s="7"/>
      <c r="SA130" s="7"/>
      <c r="SB130" s="7"/>
      <c r="SC130" s="7"/>
      <c r="SD130" s="7"/>
      <c r="SE130" s="7"/>
      <c r="SF130" s="7"/>
      <c r="SG130" s="36">
        <f t="shared" si="169"/>
        <v>6570000</v>
      </c>
      <c r="SH130" s="36">
        <f t="shared" si="170"/>
        <v>6570000</v>
      </c>
      <c r="SI130" s="36">
        <f t="shared" si="171"/>
        <v>5846500</v>
      </c>
      <c r="SJ130" s="20">
        <f t="shared" si="172"/>
        <v>5605000</v>
      </c>
      <c r="SK130" s="20">
        <f t="shared" si="173"/>
        <v>0</v>
      </c>
      <c r="SL130" s="20">
        <f t="shared" si="174"/>
        <v>0</v>
      </c>
      <c r="SM130" s="20">
        <f t="shared" si="175"/>
        <v>241500</v>
      </c>
      <c r="SN130" s="36">
        <f t="shared" si="176"/>
        <v>723500</v>
      </c>
      <c r="SO130" s="36">
        <f t="shared" si="177"/>
        <v>30000</v>
      </c>
      <c r="SP130" s="20">
        <f t="shared" si="178"/>
        <v>0</v>
      </c>
      <c r="SQ130" s="20">
        <f t="shared" si="179"/>
        <v>30000</v>
      </c>
      <c r="SR130" s="20">
        <f t="shared" si="180"/>
        <v>0</v>
      </c>
      <c r="SS130" s="20">
        <f t="shared" si="181"/>
        <v>4000</v>
      </c>
      <c r="ST130" s="20">
        <f t="shared" si="182"/>
        <v>150000</v>
      </c>
      <c r="SU130" s="20">
        <f t="shared" si="183"/>
        <v>36000</v>
      </c>
      <c r="SV130" s="36">
        <f t="shared" si="184"/>
        <v>425500</v>
      </c>
      <c r="SW130" s="20">
        <f t="shared" si="185"/>
        <v>295000</v>
      </c>
      <c r="SX130" s="20">
        <f t="shared" si="186"/>
        <v>23000</v>
      </c>
      <c r="SY130" s="20">
        <f t="shared" si="187"/>
        <v>0</v>
      </c>
      <c r="SZ130" s="20">
        <f t="shared" si="188"/>
        <v>0</v>
      </c>
      <c r="TA130" s="20">
        <f t="shared" si="189"/>
        <v>36000</v>
      </c>
      <c r="TB130" s="20">
        <f t="shared" si="190"/>
        <v>34000</v>
      </c>
      <c r="TC130" s="20">
        <f t="shared" si="191"/>
        <v>5000</v>
      </c>
      <c r="TD130" s="20">
        <f t="shared" si="192"/>
        <v>0</v>
      </c>
      <c r="TE130" s="20">
        <f t="shared" si="193"/>
        <v>0</v>
      </c>
      <c r="TF130" s="20">
        <f t="shared" si="194"/>
        <v>32500</v>
      </c>
      <c r="TG130" s="20">
        <f t="shared" si="195"/>
        <v>40000</v>
      </c>
      <c r="TH130" s="20">
        <f t="shared" si="196"/>
        <v>38000</v>
      </c>
      <c r="TI130" s="6"/>
      <c r="TJ130" s="36">
        <f t="shared" si="197"/>
        <v>4066000</v>
      </c>
      <c r="TK130" s="36">
        <f t="shared" si="198"/>
        <v>4066000</v>
      </c>
      <c r="TL130" s="36">
        <f t="shared" si="199"/>
        <v>3867000</v>
      </c>
      <c r="TM130" s="20">
        <f t="shared" si="200"/>
        <v>3867000</v>
      </c>
      <c r="TN130" s="20">
        <f t="shared" si="201"/>
        <v>0</v>
      </c>
      <c r="TO130" s="20">
        <f t="shared" si="202"/>
        <v>0</v>
      </c>
      <c r="TP130" s="20">
        <f t="shared" si="203"/>
        <v>0</v>
      </c>
      <c r="TQ130" s="36">
        <f t="shared" si="204"/>
        <v>199000</v>
      </c>
      <c r="TR130" s="36">
        <f t="shared" si="205"/>
        <v>0</v>
      </c>
      <c r="TS130" s="20">
        <f t="shared" si="206"/>
        <v>0</v>
      </c>
      <c r="TT130" s="20">
        <f t="shared" si="207"/>
        <v>0</v>
      </c>
      <c r="TU130" s="20">
        <f t="shared" si="208"/>
        <v>0</v>
      </c>
      <c r="TV130" s="20">
        <f t="shared" si="209"/>
        <v>0</v>
      </c>
      <c r="TW130" s="20">
        <f t="shared" si="210"/>
        <v>45000</v>
      </c>
      <c r="TX130" s="20">
        <f t="shared" si="211"/>
        <v>10000</v>
      </c>
      <c r="TY130" s="36">
        <f t="shared" si="212"/>
        <v>104000</v>
      </c>
      <c r="TZ130" s="20">
        <f t="shared" si="213"/>
        <v>88000</v>
      </c>
      <c r="UA130" s="20">
        <f t="shared" si="214"/>
        <v>6000</v>
      </c>
      <c r="UB130" s="20">
        <f t="shared" si="215"/>
        <v>0</v>
      </c>
      <c r="UC130" s="20">
        <f t="shared" si="216"/>
        <v>0</v>
      </c>
      <c r="UD130" s="20">
        <f t="shared" si="217"/>
        <v>10000</v>
      </c>
      <c r="UE130" s="20">
        <f t="shared" si="218"/>
        <v>0</v>
      </c>
      <c r="UF130" s="20">
        <f t="shared" si="219"/>
        <v>0</v>
      </c>
      <c r="UG130" s="20">
        <f t="shared" si="220"/>
        <v>0</v>
      </c>
      <c r="UH130" s="20">
        <f t="shared" si="221"/>
        <v>0</v>
      </c>
      <c r="UI130" s="20">
        <f t="shared" si="222"/>
        <v>0</v>
      </c>
      <c r="UJ130" s="20">
        <f t="shared" si="223"/>
        <v>40000</v>
      </c>
      <c r="UK130" s="20">
        <f t="shared" si="224"/>
        <v>0</v>
      </c>
      <c r="UL130" s="6"/>
      <c r="UM130" s="36">
        <f t="shared" si="225"/>
        <v>4066000</v>
      </c>
      <c r="UN130" s="36">
        <f t="shared" si="226"/>
        <v>4066000</v>
      </c>
      <c r="UO130" s="36">
        <f t="shared" si="227"/>
        <v>3867000</v>
      </c>
      <c r="UP130" s="20">
        <f t="shared" si="228"/>
        <v>3867000</v>
      </c>
      <c r="UQ130" s="20">
        <f t="shared" si="229"/>
        <v>0</v>
      </c>
      <c r="UR130" s="20">
        <f t="shared" si="230"/>
        <v>0</v>
      </c>
      <c r="US130" s="20">
        <f t="shared" si="231"/>
        <v>0</v>
      </c>
      <c r="UT130" s="36">
        <f t="shared" si="232"/>
        <v>199000</v>
      </c>
      <c r="UU130" s="36">
        <f t="shared" si="233"/>
        <v>0</v>
      </c>
      <c r="UV130" s="20">
        <f t="shared" si="234"/>
        <v>0</v>
      </c>
      <c r="UW130" s="20">
        <f t="shared" si="235"/>
        <v>0</v>
      </c>
      <c r="UX130" s="20">
        <f t="shared" si="236"/>
        <v>0</v>
      </c>
      <c r="UY130" s="20">
        <f t="shared" si="237"/>
        <v>0</v>
      </c>
      <c r="UZ130" s="20">
        <f t="shared" si="238"/>
        <v>45000</v>
      </c>
      <c r="VA130" s="20">
        <f t="shared" si="239"/>
        <v>10000</v>
      </c>
      <c r="VB130" s="36">
        <f t="shared" si="240"/>
        <v>104000</v>
      </c>
      <c r="VC130" s="20">
        <f t="shared" si="241"/>
        <v>88000</v>
      </c>
      <c r="VD130" s="20">
        <f t="shared" si="242"/>
        <v>6000</v>
      </c>
      <c r="VE130" s="20">
        <f t="shared" si="243"/>
        <v>0</v>
      </c>
      <c r="VF130" s="20">
        <f t="shared" si="244"/>
        <v>0</v>
      </c>
      <c r="VG130" s="20">
        <f t="shared" si="245"/>
        <v>10000</v>
      </c>
      <c r="VH130" s="20">
        <f t="shared" si="246"/>
        <v>0</v>
      </c>
      <c r="VI130" s="20">
        <f t="shared" si="247"/>
        <v>0</v>
      </c>
      <c r="VJ130" s="20">
        <f t="shared" si="248"/>
        <v>0</v>
      </c>
      <c r="VK130" s="20">
        <f t="shared" si="249"/>
        <v>0</v>
      </c>
      <c r="VL130" s="20">
        <f t="shared" si="250"/>
        <v>0</v>
      </c>
      <c r="VM130" s="20">
        <f t="shared" si="251"/>
        <v>40000</v>
      </c>
      <c r="VN130" s="20">
        <f t="shared" si="252"/>
        <v>0</v>
      </c>
      <c r="VT130" s="34">
        <f t="shared" si="139"/>
        <v>7259548</v>
      </c>
      <c r="VU130" s="34" t="str">
        <f t="shared" si="140"/>
        <v>Městské středisko sociálních služeb MARIE</v>
      </c>
      <c r="VV130" s="34" t="str">
        <f t="shared" si="141"/>
        <v>MěSSS Marie Náchod</v>
      </c>
      <c r="VW130" s="34" t="str">
        <f t="shared" si="142"/>
        <v>pečovatelská služba</v>
      </c>
      <c r="VX130" s="10">
        <f t="shared" si="143"/>
        <v>184000</v>
      </c>
      <c r="VY130" s="10"/>
      <c r="VZ130" s="10"/>
      <c r="WA130" s="10">
        <f t="shared" si="144"/>
        <v>295000</v>
      </c>
      <c r="WB130" s="10">
        <f t="shared" si="145"/>
        <v>34000</v>
      </c>
      <c r="WC130" s="10">
        <f t="shared" si="146"/>
        <v>0</v>
      </c>
      <c r="WD130" s="10">
        <f t="shared" si="147"/>
        <v>0</v>
      </c>
      <c r="WE130" s="10">
        <f t="shared" si="148"/>
        <v>59000</v>
      </c>
      <c r="WF130" s="10"/>
      <c r="WG130" s="10"/>
      <c r="WH130" s="10">
        <f t="shared" si="149"/>
        <v>40000</v>
      </c>
      <c r="WI130" s="10">
        <f t="shared" si="150"/>
        <v>111500</v>
      </c>
      <c r="WJ130" s="10">
        <f t="shared" si="151"/>
        <v>4133373</v>
      </c>
      <c r="WK130" s="10"/>
      <c r="WL130" s="10">
        <f t="shared" si="152"/>
        <v>1713127</v>
      </c>
      <c r="WM130" s="10">
        <f t="shared" si="153"/>
        <v>6570000</v>
      </c>
      <c r="WN130" s="10">
        <f t="shared" si="154"/>
        <v>6570000</v>
      </c>
      <c r="WO130" s="10">
        <f t="shared" si="155"/>
        <v>0</v>
      </c>
      <c r="WP130" s="10">
        <f t="shared" si="156"/>
        <v>5846500</v>
      </c>
      <c r="WQ130" s="34">
        <v>6115340</v>
      </c>
      <c r="WR130" s="10">
        <f t="shared" si="157"/>
        <v>45000</v>
      </c>
      <c r="WS130" s="10"/>
      <c r="WT130" s="10"/>
      <c r="WU130" s="10">
        <f t="shared" si="158"/>
        <v>88000</v>
      </c>
      <c r="WV130" s="10">
        <f t="shared" si="159"/>
        <v>0</v>
      </c>
      <c r="WW130" s="10">
        <f t="shared" si="160"/>
        <v>0</v>
      </c>
      <c r="WX130" s="10">
        <f t="shared" si="161"/>
        <v>0</v>
      </c>
      <c r="WY130" s="10">
        <f t="shared" si="162"/>
        <v>16000</v>
      </c>
      <c r="WZ130" s="10"/>
      <c r="XA130" s="10"/>
      <c r="XB130" s="10">
        <f t="shared" si="163"/>
        <v>40000</v>
      </c>
      <c r="XC130" s="10">
        <f t="shared" si="164"/>
        <v>10000</v>
      </c>
      <c r="XD130" s="10">
        <f t="shared" si="165"/>
        <v>3867000</v>
      </c>
      <c r="XE130" s="10">
        <f t="shared" si="166"/>
        <v>4066000</v>
      </c>
      <c r="XF130" s="10"/>
      <c r="XG130" s="10">
        <f t="shared" si="167"/>
        <v>4066000</v>
      </c>
      <c r="XH130" s="10">
        <f t="shared" si="168"/>
        <v>0</v>
      </c>
      <c r="XI130" s="10"/>
      <c r="XJ130" s="10"/>
      <c r="XK130" s="10"/>
    </row>
    <row r="131" spans="1:635" s="34" customFormat="1" ht="28.5" customHeight="1">
      <c r="A131" s="7">
        <v>1</v>
      </c>
      <c r="B131" s="9" t="s">
        <v>1626</v>
      </c>
      <c r="C131" s="7">
        <v>62730631</v>
      </c>
      <c r="D131" s="7" t="s">
        <v>1627</v>
      </c>
      <c r="E131" s="7" t="s">
        <v>1299</v>
      </c>
      <c r="F131" s="7">
        <v>2506443</v>
      </c>
      <c r="G131" s="7" t="s">
        <v>1256</v>
      </c>
      <c r="H131" s="7" t="s">
        <v>1187</v>
      </c>
      <c r="I131" s="7" t="s">
        <v>1257</v>
      </c>
      <c r="J131" s="35">
        <v>39083</v>
      </c>
      <c r="K131" s="7"/>
      <c r="L131" s="7" t="s">
        <v>1188</v>
      </c>
      <c r="M131" s="7"/>
      <c r="N131" s="7"/>
      <c r="O131" s="7"/>
      <c r="P131" s="7"/>
      <c r="Q131" s="7"/>
      <c r="R131" s="7"/>
      <c r="S131" s="7"/>
      <c r="T131" s="7"/>
      <c r="U131" s="7"/>
      <c r="V131" s="7"/>
      <c r="W131" s="7"/>
      <c r="X131" s="7" t="s">
        <v>1628</v>
      </c>
      <c r="Y131" s="7"/>
      <c r="Z131" s="7">
        <v>2</v>
      </c>
      <c r="AA131" s="7">
        <v>15</v>
      </c>
      <c r="AB131" s="7">
        <v>30</v>
      </c>
      <c r="AC131" s="7">
        <v>32</v>
      </c>
      <c r="AD131" s="7">
        <v>38</v>
      </c>
      <c r="AE131" s="7"/>
      <c r="AF131" s="7"/>
      <c r="AG131" s="7"/>
      <c r="AH131" s="7"/>
      <c r="AI131" s="7"/>
      <c r="AJ131" s="7"/>
      <c r="AK131" s="7"/>
      <c r="AL131" s="7"/>
      <c r="AM131" s="7"/>
      <c r="AN131" s="7">
        <v>5000</v>
      </c>
      <c r="AO131" s="7" t="s">
        <v>1629</v>
      </c>
      <c r="AP131" s="7"/>
      <c r="AQ131" s="7"/>
      <c r="AR131" s="7"/>
      <c r="AS131" s="7"/>
      <c r="AT131" s="7"/>
      <c r="AU131" s="7"/>
      <c r="AV131" s="7"/>
      <c r="AW131" s="7"/>
      <c r="AX131" s="7"/>
      <c r="AY131" s="7"/>
      <c r="AZ131" s="7"/>
      <c r="BA131" s="7"/>
      <c r="BB131" s="7"/>
      <c r="BC131" s="7"/>
      <c r="BD131" s="7"/>
      <c r="BE131" s="7"/>
      <c r="BF131" s="7"/>
      <c r="BG131" s="7"/>
      <c r="BH131" s="7"/>
      <c r="BI131" s="7"/>
      <c r="BJ131" s="7"/>
      <c r="BK131" s="7"/>
      <c r="BL131" s="7" t="s">
        <v>1554</v>
      </c>
      <c r="BM131" s="7" t="s">
        <v>1191</v>
      </c>
      <c r="BN131" s="7" t="s">
        <v>1200</v>
      </c>
      <c r="BO131" s="7">
        <v>0</v>
      </c>
      <c r="BP131" s="7">
        <v>0</v>
      </c>
      <c r="BQ131" s="7">
        <v>0</v>
      </c>
      <c r="BR131" s="7">
        <v>0</v>
      </c>
      <c r="BS131" s="7">
        <v>0</v>
      </c>
      <c r="BT131" s="7">
        <v>0</v>
      </c>
      <c r="BU131" s="7">
        <v>0</v>
      </c>
      <c r="BV131" s="7">
        <v>0</v>
      </c>
      <c r="BW131" s="7">
        <v>0</v>
      </c>
      <c r="BX131" s="7">
        <v>32</v>
      </c>
      <c r="BY131" s="7">
        <v>0</v>
      </c>
      <c r="BZ131" s="7">
        <v>0</v>
      </c>
      <c r="CA131" s="7">
        <v>0</v>
      </c>
      <c r="CB131" s="7">
        <v>0</v>
      </c>
      <c r="CC131" s="7">
        <v>32</v>
      </c>
      <c r="CD131" s="7">
        <v>0</v>
      </c>
      <c r="CE131" s="7">
        <v>32</v>
      </c>
      <c r="CF131" s="7">
        <v>32</v>
      </c>
      <c r="CG131" s="7"/>
      <c r="CH131" s="7">
        <v>0</v>
      </c>
      <c r="CI131" s="7">
        <v>0</v>
      </c>
      <c r="CJ131" s="7">
        <v>0</v>
      </c>
      <c r="CK131" s="7">
        <v>0</v>
      </c>
      <c r="CL131" s="7">
        <v>0</v>
      </c>
      <c r="CM131" s="7">
        <v>0</v>
      </c>
      <c r="CN131" s="7">
        <v>0</v>
      </c>
      <c r="CO131" s="7">
        <v>0</v>
      </c>
      <c r="CP131" s="7">
        <v>0</v>
      </c>
      <c r="CQ131" s="7">
        <v>38</v>
      </c>
      <c r="CR131" s="7">
        <v>0</v>
      </c>
      <c r="CS131" s="7">
        <v>0</v>
      </c>
      <c r="CT131" s="7">
        <v>0</v>
      </c>
      <c r="CU131" s="7">
        <v>0</v>
      </c>
      <c r="CV131" s="7">
        <v>38</v>
      </c>
      <c r="CW131" s="7">
        <v>0</v>
      </c>
      <c r="CX131" s="7">
        <v>38</v>
      </c>
      <c r="CY131" s="7">
        <v>38</v>
      </c>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v>2</v>
      </c>
      <c r="EL131" s="7">
        <v>0.32800000000000001</v>
      </c>
      <c r="EM131" s="7">
        <v>0.32800000000000001</v>
      </c>
      <c r="EN131" s="7">
        <v>114000</v>
      </c>
      <c r="EO131" s="7">
        <v>0</v>
      </c>
      <c r="EP131" s="7">
        <v>2</v>
      </c>
      <c r="EQ131" s="7">
        <v>2</v>
      </c>
      <c r="ER131" s="7">
        <v>1.75</v>
      </c>
      <c r="ES131" s="7">
        <v>633700</v>
      </c>
      <c r="ET131" s="7">
        <v>600000</v>
      </c>
      <c r="EU131" s="7">
        <v>2</v>
      </c>
      <c r="EV131" s="7">
        <v>0.06</v>
      </c>
      <c r="EW131" s="7">
        <v>0</v>
      </c>
      <c r="EX131" s="7">
        <v>28000</v>
      </c>
      <c r="EY131" s="7">
        <v>0</v>
      </c>
      <c r="EZ131" s="7"/>
      <c r="FA131" s="7"/>
      <c r="FB131" s="7"/>
      <c r="FC131" s="7"/>
      <c r="FD131" s="7"/>
      <c r="FE131" s="7"/>
      <c r="FF131" s="7"/>
      <c r="FG131" s="7"/>
      <c r="FH131" s="7"/>
      <c r="FI131" s="7"/>
      <c r="FJ131" s="7"/>
      <c r="FK131" s="7"/>
      <c r="FL131" s="7"/>
      <c r="FM131" s="7"/>
      <c r="FN131" s="7"/>
      <c r="FO131" s="7">
        <v>9</v>
      </c>
      <c r="FP131" s="7">
        <v>0.65900000000000003</v>
      </c>
      <c r="FQ131" s="7">
        <v>0.96899999999999997</v>
      </c>
      <c r="FR131" s="7">
        <v>269000</v>
      </c>
      <c r="FS131" s="7">
        <v>0</v>
      </c>
      <c r="FT131" s="7"/>
      <c r="FU131" s="7"/>
      <c r="FV131" s="7"/>
      <c r="FW131" s="7"/>
      <c r="FX131" s="7"/>
      <c r="FY131" s="7"/>
      <c r="FZ131" s="7">
        <v>1</v>
      </c>
      <c r="GA131" s="7">
        <v>0.2</v>
      </c>
      <c r="GB131" s="7">
        <v>12</v>
      </c>
      <c r="GC131" s="7">
        <v>0.2</v>
      </c>
      <c r="GD131" s="7">
        <v>20000</v>
      </c>
      <c r="GE131" s="7">
        <v>0</v>
      </c>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v>1</v>
      </c>
      <c r="IO131" s="7">
        <v>300</v>
      </c>
      <c r="IP131" s="7">
        <v>0.14899999999999999</v>
      </c>
      <c r="IQ131" s="7">
        <v>25500</v>
      </c>
      <c r="IR131" s="7">
        <v>0</v>
      </c>
      <c r="IS131" s="7">
        <v>1</v>
      </c>
      <c r="IT131" s="7">
        <v>53</v>
      </c>
      <c r="IU131" s="7">
        <v>2.5999999999999999E-2</v>
      </c>
      <c r="IV131" s="7">
        <v>4505</v>
      </c>
      <c r="IW131" s="7">
        <v>0</v>
      </c>
      <c r="IX131" s="7"/>
      <c r="IY131" s="7"/>
      <c r="IZ131" s="7"/>
      <c r="JA131" s="7"/>
      <c r="JB131" s="7"/>
      <c r="JC131" s="7"/>
      <c r="JD131" s="7"/>
      <c r="JE131" s="7"/>
      <c r="JF131" s="7"/>
      <c r="JG131" s="7"/>
      <c r="JH131" s="7"/>
      <c r="JI131" s="7"/>
      <c r="JJ131" s="7"/>
      <c r="JK131" s="7"/>
      <c r="JL131" s="7"/>
      <c r="JM131" s="7"/>
      <c r="JN131" s="7"/>
      <c r="JO131" s="7"/>
      <c r="JP131" s="7"/>
      <c r="JQ131" s="7"/>
      <c r="JR131" s="7"/>
      <c r="JS131" s="7"/>
      <c r="JT131" s="7"/>
      <c r="JU131" s="7"/>
      <c r="JV131" s="7"/>
      <c r="JW131" s="7"/>
      <c r="JX131" s="7"/>
      <c r="JY131" s="7"/>
      <c r="JZ131" s="7"/>
      <c r="KA131" s="7"/>
      <c r="KB131" s="7"/>
      <c r="KC131" s="7"/>
      <c r="KD131" s="7"/>
      <c r="KE131" s="7"/>
      <c r="KF131" s="7"/>
      <c r="KG131" s="7">
        <v>1</v>
      </c>
      <c r="KH131" s="7">
        <v>8</v>
      </c>
      <c r="KI131" s="7">
        <v>2.3879999999999999</v>
      </c>
      <c r="KJ131" s="7">
        <v>0.2</v>
      </c>
      <c r="KK131" s="7">
        <v>0.14899999999999999</v>
      </c>
      <c r="KL131" s="7">
        <v>0</v>
      </c>
      <c r="KM131" s="7">
        <v>2.7370000000000001</v>
      </c>
      <c r="KN131" s="7">
        <v>1044700</v>
      </c>
      <c r="KO131" s="7">
        <v>600000</v>
      </c>
      <c r="KP131" s="7">
        <v>600000</v>
      </c>
      <c r="KQ131" s="7"/>
      <c r="KR131" s="7"/>
      <c r="KS131" s="7"/>
      <c r="KT131" s="7">
        <v>20000</v>
      </c>
      <c r="KU131" s="7">
        <v>0</v>
      </c>
      <c r="KV131" s="7">
        <v>0</v>
      </c>
      <c r="KW131" s="7"/>
      <c r="KX131" s="7"/>
      <c r="KY131" s="7"/>
      <c r="KZ131" s="7">
        <v>30005</v>
      </c>
      <c r="LA131" s="7">
        <v>0</v>
      </c>
      <c r="LB131" s="7">
        <v>0</v>
      </c>
      <c r="LC131" s="7"/>
      <c r="LD131" s="7"/>
      <c r="LE131" s="7"/>
      <c r="LF131" s="7">
        <v>14916</v>
      </c>
      <c r="LG131" s="7">
        <v>0</v>
      </c>
      <c r="LH131" s="7">
        <v>0</v>
      </c>
      <c r="LI131" s="7"/>
      <c r="LJ131" s="7"/>
      <c r="LK131" s="7"/>
      <c r="LL131" s="7">
        <v>0</v>
      </c>
      <c r="LM131" s="7">
        <v>0</v>
      </c>
      <c r="LN131" s="7">
        <v>0</v>
      </c>
      <c r="LO131" s="7"/>
      <c r="LP131" s="7"/>
      <c r="LQ131" s="7"/>
      <c r="LR131" s="7">
        <v>0</v>
      </c>
      <c r="LS131" s="7">
        <v>0</v>
      </c>
      <c r="LT131" s="7">
        <v>0</v>
      </c>
      <c r="LU131" s="7"/>
      <c r="LV131" s="7"/>
      <c r="LW131" s="7"/>
      <c r="LX131" s="7">
        <v>0</v>
      </c>
      <c r="LY131" s="7">
        <v>0</v>
      </c>
      <c r="LZ131" s="7">
        <v>0</v>
      </c>
      <c r="MA131" s="7"/>
      <c r="MB131" s="7"/>
      <c r="MC131" s="7"/>
      <c r="MD131" s="7">
        <v>9000</v>
      </c>
      <c r="ME131" s="7">
        <v>0</v>
      </c>
      <c r="MF131" s="7">
        <v>0</v>
      </c>
      <c r="MG131" s="7"/>
      <c r="MH131" s="7"/>
      <c r="MI131" s="7"/>
      <c r="MJ131" s="7">
        <v>9500</v>
      </c>
      <c r="MK131" s="7">
        <v>0</v>
      </c>
      <c r="ML131" s="7">
        <v>0</v>
      </c>
      <c r="MM131" s="7"/>
      <c r="MN131" s="7"/>
      <c r="MO131" s="7"/>
      <c r="MP131" s="7">
        <v>9500</v>
      </c>
      <c r="MQ131" s="7">
        <v>0</v>
      </c>
      <c r="MR131" s="7">
        <v>0</v>
      </c>
      <c r="MS131" s="7"/>
      <c r="MT131" s="7"/>
      <c r="MU131" s="7"/>
      <c r="MV131" s="7">
        <v>155500</v>
      </c>
      <c r="MW131" s="7">
        <v>0</v>
      </c>
      <c r="MX131" s="7">
        <v>0</v>
      </c>
      <c r="MY131" s="7"/>
      <c r="MZ131" s="7"/>
      <c r="NA131" s="7"/>
      <c r="NB131" s="7">
        <v>3900</v>
      </c>
      <c r="NC131" s="7">
        <v>0</v>
      </c>
      <c r="ND131" s="7">
        <v>0</v>
      </c>
      <c r="NE131" s="7"/>
      <c r="NF131" s="7"/>
      <c r="NG131" s="7"/>
      <c r="NH131" s="7">
        <v>0</v>
      </c>
      <c r="NI131" s="7">
        <v>0</v>
      </c>
      <c r="NJ131" s="7">
        <v>0</v>
      </c>
      <c r="NK131" s="7"/>
      <c r="NL131" s="7"/>
      <c r="NM131" s="7"/>
      <c r="NN131" s="7">
        <v>7200</v>
      </c>
      <c r="NO131" s="7">
        <v>0</v>
      </c>
      <c r="NP131" s="7">
        <v>0</v>
      </c>
      <c r="NQ131" s="7"/>
      <c r="NR131" s="7"/>
      <c r="NS131" s="7"/>
      <c r="NT131" s="7">
        <v>4000</v>
      </c>
      <c r="NU131" s="7">
        <v>0</v>
      </c>
      <c r="NV131" s="7">
        <v>0</v>
      </c>
      <c r="NW131" s="7"/>
      <c r="NX131" s="7"/>
      <c r="NY131" s="7"/>
      <c r="NZ131" s="7">
        <v>4500</v>
      </c>
      <c r="OA131" s="7">
        <v>0</v>
      </c>
      <c r="OB131" s="7">
        <v>0</v>
      </c>
      <c r="OC131" s="7"/>
      <c r="OD131" s="7"/>
      <c r="OE131" s="7"/>
      <c r="OF131" s="7">
        <v>1000</v>
      </c>
      <c r="OG131" s="7">
        <v>0</v>
      </c>
      <c r="OH131" s="7">
        <v>0</v>
      </c>
      <c r="OI131" s="7"/>
      <c r="OJ131" s="7"/>
      <c r="OK131" s="7"/>
      <c r="OL131" s="7">
        <v>0</v>
      </c>
      <c r="OM131" s="7">
        <v>0</v>
      </c>
      <c r="ON131" s="7">
        <v>0</v>
      </c>
      <c r="OO131" s="7"/>
      <c r="OP131" s="7"/>
      <c r="OQ131" s="7"/>
      <c r="OR131" s="7">
        <v>0</v>
      </c>
      <c r="OS131" s="7">
        <v>0</v>
      </c>
      <c r="OT131" s="7">
        <v>0</v>
      </c>
      <c r="OU131" s="7"/>
      <c r="OV131" s="7"/>
      <c r="OW131" s="7"/>
      <c r="OX131" s="7">
        <v>173183</v>
      </c>
      <c r="OY131" s="7">
        <v>0</v>
      </c>
      <c r="OZ131" s="7">
        <v>0</v>
      </c>
      <c r="PA131" s="7"/>
      <c r="PB131" s="7"/>
      <c r="PC131" s="7"/>
      <c r="PD131" s="7">
        <v>0</v>
      </c>
      <c r="PE131" s="7">
        <v>0</v>
      </c>
      <c r="PF131" s="7">
        <v>0</v>
      </c>
      <c r="PG131" s="7"/>
      <c r="PH131" s="7"/>
      <c r="PI131" s="7"/>
      <c r="PJ131" s="7">
        <v>5100</v>
      </c>
      <c r="PK131" s="7">
        <v>0</v>
      </c>
      <c r="PL131" s="7">
        <v>0</v>
      </c>
      <c r="PM131" s="7"/>
      <c r="PN131" s="7"/>
      <c r="PO131" s="7"/>
      <c r="PP131" s="7">
        <v>1492004</v>
      </c>
      <c r="PQ131" s="7">
        <v>600000</v>
      </c>
      <c r="PR131" s="8">
        <v>600000</v>
      </c>
      <c r="PS131" s="7">
        <v>100</v>
      </c>
      <c r="PT131" s="7">
        <v>100</v>
      </c>
      <c r="PU131" s="7"/>
      <c r="PV131" s="7">
        <v>1340635</v>
      </c>
      <c r="PW131" s="7"/>
      <c r="PX131" s="7">
        <v>486000</v>
      </c>
      <c r="PY131" s="7">
        <v>553000</v>
      </c>
      <c r="PZ131" s="7">
        <v>600000</v>
      </c>
      <c r="QA131" s="7">
        <v>0</v>
      </c>
      <c r="QB131" s="7">
        <v>0</v>
      </c>
      <c r="QC131" s="7">
        <v>0</v>
      </c>
      <c r="QD131" s="7">
        <v>330000</v>
      </c>
      <c r="QE131" s="7">
        <v>250000</v>
      </c>
      <c r="QF131" s="7">
        <v>176004</v>
      </c>
      <c r="QG131" s="7">
        <v>0</v>
      </c>
      <c r="QH131" s="7">
        <v>0</v>
      </c>
      <c r="QI131" s="7">
        <v>0</v>
      </c>
      <c r="QJ131" s="7">
        <v>532341</v>
      </c>
      <c r="QK131" s="7">
        <v>690000</v>
      </c>
      <c r="QL131" s="7">
        <v>716000</v>
      </c>
      <c r="QM131" s="7"/>
      <c r="QN131" s="7">
        <v>0</v>
      </c>
      <c r="QO131" s="7">
        <v>0</v>
      </c>
      <c r="QP131" s="7">
        <v>0</v>
      </c>
      <c r="QQ131" s="7"/>
      <c r="QR131" s="7"/>
      <c r="QS131" s="7"/>
      <c r="QT131" s="7"/>
      <c r="QU131" s="7"/>
      <c r="QV131" s="7"/>
      <c r="QW131" s="7"/>
      <c r="QX131" s="7"/>
      <c r="QY131" s="7"/>
      <c r="QZ131" s="7"/>
      <c r="RA131" s="7"/>
      <c r="RB131" s="7"/>
      <c r="RC131" s="7"/>
      <c r="RD131" s="7"/>
      <c r="RE131" s="7"/>
      <c r="RF131" s="7"/>
      <c r="RG131" s="7"/>
      <c r="RH131" s="7"/>
      <c r="RI131" s="7">
        <v>0</v>
      </c>
      <c r="RJ131" s="7"/>
      <c r="RK131" s="7"/>
      <c r="RL131" s="7"/>
      <c r="RM131" s="7" t="s">
        <v>1188</v>
      </c>
      <c r="RN131" s="7"/>
      <c r="RO131" s="7"/>
      <c r="RP131" s="7"/>
      <c r="RQ131" s="7"/>
      <c r="RR131" s="7"/>
      <c r="RS131" s="7"/>
      <c r="RT131" s="7"/>
      <c r="RU131" s="7"/>
      <c r="RV131" s="7"/>
      <c r="RW131" s="7"/>
      <c r="RX131" s="7"/>
      <c r="RY131" s="7"/>
      <c r="RZ131" s="7"/>
      <c r="SA131" s="7"/>
      <c r="SB131" s="7"/>
      <c r="SC131" s="7"/>
      <c r="SD131" s="7"/>
      <c r="SE131" s="7"/>
      <c r="SF131" s="7"/>
      <c r="SG131" s="36">
        <f t="shared" si="169"/>
        <v>1492004</v>
      </c>
      <c r="SH131" s="36">
        <f t="shared" si="170"/>
        <v>1492004</v>
      </c>
      <c r="SI131" s="36">
        <f t="shared" si="171"/>
        <v>1109621</v>
      </c>
      <c r="SJ131" s="20">
        <f t="shared" si="172"/>
        <v>1044700</v>
      </c>
      <c r="SK131" s="20">
        <f t="shared" si="173"/>
        <v>20000</v>
      </c>
      <c r="SL131" s="20">
        <f t="shared" si="174"/>
        <v>30005</v>
      </c>
      <c r="SM131" s="20">
        <f t="shared" si="175"/>
        <v>14916</v>
      </c>
      <c r="SN131" s="36">
        <f t="shared" si="176"/>
        <v>382383</v>
      </c>
      <c r="SO131" s="36">
        <f t="shared" si="177"/>
        <v>0</v>
      </c>
      <c r="SP131" s="20">
        <f t="shared" si="178"/>
        <v>0</v>
      </c>
      <c r="SQ131" s="20">
        <f t="shared" si="179"/>
        <v>0</v>
      </c>
      <c r="SR131" s="20">
        <f t="shared" si="180"/>
        <v>0</v>
      </c>
      <c r="SS131" s="20">
        <f t="shared" si="181"/>
        <v>9000</v>
      </c>
      <c r="ST131" s="20">
        <f t="shared" si="182"/>
        <v>9500</v>
      </c>
      <c r="SU131" s="20">
        <f t="shared" si="183"/>
        <v>9500</v>
      </c>
      <c r="SV131" s="36">
        <f t="shared" si="184"/>
        <v>349283</v>
      </c>
      <c r="SW131" s="20">
        <f t="shared" si="185"/>
        <v>155500</v>
      </c>
      <c r="SX131" s="20">
        <f t="shared" si="186"/>
        <v>3900</v>
      </c>
      <c r="SY131" s="20">
        <f t="shared" si="187"/>
        <v>0</v>
      </c>
      <c r="SZ131" s="20">
        <f t="shared" si="188"/>
        <v>7200</v>
      </c>
      <c r="TA131" s="20">
        <f t="shared" si="189"/>
        <v>4000</v>
      </c>
      <c r="TB131" s="20">
        <f t="shared" si="190"/>
        <v>4500</v>
      </c>
      <c r="TC131" s="20">
        <f t="shared" si="191"/>
        <v>1000</v>
      </c>
      <c r="TD131" s="20">
        <f t="shared" si="192"/>
        <v>0</v>
      </c>
      <c r="TE131" s="20">
        <f t="shared" si="193"/>
        <v>0</v>
      </c>
      <c r="TF131" s="20">
        <f t="shared" si="194"/>
        <v>173183</v>
      </c>
      <c r="TG131" s="20">
        <f t="shared" si="195"/>
        <v>0</v>
      </c>
      <c r="TH131" s="20">
        <f t="shared" si="196"/>
        <v>5100</v>
      </c>
      <c r="TI131" s="6"/>
      <c r="TJ131" s="36">
        <f t="shared" si="197"/>
        <v>600000</v>
      </c>
      <c r="TK131" s="36">
        <f t="shared" si="198"/>
        <v>600000</v>
      </c>
      <c r="TL131" s="36">
        <f t="shared" si="199"/>
        <v>600000</v>
      </c>
      <c r="TM131" s="20">
        <f t="shared" si="200"/>
        <v>600000</v>
      </c>
      <c r="TN131" s="20">
        <f t="shared" si="201"/>
        <v>0</v>
      </c>
      <c r="TO131" s="20">
        <f t="shared" si="202"/>
        <v>0</v>
      </c>
      <c r="TP131" s="20">
        <f t="shared" si="203"/>
        <v>0</v>
      </c>
      <c r="TQ131" s="36">
        <f t="shared" si="204"/>
        <v>0</v>
      </c>
      <c r="TR131" s="36">
        <f t="shared" si="205"/>
        <v>0</v>
      </c>
      <c r="TS131" s="20">
        <f t="shared" si="206"/>
        <v>0</v>
      </c>
      <c r="TT131" s="20">
        <f t="shared" si="207"/>
        <v>0</v>
      </c>
      <c r="TU131" s="20">
        <f t="shared" si="208"/>
        <v>0</v>
      </c>
      <c r="TV131" s="20">
        <f t="shared" si="209"/>
        <v>0</v>
      </c>
      <c r="TW131" s="20">
        <f t="shared" si="210"/>
        <v>0</v>
      </c>
      <c r="TX131" s="20">
        <f t="shared" si="211"/>
        <v>0</v>
      </c>
      <c r="TY131" s="36">
        <f t="shared" si="212"/>
        <v>0</v>
      </c>
      <c r="TZ131" s="20">
        <f t="shared" si="213"/>
        <v>0</v>
      </c>
      <c r="UA131" s="20">
        <f t="shared" si="214"/>
        <v>0</v>
      </c>
      <c r="UB131" s="20">
        <f t="shared" si="215"/>
        <v>0</v>
      </c>
      <c r="UC131" s="20">
        <f t="shared" si="216"/>
        <v>0</v>
      </c>
      <c r="UD131" s="20">
        <f t="shared" si="217"/>
        <v>0</v>
      </c>
      <c r="UE131" s="20">
        <f t="shared" si="218"/>
        <v>0</v>
      </c>
      <c r="UF131" s="20">
        <f t="shared" si="219"/>
        <v>0</v>
      </c>
      <c r="UG131" s="20">
        <f t="shared" si="220"/>
        <v>0</v>
      </c>
      <c r="UH131" s="20">
        <f t="shared" si="221"/>
        <v>0</v>
      </c>
      <c r="UI131" s="20">
        <f t="shared" si="222"/>
        <v>0</v>
      </c>
      <c r="UJ131" s="20">
        <f t="shared" si="223"/>
        <v>0</v>
      </c>
      <c r="UK131" s="20">
        <f t="shared" si="224"/>
        <v>0</v>
      </c>
      <c r="UL131" s="6"/>
      <c r="UM131" s="36">
        <f t="shared" si="225"/>
        <v>600000</v>
      </c>
      <c r="UN131" s="36">
        <f t="shared" si="226"/>
        <v>600000</v>
      </c>
      <c r="UO131" s="36">
        <f t="shared" si="227"/>
        <v>600000</v>
      </c>
      <c r="UP131" s="20">
        <f t="shared" si="228"/>
        <v>600000</v>
      </c>
      <c r="UQ131" s="20">
        <f t="shared" si="229"/>
        <v>0</v>
      </c>
      <c r="UR131" s="20">
        <f t="shared" si="230"/>
        <v>0</v>
      </c>
      <c r="US131" s="20">
        <f t="shared" si="231"/>
        <v>0</v>
      </c>
      <c r="UT131" s="36">
        <f t="shared" si="232"/>
        <v>0</v>
      </c>
      <c r="UU131" s="36">
        <f t="shared" si="233"/>
        <v>0</v>
      </c>
      <c r="UV131" s="20">
        <f t="shared" si="234"/>
        <v>0</v>
      </c>
      <c r="UW131" s="20">
        <f t="shared" si="235"/>
        <v>0</v>
      </c>
      <c r="UX131" s="20">
        <f t="shared" si="236"/>
        <v>0</v>
      </c>
      <c r="UY131" s="20">
        <f t="shared" si="237"/>
        <v>0</v>
      </c>
      <c r="UZ131" s="20">
        <f t="shared" si="238"/>
        <v>0</v>
      </c>
      <c r="VA131" s="20">
        <f t="shared" si="239"/>
        <v>0</v>
      </c>
      <c r="VB131" s="36">
        <f t="shared" si="240"/>
        <v>0</v>
      </c>
      <c r="VC131" s="20">
        <f t="shared" si="241"/>
        <v>0</v>
      </c>
      <c r="VD131" s="20">
        <f t="shared" si="242"/>
        <v>0</v>
      </c>
      <c r="VE131" s="20">
        <f t="shared" si="243"/>
        <v>0</v>
      </c>
      <c r="VF131" s="20">
        <f t="shared" si="244"/>
        <v>0</v>
      </c>
      <c r="VG131" s="20">
        <f t="shared" si="245"/>
        <v>0</v>
      </c>
      <c r="VH131" s="20">
        <f t="shared" si="246"/>
        <v>0</v>
      </c>
      <c r="VI131" s="20">
        <f t="shared" si="247"/>
        <v>0</v>
      </c>
      <c r="VJ131" s="20">
        <f t="shared" si="248"/>
        <v>0</v>
      </c>
      <c r="VK131" s="20">
        <f t="shared" si="249"/>
        <v>0</v>
      </c>
      <c r="VL131" s="20">
        <f t="shared" si="250"/>
        <v>0</v>
      </c>
      <c r="VM131" s="20">
        <f t="shared" si="251"/>
        <v>0</v>
      </c>
      <c r="VN131" s="20">
        <f t="shared" si="252"/>
        <v>0</v>
      </c>
      <c r="VT131" s="34">
        <f t="shared" si="139"/>
        <v>2506443</v>
      </c>
      <c r="VU131" s="34" t="str">
        <f t="shared" si="140"/>
        <v>Městské středisko sociálních služeb Oáza</v>
      </c>
      <c r="VV131" s="34" t="str">
        <f t="shared" si="141"/>
        <v>Centrum denních služeb</v>
      </c>
      <c r="VW131" s="34" t="str">
        <f t="shared" si="142"/>
        <v>centra denních služeb</v>
      </c>
      <c r="VX131" s="10">
        <f t="shared" si="143"/>
        <v>18500</v>
      </c>
      <c r="VY131" s="10"/>
      <c r="VZ131" s="10"/>
      <c r="WA131" s="10">
        <f t="shared" si="144"/>
        <v>155500</v>
      </c>
      <c r="WB131" s="10">
        <f t="shared" si="145"/>
        <v>4500</v>
      </c>
      <c r="WC131" s="10">
        <f t="shared" si="146"/>
        <v>0</v>
      </c>
      <c r="WD131" s="10">
        <f t="shared" si="147"/>
        <v>0</v>
      </c>
      <c r="WE131" s="10">
        <f t="shared" si="148"/>
        <v>15100</v>
      </c>
      <c r="WF131" s="10"/>
      <c r="WG131" s="10"/>
      <c r="WH131" s="10">
        <f t="shared" si="149"/>
        <v>0</v>
      </c>
      <c r="WI131" s="10">
        <f t="shared" si="150"/>
        <v>188783</v>
      </c>
      <c r="WJ131" s="10">
        <f t="shared" si="151"/>
        <v>821200</v>
      </c>
      <c r="WK131" s="10"/>
      <c r="WL131" s="10">
        <f t="shared" si="152"/>
        <v>288421</v>
      </c>
      <c r="WM131" s="10">
        <f t="shared" si="153"/>
        <v>1492004</v>
      </c>
      <c r="WN131" s="10">
        <f t="shared" si="154"/>
        <v>1492004</v>
      </c>
      <c r="WO131" s="10">
        <f t="shared" si="155"/>
        <v>0</v>
      </c>
      <c r="WP131" s="10">
        <f t="shared" si="156"/>
        <v>1109621</v>
      </c>
      <c r="WQ131" s="34">
        <v>6115340</v>
      </c>
      <c r="WR131" s="10">
        <f t="shared" si="157"/>
        <v>0</v>
      </c>
      <c r="WS131" s="10"/>
      <c r="WT131" s="10"/>
      <c r="WU131" s="10">
        <f t="shared" si="158"/>
        <v>0</v>
      </c>
      <c r="WV131" s="10">
        <f t="shared" si="159"/>
        <v>0</v>
      </c>
      <c r="WW131" s="10">
        <f t="shared" si="160"/>
        <v>0</v>
      </c>
      <c r="WX131" s="10">
        <f t="shared" si="161"/>
        <v>0</v>
      </c>
      <c r="WY131" s="10">
        <f t="shared" si="162"/>
        <v>0</v>
      </c>
      <c r="WZ131" s="10"/>
      <c r="XA131" s="10"/>
      <c r="XB131" s="10">
        <f t="shared" si="163"/>
        <v>0</v>
      </c>
      <c r="XC131" s="10">
        <f t="shared" si="164"/>
        <v>0</v>
      </c>
      <c r="XD131" s="10">
        <f t="shared" si="165"/>
        <v>600000</v>
      </c>
      <c r="XE131" s="10">
        <f t="shared" si="166"/>
        <v>600000</v>
      </c>
      <c r="XF131" s="10"/>
      <c r="XG131" s="10">
        <f t="shared" si="167"/>
        <v>600000</v>
      </c>
      <c r="XH131" s="10">
        <f t="shared" si="168"/>
        <v>0</v>
      </c>
      <c r="XI131" s="10"/>
      <c r="XJ131" s="10"/>
      <c r="XK131" s="10"/>
    </row>
    <row r="132" spans="1:635" s="34" customFormat="1" ht="28.5" customHeight="1">
      <c r="A132" s="7">
        <v>1</v>
      </c>
      <c r="B132" s="9" t="s">
        <v>1626</v>
      </c>
      <c r="C132" s="7">
        <v>62730631</v>
      </c>
      <c r="D132" s="7" t="s">
        <v>1627</v>
      </c>
      <c r="E132" s="7" t="s">
        <v>1299</v>
      </c>
      <c r="F132" s="7">
        <v>4075651</v>
      </c>
      <c r="G132" s="7" t="s">
        <v>1316</v>
      </c>
      <c r="H132" s="7" t="s">
        <v>1187</v>
      </c>
      <c r="I132" s="7" t="s">
        <v>1630</v>
      </c>
      <c r="J132" s="35">
        <v>39083</v>
      </c>
      <c r="K132" s="7"/>
      <c r="L132" s="7" t="s">
        <v>1188</v>
      </c>
      <c r="M132" s="7" t="s">
        <v>1631</v>
      </c>
      <c r="N132" s="7">
        <v>55</v>
      </c>
      <c r="O132" s="7">
        <v>5</v>
      </c>
      <c r="P132" s="7">
        <v>45</v>
      </c>
      <c r="Q132" s="7">
        <v>60</v>
      </c>
      <c r="R132" s="7">
        <v>55</v>
      </c>
      <c r="S132" s="7"/>
      <c r="T132" s="7"/>
      <c r="U132" s="7"/>
      <c r="V132" s="7"/>
      <c r="W132" s="7" t="s">
        <v>1632</v>
      </c>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t="s">
        <v>1554</v>
      </c>
      <c r="BM132" s="7" t="s">
        <v>1191</v>
      </c>
      <c r="BN132" s="7" t="s">
        <v>1309</v>
      </c>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v>0</v>
      </c>
      <c r="DB132" s="7">
        <v>0</v>
      </c>
      <c r="DC132" s="7">
        <v>0</v>
      </c>
      <c r="DD132" s="7">
        <v>0</v>
      </c>
      <c r="DE132" s="7">
        <v>0</v>
      </c>
      <c r="DF132" s="7">
        <v>4</v>
      </c>
      <c r="DG132" s="7">
        <v>17</v>
      </c>
      <c r="DH132" s="7">
        <v>18</v>
      </c>
      <c r="DI132" s="7">
        <v>3</v>
      </c>
      <c r="DJ132" s="7">
        <v>10</v>
      </c>
      <c r="DK132" s="7">
        <v>4</v>
      </c>
      <c r="DL132" s="7">
        <v>17</v>
      </c>
      <c r="DM132" s="7">
        <v>18</v>
      </c>
      <c r="DN132" s="7">
        <v>3</v>
      </c>
      <c r="DO132" s="7">
        <v>10</v>
      </c>
      <c r="DP132" s="7">
        <v>0</v>
      </c>
      <c r="DQ132" s="7">
        <v>52</v>
      </c>
      <c r="DR132" s="7">
        <v>52</v>
      </c>
      <c r="DS132" s="7">
        <v>0</v>
      </c>
      <c r="DT132" s="7">
        <v>0</v>
      </c>
      <c r="DU132" s="7">
        <v>0</v>
      </c>
      <c r="DV132" s="7">
        <v>0</v>
      </c>
      <c r="DW132" s="7">
        <v>0</v>
      </c>
      <c r="DX132" s="7">
        <v>5</v>
      </c>
      <c r="DY132" s="7">
        <v>19</v>
      </c>
      <c r="DZ132" s="7">
        <v>15</v>
      </c>
      <c r="EA132" s="7">
        <v>6</v>
      </c>
      <c r="EB132" s="7">
        <v>10</v>
      </c>
      <c r="EC132" s="7">
        <v>5</v>
      </c>
      <c r="ED132" s="7">
        <v>19</v>
      </c>
      <c r="EE132" s="7">
        <v>15</v>
      </c>
      <c r="EF132" s="7">
        <v>6</v>
      </c>
      <c r="EG132" s="7">
        <v>10</v>
      </c>
      <c r="EH132" s="7">
        <v>0</v>
      </c>
      <c r="EI132" s="7">
        <v>55</v>
      </c>
      <c r="EJ132" s="7">
        <v>55</v>
      </c>
      <c r="EK132" s="7">
        <v>2</v>
      </c>
      <c r="EL132" s="7">
        <v>0.32800000000000001</v>
      </c>
      <c r="EM132" s="7">
        <v>0.32800000000000001</v>
      </c>
      <c r="EN132" s="7">
        <v>105000</v>
      </c>
      <c r="EO132" s="7">
        <v>0</v>
      </c>
      <c r="EP132" s="7">
        <v>22</v>
      </c>
      <c r="EQ132" s="7">
        <v>2.1</v>
      </c>
      <c r="ER132" s="7">
        <v>2.1</v>
      </c>
      <c r="ES132" s="7">
        <v>684000</v>
      </c>
      <c r="ET132" s="7">
        <v>650000</v>
      </c>
      <c r="EU132" s="7">
        <v>9</v>
      </c>
      <c r="EV132" s="7">
        <v>0.7</v>
      </c>
      <c r="EW132" s="7">
        <v>0.7</v>
      </c>
      <c r="EX132" s="7">
        <v>389000</v>
      </c>
      <c r="EY132" s="7">
        <v>0</v>
      </c>
      <c r="EZ132" s="7"/>
      <c r="FA132" s="7"/>
      <c r="FB132" s="7"/>
      <c r="FC132" s="7"/>
      <c r="FD132" s="7"/>
      <c r="FE132" s="7"/>
      <c r="FF132" s="7"/>
      <c r="FG132" s="7"/>
      <c r="FH132" s="7"/>
      <c r="FI132" s="7"/>
      <c r="FJ132" s="7"/>
      <c r="FK132" s="7"/>
      <c r="FL132" s="7"/>
      <c r="FM132" s="7"/>
      <c r="FN132" s="7"/>
      <c r="FO132" s="7">
        <v>13</v>
      </c>
      <c r="FP132" s="7">
        <v>0.92400000000000004</v>
      </c>
      <c r="FQ132" s="7">
        <v>0.86499999999999999</v>
      </c>
      <c r="FR132" s="7">
        <v>378000</v>
      </c>
      <c r="FS132" s="7">
        <v>0</v>
      </c>
      <c r="FT132" s="7"/>
      <c r="FU132" s="7"/>
      <c r="FV132" s="7"/>
      <c r="FW132" s="7"/>
      <c r="FX132" s="7"/>
      <c r="FY132" s="7"/>
      <c r="FZ132" s="7">
        <v>1</v>
      </c>
      <c r="GA132" s="7">
        <v>0.5</v>
      </c>
      <c r="GB132" s="7">
        <v>10</v>
      </c>
      <c r="GC132" s="7">
        <v>0.41699999999999998</v>
      </c>
      <c r="GD132" s="7">
        <v>40000</v>
      </c>
      <c r="GE132" s="7">
        <v>0</v>
      </c>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v>2</v>
      </c>
      <c r="IT132" s="7">
        <v>470</v>
      </c>
      <c r="IU132" s="7">
        <v>0.23400000000000001</v>
      </c>
      <c r="IV132" s="7">
        <v>39950</v>
      </c>
      <c r="IW132" s="7">
        <v>0</v>
      </c>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c r="JY132" s="7"/>
      <c r="JZ132" s="7"/>
      <c r="KA132" s="7"/>
      <c r="KB132" s="7"/>
      <c r="KC132" s="7"/>
      <c r="KD132" s="7"/>
      <c r="KE132" s="7"/>
      <c r="KF132" s="7"/>
      <c r="KG132" s="7">
        <v>1</v>
      </c>
      <c r="KH132" s="7">
        <v>8</v>
      </c>
      <c r="KI132" s="7">
        <v>3.1280000000000001</v>
      </c>
      <c r="KJ132" s="7">
        <v>0.41699999999999998</v>
      </c>
      <c r="KK132" s="7">
        <v>0</v>
      </c>
      <c r="KL132" s="7">
        <v>0</v>
      </c>
      <c r="KM132" s="7">
        <v>3.5449999999999999</v>
      </c>
      <c r="KN132" s="7">
        <v>1556000</v>
      </c>
      <c r="KO132" s="7">
        <v>650000</v>
      </c>
      <c r="KP132" s="7">
        <v>650000</v>
      </c>
      <c r="KQ132" s="7"/>
      <c r="KR132" s="7"/>
      <c r="KS132" s="7"/>
      <c r="KT132" s="7">
        <v>40000</v>
      </c>
      <c r="KU132" s="7">
        <v>0</v>
      </c>
      <c r="KV132" s="7">
        <v>0</v>
      </c>
      <c r="KW132" s="7"/>
      <c r="KX132" s="7"/>
      <c r="KY132" s="7"/>
      <c r="KZ132" s="7">
        <v>39950</v>
      </c>
      <c r="LA132" s="7">
        <v>0</v>
      </c>
      <c r="LB132" s="7">
        <v>0</v>
      </c>
      <c r="LC132" s="7"/>
      <c r="LD132" s="7"/>
      <c r="LE132" s="7"/>
      <c r="LF132" s="7">
        <v>22166</v>
      </c>
      <c r="LG132" s="7">
        <v>0</v>
      </c>
      <c r="LH132" s="7">
        <v>0</v>
      </c>
      <c r="LI132" s="7"/>
      <c r="LJ132" s="7"/>
      <c r="LK132" s="7"/>
      <c r="LL132" s="7">
        <v>0</v>
      </c>
      <c r="LM132" s="7">
        <v>0</v>
      </c>
      <c r="LN132" s="7">
        <v>0</v>
      </c>
      <c r="LO132" s="7"/>
      <c r="LP132" s="7"/>
      <c r="LQ132" s="7"/>
      <c r="LR132" s="7">
        <v>1000</v>
      </c>
      <c r="LS132" s="7">
        <v>0</v>
      </c>
      <c r="LT132" s="7">
        <v>0</v>
      </c>
      <c r="LU132" s="7"/>
      <c r="LV132" s="7"/>
      <c r="LW132" s="7"/>
      <c r="LX132" s="7">
        <v>30500</v>
      </c>
      <c r="LY132" s="7">
        <v>0</v>
      </c>
      <c r="LZ132" s="7">
        <v>0</v>
      </c>
      <c r="MA132" s="7"/>
      <c r="MB132" s="7"/>
      <c r="MC132" s="7"/>
      <c r="MD132" s="7">
        <v>8000</v>
      </c>
      <c r="ME132" s="7">
        <v>0</v>
      </c>
      <c r="MF132" s="7">
        <v>0</v>
      </c>
      <c r="MG132" s="7"/>
      <c r="MH132" s="7"/>
      <c r="MI132" s="7"/>
      <c r="MJ132" s="7">
        <v>2500</v>
      </c>
      <c r="MK132" s="7">
        <v>0</v>
      </c>
      <c r="ML132" s="7">
        <v>0</v>
      </c>
      <c r="MM132" s="7"/>
      <c r="MN132" s="7"/>
      <c r="MO132" s="7"/>
      <c r="MP132" s="7">
        <v>21700</v>
      </c>
      <c r="MQ132" s="7">
        <v>0</v>
      </c>
      <c r="MR132" s="7">
        <v>0</v>
      </c>
      <c r="MS132" s="7"/>
      <c r="MT132" s="7"/>
      <c r="MU132" s="7"/>
      <c r="MV132" s="7">
        <v>157000</v>
      </c>
      <c r="MW132" s="7">
        <v>0</v>
      </c>
      <c r="MX132" s="7">
        <v>0</v>
      </c>
      <c r="MY132" s="7"/>
      <c r="MZ132" s="7"/>
      <c r="NA132" s="7"/>
      <c r="NB132" s="7">
        <v>4300</v>
      </c>
      <c r="NC132" s="7">
        <v>0</v>
      </c>
      <c r="ND132" s="7">
        <v>0</v>
      </c>
      <c r="NE132" s="7"/>
      <c r="NF132" s="7"/>
      <c r="NG132" s="7"/>
      <c r="NH132" s="7">
        <v>0</v>
      </c>
      <c r="NI132" s="7">
        <v>0</v>
      </c>
      <c r="NJ132" s="7">
        <v>0</v>
      </c>
      <c r="NK132" s="7"/>
      <c r="NL132" s="7"/>
      <c r="NM132" s="7"/>
      <c r="NN132" s="7">
        <v>7200</v>
      </c>
      <c r="NO132" s="7">
        <v>0</v>
      </c>
      <c r="NP132" s="7">
        <v>0</v>
      </c>
      <c r="NQ132" s="7"/>
      <c r="NR132" s="7"/>
      <c r="NS132" s="7"/>
      <c r="NT132" s="7">
        <v>10000</v>
      </c>
      <c r="NU132" s="7">
        <v>0</v>
      </c>
      <c r="NV132" s="7">
        <v>0</v>
      </c>
      <c r="NW132" s="7"/>
      <c r="NX132" s="7"/>
      <c r="NY132" s="7"/>
      <c r="NZ132" s="7">
        <v>20000</v>
      </c>
      <c r="OA132" s="7">
        <v>0</v>
      </c>
      <c r="OB132" s="7">
        <v>0</v>
      </c>
      <c r="OC132" s="7"/>
      <c r="OD132" s="7"/>
      <c r="OE132" s="7"/>
      <c r="OF132" s="7">
        <v>1000</v>
      </c>
      <c r="OG132" s="7">
        <v>0</v>
      </c>
      <c r="OH132" s="7">
        <v>0</v>
      </c>
      <c r="OI132" s="7"/>
      <c r="OJ132" s="7"/>
      <c r="OK132" s="7"/>
      <c r="OL132" s="7">
        <v>0</v>
      </c>
      <c r="OM132" s="7">
        <v>0</v>
      </c>
      <c r="ON132" s="7">
        <v>0</v>
      </c>
      <c r="OO132" s="7"/>
      <c r="OP132" s="7"/>
      <c r="OQ132" s="7"/>
      <c r="OR132" s="7">
        <v>0</v>
      </c>
      <c r="OS132" s="7">
        <v>0</v>
      </c>
      <c r="OT132" s="7">
        <v>0</v>
      </c>
      <c r="OU132" s="7"/>
      <c r="OV132" s="7"/>
      <c r="OW132" s="7"/>
      <c r="OX132" s="7">
        <v>207962</v>
      </c>
      <c r="OY132" s="7">
        <v>0</v>
      </c>
      <c r="OZ132" s="7">
        <v>0</v>
      </c>
      <c r="PA132" s="7"/>
      <c r="PB132" s="7"/>
      <c r="PC132" s="7"/>
      <c r="PD132" s="7">
        <v>0</v>
      </c>
      <c r="PE132" s="7">
        <v>0</v>
      </c>
      <c r="PF132" s="7">
        <v>0</v>
      </c>
      <c r="PG132" s="7"/>
      <c r="PH132" s="7"/>
      <c r="PI132" s="7"/>
      <c r="PJ132" s="7">
        <v>3200</v>
      </c>
      <c r="PK132" s="7">
        <v>0</v>
      </c>
      <c r="PL132" s="7">
        <v>0</v>
      </c>
      <c r="PM132" s="7"/>
      <c r="PN132" s="7"/>
      <c r="PO132" s="7"/>
      <c r="PP132" s="7">
        <v>2132478</v>
      </c>
      <c r="PQ132" s="7">
        <v>650000</v>
      </c>
      <c r="PR132" s="8">
        <v>650000</v>
      </c>
      <c r="PS132" s="7">
        <v>100</v>
      </c>
      <c r="PT132" s="7">
        <v>100</v>
      </c>
      <c r="PU132" s="7"/>
      <c r="PV132" s="7">
        <v>23381797</v>
      </c>
      <c r="PW132" s="7"/>
      <c r="PX132" s="7">
        <v>663000</v>
      </c>
      <c r="PY132" s="7">
        <v>581000</v>
      </c>
      <c r="PZ132" s="7">
        <v>650000</v>
      </c>
      <c r="QA132" s="7">
        <v>0</v>
      </c>
      <c r="QB132" s="7">
        <v>0</v>
      </c>
      <c r="QC132" s="7">
        <v>0</v>
      </c>
      <c r="QD132" s="7">
        <v>270000</v>
      </c>
      <c r="QE132" s="7">
        <v>680000</v>
      </c>
      <c r="QF132" s="7">
        <v>714478</v>
      </c>
      <c r="QG132" s="7">
        <v>0</v>
      </c>
      <c r="QH132" s="7">
        <v>0</v>
      </c>
      <c r="QI132" s="7">
        <v>0</v>
      </c>
      <c r="QJ132" s="7">
        <v>649449</v>
      </c>
      <c r="QK132" s="7">
        <v>660000</v>
      </c>
      <c r="QL132" s="7">
        <v>664000</v>
      </c>
      <c r="QM132" s="7"/>
      <c r="QN132" s="7">
        <v>53508</v>
      </c>
      <c r="QO132" s="7">
        <v>100000</v>
      </c>
      <c r="QP132" s="7">
        <v>104000</v>
      </c>
      <c r="QQ132" s="7"/>
      <c r="QR132" s="7"/>
      <c r="QS132" s="7"/>
      <c r="QT132" s="7"/>
      <c r="QU132" s="7"/>
      <c r="QV132" s="7"/>
      <c r="QW132" s="7"/>
      <c r="QX132" s="7"/>
      <c r="QY132" s="7"/>
      <c r="QZ132" s="7"/>
      <c r="RA132" s="7"/>
      <c r="RB132" s="7"/>
      <c r="RC132" s="7"/>
      <c r="RD132" s="7"/>
      <c r="RE132" s="7"/>
      <c r="RF132" s="7"/>
      <c r="RG132" s="7"/>
      <c r="RH132" s="7"/>
      <c r="RI132" s="7">
        <v>0</v>
      </c>
      <c r="RJ132" s="7"/>
      <c r="RK132" s="7"/>
      <c r="RL132" s="7"/>
      <c r="RM132" s="7" t="s">
        <v>1188</v>
      </c>
      <c r="RN132" s="7"/>
      <c r="RO132" s="7"/>
      <c r="RP132" s="7"/>
      <c r="RQ132" s="7"/>
      <c r="RR132" s="7"/>
      <c r="RS132" s="7"/>
      <c r="RT132" s="7"/>
      <c r="RU132" s="7"/>
      <c r="RV132" s="7"/>
      <c r="RW132" s="7"/>
      <c r="RX132" s="7"/>
      <c r="RY132" s="7"/>
      <c r="RZ132" s="7"/>
      <c r="SA132" s="7"/>
      <c r="SB132" s="7"/>
      <c r="SC132" s="7"/>
      <c r="SD132" s="7"/>
      <c r="SE132" s="7"/>
      <c r="SF132" s="7"/>
      <c r="SG132" s="36">
        <f t="shared" si="169"/>
        <v>2132478</v>
      </c>
      <c r="SH132" s="36">
        <f t="shared" si="170"/>
        <v>2132478</v>
      </c>
      <c r="SI132" s="36">
        <f t="shared" si="171"/>
        <v>1658116</v>
      </c>
      <c r="SJ132" s="20">
        <f t="shared" si="172"/>
        <v>1556000</v>
      </c>
      <c r="SK132" s="20">
        <f t="shared" si="173"/>
        <v>40000</v>
      </c>
      <c r="SL132" s="20">
        <f t="shared" si="174"/>
        <v>39950</v>
      </c>
      <c r="SM132" s="20">
        <f t="shared" si="175"/>
        <v>22166</v>
      </c>
      <c r="SN132" s="36">
        <f t="shared" si="176"/>
        <v>474362</v>
      </c>
      <c r="SO132" s="36">
        <f t="shared" si="177"/>
        <v>1000</v>
      </c>
      <c r="SP132" s="20">
        <f t="shared" si="178"/>
        <v>0</v>
      </c>
      <c r="SQ132" s="20">
        <f t="shared" si="179"/>
        <v>1000</v>
      </c>
      <c r="SR132" s="20">
        <f t="shared" si="180"/>
        <v>30500</v>
      </c>
      <c r="SS132" s="20">
        <f t="shared" si="181"/>
        <v>8000</v>
      </c>
      <c r="ST132" s="20">
        <f t="shared" si="182"/>
        <v>2500</v>
      </c>
      <c r="SU132" s="20">
        <f t="shared" si="183"/>
        <v>21700</v>
      </c>
      <c r="SV132" s="36">
        <f t="shared" si="184"/>
        <v>407462</v>
      </c>
      <c r="SW132" s="20">
        <f t="shared" si="185"/>
        <v>157000</v>
      </c>
      <c r="SX132" s="20">
        <f t="shared" si="186"/>
        <v>4300</v>
      </c>
      <c r="SY132" s="20">
        <f t="shared" si="187"/>
        <v>0</v>
      </c>
      <c r="SZ132" s="20">
        <f t="shared" si="188"/>
        <v>7200</v>
      </c>
      <c r="TA132" s="20">
        <f t="shared" si="189"/>
        <v>10000</v>
      </c>
      <c r="TB132" s="20">
        <f t="shared" si="190"/>
        <v>20000</v>
      </c>
      <c r="TC132" s="20">
        <f t="shared" si="191"/>
        <v>1000</v>
      </c>
      <c r="TD132" s="20">
        <f t="shared" si="192"/>
        <v>0</v>
      </c>
      <c r="TE132" s="20">
        <f t="shared" si="193"/>
        <v>0</v>
      </c>
      <c r="TF132" s="20">
        <f t="shared" si="194"/>
        <v>207962</v>
      </c>
      <c r="TG132" s="20">
        <f t="shared" si="195"/>
        <v>0</v>
      </c>
      <c r="TH132" s="20">
        <f t="shared" si="196"/>
        <v>3200</v>
      </c>
      <c r="TI132" s="6"/>
      <c r="TJ132" s="36">
        <f t="shared" si="197"/>
        <v>650000</v>
      </c>
      <c r="TK132" s="36">
        <f t="shared" si="198"/>
        <v>650000</v>
      </c>
      <c r="TL132" s="36">
        <f t="shared" si="199"/>
        <v>650000</v>
      </c>
      <c r="TM132" s="20">
        <f t="shared" si="200"/>
        <v>650000</v>
      </c>
      <c r="TN132" s="20">
        <f t="shared" si="201"/>
        <v>0</v>
      </c>
      <c r="TO132" s="20">
        <f t="shared" si="202"/>
        <v>0</v>
      </c>
      <c r="TP132" s="20">
        <f t="shared" si="203"/>
        <v>0</v>
      </c>
      <c r="TQ132" s="36">
        <f t="shared" si="204"/>
        <v>0</v>
      </c>
      <c r="TR132" s="36">
        <f t="shared" si="205"/>
        <v>0</v>
      </c>
      <c r="TS132" s="20">
        <f t="shared" si="206"/>
        <v>0</v>
      </c>
      <c r="TT132" s="20">
        <f t="shared" si="207"/>
        <v>0</v>
      </c>
      <c r="TU132" s="20">
        <f t="shared" si="208"/>
        <v>0</v>
      </c>
      <c r="TV132" s="20">
        <f t="shared" si="209"/>
        <v>0</v>
      </c>
      <c r="TW132" s="20">
        <f t="shared" si="210"/>
        <v>0</v>
      </c>
      <c r="TX132" s="20">
        <f t="shared" si="211"/>
        <v>0</v>
      </c>
      <c r="TY132" s="36">
        <f t="shared" si="212"/>
        <v>0</v>
      </c>
      <c r="TZ132" s="20">
        <f t="shared" si="213"/>
        <v>0</v>
      </c>
      <c r="UA132" s="20">
        <f t="shared" si="214"/>
        <v>0</v>
      </c>
      <c r="UB132" s="20">
        <f t="shared" si="215"/>
        <v>0</v>
      </c>
      <c r="UC132" s="20">
        <f t="shared" si="216"/>
        <v>0</v>
      </c>
      <c r="UD132" s="20">
        <f t="shared" si="217"/>
        <v>0</v>
      </c>
      <c r="UE132" s="20">
        <f t="shared" si="218"/>
        <v>0</v>
      </c>
      <c r="UF132" s="20">
        <f t="shared" si="219"/>
        <v>0</v>
      </c>
      <c r="UG132" s="20">
        <f t="shared" si="220"/>
        <v>0</v>
      </c>
      <c r="UH132" s="20">
        <f t="shared" si="221"/>
        <v>0</v>
      </c>
      <c r="UI132" s="20">
        <f t="shared" si="222"/>
        <v>0</v>
      </c>
      <c r="UJ132" s="20">
        <f t="shared" si="223"/>
        <v>0</v>
      </c>
      <c r="UK132" s="20">
        <f t="shared" si="224"/>
        <v>0</v>
      </c>
      <c r="UL132" s="6"/>
      <c r="UM132" s="36">
        <f t="shared" si="225"/>
        <v>650000</v>
      </c>
      <c r="UN132" s="36">
        <f t="shared" si="226"/>
        <v>650000</v>
      </c>
      <c r="UO132" s="36">
        <f t="shared" si="227"/>
        <v>650000</v>
      </c>
      <c r="UP132" s="20">
        <f t="shared" si="228"/>
        <v>650000</v>
      </c>
      <c r="UQ132" s="20">
        <f t="shared" si="229"/>
        <v>0</v>
      </c>
      <c r="UR132" s="20">
        <f t="shared" si="230"/>
        <v>0</v>
      </c>
      <c r="US132" s="20">
        <f t="shared" si="231"/>
        <v>0</v>
      </c>
      <c r="UT132" s="36">
        <f t="shared" si="232"/>
        <v>0</v>
      </c>
      <c r="UU132" s="36">
        <f t="shared" si="233"/>
        <v>0</v>
      </c>
      <c r="UV132" s="20">
        <f t="shared" si="234"/>
        <v>0</v>
      </c>
      <c r="UW132" s="20">
        <f t="shared" si="235"/>
        <v>0</v>
      </c>
      <c r="UX132" s="20">
        <f t="shared" si="236"/>
        <v>0</v>
      </c>
      <c r="UY132" s="20">
        <f t="shared" si="237"/>
        <v>0</v>
      </c>
      <c r="UZ132" s="20">
        <f t="shared" si="238"/>
        <v>0</v>
      </c>
      <c r="VA132" s="20">
        <f t="shared" si="239"/>
        <v>0</v>
      </c>
      <c r="VB132" s="36">
        <f t="shared" si="240"/>
        <v>0</v>
      </c>
      <c r="VC132" s="20">
        <f t="shared" si="241"/>
        <v>0</v>
      </c>
      <c r="VD132" s="20">
        <f t="shared" si="242"/>
        <v>0</v>
      </c>
      <c r="VE132" s="20">
        <f t="shared" si="243"/>
        <v>0</v>
      </c>
      <c r="VF132" s="20">
        <f t="shared" si="244"/>
        <v>0</v>
      </c>
      <c r="VG132" s="20">
        <f t="shared" si="245"/>
        <v>0</v>
      </c>
      <c r="VH132" s="20">
        <f t="shared" si="246"/>
        <v>0</v>
      </c>
      <c r="VI132" s="20">
        <f t="shared" si="247"/>
        <v>0</v>
      </c>
      <c r="VJ132" s="20">
        <f t="shared" si="248"/>
        <v>0</v>
      </c>
      <c r="VK132" s="20">
        <f t="shared" si="249"/>
        <v>0</v>
      </c>
      <c r="VL132" s="20">
        <f t="shared" si="250"/>
        <v>0</v>
      </c>
      <c r="VM132" s="20">
        <f t="shared" si="251"/>
        <v>0</v>
      </c>
      <c r="VN132" s="20">
        <f t="shared" si="252"/>
        <v>0</v>
      </c>
      <c r="VT132" s="34">
        <f t="shared" si="139"/>
        <v>4075651</v>
      </c>
      <c r="VU132" s="34" t="str">
        <f t="shared" si="140"/>
        <v>Městské středisko sociálních služeb Oáza</v>
      </c>
      <c r="VV132" s="34" t="str">
        <f t="shared" si="141"/>
        <v>Odlehčovací služba</v>
      </c>
      <c r="VW132" s="34" t="str">
        <f t="shared" si="142"/>
        <v>odlehčovací služby</v>
      </c>
      <c r="VX132" s="10">
        <f t="shared" si="143"/>
        <v>42000</v>
      </c>
      <c r="VY132" s="10"/>
      <c r="VZ132" s="10"/>
      <c r="WA132" s="10">
        <f t="shared" si="144"/>
        <v>157000</v>
      </c>
      <c r="WB132" s="10">
        <f t="shared" si="145"/>
        <v>20000</v>
      </c>
      <c r="WC132" s="10">
        <f t="shared" si="146"/>
        <v>0</v>
      </c>
      <c r="WD132" s="10">
        <f t="shared" si="147"/>
        <v>0</v>
      </c>
      <c r="WE132" s="10">
        <f t="shared" si="148"/>
        <v>21500</v>
      </c>
      <c r="WF132" s="10"/>
      <c r="WG132" s="10"/>
      <c r="WH132" s="10">
        <f t="shared" si="149"/>
        <v>0</v>
      </c>
      <c r="WI132" s="10">
        <f t="shared" si="150"/>
        <v>233862</v>
      </c>
      <c r="WJ132" s="10">
        <f t="shared" si="151"/>
        <v>1218000</v>
      </c>
      <c r="WK132" s="10"/>
      <c r="WL132" s="10">
        <f t="shared" si="152"/>
        <v>440116</v>
      </c>
      <c r="WM132" s="10">
        <f t="shared" si="153"/>
        <v>2132478</v>
      </c>
      <c r="WN132" s="10">
        <f t="shared" si="154"/>
        <v>2132478</v>
      </c>
      <c r="WO132" s="10">
        <f t="shared" si="155"/>
        <v>0</v>
      </c>
      <c r="WP132" s="10">
        <f t="shared" si="156"/>
        <v>1658116</v>
      </c>
      <c r="WQ132" s="34">
        <v>6115340</v>
      </c>
      <c r="WR132" s="10">
        <f t="shared" si="157"/>
        <v>0</v>
      </c>
      <c r="WS132" s="10"/>
      <c r="WT132" s="10"/>
      <c r="WU132" s="10">
        <f t="shared" si="158"/>
        <v>0</v>
      </c>
      <c r="WV132" s="10">
        <f t="shared" si="159"/>
        <v>0</v>
      </c>
      <c r="WW132" s="10">
        <f t="shared" si="160"/>
        <v>0</v>
      </c>
      <c r="WX132" s="10">
        <f t="shared" si="161"/>
        <v>0</v>
      </c>
      <c r="WY132" s="10">
        <f t="shared" si="162"/>
        <v>0</v>
      </c>
      <c r="WZ132" s="10"/>
      <c r="XA132" s="10"/>
      <c r="XB132" s="10">
        <f t="shared" si="163"/>
        <v>0</v>
      </c>
      <c r="XC132" s="10">
        <f t="shared" si="164"/>
        <v>0</v>
      </c>
      <c r="XD132" s="10">
        <f t="shared" si="165"/>
        <v>650000</v>
      </c>
      <c r="XE132" s="10">
        <f t="shared" si="166"/>
        <v>650000</v>
      </c>
      <c r="XF132" s="10"/>
      <c r="XG132" s="10">
        <f t="shared" si="167"/>
        <v>650000</v>
      </c>
      <c r="XH132" s="10">
        <f t="shared" si="168"/>
        <v>0</v>
      </c>
      <c r="XI132" s="10"/>
      <c r="XJ132" s="10"/>
      <c r="XK132" s="10"/>
    </row>
    <row r="133" spans="1:635" s="34" customFormat="1" ht="28.5" customHeight="1">
      <c r="A133" s="7">
        <v>1</v>
      </c>
      <c r="B133" s="9" t="s">
        <v>1626</v>
      </c>
      <c r="C133" s="7">
        <v>62730631</v>
      </c>
      <c r="D133" s="7" t="s">
        <v>1627</v>
      </c>
      <c r="E133" s="7" t="s">
        <v>1299</v>
      </c>
      <c r="F133" s="7">
        <v>4782003</v>
      </c>
      <c r="G133" s="7" t="s">
        <v>1196</v>
      </c>
      <c r="H133" s="7" t="s">
        <v>1187</v>
      </c>
      <c r="I133" s="7" t="s">
        <v>1347</v>
      </c>
      <c r="J133" s="35">
        <v>39083</v>
      </c>
      <c r="K133" s="7"/>
      <c r="L133" s="7" t="s">
        <v>1188</v>
      </c>
      <c r="M133" s="7" t="s">
        <v>1633</v>
      </c>
      <c r="N133" s="7">
        <v>41</v>
      </c>
      <c r="O133" s="7"/>
      <c r="P133" s="7">
        <v>64</v>
      </c>
      <c r="Q133" s="7">
        <v>46</v>
      </c>
      <c r="R133" s="7">
        <v>51</v>
      </c>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t="s">
        <v>1308</v>
      </c>
      <c r="BM133" s="7" t="s">
        <v>1191</v>
      </c>
      <c r="BN133" s="7" t="s">
        <v>1309</v>
      </c>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v>0</v>
      </c>
      <c r="DB133" s="7">
        <v>0</v>
      </c>
      <c r="DC133" s="7">
        <v>0</v>
      </c>
      <c r="DD133" s="7">
        <v>0</v>
      </c>
      <c r="DE133" s="7">
        <v>0</v>
      </c>
      <c r="DF133" s="7">
        <v>4</v>
      </c>
      <c r="DG133" s="7">
        <v>13</v>
      </c>
      <c r="DH133" s="7">
        <v>8</v>
      </c>
      <c r="DI133" s="7">
        <v>15</v>
      </c>
      <c r="DJ133" s="7">
        <v>1</v>
      </c>
      <c r="DK133" s="7">
        <v>4</v>
      </c>
      <c r="DL133" s="7">
        <v>13</v>
      </c>
      <c r="DM133" s="7">
        <v>8</v>
      </c>
      <c r="DN133" s="7">
        <v>15</v>
      </c>
      <c r="DO133" s="7">
        <v>1</v>
      </c>
      <c r="DP133" s="7">
        <v>0</v>
      </c>
      <c r="DQ133" s="7">
        <v>41</v>
      </c>
      <c r="DR133" s="7">
        <v>41</v>
      </c>
      <c r="DS133" s="7">
        <v>0</v>
      </c>
      <c r="DT133" s="7">
        <v>0</v>
      </c>
      <c r="DU133" s="7">
        <v>0</v>
      </c>
      <c r="DV133" s="7">
        <v>0</v>
      </c>
      <c r="DW133" s="7">
        <v>0</v>
      </c>
      <c r="DX133" s="7">
        <v>1</v>
      </c>
      <c r="DY133" s="7">
        <v>8</v>
      </c>
      <c r="DZ133" s="7">
        <v>13</v>
      </c>
      <c r="EA133" s="7">
        <v>19</v>
      </c>
      <c r="EB133" s="7">
        <v>0</v>
      </c>
      <c r="EC133" s="7">
        <v>1</v>
      </c>
      <c r="ED133" s="7">
        <v>8</v>
      </c>
      <c r="EE133" s="7">
        <v>13</v>
      </c>
      <c r="EF133" s="7">
        <v>19</v>
      </c>
      <c r="EG133" s="7">
        <v>0</v>
      </c>
      <c r="EH133" s="7">
        <v>0</v>
      </c>
      <c r="EI133" s="7">
        <v>41</v>
      </c>
      <c r="EJ133" s="7">
        <v>41</v>
      </c>
      <c r="EK133" s="7">
        <v>2</v>
      </c>
      <c r="EL133" s="7">
        <v>1.127</v>
      </c>
      <c r="EM133" s="7">
        <v>1.127</v>
      </c>
      <c r="EN133" s="7">
        <v>397600</v>
      </c>
      <c r="EO133" s="7">
        <v>0</v>
      </c>
      <c r="EP133" s="7">
        <v>22</v>
      </c>
      <c r="EQ133" s="7">
        <v>18.899999999999999</v>
      </c>
      <c r="ER133" s="7">
        <v>18.899999999999999</v>
      </c>
      <c r="ES133" s="7">
        <v>6110000</v>
      </c>
      <c r="ET133" s="7">
        <v>5200000</v>
      </c>
      <c r="EU133" s="7">
        <v>9</v>
      </c>
      <c r="EV133" s="7">
        <v>6.69</v>
      </c>
      <c r="EW133" s="7">
        <v>6.69</v>
      </c>
      <c r="EX133" s="7">
        <v>3474000</v>
      </c>
      <c r="EY133" s="7">
        <v>0</v>
      </c>
      <c r="EZ133" s="7"/>
      <c r="FA133" s="7"/>
      <c r="FB133" s="7"/>
      <c r="FC133" s="7"/>
      <c r="FD133" s="7"/>
      <c r="FE133" s="7"/>
      <c r="FF133" s="7"/>
      <c r="FG133" s="7"/>
      <c r="FH133" s="7"/>
      <c r="FI133" s="7"/>
      <c r="FJ133" s="7"/>
      <c r="FK133" s="7"/>
      <c r="FL133" s="7"/>
      <c r="FM133" s="7"/>
      <c r="FN133" s="7"/>
      <c r="FO133" s="7">
        <v>13</v>
      </c>
      <c r="FP133" s="7">
        <v>7.9029999999999996</v>
      </c>
      <c r="FQ133" s="7">
        <v>7.57</v>
      </c>
      <c r="FR133" s="7">
        <v>2650000</v>
      </c>
      <c r="FS133" s="7">
        <v>0</v>
      </c>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v>1</v>
      </c>
      <c r="II133" s="7">
        <v>1</v>
      </c>
      <c r="IJ133" s="7">
        <v>12</v>
      </c>
      <c r="IK133" s="7">
        <v>1</v>
      </c>
      <c r="IL133" s="7">
        <v>150000</v>
      </c>
      <c r="IM133" s="7">
        <v>0</v>
      </c>
      <c r="IN133" s="7">
        <v>4</v>
      </c>
      <c r="IO133" s="7">
        <v>1200</v>
      </c>
      <c r="IP133" s="7">
        <v>0.59799999999999998</v>
      </c>
      <c r="IQ133" s="7">
        <v>129000</v>
      </c>
      <c r="IR133" s="7">
        <v>0</v>
      </c>
      <c r="IS133" s="7">
        <v>3</v>
      </c>
      <c r="IT133" s="7">
        <v>835</v>
      </c>
      <c r="IU133" s="7">
        <v>0.41599999999999998</v>
      </c>
      <c r="IV133" s="7">
        <v>70975</v>
      </c>
      <c r="IW133" s="7">
        <v>0</v>
      </c>
      <c r="IX133" s="7"/>
      <c r="IY133" s="7"/>
      <c r="IZ133" s="7"/>
      <c r="JA133" s="7"/>
      <c r="JB133" s="7"/>
      <c r="JC133" s="7"/>
      <c r="JD133" s="7"/>
      <c r="JE133" s="7"/>
      <c r="JF133" s="7"/>
      <c r="JG133" s="7"/>
      <c r="JH133" s="7"/>
      <c r="JI133" s="7"/>
      <c r="JJ133" s="7"/>
      <c r="JK133" s="7"/>
      <c r="JL133" s="7"/>
      <c r="JM133" s="7"/>
      <c r="JN133" s="7"/>
      <c r="JO133" s="7"/>
      <c r="JP133" s="7"/>
      <c r="JQ133" s="7"/>
      <c r="JR133" s="7"/>
      <c r="JS133" s="7"/>
      <c r="JT133" s="7"/>
      <c r="JU133" s="7"/>
      <c r="JV133" s="7"/>
      <c r="JW133" s="7"/>
      <c r="JX133" s="7"/>
      <c r="JY133" s="7"/>
      <c r="JZ133" s="7"/>
      <c r="KA133" s="7"/>
      <c r="KB133" s="7"/>
      <c r="KC133" s="7"/>
      <c r="KD133" s="7"/>
      <c r="KE133" s="7"/>
      <c r="KF133" s="7"/>
      <c r="KG133" s="7">
        <v>1</v>
      </c>
      <c r="KH133" s="7">
        <v>8</v>
      </c>
      <c r="KI133" s="7">
        <v>26.716999999999999</v>
      </c>
      <c r="KJ133" s="7">
        <v>0</v>
      </c>
      <c r="KK133" s="7">
        <v>0.59799999999999998</v>
      </c>
      <c r="KL133" s="7">
        <v>0</v>
      </c>
      <c r="KM133" s="7">
        <v>27.315000000000001</v>
      </c>
      <c r="KN133" s="7">
        <v>12631600</v>
      </c>
      <c r="KO133" s="7">
        <v>5200000</v>
      </c>
      <c r="KP133" s="7">
        <v>5200000</v>
      </c>
      <c r="KQ133" s="7"/>
      <c r="KR133" s="7"/>
      <c r="KS133" s="7"/>
      <c r="KT133" s="7">
        <v>150000</v>
      </c>
      <c r="KU133" s="7">
        <v>0</v>
      </c>
      <c r="KV133" s="7">
        <v>0</v>
      </c>
      <c r="KW133" s="7"/>
      <c r="KX133" s="7"/>
      <c r="KY133" s="7"/>
      <c r="KZ133" s="7">
        <v>199975</v>
      </c>
      <c r="LA133" s="7">
        <v>0</v>
      </c>
      <c r="LB133" s="7">
        <v>0</v>
      </c>
      <c r="LC133" s="7"/>
      <c r="LD133" s="7"/>
      <c r="LE133" s="7"/>
      <c r="LF133" s="7">
        <v>179687</v>
      </c>
      <c r="LG133" s="7">
        <v>0</v>
      </c>
      <c r="LH133" s="7">
        <v>0</v>
      </c>
      <c r="LI133" s="7"/>
      <c r="LJ133" s="7"/>
      <c r="LK133" s="7"/>
      <c r="LL133" s="7">
        <v>0</v>
      </c>
      <c r="LM133" s="7">
        <v>0</v>
      </c>
      <c r="LN133" s="7">
        <v>0</v>
      </c>
      <c r="LO133" s="7"/>
      <c r="LP133" s="7"/>
      <c r="LQ133" s="7"/>
      <c r="LR133" s="7">
        <v>90000</v>
      </c>
      <c r="LS133" s="7">
        <v>0</v>
      </c>
      <c r="LT133" s="7">
        <v>0</v>
      </c>
      <c r="LU133" s="7"/>
      <c r="LV133" s="7"/>
      <c r="LW133" s="7"/>
      <c r="LX133" s="7">
        <v>223000</v>
      </c>
      <c r="LY133" s="7">
        <v>0</v>
      </c>
      <c r="LZ133" s="7">
        <v>0</v>
      </c>
      <c r="MA133" s="7"/>
      <c r="MB133" s="7"/>
      <c r="MC133" s="7"/>
      <c r="MD133" s="7">
        <v>60000</v>
      </c>
      <c r="ME133" s="7">
        <v>0</v>
      </c>
      <c r="MF133" s="7">
        <v>0</v>
      </c>
      <c r="MG133" s="7"/>
      <c r="MH133" s="7"/>
      <c r="MI133" s="7"/>
      <c r="MJ133" s="7">
        <v>5000</v>
      </c>
      <c r="MK133" s="7">
        <v>0</v>
      </c>
      <c r="ML133" s="7">
        <v>0</v>
      </c>
      <c r="MM133" s="7"/>
      <c r="MN133" s="7"/>
      <c r="MO133" s="7"/>
      <c r="MP133" s="7">
        <v>269000</v>
      </c>
      <c r="MQ133" s="7">
        <v>0</v>
      </c>
      <c r="MR133" s="7">
        <v>0</v>
      </c>
      <c r="MS133" s="7"/>
      <c r="MT133" s="7"/>
      <c r="MU133" s="7"/>
      <c r="MV133" s="7">
        <v>1240000</v>
      </c>
      <c r="MW133" s="7">
        <v>0</v>
      </c>
      <c r="MX133" s="7">
        <v>0</v>
      </c>
      <c r="MY133" s="7"/>
      <c r="MZ133" s="7"/>
      <c r="NA133" s="7"/>
      <c r="NB133" s="7">
        <v>32500</v>
      </c>
      <c r="NC133" s="7">
        <v>0</v>
      </c>
      <c r="ND133" s="7">
        <v>0</v>
      </c>
      <c r="NE133" s="7"/>
      <c r="NF133" s="7"/>
      <c r="NG133" s="7"/>
      <c r="NH133" s="7">
        <v>0</v>
      </c>
      <c r="NI133" s="7">
        <v>0</v>
      </c>
      <c r="NJ133" s="7">
        <v>0</v>
      </c>
      <c r="NK133" s="7"/>
      <c r="NL133" s="7"/>
      <c r="NM133" s="7"/>
      <c r="NN133" s="7">
        <v>86400</v>
      </c>
      <c r="NO133" s="7">
        <v>0</v>
      </c>
      <c r="NP133" s="7">
        <v>0</v>
      </c>
      <c r="NQ133" s="7"/>
      <c r="NR133" s="7"/>
      <c r="NS133" s="7"/>
      <c r="NT133" s="7">
        <v>80000</v>
      </c>
      <c r="NU133" s="7">
        <v>0</v>
      </c>
      <c r="NV133" s="7">
        <v>0</v>
      </c>
      <c r="NW133" s="7"/>
      <c r="NX133" s="7"/>
      <c r="NY133" s="7"/>
      <c r="NZ133" s="7">
        <v>200000</v>
      </c>
      <c r="OA133" s="7">
        <v>0</v>
      </c>
      <c r="OB133" s="7">
        <v>0</v>
      </c>
      <c r="OC133" s="7"/>
      <c r="OD133" s="7"/>
      <c r="OE133" s="7"/>
      <c r="OF133" s="7">
        <v>2000</v>
      </c>
      <c r="OG133" s="7">
        <v>0</v>
      </c>
      <c r="OH133" s="7">
        <v>0</v>
      </c>
      <c r="OI133" s="7"/>
      <c r="OJ133" s="7"/>
      <c r="OK133" s="7"/>
      <c r="OL133" s="7">
        <v>0</v>
      </c>
      <c r="OM133" s="7">
        <v>0</v>
      </c>
      <c r="ON133" s="7">
        <v>0</v>
      </c>
      <c r="OO133" s="7"/>
      <c r="OP133" s="7"/>
      <c r="OQ133" s="7"/>
      <c r="OR133" s="7">
        <v>0</v>
      </c>
      <c r="OS133" s="7">
        <v>0</v>
      </c>
      <c r="OT133" s="7">
        <v>0</v>
      </c>
      <c r="OU133" s="7"/>
      <c r="OV133" s="7"/>
      <c r="OW133" s="7"/>
      <c r="OX133" s="7">
        <v>1982262</v>
      </c>
      <c r="OY133" s="7">
        <v>0</v>
      </c>
      <c r="OZ133" s="7">
        <v>0</v>
      </c>
      <c r="PA133" s="7"/>
      <c r="PB133" s="7"/>
      <c r="PC133" s="7"/>
      <c r="PD133" s="7">
        <v>140000</v>
      </c>
      <c r="PE133" s="7">
        <v>0</v>
      </c>
      <c r="PF133" s="7">
        <v>0</v>
      </c>
      <c r="PG133" s="7"/>
      <c r="PH133" s="7"/>
      <c r="PI133" s="7"/>
      <c r="PJ133" s="7">
        <v>11500</v>
      </c>
      <c r="PK133" s="7">
        <v>0</v>
      </c>
      <c r="PL133" s="7">
        <v>0</v>
      </c>
      <c r="PM133" s="7"/>
      <c r="PN133" s="7"/>
      <c r="PO133" s="7"/>
      <c r="PP133" s="7">
        <v>17582924</v>
      </c>
      <c r="PQ133" s="7">
        <v>5200000</v>
      </c>
      <c r="PR133" s="8">
        <v>5200000</v>
      </c>
      <c r="PS133" s="7">
        <v>100</v>
      </c>
      <c r="PT133" s="7">
        <v>100</v>
      </c>
      <c r="PU133" s="7"/>
      <c r="PV133" s="7">
        <v>11976495</v>
      </c>
      <c r="PW133" s="7"/>
      <c r="PX133" s="7">
        <v>2565000</v>
      </c>
      <c r="PY133" s="7">
        <v>4008000</v>
      </c>
      <c r="PZ133" s="7">
        <v>5200000</v>
      </c>
      <c r="QA133" s="7">
        <v>0</v>
      </c>
      <c r="QB133" s="7">
        <v>0</v>
      </c>
      <c r="QC133" s="7">
        <v>0</v>
      </c>
      <c r="QD133" s="7">
        <v>3377692</v>
      </c>
      <c r="QE133" s="7">
        <v>4300000</v>
      </c>
      <c r="QF133" s="7">
        <v>2998816</v>
      </c>
      <c r="QG133" s="7">
        <v>0</v>
      </c>
      <c r="QH133" s="7">
        <v>0</v>
      </c>
      <c r="QI133" s="7">
        <v>0</v>
      </c>
      <c r="QJ133" s="7">
        <v>7540765</v>
      </c>
      <c r="QK133" s="7">
        <v>8370000</v>
      </c>
      <c r="QL133" s="7">
        <v>8329108</v>
      </c>
      <c r="QM133" s="7"/>
      <c r="QN133" s="7">
        <v>567481</v>
      </c>
      <c r="QO133" s="7">
        <v>1125000</v>
      </c>
      <c r="QP133" s="7">
        <v>1055000</v>
      </c>
      <c r="QQ133" s="7"/>
      <c r="QR133" s="7"/>
      <c r="QS133" s="7"/>
      <c r="QT133" s="7"/>
      <c r="QU133" s="7"/>
      <c r="QV133" s="7"/>
      <c r="QW133" s="7"/>
      <c r="QX133" s="7"/>
      <c r="QY133" s="7"/>
      <c r="QZ133" s="7"/>
      <c r="RA133" s="7"/>
      <c r="RB133" s="7"/>
      <c r="RC133" s="7"/>
      <c r="RD133" s="7"/>
      <c r="RE133" s="7"/>
      <c r="RF133" s="7"/>
      <c r="RG133" s="7"/>
      <c r="RH133" s="7"/>
      <c r="RI133" s="7">
        <v>0</v>
      </c>
      <c r="RJ133" s="7"/>
      <c r="RK133" s="7"/>
      <c r="RL133" s="7"/>
      <c r="RM133" s="7" t="s">
        <v>1188</v>
      </c>
      <c r="RN133" s="7"/>
      <c r="RO133" s="7"/>
      <c r="RP133" s="7"/>
      <c r="RQ133" s="7"/>
      <c r="RR133" s="7"/>
      <c r="RS133" s="7"/>
      <c r="RT133" s="7"/>
      <c r="RU133" s="7"/>
      <c r="RV133" s="7"/>
      <c r="RW133" s="7"/>
      <c r="RX133" s="7"/>
      <c r="RY133" s="7"/>
      <c r="RZ133" s="7"/>
      <c r="SA133" s="7"/>
      <c r="SB133" s="7"/>
      <c r="SC133" s="7"/>
      <c r="SD133" s="7"/>
      <c r="SE133" s="7"/>
      <c r="SF133" s="7"/>
      <c r="SG133" s="36">
        <f t="shared" si="169"/>
        <v>17582924</v>
      </c>
      <c r="SH133" s="36">
        <f t="shared" si="170"/>
        <v>17582924</v>
      </c>
      <c r="SI133" s="36">
        <f t="shared" si="171"/>
        <v>13161262</v>
      </c>
      <c r="SJ133" s="20">
        <f t="shared" si="172"/>
        <v>12631600</v>
      </c>
      <c r="SK133" s="20">
        <f t="shared" si="173"/>
        <v>150000</v>
      </c>
      <c r="SL133" s="20">
        <f t="shared" si="174"/>
        <v>199975</v>
      </c>
      <c r="SM133" s="20">
        <f t="shared" si="175"/>
        <v>179687</v>
      </c>
      <c r="SN133" s="36">
        <f t="shared" si="176"/>
        <v>4421662</v>
      </c>
      <c r="SO133" s="36">
        <f t="shared" si="177"/>
        <v>90000</v>
      </c>
      <c r="SP133" s="20">
        <f t="shared" si="178"/>
        <v>0</v>
      </c>
      <c r="SQ133" s="20">
        <f t="shared" si="179"/>
        <v>90000</v>
      </c>
      <c r="SR133" s="20">
        <f t="shared" si="180"/>
        <v>223000</v>
      </c>
      <c r="SS133" s="20">
        <f t="shared" si="181"/>
        <v>60000</v>
      </c>
      <c r="ST133" s="20">
        <f t="shared" si="182"/>
        <v>5000</v>
      </c>
      <c r="SU133" s="20">
        <f t="shared" si="183"/>
        <v>269000</v>
      </c>
      <c r="SV133" s="36">
        <f t="shared" si="184"/>
        <v>3623162</v>
      </c>
      <c r="SW133" s="20">
        <f t="shared" si="185"/>
        <v>1240000</v>
      </c>
      <c r="SX133" s="20">
        <f t="shared" si="186"/>
        <v>32500</v>
      </c>
      <c r="SY133" s="20">
        <f t="shared" si="187"/>
        <v>0</v>
      </c>
      <c r="SZ133" s="20">
        <f t="shared" si="188"/>
        <v>86400</v>
      </c>
      <c r="TA133" s="20">
        <f t="shared" si="189"/>
        <v>80000</v>
      </c>
      <c r="TB133" s="20">
        <f t="shared" si="190"/>
        <v>200000</v>
      </c>
      <c r="TC133" s="20">
        <f t="shared" si="191"/>
        <v>2000</v>
      </c>
      <c r="TD133" s="20">
        <f t="shared" si="192"/>
        <v>0</v>
      </c>
      <c r="TE133" s="20">
        <f t="shared" si="193"/>
        <v>0</v>
      </c>
      <c r="TF133" s="20">
        <f t="shared" si="194"/>
        <v>1982262</v>
      </c>
      <c r="TG133" s="20">
        <f t="shared" si="195"/>
        <v>140000</v>
      </c>
      <c r="TH133" s="20">
        <f t="shared" si="196"/>
        <v>11500</v>
      </c>
      <c r="TI133" s="6"/>
      <c r="TJ133" s="36">
        <f t="shared" si="197"/>
        <v>5200000</v>
      </c>
      <c r="TK133" s="36">
        <f t="shared" si="198"/>
        <v>5200000</v>
      </c>
      <c r="TL133" s="36">
        <f t="shared" si="199"/>
        <v>5200000</v>
      </c>
      <c r="TM133" s="20">
        <f t="shared" si="200"/>
        <v>5200000</v>
      </c>
      <c r="TN133" s="20">
        <f t="shared" si="201"/>
        <v>0</v>
      </c>
      <c r="TO133" s="20">
        <f t="shared" si="202"/>
        <v>0</v>
      </c>
      <c r="TP133" s="20">
        <f t="shared" si="203"/>
        <v>0</v>
      </c>
      <c r="TQ133" s="36">
        <f t="shared" si="204"/>
        <v>0</v>
      </c>
      <c r="TR133" s="36">
        <f t="shared" si="205"/>
        <v>0</v>
      </c>
      <c r="TS133" s="20">
        <f t="shared" si="206"/>
        <v>0</v>
      </c>
      <c r="TT133" s="20">
        <f t="shared" si="207"/>
        <v>0</v>
      </c>
      <c r="TU133" s="20">
        <f t="shared" si="208"/>
        <v>0</v>
      </c>
      <c r="TV133" s="20">
        <f t="shared" si="209"/>
        <v>0</v>
      </c>
      <c r="TW133" s="20">
        <f t="shared" si="210"/>
        <v>0</v>
      </c>
      <c r="TX133" s="20">
        <f t="shared" si="211"/>
        <v>0</v>
      </c>
      <c r="TY133" s="36">
        <f t="shared" si="212"/>
        <v>0</v>
      </c>
      <c r="TZ133" s="20">
        <f t="shared" si="213"/>
        <v>0</v>
      </c>
      <c r="UA133" s="20">
        <f t="shared" si="214"/>
        <v>0</v>
      </c>
      <c r="UB133" s="20">
        <f t="shared" si="215"/>
        <v>0</v>
      </c>
      <c r="UC133" s="20">
        <f t="shared" si="216"/>
        <v>0</v>
      </c>
      <c r="UD133" s="20">
        <f t="shared" si="217"/>
        <v>0</v>
      </c>
      <c r="UE133" s="20">
        <f t="shared" si="218"/>
        <v>0</v>
      </c>
      <c r="UF133" s="20">
        <f t="shared" si="219"/>
        <v>0</v>
      </c>
      <c r="UG133" s="20">
        <f t="shared" si="220"/>
        <v>0</v>
      </c>
      <c r="UH133" s="20">
        <f t="shared" si="221"/>
        <v>0</v>
      </c>
      <c r="UI133" s="20">
        <f t="shared" si="222"/>
        <v>0</v>
      </c>
      <c r="UJ133" s="20">
        <f t="shared" si="223"/>
        <v>0</v>
      </c>
      <c r="UK133" s="20">
        <f t="shared" si="224"/>
        <v>0</v>
      </c>
      <c r="UL133" s="6"/>
      <c r="UM133" s="36">
        <f t="shared" si="225"/>
        <v>5200000</v>
      </c>
      <c r="UN133" s="36">
        <f t="shared" si="226"/>
        <v>5200000</v>
      </c>
      <c r="UO133" s="36">
        <f t="shared" si="227"/>
        <v>5200000</v>
      </c>
      <c r="UP133" s="20">
        <f t="shared" si="228"/>
        <v>5200000</v>
      </c>
      <c r="UQ133" s="20">
        <f t="shared" si="229"/>
        <v>0</v>
      </c>
      <c r="UR133" s="20">
        <f t="shared" si="230"/>
        <v>0</v>
      </c>
      <c r="US133" s="20">
        <f t="shared" si="231"/>
        <v>0</v>
      </c>
      <c r="UT133" s="36">
        <f t="shared" si="232"/>
        <v>0</v>
      </c>
      <c r="UU133" s="36">
        <f t="shared" si="233"/>
        <v>0</v>
      </c>
      <c r="UV133" s="20">
        <f t="shared" si="234"/>
        <v>0</v>
      </c>
      <c r="UW133" s="20">
        <f t="shared" si="235"/>
        <v>0</v>
      </c>
      <c r="UX133" s="20">
        <f t="shared" si="236"/>
        <v>0</v>
      </c>
      <c r="UY133" s="20">
        <f t="shared" si="237"/>
        <v>0</v>
      </c>
      <c r="UZ133" s="20">
        <f t="shared" si="238"/>
        <v>0</v>
      </c>
      <c r="VA133" s="20">
        <f t="shared" si="239"/>
        <v>0</v>
      </c>
      <c r="VB133" s="36">
        <f t="shared" si="240"/>
        <v>0</v>
      </c>
      <c r="VC133" s="20">
        <f t="shared" si="241"/>
        <v>0</v>
      </c>
      <c r="VD133" s="20">
        <f t="shared" si="242"/>
        <v>0</v>
      </c>
      <c r="VE133" s="20">
        <f t="shared" si="243"/>
        <v>0</v>
      </c>
      <c r="VF133" s="20">
        <f t="shared" si="244"/>
        <v>0</v>
      </c>
      <c r="VG133" s="20">
        <f t="shared" si="245"/>
        <v>0</v>
      </c>
      <c r="VH133" s="20">
        <f t="shared" si="246"/>
        <v>0</v>
      </c>
      <c r="VI133" s="20">
        <f t="shared" si="247"/>
        <v>0</v>
      </c>
      <c r="VJ133" s="20">
        <f t="shared" si="248"/>
        <v>0</v>
      </c>
      <c r="VK133" s="20">
        <f t="shared" si="249"/>
        <v>0</v>
      </c>
      <c r="VL133" s="20">
        <f t="shared" si="250"/>
        <v>0</v>
      </c>
      <c r="VM133" s="20">
        <f t="shared" si="251"/>
        <v>0</v>
      </c>
      <c r="VN133" s="20">
        <f t="shared" si="252"/>
        <v>0</v>
      </c>
      <c r="VT133" s="34">
        <f t="shared" si="139"/>
        <v>4782003</v>
      </c>
      <c r="VU133" s="34" t="str">
        <f t="shared" si="140"/>
        <v>Městské středisko sociálních služeb Oáza</v>
      </c>
      <c r="VV133" s="34" t="str">
        <f t="shared" si="141"/>
        <v>Domov pro seniory</v>
      </c>
      <c r="VW133" s="34" t="str">
        <f t="shared" si="142"/>
        <v>domovy pro seniory</v>
      </c>
      <c r="VX133" s="10">
        <f t="shared" si="143"/>
        <v>378000</v>
      </c>
      <c r="VY133" s="10"/>
      <c r="VZ133" s="10"/>
      <c r="WA133" s="10">
        <f t="shared" si="144"/>
        <v>1240000</v>
      </c>
      <c r="WB133" s="10">
        <f t="shared" si="145"/>
        <v>200000</v>
      </c>
      <c r="WC133" s="10">
        <f t="shared" si="146"/>
        <v>0</v>
      </c>
      <c r="WD133" s="10">
        <f t="shared" si="147"/>
        <v>0</v>
      </c>
      <c r="WE133" s="10">
        <f t="shared" si="148"/>
        <v>198900</v>
      </c>
      <c r="WF133" s="10"/>
      <c r="WG133" s="10"/>
      <c r="WH133" s="10">
        <f t="shared" si="149"/>
        <v>140000</v>
      </c>
      <c r="WI133" s="10">
        <f t="shared" si="150"/>
        <v>2264762</v>
      </c>
      <c r="WJ133" s="10">
        <f t="shared" si="151"/>
        <v>10110600</v>
      </c>
      <c r="WK133" s="10"/>
      <c r="WL133" s="10">
        <f t="shared" si="152"/>
        <v>3050662</v>
      </c>
      <c r="WM133" s="10">
        <f t="shared" si="153"/>
        <v>17582924</v>
      </c>
      <c r="WN133" s="10">
        <f t="shared" si="154"/>
        <v>17582924</v>
      </c>
      <c r="WO133" s="10">
        <f t="shared" si="155"/>
        <v>0</v>
      </c>
      <c r="WP133" s="10">
        <f t="shared" si="156"/>
        <v>13161262</v>
      </c>
      <c r="WQ133" s="34">
        <v>6115340</v>
      </c>
      <c r="WR133" s="10">
        <f t="shared" si="157"/>
        <v>0</v>
      </c>
      <c r="WS133" s="10"/>
      <c r="WT133" s="10"/>
      <c r="WU133" s="10">
        <f t="shared" si="158"/>
        <v>0</v>
      </c>
      <c r="WV133" s="10">
        <f t="shared" si="159"/>
        <v>0</v>
      </c>
      <c r="WW133" s="10">
        <f t="shared" si="160"/>
        <v>0</v>
      </c>
      <c r="WX133" s="10">
        <f t="shared" si="161"/>
        <v>0</v>
      </c>
      <c r="WY133" s="10">
        <f t="shared" si="162"/>
        <v>0</v>
      </c>
      <c r="WZ133" s="10"/>
      <c r="XA133" s="10"/>
      <c r="XB133" s="10">
        <f t="shared" si="163"/>
        <v>0</v>
      </c>
      <c r="XC133" s="10">
        <f t="shared" si="164"/>
        <v>0</v>
      </c>
      <c r="XD133" s="10">
        <f t="shared" si="165"/>
        <v>5200000</v>
      </c>
      <c r="XE133" s="10">
        <f t="shared" si="166"/>
        <v>5200000</v>
      </c>
      <c r="XF133" s="10"/>
      <c r="XG133" s="10">
        <f t="shared" si="167"/>
        <v>5200000</v>
      </c>
      <c r="XH133" s="10">
        <f t="shared" si="168"/>
        <v>0</v>
      </c>
      <c r="XI133" s="10"/>
      <c r="XJ133" s="10"/>
      <c r="XK133" s="10"/>
    </row>
    <row r="134" spans="1:635" s="34" customFormat="1" ht="28.5" customHeight="1">
      <c r="A134" s="7">
        <v>1</v>
      </c>
      <c r="B134" s="9" t="s">
        <v>1626</v>
      </c>
      <c r="C134" s="7">
        <v>62730631</v>
      </c>
      <c r="D134" s="7" t="s">
        <v>1627</v>
      </c>
      <c r="E134" s="7" t="s">
        <v>1299</v>
      </c>
      <c r="F134" s="7">
        <v>9940787</v>
      </c>
      <c r="G134" s="7" t="s">
        <v>1186</v>
      </c>
      <c r="H134" s="7" t="s">
        <v>1187</v>
      </c>
      <c r="I134" s="7" t="s">
        <v>1186</v>
      </c>
      <c r="J134" s="35">
        <v>39083</v>
      </c>
      <c r="K134" s="7"/>
      <c r="L134" s="7" t="s">
        <v>1188</v>
      </c>
      <c r="M134" s="7"/>
      <c r="N134" s="7"/>
      <c r="O134" s="7"/>
      <c r="P134" s="7"/>
      <c r="Q134" s="7"/>
      <c r="R134" s="7"/>
      <c r="S134" s="7"/>
      <c r="T134" s="7"/>
      <c r="U134" s="7"/>
      <c r="V134" s="7"/>
      <c r="W134" s="7"/>
      <c r="X134" s="7" t="s">
        <v>1285</v>
      </c>
      <c r="Y134" s="7"/>
      <c r="Z134" s="7">
        <v>2</v>
      </c>
      <c r="AA134" s="7">
        <v>8</v>
      </c>
      <c r="AB134" s="7">
        <v>11</v>
      </c>
      <c r="AC134" s="7">
        <v>13</v>
      </c>
      <c r="AD134" s="7">
        <v>10</v>
      </c>
      <c r="AE134" s="7"/>
      <c r="AF134" s="7"/>
      <c r="AG134" s="7"/>
      <c r="AH134" s="7"/>
      <c r="AI134" s="7"/>
      <c r="AJ134" s="7"/>
      <c r="AK134" s="7"/>
      <c r="AL134" s="7"/>
      <c r="AM134" s="7"/>
      <c r="AN134" s="7">
        <v>290</v>
      </c>
      <c r="AO134" s="7"/>
      <c r="AP134" s="7" t="s">
        <v>1518</v>
      </c>
      <c r="AQ134" s="7">
        <v>5</v>
      </c>
      <c r="AR134" s="7">
        <v>100</v>
      </c>
      <c r="AS134" s="7">
        <v>138</v>
      </c>
      <c r="AT134" s="7">
        <v>140</v>
      </c>
      <c r="AU134" s="7">
        <v>120</v>
      </c>
      <c r="AV134" s="7"/>
      <c r="AW134" s="7"/>
      <c r="AX134" s="7"/>
      <c r="AY134" s="7"/>
      <c r="AZ134" s="7"/>
      <c r="BA134" s="7"/>
      <c r="BB134" s="7"/>
      <c r="BC134" s="7"/>
      <c r="BD134" s="7"/>
      <c r="BE134" s="7"/>
      <c r="BF134" s="7"/>
      <c r="BG134" s="7"/>
      <c r="BH134" s="7"/>
      <c r="BI134" s="7"/>
      <c r="BJ134" s="7">
        <v>16790</v>
      </c>
      <c r="BK134" s="7" t="s">
        <v>1634</v>
      </c>
      <c r="BL134" s="7" t="s">
        <v>1635</v>
      </c>
      <c r="BM134" s="7" t="s">
        <v>1191</v>
      </c>
      <c r="BN134" s="7" t="s">
        <v>1305</v>
      </c>
      <c r="BO134" s="7">
        <v>0</v>
      </c>
      <c r="BP134" s="7">
        <v>0</v>
      </c>
      <c r="BQ134" s="7">
        <v>0</v>
      </c>
      <c r="BR134" s="7">
        <v>0</v>
      </c>
      <c r="BS134" s="7">
        <v>0</v>
      </c>
      <c r="BT134" s="7">
        <v>0</v>
      </c>
      <c r="BU134" s="7">
        <v>0</v>
      </c>
      <c r="BV134" s="7">
        <v>0</v>
      </c>
      <c r="BW134" s="7">
        <v>0</v>
      </c>
      <c r="BX134" s="7">
        <v>115</v>
      </c>
      <c r="BY134" s="7">
        <v>0</v>
      </c>
      <c r="BZ134" s="7">
        <v>0</v>
      </c>
      <c r="CA134" s="7">
        <v>0</v>
      </c>
      <c r="CB134" s="7">
        <v>0</v>
      </c>
      <c r="CC134" s="7">
        <v>115</v>
      </c>
      <c r="CD134" s="7">
        <v>0</v>
      </c>
      <c r="CE134" s="7">
        <v>115</v>
      </c>
      <c r="CF134" s="7">
        <v>115</v>
      </c>
      <c r="CG134" s="7">
        <v>1</v>
      </c>
      <c r="CH134" s="7">
        <v>0</v>
      </c>
      <c r="CI134" s="7">
        <v>0</v>
      </c>
      <c r="CJ134" s="7">
        <v>0</v>
      </c>
      <c r="CK134" s="7">
        <v>0</v>
      </c>
      <c r="CL134" s="7">
        <v>0</v>
      </c>
      <c r="CM134" s="7">
        <v>0</v>
      </c>
      <c r="CN134" s="7">
        <v>0</v>
      </c>
      <c r="CO134" s="7">
        <v>0</v>
      </c>
      <c r="CP134" s="7">
        <v>0</v>
      </c>
      <c r="CQ134" s="7">
        <v>130</v>
      </c>
      <c r="CR134" s="7">
        <v>0</v>
      </c>
      <c r="CS134" s="7">
        <v>0</v>
      </c>
      <c r="CT134" s="7">
        <v>0</v>
      </c>
      <c r="CU134" s="7">
        <v>0</v>
      </c>
      <c r="CV134" s="7">
        <v>130</v>
      </c>
      <c r="CW134" s="7">
        <v>0</v>
      </c>
      <c r="CX134" s="7">
        <v>130</v>
      </c>
      <c r="CY134" s="7">
        <v>130</v>
      </c>
      <c r="CZ134" s="7">
        <v>1</v>
      </c>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v>2</v>
      </c>
      <c r="EL134" s="7">
        <v>1.127</v>
      </c>
      <c r="EM134" s="7">
        <v>1.127</v>
      </c>
      <c r="EN134" s="7">
        <v>353000</v>
      </c>
      <c r="EO134" s="7">
        <v>0</v>
      </c>
      <c r="EP134" s="7">
        <v>8</v>
      </c>
      <c r="EQ134" s="7">
        <v>7.5</v>
      </c>
      <c r="ER134" s="7">
        <v>7.25</v>
      </c>
      <c r="ES134" s="7">
        <v>2940000</v>
      </c>
      <c r="ET134" s="7">
        <v>2400000</v>
      </c>
      <c r="EU134" s="7"/>
      <c r="EV134" s="7"/>
      <c r="EW134" s="7"/>
      <c r="EX134" s="7"/>
      <c r="EY134" s="7"/>
      <c r="EZ134" s="7"/>
      <c r="FA134" s="7"/>
      <c r="FB134" s="7"/>
      <c r="FC134" s="7"/>
      <c r="FD134" s="7"/>
      <c r="FE134" s="7"/>
      <c r="FF134" s="7"/>
      <c r="FG134" s="7"/>
      <c r="FH134" s="7"/>
      <c r="FI134" s="7"/>
      <c r="FJ134" s="7"/>
      <c r="FK134" s="7"/>
      <c r="FL134" s="7"/>
      <c r="FM134" s="7"/>
      <c r="FN134" s="7"/>
      <c r="FO134" s="7">
        <v>5</v>
      </c>
      <c r="FP134" s="7">
        <v>0.60199999999999998</v>
      </c>
      <c r="FQ134" s="7">
        <v>0.60199999999999998</v>
      </c>
      <c r="FR134" s="7">
        <v>314000</v>
      </c>
      <c r="FS134" s="7">
        <v>0</v>
      </c>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v>1</v>
      </c>
      <c r="II134" s="7">
        <v>0.5</v>
      </c>
      <c r="IJ134" s="7">
        <v>12</v>
      </c>
      <c r="IK134" s="7">
        <v>0.5</v>
      </c>
      <c r="IL134" s="7">
        <v>50000</v>
      </c>
      <c r="IM134" s="7">
        <v>0</v>
      </c>
      <c r="IN134" s="7"/>
      <c r="IO134" s="7"/>
      <c r="IP134" s="7"/>
      <c r="IQ134" s="7"/>
      <c r="IR134" s="7"/>
      <c r="IS134" s="7">
        <v>3</v>
      </c>
      <c r="IT134" s="7">
        <v>823</v>
      </c>
      <c r="IU134" s="7">
        <v>0.41</v>
      </c>
      <c r="IV134" s="7">
        <v>69955</v>
      </c>
      <c r="IW134" s="7">
        <v>0</v>
      </c>
      <c r="IX134" s="7"/>
      <c r="IY134" s="7"/>
      <c r="IZ134" s="7"/>
      <c r="JA134" s="7"/>
      <c r="JB134" s="7"/>
      <c r="JC134" s="7"/>
      <c r="JD134" s="7"/>
      <c r="JE134" s="7"/>
      <c r="JF134" s="7"/>
      <c r="JG134" s="7"/>
      <c r="JH134" s="7"/>
      <c r="JI134" s="7"/>
      <c r="JJ134" s="7"/>
      <c r="JK134" s="7"/>
      <c r="JL134" s="7"/>
      <c r="JM134" s="7"/>
      <c r="JN134" s="7"/>
      <c r="JO134" s="7"/>
      <c r="JP134" s="7"/>
      <c r="JQ134" s="7"/>
      <c r="JR134" s="7"/>
      <c r="JS134" s="7"/>
      <c r="JT134" s="7"/>
      <c r="JU134" s="7"/>
      <c r="JV134" s="7"/>
      <c r="JW134" s="7"/>
      <c r="JX134" s="7"/>
      <c r="JY134" s="7"/>
      <c r="JZ134" s="7"/>
      <c r="KA134" s="7"/>
      <c r="KB134" s="7"/>
      <c r="KC134" s="7"/>
      <c r="KD134" s="7"/>
      <c r="KE134" s="7"/>
      <c r="KF134" s="7"/>
      <c r="KG134" s="7">
        <v>1</v>
      </c>
      <c r="KH134" s="7">
        <v>8</v>
      </c>
      <c r="KI134" s="7">
        <v>8.6270000000000007</v>
      </c>
      <c r="KJ134" s="7">
        <v>0</v>
      </c>
      <c r="KK134" s="7">
        <v>0</v>
      </c>
      <c r="KL134" s="7">
        <v>0</v>
      </c>
      <c r="KM134" s="7">
        <v>8.6270000000000007</v>
      </c>
      <c r="KN134" s="7">
        <v>3607000</v>
      </c>
      <c r="KO134" s="7">
        <v>2400000</v>
      </c>
      <c r="KP134" s="7">
        <v>2400000</v>
      </c>
      <c r="KQ134" s="7"/>
      <c r="KR134" s="7"/>
      <c r="KS134" s="7"/>
      <c r="KT134" s="7">
        <v>50000</v>
      </c>
      <c r="KU134" s="7">
        <v>0</v>
      </c>
      <c r="KV134" s="7">
        <v>0</v>
      </c>
      <c r="KW134" s="7"/>
      <c r="KX134" s="7"/>
      <c r="KY134" s="7"/>
      <c r="KZ134" s="7">
        <v>69955</v>
      </c>
      <c r="LA134" s="7">
        <v>0</v>
      </c>
      <c r="LB134" s="7">
        <v>0</v>
      </c>
      <c r="LC134" s="7"/>
      <c r="LD134" s="7"/>
      <c r="LE134" s="7"/>
      <c r="LF134" s="7">
        <v>51354</v>
      </c>
      <c r="LG134" s="7">
        <v>0</v>
      </c>
      <c r="LH134" s="7">
        <v>0</v>
      </c>
      <c r="LI134" s="7"/>
      <c r="LJ134" s="7"/>
      <c r="LK134" s="7"/>
      <c r="LL134" s="7">
        <v>0</v>
      </c>
      <c r="LM134" s="7">
        <v>0</v>
      </c>
      <c r="LN134" s="7">
        <v>0</v>
      </c>
      <c r="LO134" s="7"/>
      <c r="LP134" s="7"/>
      <c r="LQ134" s="7"/>
      <c r="LR134" s="7">
        <v>37000</v>
      </c>
      <c r="LS134" s="7">
        <v>0</v>
      </c>
      <c r="LT134" s="7">
        <v>0</v>
      </c>
      <c r="LU134" s="7"/>
      <c r="LV134" s="7"/>
      <c r="LW134" s="7"/>
      <c r="LX134" s="7">
        <v>0</v>
      </c>
      <c r="LY134" s="7">
        <v>0</v>
      </c>
      <c r="LZ134" s="7">
        <v>0</v>
      </c>
      <c r="MA134" s="7"/>
      <c r="MB134" s="7"/>
      <c r="MC134" s="7"/>
      <c r="MD134" s="7">
        <v>15000</v>
      </c>
      <c r="ME134" s="7">
        <v>0</v>
      </c>
      <c r="MF134" s="7">
        <v>0</v>
      </c>
      <c r="MG134" s="7"/>
      <c r="MH134" s="7"/>
      <c r="MI134" s="7"/>
      <c r="MJ134" s="7">
        <v>71000</v>
      </c>
      <c r="MK134" s="7">
        <v>0</v>
      </c>
      <c r="ML134" s="7">
        <v>0</v>
      </c>
      <c r="MM134" s="7"/>
      <c r="MN134" s="7"/>
      <c r="MO134" s="7"/>
      <c r="MP134" s="7">
        <v>31000</v>
      </c>
      <c r="MQ134" s="7">
        <v>0</v>
      </c>
      <c r="MR134" s="7">
        <v>0</v>
      </c>
      <c r="MS134" s="7"/>
      <c r="MT134" s="7"/>
      <c r="MU134" s="7"/>
      <c r="MV134" s="7">
        <v>110000</v>
      </c>
      <c r="MW134" s="7">
        <v>0</v>
      </c>
      <c r="MX134" s="7">
        <v>0</v>
      </c>
      <c r="MY134" s="7"/>
      <c r="MZ134" s="7"/>
      <c r="NA134" s="7"/>
      <c r="NB134" s="7">
        <v>16300</v>
      </c>
      <c r="NC134" s="7">
        <v>0</v>
      </c>
      <c r="ND134" s="7">
        <v>0</v>
      </c>
      <c r="NE134" s="7"/>
      <c r="NF134" s="7"/>
      <c r="NG134" s="7"/>
      <c r="NH134" s="7">
        <v>0</v>
      </c>
      <c r="NI134" s="7">
        <v>0</v>
      </c>
      <c r="NJ134" s="7">
        <v>0</v>
      </c>
      <c r="NK134" s="7"/>
      <c r="NL134" s="7"/>
      <c r="NM134" s="7"/>
      <c r="NN134" s="7">
        <v>43200</v>
      </c>
      <c r="NO134" s="7">
        <v>0</v>
      </c>
      <c r="NP134" s="7">
        <v>0</v>
      </c>
      <c r="NQ134" s="7"/>
      <c r="NR134" s="7"/>
      <c r="NS134" s="7"/>
      <c r="NT134" s="7">
        <v>24000</v>
      </c>
      <c r="NU134" s="7">
        <v>0</v>
      </c>
      <c r="NV134" s="7">
        <v>0</v>
      </c>
      <c r="NW134" s="7"/>
      <c r="NX134" s="7"/>
      <c r="NY134" s="7"/>
      <c r="NZ134" s="7">
        <v>25000</v>
      </c>
      <c r="OA134" s="7">
        <v>0</v>
      </c>
      <c r="OB134" s="7">
        <v>0</v>
      </c>
      <c r="OC134" s="7"/>
      <c r="OD134" s="7"/>
      <c r="OE134" s="7"/>
      <c r="OF134" s="7">
        <v>2700</v>
      </c>
      <c r="OG134" s="7">
        <v>0</v>
      </c>
      <c r="OH134" s="7">
        <v>0</v>
      </c>
      <c r="OI134" s="7"/>
      <c r="OJ134" s="7"/>
      <c r="OK134" s="7"/>
      <c r="OL134" s="7">
        <v>0</v>
      </c>
      <c r="OM134" s="7">
        <v>0</v>
      </c>
      <c r="ON134" s="7">
        <v>0</v>
      </c>
      <c r="OO134" s="7"/>
      <c r="OP134" s="7"/>
      <c r="OQ134" s="7"/>
      <c r="OR134" s="7">
        <v>0</v>
      </c>
      <c r="OS134" s="7">
        <v>0</v>
      </c>
      <c r="OT134" s="7">
        <v>0</v>
      </c>
      <c r="OU134" s="7"/>
      <c r="OV134" s="7"/>
      <c r="OW134" s="7"/>
      <c r="OX134" s="7">
        <v>181590</v>
      </c>
      <c r="OY134" s="7">
        <v>0</v>
      </c>
      <c r="OZ134" s="7">
        <v>0</v>
      </c>
      <c r="PA134" s="7"/>
      <c r="PB134" s="7"/>
      <c r="PC134" s="7"/>
      <c r="PD134" s="7">
        <v>170000</v>
      </c>
      <c r="PE134" s="7">
        <v>0</v>
      </c>
      <c r="PF134" s="7">
        <v>0</v>
      </c>
      <c r="PG134" s="7"/>
      <c r="PH134" s="7"/>
      <c r="PI134" s="7"/>
      <c r="PJ134" s="7">
        <v>27500</v>
      </c>
      <c r="PK134" s="7">
        <v>0</v>
      </c>
      <c r="PL134" s="7">
        <v>0</v>
      </c>
      <c r="PM134" s="7"/>
      <c r="PN134" s="7"/>
      <c r="PO134" s="7"/>
      <c r="PP134" s="7">
        <v>4532599</v>
      </c>
      <c r="PQ134" s="7">
        <v>2400000</v>
      </c>
      <c r="PR134" s="8">
        <v>2400000</v>
      </c>
      <c r="PS134" s="7">
        <v>100</v>
      </c>
      <c r="PT134" s="7">
        <v>100</v>
      </c>
      <c r="PU134" s="7"/>
      <c r="PV134" s="7">
        <v>3508851</v>
      </c>
      <c r="PW134" s="7"/>
      <c r="PX134" s="7">
        <v>1961000</v>
      </c>
      <c r="PY134" s="7">
        <v>1897000</v>
      </c>
      <c r="PZ134" s="7">
        <v>2400000</v>
      </c>
      <c r="QA134" s="7">
        <v>67797</v>
      </c>
      <c r="QB134" s="7">
        <v>0</v>
      </c>
      <c r="QC134" s="7">
        <v>0</v>
      </c>
      <c r="QD134" s="7">
        <v>1030000</v>
      </c>
      <c r="QE134" s="7">
        <v>1200000</v>
      </c>
      <c r="QF134" s="7">
        <v>1269299</v>
      </c>
      <c r="QG134" s="7">
        <v>0</v>
      </c>
      <c r="QH134" s="7">
        <v>0</v>
      </c>
      <c r="QI134" s="7">
        <v>0</v>
      </c>
      <c r="QJ134" s="7">
        <v>892210</v>
      </c>
      <c r="QK134" s="7">
        <v>887000</v>
      </c>
      <c r="QL134" s="7">
        <v>863300</v>
      </c>
      <c r="QM134" s="7"/>
      <c r="QN134" s="7">
        <v>0</v>
      </c>
      <c r="QO134" s="7">
        <v>0</v>
      </c>
      <c r="QP134" s="7">
        <v>0</v>
      </c>
      <c r="QQ134" s="7"/>
      <c r="QR134" s="7"/>
      <c r="QS134" s="7"/>
      <c r="QT134" s="7"/>
      <c r="QU134" s="7">
        <v>0</v>
      </c>
      <c r="QV134" s="7">
        <v>50000</v>
      </c>
      <c r="QW134" s="7">
        <v>0</v>
      </c>
      <c r="QX134" s="7"/>
      <c r="QY134" s="7"/>
      <c r="QZ134" s="7"/>
      <c r="RA134" s="7"/>
      <c r="RB134" s="7"/>
      <c r="RC134" s="7"/>
      <c r="RD134" s="7"/>
      <c r="RE134" s="7"/>
      <c r="RF134" s="7"/>
      <c r="RG134" s="7"/>
      <c r="RH134" s="7"/>
      <c r="RI134" s="7">
        <v>0</v>
      </c>
      <c r="RJ134" s="7"/>
      <c r="RK134" s="7"/>
      <c r="RL134" s="7"/>
      <c r="RM134" s="7" t="s">
        <v>1188</v>
      </c>
      <c r="RN134" s="7"/>
      <c r="RO134" s="7"/>
      <c r="RP134" s="7"/>
      <c r="RQ134" s="7"/>
      <c r="RR134" s="7"/>
      <c r="RS134" s="7"/>
      <c r="RT134" s="7"/>
      <c r="RU134" s="7"/>
      <c r="RV134" s="7"/>
      <c r="RW134" s="7"/>
      <c r="RX134" s="7"/>
      <c r="RY134" s="7"/>
      <c r="RZ134" s="7"/>
      <c r="SA134" s="7"/>
      <c r="SB134" s="7"/>
      <c r="SC134" s="7"/>
      <c r="SD134" s="7"/>
      <c r="SE134" s="7"/>
      <c r="SF134" s="7"/>
      <c r="SG134" s="36">
        <f t="shared" si="169"/>
        <v>4532599</v>
      </c>
      <c r="SH134" s="36">
        <f t="shared" si="170"/>
        <v>4532599</v>
      </c>
      <c r="SI134" s="36">
        <f t="shared" si="171"/>
        <v>3778309</v>
      </c>
      <c r="SJ134" s="20">
        <f t="shared" si="172"/>
        <v>3607000</v>
      </c>
      <c r="SK134" s="20">
        <f t="shared" si="173"/>
        <v>50000</v>
      </c>
      <c r="SL134" s="20">
        <f t="shared" si="174"/>
        <v>69955</v>
      </c>
      <c r="SM134" s="20">
        <f t="shared" si="175"/>
        <v>51354</v>
      </c>
      <c r="SN134" s="36">
        <f t="shared" si="176"/>
        <v>754290</v>
      </c>
      <c r="SO134" s="36">
        <f t="shared" si="177"/>
        <v>37000</v>
      </c>
      <c r="SP134" s="20">
        <f t="shared" si="178"/>
        <v>0</v>
      </c>
      <c r="SQ134" s="20">
        <f t="shared" si="179"/>
        <v>37000</v>
      </c>
      <c r="SR134" s="20">
        <f t="shared" si="180"/>
        <v>0</v>
      </c>
      <c r="SS134" s="20">
        <f t="shared" si="181"/>
        <v>15000</v>
      </c>
      <c r="ST134" s="20">
        <f t="shared" si="182"/>
        <v>71000</v>
      </c>
      <c r="SU134" s="20">
        <f t="shared" si="183"/>
        <v>31000</v>
      </c>
      <c r="SV134" s="36">
        <f t="shared" si="184"/>
        <v>402790</v>
      </c>
      <c r="SW134" s="20">
        <f t="shared" si="185"/>
        <v>110000</v>
      </c>
      <c r="SX134" s="20">
        <f t="shared" si="186"/>
        <v>16300</v>
      </c>
      <c r="SY134" s="20">
        <f t="shared" si="187"/>
        <v>0</v>
      </c>
      <c r="SZ134" s="20">
        <f t="shared" si="188"/>
        <v>43200</v>
      </c>
      <c r="TA134" s="20">
        <f t="shared" si="189"/>
        <v>24000</v>
      </c>
      <c r="TB134" s="20">
        <f t="shared" si="190"/>
        <v>25000</v>
      </c>
      <c r="TC134" s="20">
        <f t="shared" si="191"/>
        <v>2700</v>
      </c>
      <c r="TD134" s="20">
        <f t="shared" si="192"/>
        <v>0</v>
      </c>
      <c r="TE134" s="20">
        <f t="shared" si="193"/>
        <v>0</v>
      </c>
      <c r="TF134" s="20">
        <f t="shared" si="194"/>
        <v>181590</v>
      </c>
      <c r="TG134" s="20">
        <f t="shared" si="195"/>
        <v>170000</v>
      </c>
      <c r="TH134" s="20">
        <f t="shared" si="196"/>
        <v>27500</v>
      </c>
      <c r="TI134" s="6"/>
      <c r="TJ134" s="36">
        <f t="shared" si="197"/>
        <v>2400000</v>
      </c>
      <c r="TK134" s="36">
        <f t="shared" si="198"/>
        <v>2400000</v>
      </c>
      <c r="TL134" s="36">
        <f t="shared" si="199"/>
        <v>2400000</v>
      </c>
      <c r="TM134" s="20">
        <f t="shared" si="200"/>
        <v>2400000</v>
      </c>
      <c r="TN134" s="20">
        <f t="shared" si="201"/>
        <v>0</v>
      </c>
      <c r="TO134" s="20">
        <f t="shared" si="202"/>
        <v>0</v>
      </c>
      <c r="TP134" s="20">
        <f t="shared" si="203"/>
        <v>0</v>
      </c>
      <c r="TQ134" s="36">
        <f t="shared" si="204"/>
        <v>0</v>
      </c>
      <c r="TR134" s="36">
        <f t="shared" si="205"/>
        <v>0</v>
      </c>
      <c r="TS134" s="20">
        <f t="shared" si="206"/>
        <v>0</v>
      </c>
      <c r="TT134" s="20">
        <f t="shared" si="207"/>
        <v>0</v>
      </c>
      <c r="TU134" s="20">
        <f t="shared" si="208"/>
        <v>0</v>
      </c>
      <c r="TV134" s="20">
        <f t="shared" si="209"/>
        <v>0</v>
      </c>
      <c r="TW134" s="20">
        <f t="shared" si="210"/>
        <v>0</v>
      </c>
      <c r="TX134" s="20">
        <f t="shared" si="211"/>
        <v>0</v>
      </c>
      <c r="TY134" s="36">
        <f t="shared" si="212"/>
        <v>0</v>
      </c>
      <c r="TZ134" s="20">
        <f t="shared" si="213"/>
        <v>0</v>
      </c>
      <c r="UA134" s="20">
        <f t="shared" si="214"/>
        <v>0</v>
      </c>
      <c r="UB134" s="20">
        <f t="shared" si="215"/>
        <v>0</v>
      </c>
      <c r="UC134" s="20">
        <f t="shared" si="216"/>
        <v>0</v>
      </c>
      <c r="UD134" s="20">
        <f t="shared" si="217"/>
        <v>0</v>
      </c>
      <c r="UE134" s="20">
        <f t="shared" si="218"/>
        <v>0</v>
      </c>
      <c r="UF134" s="20">
        <f t="shared" si="219"/>
        <v>0</v>
      </c>
      <c r="UG134" s="20">
        <f t="shared" si="220"/>
        <v>0</v>
      </c>
      <c r="UH134" s="20">
        <f t="shared" si="221"/>
        <v>0</v>
      </c>
      <c r="UI134" s="20">
        <f t="shared" si="222"/>
        <v>0</v>
      </c>
      <c r="UJ134" s="20">
        <f t="shared" si="223"/>
        <v>0</v>
      </c>
      <c r="UK134" s="20">
        <f t="shared" si="224"/>
        <v>0</v>
      </c>
      <c r="UL134" s="6"/>
      <c r="UM134" s="36">
        <f t="shared" si="225"/>
        <v>2400000</v>
      </c>
      <c r="UN134" s="36">
        <f t="shared" si="226"/>
        <v>2400000</v>
      </c>
      <c r="UO134" s="36">
        <f t="shared" si="227"/>
        <v>2400000</v>
      </c>
      <c r="UP134" s="20">
        <f t="shared" si="228"/>
        <v>2400000</v>
      </c>
      <c r="UQ134" s="20">
        <f t="shared" si="229"/>
        <v>0</v>
      </c>
      <c r="UR134" s="20">
        <f t="shared" si="230"/>
        <v>0</v>
      </c>
      <c r="US134" s="20">
        <f t="shared" si="231"/>
        <v>0</v>
      </c>
      <c r="UT134" s="36">
        <f t="shared" si="232"/>
        <v>0</v>
      </c>
      <c r="UU134" s="36">
        <f t="shared" si="233"/>
        <v>0</v>
      </c>
      <c r="UV134" s="20">
        <f t="shared" si="234"/>
        <v>0</v>
      </c>
      <c r="UW134" s="20">
        <f t="shared" si="235"/>
        <v>0</v>
      </c>
      <c r="UX134" s="20">
        <f t="shared" si="236"/>
        <v>0</v>
      </c>
      <c r="UY134" s="20">
        <f t="shared" si="237"/>
        <v>0</v>
      </c>
      <c r="UZ134" s="20">
        <f t="shared" si="238"/>
        <v>0</v>
      </c>
      <c r="VA134" s="20">
        <f t="shared" si="239"/>
        <v>0</v>
      </c>
      <c r="VB134" s="36">
        <f t="shared" si="240"/>
        <v>0</v>
      </c>
      <c r="VC134" s="20">
        <f t="shared" si="241"/>
        <v>0</v>
      </c>
      <c r="VD134" s="20">
        <f t="shared" si="242"/>
        <v>0</v>
      </c>
      <c r="VE134" s="20">
        <f t="shared" si="243"/>
        <v>0</v>
      </c>
      <c r="VF134" s="20">
        <f t="shared" si="244"/>
        <v>0</v>
      </c>
      <c r="VG134" s="20">
        <f t="shared" si="245"/>
        <v>0</v>
      </c>
      <c r="VH134" s="20">
        <f t="shared" si="246"/>
        <v>0</v>
      </c>
      <c r="VI134" s="20">
        <f t="shared" si="247"/>
        <v>0</v>
      </c>
      <c r="VJ134" s="20">
        <f t="shared" si="248"/>
        <v>0</v>
      </c>
      <c r="VK134" s="20">
        <f t="shared" si="249"/>
        <v>0</v>
      </c>
      <c r="VL134" s="20">
        <f t="shared" si="250"/>
        <v>0</v>
      </c>
      <c r="VM134" s="20">
        <f t="shared" si="251"/>
        <v>0</v>
      </c>
      <c r="VN134" s="20">
        <f t="shared" si="252"/>
        <v>0</v>
      </c>
      <c r="VT134" s="34">
        <f t="shared" si="139"/>
        <v>9940787</v>
      </c>
      <c r="VU134" s="34" t="str">
        <f t="shared" si="140"/>
        <v>Městské středisko sociálních služeb Oáza</v>
      </c>
      <c r="VV134" s="34" t="str">
        <f t="shared" si="141"/>
        <v>pečovatelská služba</v>
      </c>
      <c r="VW134" s="34" t="str">
        <f t="shared" si="142"/>
        <v>pečovatelská služba</v>
      </c>
      <c r="VX134" s="10">
        <f t="shared" si="143"/>
        <v>123000</v>
      </c>
      <c r="VY134" s="10"/>
      <c r="VZ134" s="10"/>
      <c r="WA134" s="10">
        <f t="shared" si="144"/>
        <v>110000</v>
      </c>
      <c r="WB134" s="10">
        <f t="shared" si="145"/>
        <v>25000</v>
      </c>
      <c r="WC134" s="10">
        <f t="shared" si="146"/>
        <v>0</v>
      </c>
      <c r="WD134" s="10">
        <f t="shared" si="147"/>
        <v>0</v>
      </c>
      <c r="WE134" s="10">
        <f t="shared" si="148"/>
        <v>83500</v>
      </c>
      <c r="WF134" s="10"/>
      <c r="WG134" s="10"/>
      <c r="WH134" s="10">
        <f t="shared" si="149"/>
        <v>170000</v>
      </c>
      <c r="WI134" s="10">
        <f t="shared" si="150"/>
        <v>242790</v>
      </c>
      <c r="WJ134" s="10">
        <f t="shared" si="151"/>
        <v>3293000</v>
      </c>
      <c r="WK134" s="10"/>
      <c r="WL134" s="10">
        <f t="shared" si="152"/>
        <v>485309</v>
      </c>
      <c r="WM134" s="10">
        <f t="shared" si="153"/>
        <v>4532599</v>
      </c>
      <c r="WN134" s="10">
        <f t="shared" si="154"/>
        <v>4532599</v>
      </c>
      <c r="WO134" s="10">
        <f t="shared" si="155"/>
        <v>0</v>
      </c>
      <c r="WP134" s="10">
        <f t="shared" si="156"/>
        <v>3778309</v>
      </c>
      <c r="WQ134" s="34">
        <v>6115340</v>
      </c>
      <c r="WR134" s="10">
        <f t="shared" si="157"/>
        <v>0</v>
      </c>
      <c r="WS134" s="10"/>
      <c r="WT134" s="10"/>
      <c r="WU134" s="10">
        <f t="shared" si="158"/>
        <v>0</v>
      </c>
      <c r="WV134" s="10">
        <f t="shared" si="159"/>
        <v>0</v>
      </c>
      <c r="WW134" s="10">
        <f t="shared" si="160"/>
        <v>0</v>
      </c>
      <c r="WX134" s="10">
        <f t="shared" si="161"/>
        <v>0</v>
      </c>
      <c r="WY134" s="10">
        <f t="shared" si="162"/>
        <v>0</v>
      </c>
      <c r="WZ134" s="10"/>
      <c r="XA134" s="10"/>
      <c r="XB134" s="10">
        <f t="shared" si="163"/>
        <v>0</v>
      </c>
      <c r="XC134" s="10">
        <f t="shared" si="164"/>
        <v>0</v>
      </c>
      <c r="XD134" s="10">
        <f t="shared" si="165"/>
        <v>2400000</v>
      </c>
      <c r="XE134" s="10">
        <f t="shared" si="166"/>
        <v>2400000</v>
      </c>
      <c r="XF134" s="10"/>
      <c r="XG134" s="10">
        <f t="shared" si="167"/>
        <v>2400000</v>
      </c>
      <c r="XH134" s="10">
        <f t="shared" si="168"/>
        <v>0</v>
      </c>
      <c r="XI134" s="10"/>
      <c r="XJ134" s="10"/>
      <c r="XK134" s="10"/>
    </row>
    <row r="135" spans="1:635" s="34" customFormat="1" ht="28.5" customHeight="1">
      <c r="A135" s="7">
        <v>1</v>
      </c>
      <c r="B135" s="9" t="s">
        <v>1636</v>
      </c>
      <c r="C135" s="7">
        <v>271926</v>
      </c>
      <c r="D135" s="7" t="s">
        <v>1637</v>
      </c>
      <c r="E135" s="7" t="s">
        <v>1474</v>
      </c>
      <c r="F135" s="7">
        <v>9949795</v>
      </c>
      <c r="G135" s="7" t="s">
        <v>1186</v>
      </c>
      <c r="H135" s="7" t="s">
        <v>1187</v>
      </c>
      <c r="I135" s="7" t="s">
        <v>1638</v>
      </c>
      <c r="J135" s="35">
        <v>39083</v>
      </c>
      <c r="K135" s="7"/>
      <c r="L135" s="7" t="s">
        <v>1188</v>
      </c>
      <c r="M135" s="7"/>
      <c r="N135" s="7"/>
      <c r="O135" s="7"/>
      <c r="P135" s="7"/>
      <c r="Q135" s="7"/>
      <c r="R135" s="7"/>
      <c r="S135" s="7"/>
      <c r="T135" s="7"/>
      <c r="U135" s="7"/>
      <c r="V135" s="7"/>
      <c r="W135" s="7"/>
      <c r="X135" s="7" t="s">
        <v>1300</v>
      </c>
      <c r="Y135" s="7"/>
      <c r="Z135" s="7">
        <v>1</v>
      </c>
      <c r="AA135" s="7">
        <v>3</v>
      </c>
      <c r="AB135" s="7">
        <v>3</v>
      </c>
      <c r="AC135" s="7">
        <v>3</v>
      </c>
      <c r="AD135" s="7">
        <v>4</v>
      </c>
      <c r="AE135" s="7"/>
      <c r="AF135" s="7"/>
      <c r="AG135" s="7"/>
      <c r="AH135" s="7"/>
      <c r="AI135" s="7"/>
      <c r="AJ135" s="7"/>
      <c r="AK135" s="7"/>
      <c r="AL135" s="7"/>
      <c r="AM135" s="7"/>
      <c r="AN135" s="7">
        <v>20</v>
      </c>
      <c r="AO135" s="7"/>
      <c r="AP135" s="7" t="s">
        <v>1639</v>
      </c>
      <c r="AQ135" s="7">
        <v>2</v>
      </c>
      <c r="AR135" s="7">
        <v>27</v>
      </c>
      <c r="AS135" s="7">
        <v>39</v>
      </c>
      <c r="AT135" s="7">
        <v>40</v>
      </c>
      <c r="AU135" s="7">
        <v>40</v>
      </c>
      <c r="AV135" s="7"/>
      <c r="AW135" s="7"/>
      <c r="AX135" s="7"/>
      <c r="AY135" s="7"/>
      <c r="AZ135" s="7"/>
      <c r="BA135" s="7"/>
      <c r="BB135" s="7"/>
      <c r="BC135" s="7"/>
      <c r="BD135" s="7"/>
      <c r="BE135" s="7"/>
      <c r="BF135" s="7"/>
      <c r="BG135" s="7"/>
      <c r="BH135" s="7"/>
      <c r="BI135" s="7"/>
      <c r="BJ135" s="7">
        <v>7400</v>
      </c>
      <c r="BK135" s="7"/>
      <c r="BL135" s="7" t="s">
        <v>1554</v>
      </c>
      <c r="BM135" s="7" t="s">
        <v>1191</v>
      </c>
      <c r="BN135" s="7" t="s">
        <v>1200</v>
      </c>
      <c r="BO135" s="7">
        <v>0</v>
      </c>
      <c r="BP135" s="7">
        <v>0</v>
      </c>
      <c r="BQ135" s="7">
        <v>0</v>
      </c>
      <c r="BR135" s="7">
        <v>0</v>
      </c>
      <c r="BS135" s="7">
        <v>0</v>
      </c>
      <c r="BT135" s="7">
        <v>4</v>
      </c>
      <c r="BU135" s="7">
        <v>1</v>
      </c>
      <c r="BV135" s="7">
        <v>1</v>
      </c>
      <c r="BW135" s="7">
        <v>1</v>
      </c>
      <c r="BX135" s="7">
        <v>33</v>
      </c>
      <c r="BY135" s="7">
        <v>4</v>
      </c>
      <c r="BZ135" s="7">
        <v>1</v>
      </c>
      <c r="CA135" s="7">
        <v>1</v>
      </c>
      <c r="CB135" s="7">
        <v>1</v>
      </c>
      <c r="CC135" s="7">
        <v>33</v>
      </c>
      <c r="CD135" s="7">
        <v>0</v>
      </c>
      <c r="CE135" s="7">
        <v>40</v>
      </c>
      <c r="CF135" s="7">
        <v>40</v>
      </c>
      <c r="CG135" s="7">
        <v>0</v>
      </c>
      <c r="CH135" s="7">
        <v>0</v>
      </c>
      <c r="CI135" s="7">
        <v>0</v>
      </c>
      <c r="CJ135" s="7">
        <v>0</v>
      </c>
      <c r="CK135" s="7">
        <v>0</v>
      </c>
      <c r="CL135" s="7">
        <v>0</v>
      </c>
      <c r="CM135" s="7">
        <v>6</v>
      </c>
      <c r="CN135" s="7">
        <v>3</v>
      </c>
      <c r="CO135" s="7">
        <v>1</v>
      </c>
      <c r="CP135" s="7">
        <v>2</v>
      </c>
      <c r="CQ135" s="7">
        <v>32</v>
      </c>
      <c r="CR135" s="7">
        <v>6</v>
      </c>
      <c r="CS135" s="7">
        <v>3</v>
      </c>
      <c r="CT135" s="7">
        <v>1</v>
      </c>
      <c r="CU135" s="7">
        <v>2</v>
      </c>
      <c r="CV135" s="7">
        <v>32</v>
      </c>
      <c r="CW135" s="7">
        <v>0</v>
      </c>
      <c r="CX135" s="7">
        <v>44</v>
      </c>
      <c r="CY135" s="7">
        <v>44</v>
      </c>
      <c r="CZ135" s="7">
        <v>0</v>
      </c>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v>3</v>
      </c>
      <c r="EQ135" s="7">
        <v>2.25</v>
      </c>
      <c r="ER135" s="7">
        <v>3</v>
      </c>
      <c r="ES135" s="7">
        <v>630000</v>
      </c>
      <c r="ET135" s="7">
        <v>440000</v>
      </c>
      <c r="EU135" s="7"/>
      <c r="EV135" s="7"/>
      <c r="EW135" s="7"/>
      <c r="EX135" s="7"/>
      <c r="EY135" s="7"/>
      <c r="EZ135" s="7"/>
      <c r="FA135" s="7"/>
      <c r="FB135" s="7"/>
      <c r="FC135" s="7"/>
      <c r="FD135" s="7"/>
      <c r="FE135" s="7"/>
      <c r="FF135" s="7"/>
      <c r="FG135" s="7"/>
      <c r="FH135" s="7"/>
      <c r="FI135" s="7"/>
      <c r="FJ135" s="7"/>
      <c r="FK135" s="7"/>
      <c r="FL135" s="7"/>
      <c r="FM135" s="7"/>
      <c r="FN135" s="7"/>
      <c r="FO135" s="7">
        <v>2</v>
      </c>
      <c r="FP135" s="7">
        <v>1</v>
      </c>
      <c r="FQ135" s="7">
        <v>0.25</v>
      </c>
      <c r="FR135" s="7">
        <v>420000</v>
      </c>
      <c r="FS135" s="7">
        <v>280000</v>
      </c>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v>1</v>
      </c>
      <c r="IT135" s="7">
        <v>100</v>
      </c>
      <c r="IU135" s="7">
        <v>0.05</v>
      </c>
      <c r="IV135" s="7">
        <v>10000</v>
      </c>
      <c r="IW135" s="7">
        <v>7000</v>
      </c>
      <c r="IX135" s="7"/>
      <c r="IY135" s="7"/>
      <c r="IZ135" s="7"/>
      <c r="JA135" s="7"/>
      <c r="JB135" s="7"/>
      <c r="JC135" s="7"/>
      <c r="JD135" s="7"/>
      <c r="JE135" s="7"/>
      <c r="JF135" s="7"/>
      <c r="JG135" s="7"/>
      <c r="JH135" s="7"/>
      <c r="JI135" s="7"/>
      <c r="JJ135" s="7"/>
      <c r="JK135" s="7"/>
      <c r="JL135" s="7"/>
      <c r="JM135" s="7"/>
      <c r="JN135" s="7"/>
      <c r="JO135" s="7"/>
      <c r="JP135" s="7"/>
      <c r="JQ135" s="7"/>
      <c r="JR135" s="7"/>
      <c r="JS135" s="7"/>
      <c r="JT135" s="7"/>
      <c r="JU135" s="7"/>
      <c r="JV135" s="7"/>
      <c r="JW135" s="7"/>
      <c r="JX135" s="7"/>
      <c r="JY135" s="7"/>
      <c r="JZ135" s="7"/>
      <c r="KA135" s="7"/>
      <c r="KB135" s="7"/>
      <c r="KC135" s="7"/>
      <c r="KD135" s="7"/>
      <c r="KE135" s="7"/>
      <c r="KF135" s="7"/>
      <c r="KG135" s="7">
        <v>0</v>
      </c>
      <c r="KH135" s="7"/>
      <c r="KI135" s="7">
        <v>2.25</v>
      </c>
      <c r="KJ135" s="7">
        <v>0</v>
      </c>
      <c r="KK135" s="7">
        <v>0</v>
      </c>
      <c r="KL135" s="7">
        <v>0</v>
      </c>
      <c r="KM135" s="7">
        <v>2.25</v>
      </c>
      <c r="KN135" s="7">
        <v>1050000</v>
      </c>
      <c r="KO135" s="7">
        <v>720000</v>
      </c>
      <c r="KP135" s="7">
        <v>720000</v>
      </c>
      <c r="KQ135" s="7"/>
      <c r="KR135" s="7"/>
      <c r="KS135" s="7"/>
      <c r="KT135" s="7">
        <v>0</v>
      </c>
      <c r="KU135" s="7">
        <v>0</v>
      </c>
      <c r="KV135" s="7">
        <v>0</v>
      </c>
      <c r="KW135" s="7"/>
      <c r="KX135" s="7"/>
      <c r="KY135" s="7"/>
      <c r="KZ135" s="7">
        <v>10000</v>
      </c>
      <c r="LA135" s="7">
        <v>7000</v>
      </c>
      <c r="LB135" s="7">
        <v>7000</v>
      </c>
      <c r="LC135" s="7"/>
      <c r="LD135" s="7"/>
      <c r="LE135" s="7"/>
      <c r="LF135" s="7">
        <v>0</v>
      </c>
      <c r="LG135" s="7">
        <v>0</v>
      </c>
      <c r="LH135" s="7">
        <v>0</v>
      </c>
      <c r="LI135" s="7"/>
      <c r="LJ135" s="7"/>
      <c r="LK135" s="7"/>
      <c r="LL135" s="7">
        <v>15000</v>
      </c>
      <c r="LM135" s="7">
        <v>0</v>
      </c>
      <c r="LN135" s="7">
        <v>0</v>
      </c>
      <c r="LO135" s="7"/>
      <c r="LP135" s="7"/>
      <c r="LQ135" s="7"/>
      <c r="LR135" s="7">
        <v>0</v>
      </c>
      <c r="LS135" s="7">
        <v>0</v>
      </c>
      <c r="LT135" s="7">
        <v>0</v>
      </c>
      <c r="LU135" s="7"/>
      <c r="LV135" s="7"/>
      <c r="LW135" s="7"/>
      <c r="LX135" s="7">
        <v>0</v>
      </c>
      <c r="LY135" s="7">
        <v>0</v>
      </c>
      <c r="LZ135" s="7">
        <v>0</v>
      </c>
      <c r="MA135" s="7"/>
      <c r="MB135" s="7"/>
      <c r="MC135" s="7"/>
      <c r="MD135" s="7">
        <v>7000</v>
      </c>
      <c r="ME135" s="7">
        <v>3000</v>
      </c>
      <c r="MF135" s="7">
        <v>3000</v>
      </c>
      <c r="MG135" s="7"/>
      <c r="MH135" s="7"/>
      <c r="MI135" s="7"/>
      <c r="MJ135" s="7">
        <v>40000</v>
      </c>
      <c r="MK135" s="7">
        <v>20000</v>
      </c>
      <c r="ML135" s="7">
        <v>20000</v>
      </c>
      <c r="MM135" s="7"/>
      <c r="MN135" s="7"/>
      <c r="MO135" s="7"/>
      <c r="MP135" s="7">
        <v>60000</v>
      </c>
      <c r="MQ135" s="7">
        <v>20000</v>
      </c>
      <c r="MR135" s="7">
        <v>20000</v>
      </c>
      <c r="MS135" s="7"/>
      <c r="MT135" s="7"/>
      <c r="MU135" s="7"/>
      <c r="MV135" s="7">
        <v>80000</v>
      </c>
      <c r="MW135" s="7">
        <v>10000</v>
      </c>
      <c r="MX135" s="7">
        <v>10000</v>
      </c>
      <c r="MY135" s="7"/>
      <c r="MZ135" s="7"/>
      <c r="NA135" s="7"/>
      <c r="NB135" s="7">
        <v>15000</v>
      </c>
      <c r="NC135" s="7">
        <v>5000</v>
      </c>
      <c r="ND135" s="7">
        <v>5000</v>
      </c>
      <c r="NE135" s="7"/>
      <c r="NF135" s="7"/>
      <c r="NG135" s="7"/>
      <c r="NH135" s="7">
        <v>0</v>
      </c>
      <c r="NI135" s="7">
        <v>0</v>
      </c>
      <c r="NJ135" s="7">
        <v>0</v>
      </c>
      <c r="NK135" s="7"/>
      <c r="NL135" s="7"/>
      <c r="NM135" s="7"/>
      <c r="NN135" s="7">
        <v>0</v>
      </c>
      <c r="NO135" s="7">
        <v>0</v>
      </c>
      <c r="NP135" s="7">
        <v>0</v>
      </c>
      <c r="NQ135" s="7"/>
      <c r="NR135" s="7"/>
      <c r="NS135" s="7"/>
      <c r="NT135" s="7">
        <v>20000</v>
      </c>
      <c r="NU135" s="7">
        <v>10000</v>
      </c>
      <c r="NV135" s="7">
        <v>10000</v>
      </c>
      <c r="NW135" s="7"/>
      <c r="NX135" s="7"/>
      <c r="NY135" s="7"/>
      <c r="NZ135" s="7">
        <v>70000</v>
      </c>
      <c r="OA135" s="7">
        <v>30000</v>
      </c>
      <c r="OB135" s="7">
        <v>30000</v>
      </c>
      <c r="OC135" s="7"/>
      <c r="OD135" s="7"/>
      <c r="OE135" s="7"/>
      <c r="OF135" s="7">
        <v>2000</v>
      </c>
      <c r="OG135" s="7">
        <v>0</v>
      </c>
      <c r="OH135" s="7">
        <v>0</v>
      </c>
      <c r="OI135" s="7"/>
      <c r="OJ135" s="7"/>
      <c r="OK135" s="7"/>
      <c r="OL135" s="7">
        <v>0</v>
      </c>
      <c r="OM135" s="7">
        <v>0</v>
      </c>
      <c r="ON135" s="7">
        <v>0</v>
      </c>
      <c r="OO135" s="7"/>
      <c r="OP135" s="7"/>
      <c r="OQ135" s="7"/>
      <c r="OR135" s="7">
        <v>0</v>
      </c>
      <c r="OS135" s="7">
        <v>0</v>
      </c>
      <c r="OT135" s="7">
        <v>0</v>
      </c>
      <c r="OU135" s="7"/>
      <c r="OV135" s="7"/>
      <c r="OW135" s="7"/>
      <c r="OX135" s="7">
        <v>15000</v>
      </c>
      <c r="OY135" s="7">
        <v>0</v>
      </c>
      <c r="OZ135" s="7">
        <v>0</v>
      </c>
      <c r="PA135" s="7"/>
      <c r="PB135" s="7"/>
      <c r="PC135" s="7"/>
      <c r="PD135" s="7">
        <v>0</v>
      </c>
      <c r="PE135" s="7">
        <v>0</v>
      </c>
      <c r="PF135" s="7">
        <v>0</v>
      </c>
      <c r="PG135" s="7"/>
      <c r="PH135" s="7"/>
      <c r="PI135" s="7"/>
      <c r="PJ135" s="7">
        <v>350000</v>
      </c>
      <c r="PK135" s="7">
        <v>0</v>
      </c>
      <c r="PL135" s="7">
        <v>0</v>
      </c>
      <c r="PM135" s="7"/>
      <c r="PN135" s="7"/>
      <c r="PO135" s="7"/>
      <c r="PP135" s="7">
        <v>1734000</v>
      </c>
      <c r="PQ135" s="7">
        <v>825000</v>
      </c>
      <c r="PR135" s="8">
        <v>825000</v>
      </c>
      <c r="PS135" s="7">
        <v>100</v>
      </c>
      <c r="PT135" s="7">
        <v>100</v>
      </c>
      <c r="PU135" s="7"/>
      <c r="PV135" s="7">
        <v>1059012</v>
      </c>
      <c r="PW135" s="7"/>
      <c r="PX135" s="7">
        <v>230000</v>
      </c>
      <c r="PY135" s="7">
        <v>230000</v>
      </c>
      <c r="PZ135" s="7">
        <v>825000</v>
      </c>
      <c r="QA135" s="7">
        <v>0</v>
      </c>
      <c r="QB135" s="7">
        <v>0</v>
      </c>
      <c r="QC135" s="7">
        <v>0</v>
      </c>
      <c r="QD135" s="7">
        <v>0</v>
      </c>
      <c r="QE135" s="7">
        <v>479000</v>
      </c>
      <c r="QF135" s="7">
        <v>559000</v>
      </c>
      <c r="QG135" s="7">
        <v>0</v>
      </c>
      <c r="QH135" s="7">
        <v>0</v>
      </c>
      <c r="QI135" s="7">
        <v>0</v>
      </c>
      <c r="QJ135" s="7">
        <v>569655</v>
      </c>
      <c r="QK135" s="7">
        <v>350000</v>
      </c>
      <c r="QL135" s="7">
        <v>350000</v>
      </c>
      <c r="QM135" s="7"/>
      <c r="QN135" s="7">
        <v>0</v>
      </c>
      <c r="QO135" s="7">
        <v>0</v>
      </c>
      <c r="QP135" s="7">
        <v>0</v>
      </c>
      <c r="QQ135" s="7"/>
      <c r="QR135" s="7"/>
      <c r="QS135" s="7"/>
      <c r="QT135" s="7"/>
      <c r="QU135" s="7"/>
      <c r="QV135" s="7"/>
      <c r="QW135" s="7"/>
      <c r="QX135" s="7"/>
      <c r="QY135" s="7"/>
      <c r="QZ135" s="7"/>
      <c r="RA135" s="7"/>
      <c r="RB135" s="7"/>
      <c r="RC135" s="7"/>
      <c r="RD135" s="7"/>
      <c r="RE135" s="7"/>
      <c r="RF135" s="7"/>
      <c r="RG135" s="7"/>
      <c r="RH135" s="7"/>
      <c r="RI135" s="7">
        <v>0</v>
      </c>
      <c r="RJ135" s="7"/>
      <c r="RK135" s="7"/>
      <c r="RL135" s="7"/>
      <c r="RM135" s="7" t="s">
        <v>1188</v>
      </c>
      <c r="RN135" s="7"/>
      <c r="RO135" s="7"/>
      <c r="RP135" s="7"/>
      <c r="RQ135" s="7"/>
      <c r="RR135" s="7"/>
      <c r="RS135" s="7"/>
      <c r="RT135" s="7"/>
      <c r="RU135" s="7"/>
      <c r="RV135" s="7"/>
      <c r="RW135" s="7"/>
      <c r="RX135" s="7"/>
      <c r="RY135" s="7"/>
      <c r="RZ135" s="7"/>
      <c r="SA135" s="7"/>
      <c r="SB135" s="7"/>
      <c r="SC135" s="7"/>
      <c r="SD135" s="7"/>
      <c r="SE135" s="7"/>
      <c r="SF135" s="7"/>
      <c r="SG135" s="36">
        <f t="shared" si="169"/>
        <v>1734000</v>
      </c>
      <c r="SH135" s="36">
        <f t="shared" si="170"/>
        <v>1734000</v>
      </c>
      <c r="SI135" s="36">
        <f t="shared" si="171"/>
        <v>1060000</v>
      </c>
      <c r="SJ135" s="20">
        <f t="shared" si="172"/>
        <v>1050000</v>
      </c>
      <c r="SK135" s="20">
        <f t="shared" si="173"/>
        <v>0</v>
      </c>
      <c r="SL135" s="20">
        <f t="shared" si="174"/>
        <v>10000</v>
      </c>
      <c r="SM135" s="20">
        <f t="shared" si="175"/>
        <v>0</v>
      </c>
      <c r="SN135" s="36">
        <f t="shared" si="176"/>
        <v>674000</v>
      </c>
      <c r="SO135" s="36">
        <f t="shared" si="177"/>
        <v>15000</v>
      </c>
      <c r="SP135" s="20">
        <f t="shared" si="178"/>
        <v>15000</v>
      </c>
      <c r="SQ135" s="20">
        <f t="shared" si="179"/>
        <v>0</v>
      </c>
      <c r="SR135" s="20">
        <f t="shared" si="180"/>
        <v>0</v>
      </c>
      <c r="SS135" s="20">
        <f t="shared" si="181"/>
        <v>7000</v>
      </c>
      <c r="ST135" s="20">
        <f t="shared" si="182"/>
        <v>40000</v>
      </c>
      <c r="SU135" s="20">
        <f t="shared" si="183"/>
        <v>60000</v>
      </c>
      <c r="SV135" s="36">
        <f t="shared" si="184"/>
        <v>202000</v>
      </c>
      <c r="SW135" s="20">
        <f t="shared" si="185"/>
        <v>80000</v>
      </c>
      <c r="SX135" s="20">
        <f t="shared" si="186"/>
        <v>15000</v>
      </c>
      <c r="SY135" s="20">
        <f t="shared" si="187"/>
        <v>0</v>
      </c>
      <c r="SZ135" s="20">
        <f t="shared" si="188"/>
        <v>0</v>
      </c>
      <c r="TA135" s="20">
        <f t="shared" si="189"/>
        <v>20000</v>
      </c>
      <c r="TB135" s="20">
        <f t="shared" si="190"/>
        <v>70000</v>
      </c>
      <c r="TC135" s="20">
        <f t="shared" si="191"/>
        <v>2000</v>
      </c>
      <c r="TD135" s="20">
        <f t="shared" si="192"/>
        <v>0</v>
      </c>
      <c r="TE135" s="20">
        <f t="shared" si="193"/>
        <v>0</v>
      </c>
      <c r="TF135" s="20">
        <f t="shared" si="194"/>
        <v>15000</v>
      </c>
      <c r="TG135" s="20">
        <f t="shared" si="195"/>
        <v>0</v>
      </c>
      <c r="TH135" s="20">
        <f t="shared" si="196"/>
        <v>350000</v>
      </c>
      <c r="TI135" s="6"/>
      <c r="TJ135" s="36">
        <f t="shared" si="197"/>
        <v>825000</v>
      </c>
      <c r="TK135" s="36">
        <f t="shared" si="198"/>
        <v>825000</v>
      </c>
      <c r="TL135" s="36">
        <f t="shared" si="199"/>
        <v>727000</v>
      </c>
      <c r="TM135" s="20">
        <f t="shared" si="200"/>
        <v>720000</v>
      </c>
      <c r="TN135" s="20">
        <f t="shared" si="201"/>
        <v>0</v>
      </c>
      <c r="TO135" s="20">
        <f t="shared" si="202"/>
        <v>7000</v>
      </c>
      <c r="TP135" s="20">
        <f t="shared" si="203"/>
        <v>0</v>
      </c>
      <c r="TQ135" s="36">
        <f t="shared" si="204"/>
        <v>98000</v>
      </c>
      <c r="TR135" s="36">
        <f t="shared" si="205"/>
        <v>0</v>
      </c>
      <c r="TS135" s="20">
        <f t="shared" si="206"/>
        <v>0</v>
      </c>
      <c r="TT135" s="20">
        <f t="shared" si="207"/>
        <v>0</v>
      </c>
      <c r="TU135" s="20">
        <f t="shared" si="208"/>
        <v>0</v>
      </c>
      <c r="TV135" s="20">
        <f t="shared" si="209"/>
        <v>3000</v>
      </c>
      <c r="TW135" s="20">
        <f t="shared" si="210"/>
        <v>20000</v>
      </c>
      <c r="TX135" s="20">
        <f t="shared" si="211"/>
        <v>20000</v>
      </c>
      <c r="TY135" s="36">
        <f t="shared" si="212"/>
        <v>55000</v>
      </c>
      <c r="TZ135" s="20">
        <f t="shared" si="213"/>
        <v>10000</v>
      </c>
      <c r="UA135" s="20">
        <f t="shared" si="214"/>
        <v>5000</v>
      </c>
      <c r="UB135" s="20">
        <f t="shared" si="215"/>
        <v>0</v>
      </c>
      <c r="UC135" s="20">
        <f t="shared" si="216"/>
        <v>0</v>
      </c>
      <c r="UD135" s="20">
        <f t="shared" si="217"/>
        <v>10000</v>
      </c>
      <c r="UE135" s="20">
        <f t="shared" si="218"/>
        <v>30000</v>
      </c>
      <c r="UF135" s="20">
        <f t="shared" si="219"/>
        <v>0</v>
      </c>
      <c r="UG135" s="20">
        <f t="shared" si="220"/>
        <v>0</v>
      </c>
      <c r="UH135" s="20">
        <f t="shared" si="221"/>
        <v>0</v>
      </c>
      <c r="UI135" s="20">
        <f t="shared" si="222"/>
        <v>0</v>
      </c>
      <c r="UJ135" s="20">
        <f t="shared" si="223"/>
        <v>0</v>
      </c>
      <c r="UK135" s="20">
        <f t="shared" si="224"/>
        <v>0</v>
      </c>
      <c r="UL135" s="6"/>
      <c r="UM135" s="36">
        <f t="shared" si="225"/>
        <v>825000</v>
      </c>
      <c r="UN135" s="36">
        <f t="shared" si="226"/>
        <v>825000</v>
      </c>
      <c r="UO135" s="36">
        <f t="shared" si="227"/>
        <v>727000</v>
      </c>
      <c r="UP135" s="20">
        <f t="shared" si="228"/>
        <v>720000</v>
      </c>
      <c r="UQ135" s="20">
        <f t="shared" si="229"/>
        <v>0</v>
      </c>
      <c r="UR135" s="20">
        <f t="shared" si="230"/>
        <v>7000</v>
      </c>
      <c r="US135" s="20">
        <f t="shared" si="231"/>
        <v>0</v>
      </c>
      <c r="UT135" s="36">
        <f t="shared" si="232"/>
        <v>98000</v>
      </c>
      <c r="UU135" s="36">
        <f t="shared" si="233"/>
        <v>0</v>
      </c>
      <c r="UV135" s="20">
        <f t="shared" si="234"/>
        <v>0</v>
      </c>
      <c r="UW135" s="20">
        <f t="shared" si="235"/>
        <v>0</v>
      </c>
      <c r="UX135" s="20">
        <f t="shared" si="236"/>
        <v>0</v>
      </c>
      <c r="UY135" s="20">
        <f t="shared" si="237"/>
        <v>3000</v>
      </c>
      <c r="UZ135" s="20">
        <f t="shared" si="238"/>
        <v>20000</v>
      </c>
      <c r="VA135" s="20">
        <f t="shared" si="239"/>
        <v>20000</v>
      </c>
      <c r="VB135" s="36">
        <f t="shared" si="240"/>
        <v>55000</v>
      </c>
      <c r="VC135" s="20">
        <f t="shared" si="241"/>
        <v>10000</v>
      </c>
      <c r="VD135" s="20">
        <f t="shared" si="242"/>
        <v>5000</v>
      </c>
      <c r="VE135" s="20">
        <f t="shared" si="243"/>
        <v>0</v>
      </c>
      <c r="VF135" s="20">
        <f t="shared" si="244"/>
        <v>0</v>
      </c>
      <c r="VG135" s="20">
        <f t="shared" si="245"/>
        <v>10000</v>
      </c>
      <c r="VH135" s="20">
        <f t="shared" si="246"/>
        <v>30000</v>
      </c>
      <c r="VI135" s="20">
        <f t="shared" si="247"/>
        <v>0</v>
      </c>
      <c r="VJ135" s="20">
        <f t="shared" si="248"/>
        <v>0</v>
      </c>
      <c r="VK135" s="20">
        <f t="shared" si="249"/>
        <v>0</v>
      </c>
      <c r="VL135" s="20">
        <f t="shared" si="250"/>
        <v>0</v>
      </c>
      <c r="VM135" s="20">
        <f t="shared" si="251"/>
        <v>0</v>
      </c>
      <c r="VN135" s="20">
        <f t="shared" si="252"/>
        <v>0</v>
      </c>
      <c r="VT135" s="34">
        <f t="shared" si="139"/>
        <v>9949795</v>
      </c>
      <c r="VU135" s="34" t="str">
        <f t="shared" si="140"/>
        <v>Městys Pecka</v>
      </c>
      <c r="VV135" s="34" t="str">
        <f t="shared" si="141"/>
        <v>Pečovatelská služba Pecka</v>
      </c>
      <c r="VW135" s="34" t="str">
        <f t="shared" si="142"/>
        <v>pečovatelská služba</v>
      </c>
      <c r="VX135" s="10">
        <f t="shared" si="143"/>
        <v>62000</v>
      </c>
      <c r="VY135" s="10"/>
      <c r="VZ135" s="10"/>
      <c r="WA135" s="10">
        <f t="shared" si="144"/>
        <v>80000</v>
      </c>
      <c r="WB135" s="10">
        <f t="shared" si="145"/>
        <v>70000</v>
      </c>
      <c r="WC135" s="10">
        <f t="shared" si="146"/>
        <v>0</v>
      </c>
      <c r="WD135" s="10">
        <f t="shared" si="147"/>
        <v>0</v>
      </c>
      <c r="WE135" s="10">
        <f t="shared" si="148"/>
        <v>35000</v>
      </c>
      <c r="WF135" s="10"/>
      <c r="WG135" s="10"/>
      <c r="WH135" s="10">
        <f t="shared" si="149"/>
        <v>0</v>
      </c>
      <c r="WI135" s="10">
        <f t="shared" si="150"/>
        <v>427000</v>
      </c>
      <c r="WJ135" s="10">
        <f t="shared" si="151"/>
        <v>630000</v>
      </c>
      <c r="WK135" s="10"/>
      <c r="WL135" s="10">
        <f t="shared" si="152"/>
        <v>430000</v>
      </c>
      <c r="WM135" s="10">
        <f t="shared" si="153"/>
        <v>1734000</v>
      </c>
      <c r="WN135" s="10">
        <f t="shared" si="154"/>
        <v>1734000</v>
      </c>
      <c r="WO135" s="10">
        <f t="shared" si="155"/>
        <v>0</v>
      </c>
      <c r="WP135" s="10">
        <f t="shared" si="156"/>
        <v>1060000</v>
      </c>
      <c r="WQ135" s="34">
        <v>6115340</v>
      </c>
      <c r="WR135" s="10">
        <f t="shared" si="157"/>
        <v>23000</v>
      </c>
      <c r="WS135" s="10"/>
      <c r="WT135" s="10"/>
      <c r="WU135" s="10">
        <f t="shared" si="158"/>
        <v>10000</v>
      </c>
      <c r="WV135" s="10">
        <f t="shared" si="159"/>
        <v>30000</v>
      </c>
      <c r="WW135" s="10">
        <f t="shared" si="160"/>
        <v>0</v>
      </c>
      <c r="WX135" s="10">
        <f t="shared" si="161"/>
        <v>0</v>
      </c>
      <c r="WY135" s="10">
        <f t="shared" si="162"/>
        <v>15000</v>
      </c>
      <c r="WZ135" s="10"/>
      <c r="XA135" s="10"/>
      <c r="XB135" s="10">
        <f t="shared" si="163"/>
        <v>0</v>
      </c>
      <c r="XC135" s="10">
        <f t="shared" si="164"/>
        <v>20000</v>
      </c>
      <c r="XD135" s="10">
        <f t="shared" si="165"/>
        <v>727000</v>
      </c>
      <c r="XE135" s="10">
        <f t="shared" si="166"/>
        <v>825000</v>
      </c>
      <c r="XF135" s="10"/>
      <c r="XG135" s="10">
        <f t="shared" si="167"/>
        <v>825000</v>
      </c>
      <c r="XH135" s="10">
        <f t="shared" si="168"/>
        <v>0</v>
      </c>
      <c r="XI135" s="10"/>
      <c r="XJ135" s="10"/>
      <c r="XK135" s="10"/>
    </row>
    <row r="136" spans="1:635" s="34" customFormat="1" ht="28.5" customHeight="1">
      <c r="A136" s="7">
        <v>1</v>
      </c>
      <c r="B136" s="9" t="s">
        <v>1640</v>
      </c>
      <c r="C136" s="7">
        <v>63213206</v>
      </c>
      <c r="D136" s="7" t="s">
        <v>1641</v>
      </c>
      <c r="E136" s="7" t="s">
        <v>1185</v>
      </c>
      <c r="F136" s="7">
        <v>2540162</v>
      </c>
      <c r="G136" s="7" t="s">
        <v>1186</v>
      </c>
      <c r="H136" s="7" t="s">
        <v>1187</v>
      </c>
      <c r="I136" s="7" t="s">
        <v>1640</v>
      </c>
      <c r="J136" s="35">
        <v>39083</v>
      </c>
      <c r="K136" s="7"/>
      <c r="L136" s="7" t="s">
        <v>1188</v>
      </c>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t="s">
        <v>1326</v>
      </c>
      <c r="AQ136" s="7">
        <v>17</v>
      </c>
      <c r="AR136" s="7">
        <v>90</v>
      </c>
      <c r="AS136" s="7">
        <v>233</v>
      </c>
      <c r="AT136" s="7">
        <v>200</v>
      </c>
      <c r="AU136" s="7">
        <v>210</v>
      </c>
      <c r="AV136" s="7"/>
      <c r="AW136" s="7"/>
      <c r="AX136" s="7"/>
      <c r="AY136" s="7"/>
      <c r="AZ136" s="7"/>
      <c r="BA136" s="7"/>
      <c r="BB136" s="7"/>
      <c r="BC136" s="7"/>
      <c r="BD136" s="7"/>
      <c r="BE136" s="7"/>
      <c r="BF136" s="7"/>
      <c r="BG136" s="7"/>
      <c r="BH136" s="7"/>
      <c r="BI136" s="7"/>
      <c r="BJ136" s="7">
        <v>7000</v>
      </c>
      <c r="BK136" s="7"/>
      <c r="BL136" s="7" t="s">
        <v>1642</v>
      </c>
      <c r="BM136" s="7" t="s">
        <v>1191</v>
      </c>
      <c r="BN136" s="7" t="s">
        <v>1484</v>
      </c>
      <c r="BO136" s="7">
        <v>0</v>
      </c>
      <c r="BP136" s="7">
        <v>0</v>
      </c>
      <c r="BQ136" s="7">
        <v>0</v>
      </c>
      <c r="BR136" s="7">
        <v>0</v>
      </c>
      <c r="BS136" s="7">
        <v>0</v>
      </c>
      <c r="BT136" s="7">
        <v>64</v>
      </c>
      <c r="BU136" s="7">
        <v>59</v>
      </c>
      <c r="BV136" s="7">
        <v>18</v>
      </c>
      <c r="BW136" s="7">
        <v>11</v>
      </c>
      <c r="BX136" s="7">
        <v>28</v>
      </c>
      <c r="BY136" s="7">
        <v>64</v>
      </c>
      <c r="BZ136" s="7">
        <v>59</v>
      </c>
      <c r="CA136" s="7">
        <v>18</v>
      </c>
      <c r="CB136" s="7">
        <v>11</v>
      </c>
      <c r="CC136" s="7">
        <v>28</v>
      </c>
      <c r="CD136" s="7">
        <v>0</v>
      </c>
      <c r="CE136" s="7">
        <v>180</v>
      </c>
      <c r="CF136" s="7">
        <v>180</v>
      </c>
      <c r="CG136" s="7">
        <v>0</v>
      </c>
      <c r="CH136" s="7">
        <v>0</v>
      </c>
      <c r="CI136" s="7">
        <v>0</v>
      </c>
      <c r="CJ136" s="7">
        <v>0</v>
      </c>
      <c r="CK136" s="7">
        <v>0</v>
      </c>
      <c r="CL136" s="7">
        <v>0</v>
      </c>
      <c r="CM136" s="7">
        <v>80</v>
      </c>
      <c r="CN136" s="7">
        <v>65</v>
      </c>
      <c r="CO136" s="7">
        <v>20</v>
      </c>
      <c r="CP136" s="7">
        <v>10</v>
      </c>
      <c r="CQ136" s="7">
        <v>35</v>
      </c>
      <c r="CR136" s="7">
        <v>80</v>
      </c>
      <c r="CS136" s="7">
        <v>65</v>
      </c>
      <c r="CT136" s="7">
        <v>20</v>
      </c>
      <c r="CU136" s="7">
        <v>10</v>
      </c>
      <c r="CV136" s="7">
        <v>35</v>
      </c>
      <c r="CW136" s="7">
        <v>0</v>
      </c>
      <c r="CX136" s="7">
        <v>210</v>
      </c>
      <c r="CY136" s="7">
        <v>210</v>
      </c>
      <c r="CZ136" s="7">
        <v>9</v>
      </c>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v>1</v>
      </c>
      <c r="EL136" s="7">
        <v>1</v>
      </c>
      <c r="EM136" s="7">
        <v>1</v>
      </c>
      <c r="EN136" s="7">
        <v>350000</v>
      </c>
      <c r="EO136" s="7">
        <v>0</v>
      </c>
      <c r="EP136" s="7">
        <v>5</v>
      </c>
      <c r="EQ136" s="7">
        <v>4.5</v>
      </c>
      <c r="ER136" s="7">
        <v>4.5</v>
      </c>
      <c r="ES136" s="7">
        <v>1360000</v>
      </c>
      <c r="ET136" s="7">
        <v>1360000</v>
      </c>
      <c r="EU136" s="7"/>
      <c r="EV136" s="7"/>
      <c r="EW136" s="7"/>
      <c r="EX136" s="7"/>
      <c r="EY136" s="7"/>
      <c r="EZ136" s="7"/>
      <c r="FA136" s="7"/>
      <c r="FB136" s="7"/>
      <c r="FC136" s="7"/>
      <c r="FD136" s="7"/>
      <c r="FE136" s="7"/>
      <c r="FF136" s="7"/>
      <c r="FG136" s="7"/>
      <c r="FH136" s="7"/>
      <c r="FI136" s="7"/>
      <c r="FJ136" s="7"/>
      <c r="FK136" s="7"/>
      <c r="FL136" s="7"/>
      <c r="FM136" s="7"/>
      <c r="FN136" s="7"/>
      <c r="FO136" s="7">
        <v>1</v>
      </c>
      <c r="FP136" s="7">
        <v>1</v>
      </c>
      <c r="FQ136" s="7">
        <v>0.5</v>
      </c>
      <c r="FR136" s="7">
        <v>270000</v>
      </c>
      <c r="FS136" s="7">
        <v>0</v>
      </c>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c r="IW136" s="7"/>
      <c r="IX136" s="7"/>
      <c r="IY136" s="7"/>
      <c r="IZ136" s="7"/>
      <c r="JA136" s="7"/>
      <c r="JB136" s="7"/>
      <c r="JC136" s="7"/>
      <c r="JD136" s="7"/>
      <c r="JE136" s="7"/>
      <c r="JF136" s="7"/>
      <c r="JG136" s="7"/>
      <c r="JH136" s="7"/>
      <c r="JI136" s="7"/>
      <c r="JJ136" s="7"/>
      <c r="JK136" s="7"/>
      <c r="JL136" s="7"/>
      <c r="JM136" s="7"/>
      <c r="JN136" s="7"/>
      <c r="JO136" s="7"/>
      <c r="JP136" s="7"/>
      <c r="JQ136" s="7"/>
      <c r="JR136" s="7"/>
      <c r="JS136" s="7"/>
      <c r="JT136" s="7"/>
      <c r="JU136" s="7"/>
      <c r="JV136" s="7"/>
      <c r="JW136" s="7"/>
      <c r="JX136" s="7"/>
      <c r="JY136" s="7"/>
      <c r="JZ136" s="7"/>
      <c r="KA136" s="7"/>
      <c r="KB136" s="7"/>
      <c r="KC136" s="7"/>
      <c r="KD136" s="7"/>
      <c r="KE136" s="7"/>
      <c r="KF136" s="7"/>
      <c r="KG136" s="7">
        <v>0</v>
      </c>
      <c r="KH136" s="7"/>
      <c r="KI136" s="7">
        <v>5.5</v>
      </c>
      <c r="KJ136" s="7">
        <v>0</v>
      </c>
      <c r="KK136" s="7">
        <v>0</v>
      </c>
      <c r="KL136" s="7">
        <v>0</v>
      </c>
      <c r="KM136" s="7">
        <v>5.5</v>
      </c>
      <c r="KN136" s="7">
        <v>1980000</v>
      </c>
      <c r="KO136" s="7">
        <v>1360000</v>
      </c>
      <c r="KP136" s="7">
        <v>1360000</v>
      </c>
      <c r="KQ136" s="7"/>
      <c r="KR136" s="7"/>
      <c r="KS136" s="7"/>
      <c r="KT136" s="7">
        <v>0</v>
      </c>
      <c r="KU136" s="7">
        <v>0</v>
      </c>
      <c r="KV136" s="7">
        <v>0</v>
      </c>
      <c r="KW136" s="7"/>
      <c r="KX136" s="7"/>
      <c r="KY136" s="7"/>
      <c r="KZ136" s="7">
        <v>0</v>
      </c>
      <c r="LA136" s="7">
        <v>0</v>
      </c>
      <c r="LB136" s="7">
        <v>0</v>
      </c>
      <c r="LC136" s="7"/>
      <c r="LD136" s="7"/>
      <c r="LE136" s="7"/>
      <c r="LF136" s="7">
        <v>0</v>
      </c>
      <c r="LG136" s="7">
        <v>0</v>
      </c>
      <c r="LH136" s="7">
        <v>0</v>
      </c>
      <c r="LI136" s="7"/>
      <c r="LJ136" s="7"/>
      <c r="LK136" s="7"/>
      <c r="LL136" s="7">
        <v>0</v>
      </c>
      <c r="LM136" s="7">
        <v>0</v>
      </c>
      <c r="LN136" s="7">
        <v>0</v>
      </c>
      <c r="LO136" s="7"/>
      <c r="LP136" s="7"/>
      <c r="LQ136" s="7"/>
      <c r="LR136" s="7">
        <v>100000</v>
      </c>
      <c r="LS136" s="7">
        <v>0</v>
      </c>
      <c r="LT136" s="7">
        <v>0</v>
      </c>
      <c r="LU136" s="7"/>
      <c r="LV136" s="7"/>
      <c r="LW136" s="7"/>
      <c r="LX136" s="7">
        <v>0</v>
      </c>
      <c r="LY136" s="7">
        <v>0</v>
      </c>
      <c r="LZ136" s="7">
        <v>0</v>
      </c>
      <c r="MA136" s="7"/>
      <c r="MB136" s="7"/>
      <c r="MC136" s="7"/>
      <c r="MD136" s="7">
        <v>100000</v>
      </c>
      <c r="ME136" s="7">
        <v>0</v>
      </c>
      <c r="MF136" s="7">
        <v>0</v>
      </c>
      <c r="MG136" s="7"/>
      <c r="MH136" s="7"/>
      <c r="MI136" s="7"/>
      <c r="MJ136" s="7">
        <v>200000</v>
      </c>
      <c r="MK136" s="7">
        <v>0</v>
      </c>
      <c r="ML136" s="7">
        <v>0</v>
      </c>
      <c r="MM136" s="7"/>
      <c r="MN136" s="7"/>
      <c r="MO136" s="7"/>
      <c r="MP136" s="7">
        <v>0</v>
      </c>
      <c r="MQ136" s="7">
        <v>0</v>
      </c>
      <c r="MR136" s="7">
        <v>0</v>
      </c>
      <c r="MS136" s="7"/>
      <c r="MT136" s="7"/>
      <c r="MU136" s="7"/>
      <c r="MV136" s="7">
        <v>30000</v>
      </c>
      <c r="MW136" s="7">
        <v>0</v>
      </c>
      <c r="MX136" s="7">
        <v>0</v>
      </c>
      <c r="MY136" s="7"/>
      <c r="MZ136" s="7"/>
      <c r="NA136" s="7"/>
      <c r="NB136" s="7">
        <v>30000</v>
      </c>
      <c r="NC136" s="7">
        <v>0</v>
      </c>
      <c r="ND136" s="7">
        <v>0</v>
      </c>
      <c r="NE136" s="7"/>
      <c r="NF136" s="7"/>
      <c r="NG136" s="7"/>
      <c r="NH136" s="7">
        <v>220000</v>
      </c>
      <c r="NI136" s="7">
        <v>0</v>
      </c>
      <c r="NJ136" s="7">
        <v>0</v>
      </c>
      <c r="NK136" s="7"/>
      <c r="NL136" s="7"/>
      <c r="NM136" s="7"/>
      <c r="NN136" s="7">
        <v>60000</v>
      </c>
      <c r="NO136" s="7">
        <v>0</v>
      </c>
      <c r="NP136" s="7">
        <v>0</v>
      </c>
      <c r="NQ136" s="7"/>
      <c r="NR136" s="7"/>
      <c r="NS136" s="7"/>
      <c r="NT136" s="7">
        <v>50000</v>
      </c>
      <c r="NU136" s="7">
        <v>0</v>
      </c>
      <c r="NV136" s="7">
        <v>0</v>
      </c>
      <c r="NW136" s="7"/>
      <c r="NX136" s="7"/>
      <c r="NY136" s="7"/>
      <c r="NZ136" s="7">
        <v>100000</v>
      </c>
      <c r="OA136" s="7">
        <v>0</v>
      </c>
      <c r="OB136" s="7">
        <v>0</v>
      </c>
      <c r="OC136" s="7"/>
      <c r="OD136" s="7"/>
      <c r="OE136" s="7"/>
      <c r="OF136" s="7">
        <v>0</v>
      </c>
      <c r="OG136" s="7">
        <v>0</v>
      </c>
      <c r="OH136" s="7">
        <v>0</v>
      </c>
      <c r="OI136" s="7"/>
      <c r="OJ136" s="7"/>
      <c r="OK136" s="7"/>
      <c r="OL136" s="7">
        <v>0</v>
      </c>
      <c r="OM136" s="7">
        <v>0</v>
      </c>
      <c r="ON136" s="7">
        <v>0</v>
      </c>
      <c r="OO136" s="7"/>
      <c r="OP136" s="7"/>
      <c r="OQ136" s="7"/>
      <c r="OR136" s="7">
        <v>0</v>
      </c>
      <c r="OS136" s="7">
        <v>0</v>
      </c>
      <c r="OT136" s="7">
        <v>0</v>
      </c>
      <c r="OU136" s="7"/>
      <c r="OV136" s="7"/>
      <c r="OW136" s="7"/>
      <c r="OX136" s="7">
        <v>220000</v>
      </c>
      <c r="OY136" s="7">
        <v>0</v>
      </c>
      <c r="OZ136" s="7">
        <v>0</v>
      </c>
      <c r="PA136" s="7"/>
      <c r="PB136" s="7"/>
      <c r="PC136" s="7"/>
      <c r="PD136" s="7">
        <v>0</v>
      </c>
      <c r="PE136" s="7">
        <v>0</v>
      </c>
      <c r="PF136" s="7">
        <v>0</v>
      </c>
      <c r="PG136" s="7"/>
      <c r="PH136" s="7"/>
      <c r="PI136" s="7"/>
      <c r="PJ136" s="7">
        <v>0</v>
      </c>
      <c r="PK136" s="7">
        <v>0</v>
      </c>
      <c r="PL136" s="7">
        <v>0</v>
      </c>
      <c r="PM136" s="7"/>
      <c r="PN136" s="7"/>
      <c r="PO136" s="7"/>
      <c r="PP136" s="7">
        <v>3090000</v>
      </c>
      <c r="PQ136" s="7">
        <v>1360000</v>
      </c>
      <c r="PR136" s="8">
        <v>1360000</v>
      </c>
      <c r="PS136" s="7">
        <v>100</v>
      </c>
      <c r="PT136" s="7">
        <v>100</v>
      </c>
      <c r="PU136" s="7"/>
      <c r="PV136" s="7">
        <v>2287902</v>
      </c>
      <c r="PW136" s="7"/>
      <c r="PX136" s="7">
        <v>1061000</v>
      </c>
      <c r="PY136" s="7">
        <v>1061000</v>
      </c>
      <c r="PZ136" s="7">
        <v>1360000</v>
      </c>
      <c r="QA136" s="7">
        <v>0</v>
      </c>
      <c r="QB136" s="7">
        <v>0</v>
      </c>
      <c r="QC136" s="7">
        <v>0</v>
      </c>
      <c r="QD136" s="7">
        <v>0</v>
      </c>
      <c r="QE136" s="7">
        <v>0</v>
      </c>
      <c r="QF136" s="7">
        <v>0</v>
      </c>
      <c r="QG136" s="7">
        <v>0</v>
      </c>
      <c r="QH136" s="7">
        <v>0</v>
      </c>
      <c r="QI136" s="7">
        <v>0</v>
      </c>
      <c r="QJ136" s="7">
        <v>1143394</v>
      </c>
      <c r="QK136" s="7">
        <v>950000</v>
      </c>
      <c r="QL136" s="7">
        <v>1000000</v>
      </c>
      <c r="QM136" s="7"/>
      <c r="QN136" s="7">
        <v>0</v>
      </c>
      <c r="QO136" s="7">
        <v>0</v>
      </c>
      <c r="QP136" s="7">
        <v>0</v>
      </c>
      <c r="QQ136" s="7"/>
      <c r="QR136" s="7"/>
      <c r="QS136" s="7"/>
      <c r="QT136" s="7"/>
      <c r="QU136" s="7">
        <v>0</v>
      </c>
      <c r="QV136" s="7">
        <v>0</v>
      </c>
      <c r="QW136" s="7">
        <v>532500</v>
      </c>
      <c r="QX136" s="7">
        <v>187000</v>
      </c>
      <c r="QY136" s="7">
        <v>192500</v>
      </c>
      <c r="QZ136" s="7">
        <v>197500</v>
      </c>
      <c r="RA136" s="7"/>
      <c r="RB136" s="7"/>
      <c r="RC136" s="7"/>
      <c r="RD136" s="7">
        <v>0</v>
      </c>
      <c r="RE136" s="7">
        <v>400000</v>
      </c>
      <c r="RF136" s="7">
        <v>0</v>
      </c>
      <c r="RG136" s="7"/>
      <c r="RH136" s="7"/>
      <c r="RI136" s="7">
        <v>0</v>
      </c>
      <c r="RJ136" s="7"/>
      <c r="RK136" s="7"/>
      <c r="RL136" s="7"/>
      <c r="RM136" s="7" t="s">
        <v>1188</v>
      </c>
      <c r="RN136" s="7"/>
      <c r="RO136" s="7"/>
      <c r="RP136" s="7"/>
      <c r="RQ136" s="7"/>
      <c r="RR136" s="7"/>
      <c r="RS136" s="7"/>
      <c r="RT136" s="7"/>
      <c r="RU136" s="7"/>
      <c r="RV136" s="7"/>
      <c r="RW136" s="7"/>
      <c r="RX136" s="7"/>
      <c r="RY136" s="7"/>
      <c r="RZ136" s="7"/>
      <c r="SA136" s="7"/>
      <c r="SB136" s="7"/>
      <c r="SC136" s="7"/>
      <c r="SD136" s="7"/>
      <c r="SE136" s="7"/>
      <c r="SF136" s="7"/>
      <c r="SG136" s="36">
        <f t="shared" si="169"/>
        <v>3090000</v>
      </c>
      <c r="SH136" s="36">
        <f t="shared" si="170"/>
        <v>3090000</v>
      </c>
      <c r="SI136" s="36">
        <f t="shared" si="171"/>
        <v>1980000</v>
      </c>
      <c r="SJ136" s="20">
        <f t="shared" si="172"/>
        <v>1980000</v>
      </c>
      <c r="SK136" s="20">
        <f t="shared" si="173"/>
        <v>0</v>
      </c>
      <c r="SL136" s="20">
        <f t="shared" si="174"/>
        <v>0</v>
      </c>
      <c r="SM136" s="20">
        <f t="shared" si="175"/>
        <v>0</v>
      </c>
      <c r="SN136" s="36">
        <f t="shared" si="176"/>
        <v>1110000</v>
      </c>
      <c r="SO136" s="36">
        <f t="shared" si="177"/>
        <v>100000</v>
      </c>
      <c r="SP136" s="20">
        <f t="shared" si="178"/>
        <v>0</v>
      </c>
      <c r="SQ136" s="20">
        <f t="shared" si="179"/>
        <v>100000</v>
      </c>
      <c r="SR136" s="20">
        <f t="shared" si="180"/>
        <v>0</v>
      </c>
      <c r="SS136" s="20">
        <f t="shared" si="181"/>
        <v>100000</v>
      </c>
      <c r="ST136" s="20">
        <f t="shared" si="182"/>
        <v>200000</v>
      </c>
      <c r="SU136" s="20">
        <f t="shared" si="183"/>
        <v>0</v>
      </c>
      <c r="SV136" s="36">
        <f t="shared" si="184"/>
        <v>710000</v>
      </c>
      <c r="SW136" s="20">
        <f t="shared" si="185"/>
        <v>30000</v>
      </c>
      <c r="SX136" s="20">
        <f t="shared" si="186"/>
        <v>30000</v>
      </c>
      <c r="SY136" s="20">
        <f t="shared" si="187"/>
        <v>220000</v>
      </c>
      <c r="SZ136" s="20">
        <f t="shared" si="188"/>
        <v>60000</v>
      </c>
      <c r="TA136" s="20">
        <f t="shared" si="189"/>
        <v>50000</v>
      </c>
      <c r="TB136" s="20">
        <f t="shared" si="190"/>
        <v>100000</v>
      </c>
      <c r="TC136" s="20">
        <f t="shared" si="191"/>
        <v>0</v>
      </c>
      <c r="TD136" s="20">
        <f t="shared" si="192"/>
        <v>0</v>
      </c>
      <c r="TE136" s="20">
        <f t="shared" si="193"/>
        <v>0</v>
      </c>
      <c r="TF136" s="20">
        <f t="shared" si="194"/>
        <v>220000</v>
      </c>
      <c r="TG136" s="20">
        <f t="shared" si="195"/>
        <v>0</v>
      </c>
      <c r="TH136" s="20">
        <f t="shared" si="196"/>
        <v>0</v>
      </c>
      <c r="TI136" s="6"/>
      <c r="TJ136" s="36">
        <f t="shared" si="197"/>
        <v>1360000</v>
      </c>
      <c r="TK136" s="36">
        <f t="shared" si="198"/>
        <v>1360000</v>
      </c>
      <c r="TL136" s="36">
        <f t="shared" si="199"/>
        <v>1360000</v>
      </c>
      <c r="TM136" s="20">
        <f t="shared" si="200"/>
        <v>1360000</v>
      </c>
      <c r="TN136" s="20">
        <f t="shared" si="201"/>
        <v>0</v>
      </c>
      <c r="TO136" s="20">
        <f t="shared" si="202"/>
        <v>0</v>
      </c>
      <c r="TP136" s="20">
        <f t="shared" si="203"/>
        <v>0</v>
      </c>
      <c r="TQ136" s="36">
        <f t="shared" si="204"/>
        <v>0</v>
      </c>
      <c r="TR136" s="36">
        <f t="shared" si="205"/>
        <v>0</v>
      </c>
      <c r="TS136" s="20">
        <f t="shared" si="206"/>
        <v>0</v>
      </c>
      <c r="TT136" s="20">
        <f t="shared" si="207"/>
        <v>0</v>
      </c>
      <c r="TU136" s="20">
        <f t="shared" si="208"/>
        <v>0</v>
      </c>
      <c r="TV136" s="20">
        <f t="shared" si="209"/>
        <v>0</v>
      </c>
      <c r="TW136" s="20">
        <f t="shared" si="210"/>
        <v>0</v>
      </c>
      <c r="TX136" s="20">
        <f t="shared" si="211"/>
        <v>0</v>
      </c>
      <c r="TY136" s="36">
        <f t="shared" si="212"/>
        <v>0</v>
      </c>
      <c r="TZ136" s="20">
        <f t="shared" si="213"/>
        <v>0</v>
      </c>
      <c r="UA136" s="20">
        <f t="shared" si="214"/>
        <v>0</v>
      </c>
      <c r="UB136" s="20">
        <f t="shared" si="215"/>
        <v>0</v>
      </c>
      <c r="UC136" s="20">
        <f t="shared" si="216"/>
        <v>0</v>
      </c>
      <c r="UD136" s="20">
        <f t="shared" si="217"/>
        <v>0</v>
      </c>
      <c r="UE136" s="20">
        <f t="shared" si="218"/>
        <v>0</v>
      </c>
      <c r="UF136" s="20">
        <f t="shared" si="219"/>
        <v>0</v>
      </c>
      <c r="UG136" s="20">
        <f t="shared" si="220"/>
        <v>0</v>
      </c>
      <c r="UH136" s="20">
        <f t="shared" si="221"/>
        <v>0</v>
      </c>
      <c r="UI136" s="20">
        <f t="shared" si="222"/>
        <v>0</v>
      </c>
      <c r="UJ136" s="20">
        <f t="shared" si="223"/>
        <v>0</v>
      </c>
      <c r="UK136" s="20">
        <f t="shared" si="224"/>
        <v>0</v>
      </c>
      <c r="UL136" s="6"/>
      <c r="UM136" s="36">
        <f t="shared" si="225"/>
        <v>1360000</v>
      </c>
      <c r="UN136" s="36">
        <f t="shared" si="226"/>
        <v>1360000</v>
      </c>
      <c r="UO136" s="36">
        <f t="shared" si="227"/>
        <v>1360000</v>
      </c>
      <c r="UP136" s="20">
        <f t="shared" si="228"/>
        <v>1360000</v>
      </c>
      <c r="UQ136" s="20">
        <f t="shared" si="229"/>
        <v>0</v>
      </c>
      <c r="UR136" s="20">
        <f t="shared" si="230"/>
        <v>0</v>
      </c>
      <c r="US136" s="20">
        <f t="shared" si="231"/>
        <v>0</v>
      </c>
      <c r="UT136" s="36">
        <f t="shared" si="232"/>
        <v>0</v>
      </c>
      <c r="UU136" s="36">
        <f t="shared" si="233"/>
        <v>0</v>
      </c>
      <c r="UV136" s="20">
        <f t="shared" si="234"/>
        <v>0</v>
      </c>
      <c r="UW136" s="20">
        <f t="shared" si="235"/>
        <v>0</v>
      </c>
      <c r="UX136" s="20">
        <f t="shared" si="236"/>
        <v>0</v>
      </c>
      <c r="UY136" s="20">
        <f t="shared" si="237"/>
        <v>0</v>
      </c>
      <c r="UZ136" s="20">
        <f t="shared" si="238"/>
        <v>0</v>
      </c>
      <c r="VA136" s="20">
        <f t="shared" si="239"/>
        <v>0</v>
      </c>
      <c r="VB136" s="36">
        <f t="shared" si="240"/>
        <v>0</v>
      </c>
      <c r="VC136" s="20">
        <f t="shared" si="241"/>
        <v>0</v>
      </c>
      <c r="VD136" s="20">
        <f t="shared" si="242"/>
        <v>0</v>
      </c>
      <c r="VE136" s="20">
        <f t="shared" si="243"/>
        <v>0</v>
      </c>
      <c r="VF136" s="20">
        <f t="shared" si="244"/>
        <v>0</v>
      </c>
      <c r="VG136" s="20">
        <f t="shared" si="245"/>
        <v>0</v>
      </c>
      <c r="VH136" s="20">
        <f t="shared" si="246"/>
        <v>0</v>
      </c>
      <c r="VI136" s="20">
        <f t="shared" si="247"/>
        <v>0</v>
      </c>
      <c r="VJ136" s="20">
        <f t="shared" si="248"/>
        <v>0</v>
      </c>
      <c r="VK136" s="20">
        <f t="shared" si="249"/>
        <v>0</v>
      </c>
      <c r="VL136" s="20">
        <f t="shared" si="250"/>
        <v>0</v>
      </c>
      <c r="VM136" s="20">
        <f t="shared" si="251"/>
        <v>0</v>
      </c>
      <c r="VN136" s="20">
        <f t="shared" si="252"/>
        <v>0</v>
      </c>
      <c r="VT136" s="34">
        <f t="shared" si="139"/>
        <v>2540162</v>
      </c>
      <c r="VU136" s="34" t="str">
        <f t="shared" si="140"/>
        <v>Mgr. Zuzana Luňáková, Agentura domácí péče</v>
      </c>
      <c r="VV136" s="34" t="str">
        <f t="shared" si="141"/>
        <v>Mgr. Zuzana Luňáková, Agentura domácí péče</v>
      </c>
      <c r="VW136" s="34" t="str">
        <f t="shared" si="142"/>
        <v>pečovatelská služba</v>
      </c>
      <c r="VX136" s="10">
        <f t="shared" si="143"/>
        <v>400000</v>
      </c>
      <c r="VY136" s="10"/>
      <c r="VZ136" s="10"/>
      <c r="WA136" s="10">
        <f t="shared" si="144"/>
        <v>30000</v>
      </c>
      <c r="WB136" s="10">
        <f t="shared" si="145"/>
        <v>100000</v>
      </c>
      <c r="WC136" s="10">
        <f t="shared" si="146"/>
        <v>220000</v>
      </c>
      <c r="WD136" s="10">
        <f t="shared" si="147"/>
        <v>0</v>
      </c>
      <c r="WE136" s="10">
        <f t="shared" si="148"/>
        <v>140000</v>
      </c>
      <c r="WF136" s="10"/>
      <c r="WG136" s="10"/>
      <c r="WH136" s="10">
        <f t="shared" si="149"/>
        <v>0</v>
      </c>
      <c r="WI136" s="10">
        <f t="shared" si="150"/>
        <v>220000</v>
      </c>
      <c r="WJ136" s="10">
        <f t="shared" si="151"/>
        <v>1710000</v>
      </c>
      <c r="WK136" s="10"/>
      <c r="WL136" s="10">
        <f t="shared" si="152"/>
        <v>270000</v>
      </c>
      <c r="WM136" s="10">
        <f t="shared" si="153"/>
        <v>3090000</v>
      </c>
      <c r="WN136" s="10">
        <f t="shared" si="154"/>
        <v>3090000</v>
      </c>
      <c r="WO136" s="10">
        <f t="shared" si="155"/>
        <v>0</v>
      </c>
      <c r="WP136" s="10">
        <f t="shared" si="156"/>
        <v>1980000</v>
      </c>
      <c r="WQ136" s="34">
        <v>6115340</v>
      </c>
      <c r="WR136" s="10">
        <f t="shared" si="157"/>
        <v>0</v>
      </c>
      <c r="WS136" s="10"/>
      <c r="WT136" s="10"/>
      <c r="WU136" s="10">
        <f t="shared" si="158"/>
        <v>0</v>
      </c>
      <c r="WV136" s="10">
        <f t="shared" si="159"/>
        <v>0</v>
      </c>
      <c r="WW136" s="10">
        <f t="shared" si="160"/>
        <v>0</v>
      </c>
      <c r="WX136" s="10">
        <f t="shared" si="161"/>
        <v>0</v>
      </c>
      <c r="WY136" s="10">
        <f t="shared" si="162"/>
        <v>0</v>
      </c>
      <c r="WZ136" s="10"/>
      <c r="XA136" s="10"/>
      <c r="XB136" s="10">
        <f t="shared" si="163"/>
        <v>0</v>
      </c>
      <c r="XC136" s="10">
        <f t="shared" si="164"/>
        <v>0</v>
      </c>
      <c r="XD136" s="10">
        <f t="shared" si="165"/>
        <v>1360000</v>
      </c>
      <c r="XE136" s="10">
        <f t="shared" si="166"/>
        <v>1360000</v>
      </c>
      <c r="XF136" s="10"/>
      <c r="XG136" s="10">
        <f t="shared" si="167"/>
        <v>1360000</v>
      </c>
      <c r="XH136" s="10">
        <f t="shared" si="168"/>
        <v>0</v>
      </c>
      <c r="XI136" s="10"/>
      <c r="XJ136" s="10"/>
      <c r="XK136" s="10"/>
    </row>
    <row r="137" spans="1:635" s="34" customFormat="1" ht="28.5" customHeight="1">
      <c r="A137" s="7">
        <v>1</v>
      </c>
      <c r="B137" s="9" t="s">
        <v>1643</v>
      </c>
      <c r="C137" s="7">
        <v>1875248</v>
      </c>
      <c r="D137" s="7" t="s">
        <v>1644</v>
      </c>
      <c r="E137" s="7" t="s">
        <v>1207</v>
      </c>
      <c r="F137" s="7">
        <v>2390992</v>
      </c>
      <c r="G137" s="7" t="s">
        <v>1220</v>
      </c>
      <c r="H137" s="7" t="s">
        <v>1221</v>
      </c>
      <c r="I137" s="7" t="s">
        <v>1645</v>
      </c>
      <c r="J137" s="35">
        <v>41883</v>
      </c>
      <c r="K137" s="7"/>
      <c r="L137" s="7" t="s">
        <v>1188</v>
      </c>
      <c r="M137" s="7"/>
      <c r="N137" s="7"/>
      <c r="O137" s="7"/>
      <c r="P137" s="7"/>
      <c r="Q137" s="7"/>
      <c r="R137" s="7"/>
      <c r="S137" s="7"/>
      <c r="T137" s="7"/>
      <c r="U137" s="7"/>
      <c r="V137" s="7"/>
      <c r="W137" s="7"/>
      <c r="X137" s="7" t="s">
        <v>1281</v>
      </c>
      <c r="Y137" s="7"/>
      <c r="Z137" s="7">
        <v>12</v>
      </c>
      <c r="AA137" s="7">
        <v>12</v>
      </c>
      <c r="AB137" s="7">
        <v>13</v>
      </c>
      <c r="AC137" s="7">
        <v>20</v>
      </c>
      <c r="AD137" s="7">
        <v>30</v>
      </c>
      <c r="AE137" s="7"/>
      <c r="AF137" s="7"/>
      <c r="AG137" s="7"/>
      <c r="AH137" s="7"/>
      <c r="AI137" s="7"/>
      <c r="AJ137" s="7"/>
      <c r="AK137" s="7"/>
      <c r="AL137" s="7"/>
      <c r="AM137" s="7"/>
      <c r="AN137" s="7"/>
      <c r="AO137" s="7"/>
      <c r="AP137" s="7" t="s">
        <v>1300</v>
      </c>
      <c r="AQ137" s="7">
        <v>3</v>
      </c>
      <c r="AR137" s="7">
        <v>3</v>
      </c>
      <c r="AS137" s="7">
        <v>7</v>
      </c>
      <c r="AT137" s="7">
        <v>7</v>
      </c>
      <c r="AU137" s="7">
        <v>20</v>
      </c>
      <c r="AV137" s="7"/>
      <c r="AW137" s="7"/>
      <c r="AX137" s="7"/>
      <c r="AY137" s="7"/>
      <c r="AZ137" s="7"/>
      <c r="BA137" s="7"/>
      <c r="BB137" s="7"/>
      <c r="BC137" s="7"/>
      <c r="BD137" s="7"/>
      <c r="BE137" s="7"/>
      <c r="BF137" s="7"/>
      <c r="BG137" s="7"/>
      <c r="BH137" s="7"/>
      <c r="BI137" s="7"/>
      <c r="BJ137" s="7"/>
      <c r="BK137" s="7"/>
      <c r="BL137" s="7" t="s">
        <v>1646</v>
      </c>
      <c r="BM137" s="7" t="s">
        <v>1496</v>
      </c>
      <c r="BN137" s="7" t="s">
        <v>1484</v>
      </c>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v>1</v>
      </c>
      <c r="EL137" s="7">
        <v>0.75</v>
      </c>
      <c r="EM137" s="7">
        <v>0.5</v>
      </c>
      <c r="EN137" s="7">
        <v>200000</v>
      </c>
      <c r="EO137" s="7">
        <v>140000</v>
      </c>
      <c r="EP137" s="7">
        <v>1</v>
      </c>
      <c r="EQ137" s="7">
        <v>0.5</v>
      </c>
      <c r="ER137" s="7">
        <v>0.5</v>
      </c>
      <c r="ES137" s="7">
        <v>125000</v>
      </c>
      <c r="ET137" s="7">
        <v>87000</v>
      </c>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v>2</v>
      </c>
      <c r="IO137" s="7">
        <v>500</v>
      </c>
      <c r="IP137" s="7">
        <v>0.249</v>
      </c>
      <c r="IQ137" s="7">
        <v>45000</v>
      </c>
      <c r="IR137" s="7">
        <v>31600</v>
      </c>
      <c r="IS137" s="7">
        <v>2</v>
      </c>
      <c r="IT137" s="7">
        <v>420</v>
      </c>
      <c r="IU137" s="7">
        <v>0.20899999999999999</v>
      </c>
      <c r="IV137" s="7">
        <v>40800</v>
      </c>
      <c r="IW137" s="7">
        <v>28500</v>
      </c>
      <c r="IX137" s="7"/>
      <c r="IY137" s="7"/>
      <c r="IZ137" s="7"/>
      <c r="JA137" s="7"/>
      <c r="JB137" s="7"/>
      <c r="JC137" s="7"/>
      <c r="JD137" s="7"/>
      <c r="JE137" s="7"/>
      <c r="JF137" s="7"/>
      <c r="JG137" s="7"/>
      <c r="JH137" s="7"/>
      <c r="JI137" s="7"/>
      <c r="JJ137" s="7"/>
      <c r="JK137" s="7"/>
      <c r="JL137" s="7"/>
      <c r="JM137" s="7"/>
      <c r="JN137" s="7"/>
      <c r="JO137" s="7"/>
      <c r="JP137" s="7"/>
      <c r="JQ137" s="7"/>
      <c r="JR137" s="7"/>
      <c r="JS137" s="7"/>
      <c r="JT137" s="7"/>
      <c r="JU137" s="7"/>
      <c r="JV137" s="7"/>
      <c r="JW137" s="7"/>
      <c r="JX137" s="7"/>
      <c r="JY137" s="7"/>
      <c r="JZ137" s="7"/>
      <c r="KA137" s="7"/>
      <c r="KB137" s="7"/>
      <c r="KC137" s="7"/>
      <c r="KD137" s="7"/>
      <c r="KE137" s="7"/>
      <c r="KF137" s="7"/>
      <c r="KG137" s="7">
        <v>3</v>
      </c>
      <c r="KH137" s="7">
        <v>60</v>
      </c>
      <c r="KI137" s="7">
        <v>1.25</v>
      </c>
      <c r="KJ137" s="7">
        <v>0</v>
      </c>
      <c r="KK137" s="7">
        <v>0.249</v>
      </c>
      <c r="KL137" s="7">
        <v>0</v>
      </c>
      <c r="KM137" s="7">
        <v>1.4990000000000001</v>
      </c>
      <c r="KN137" s="7">
        <v>325000</v>
      </c>
      <c r="KO137" s="7">
        <v>227000</v>
      </c>
      <c r="KP137" s="7">
        <v>227000</v>
      </c>
      <c r="KQ137" s="7"/>
      <c r="KR137" s="7"/>
      <c r="KS137" s="7"/>
      <c r="KT137" s="7">
        <v>0</v>
      </c>
      <c r="KU137" s="7">
        <v>0</v>
      </c>
      <c r="KV137" s="7">
        <v>0</v>
      </c>
      <c r="KW137" s="7"/>
      <c r="KX137" s="7"/>
      <c r="KY137" s="7"/>
      <c r="KZ137" s="7">
        <v>85800</v>
      </c>
      <c r="LA137" s="7">
        <v>60100</v>
      </c>
      <c r="LB137" s="7">
        <v>60100</v>
      </c>
      <c r="LC137" s="7"/>
      <c r="LD137" s="7"/>
      <c r="LE137" s="7"/>
      <c r="LF137" s="7">
        <v>0</v>
      </c>
      <c r="LG137" s="7">
        <v>0</v>
      </c>
      <c r="LH137" s="7">
        <v>0</v>
      </c>
      <c r="LI137" s="7"/>
      <c r="LJ137" s="7"/>
      <c r="LK137" s="7"/>
      <c r="LL137" s="7">
        <v>0</v>
      </c>
      <c r="LM137" s="7">
        <v>0</v>
      </c>
      <c r="LN137" s="7">
        <v>0</v>
      </c>
      <c r="LO137" s="7"/>
      <c r="LP137" s="7"/>
      <c r="LQ137" s="7"/>
      <c r="LR137" s="7">
        <v>0</v>
      </c>
      <c r="LS137" s="7">
        <v>0</v>
      </c>
      <c r="LT137" s="7">
        <v>0</v>
      </c>
      <c r="LU137" s="7"/>
      <c r="LV137" s="7"/>
      <c r="LW137" s="7"/>
      <c r="LX137" s="7">
        <v>0</v>
      </c>
      <c r="LY137" s="7">
        <v>0</v>
      </c>
      <c r="LZ137" s="7">
        <v>0</v>
      </c>
      <c r="MA137" s="7"/>
      <c r="MB137" s="7"/>
      <c r="MC137" s="7"/>
      <c r="MD137" s="7">
        <v>7000</v>
      </c>
      <c r="ME137" s="7">
        <v>5000</v>
      </c>
      <c r="MF137" s="7">
        <v>5000</v>
      </c>
      <c r="MG137" s="7"/>
      <c r="MH137" s="7"/>
      <c r="MI137" s="7"/>
      <c r="MJ137" s="7">
        <v>5200</v>
      </c>
      <c r="MK137" s="7">
        <v>3600</v>
      </c>
      <c r="ML137" s="7">
        <v>3600</v>
      </c>
      <c r="MM137" s="7"/>
      <c r="MN137" s="7"/>
      <c r="MO137" s="7"/>
      <c r="MP137" s="7">
        <v>7400</v>
      </c>
      <c r="MQ137" s="7">
        <v>5000</v>
      </c>
      <c r="MR137" s="7">
        <v>5000</v>
      </c>
      <c r="MS137" s="7"/>
      <c r="MT137" s="7"/>
      <c r="MU137" s="7"/>
      <c r="MV137" s="7">
        <v>16500</v>
      </c>
      <c r="MW137" s="7">
        <v>12000</v>
      </c>
      <c r="MX137" s="7">
        <v>12000</v>
      </c>
      <c r="MY137" s="7"/>
      <c r="MZ137" s="7"/>
      <c r="NA137" s="7"/>
      <c r="NB137" s="7">
        <v>4500</v>
      </c>
      <c r="NC137" s="7">
        <v>3000</v>
      </c>
      <c r="ND137" s="7">
        <v>3000</v>
      </c>
      <c r="NE137" s="7"/>
      <c r="NF137" s="7"/>
      <c r="NG137" s="7"/>
      <c r="NH137" s="7">
        <v>75000</v>
      </c>
      <c r="NI137" s="7">
        <v>54000</v>
      </c>
      <c r="NJ137" s="7">
        <v>54000</v>
      </c>
      <c r="NK137" s="7"/>
      <c r="NL137" s="7"/>
      <c r="NM137" s="7"/>
      <c r="NN137" s="7">
        <v>10000</v>
      </c>
      <c r="NO137" s="7">
        <v>7000</v>
      </c>
      <c r="NP137" s="7">
        <v>7000</v>
      </c>
      <c r="NQ137" s="7"/>
      <c r="NR137" s="7"/>
      <c r="NS137" s="7"/>
      <c r="NT137" s="7">
        <v>10500</v>
      </c>
      <c r="NU137" s="7">
        <v>7100</v>
      </c>
      <c r="NV137" s="7">
        <v>7100</v>
      </c>
      <c r="NW137" s="7"/>
      <c r="NX137" s="7"/>
      <c r="NY137" s="7"/>
      <c r="NZ137" s="7">
        <v>1000</v>
      </c>
      <c r="OA137" s="7">
        <v>0</v>
      </c>
      <c r="OB137" s="7">
        <v>0</v>
      </c>
      <c r="OC137" s="7"/>
      <c r="OD137" s="7"/>
      <c r="OE137" s="7"/>
      <c r="OF137" s="7">
        <v>2000</v>
      </c>
      <c r="OG137" s="7">
        <v>1500</v>
      </c>
      <c r="OH137" s="7">
        <v>1500</v>
      </c>
      <c r="OI137" s="7"/>
      <c r="OJ137" s="7"/>
      <c r="OK137" s="7"/>
      <c r="OL137" s="7">
        <v>0</v>
      </c>
      <c r="OM137" s="7">
        <v>0</v>
      </c>
      <c r="ON137" s="7">
        <v>0</v>
      </c>
      <c r="OO137" s="7"/>
      <c r="OP137" s="7"/>
      <c r="OQ137" s="7"/>
      <c r="OR137" s="7">
        <v>0</v>
      </c>
      <c r="OS137" s="7">
        <v>0</v>
      </c>
      <c r="OT137" s="7">
        <v>0</v>
      </c>
      <c r="OU137" s="7"/>
      <c r="OV137" s="7"/>
      <c r="OW137" s="7"/>
      <c r="OX137" s="7">
        <v>10500</v>
      </c>
      <c r="OY137" s="7">
        <v>7000</v>
      </c>
      <c r="OZ137" s="7">
        <v>7000</v>
      </c>
      <c r="PA137" s="7"/>
      <c r="PB137" s="7"/>
      <c r="PC137" s="7"/>
      <c r="PD137" s="7">
        <v>0</v>
      </c>
      <c r="PE137" s="7">
        <v>0</v>
      </c>
      <c r="PF137" s="7">
        <v>0</v>
      </c>
      <c r="PG137" s="7"/>
      <c r="PH137" s="7"/>
      <c r="PI137" s="7"/>
      <c r="PJ137" s="7">
        <v>3600</v>
      </c>
      <c r="PK137" s="7">
        <v>2500</v>
      </c>
      <c r="PL137" s="7">
        <v>2500</v>
      </c>
      <c r="PM137" s="7"/>
      <c r="PN137" s="7"/>
      <c r="PO137" s="7"/>
      <c r="PP137" s="7">
        <v>564000</v>
      </c>
      <c r="PQ137" s="7">
        <v>394800</v>
      </c>
      <c r="PR137" s="8">
        <v>394800</v>
      </c>
      <c r="PS137" s="7">
        <v>100</v>
      </c>
      <c r="PT137" s="7">
        <v>100</v>
      </c>
      <c r="PU137" s="7"/>
      <c r="PV137" s="7"/>
      <c r="PW137" s="7"/>
      <c r="PX137" s="7">
        <v>64000</v>
      </c>
      <c r="PY137" s="7">
        <v>206000</v>
      </c>
      <c r="PZ137" s="7">
        <v>394800</v>
      </c>
      <c r="QA137" s="7">
        <v>0</v>
      </c>
      <c r="QB137" s="7">
        <v>0</v>
      </c>
      <c r="QC137" s="7">
        <v>0</v>
      </c>
      <c r="QD137" s="7">
        <v>0</v>
      </c>
      <c r="QE137" s="7">
        <v>0</v>
      </c>
      <c r="QF137" s="7">
        <v>0</v>
      </c>
      <c r="QG137" s="7">
        <v>0</v>
      </c>
      <c r="QH137" s="7">
        <v>0</v>
      </c>
      <c r="QI137" s="7">
        <v>0</v>
      </c>
      <c r="QJ137" s="7">
        <v>0</v>
      </c>
      <c r="QK137" s="7">
        <v>0</v>
      </c>
      <c r="QL137" s="7">
        <v>0</v>
      </c>
      <c r="QM137" s="7"/>
      <c r="QN137" s="7">
        <v>0</v>
      </c>
      <c r="QO137" s="7">
        <v>0</v>
      </c>
      <c r="QP137" s="7">
        <v>0</v>
      </c>
      <c r="QQ137" s="7"/>
      <c r="QR137" s="7"/>
      <c r="QS137" s="7"/>
      <c r="QT137" s="7"/>
      <c r="QU137" s="7">
        <v>0</v>
      </c>
      <c r="QV137" s="7">
        <v>53000</v>
      </c>
      <c r="QW137" s="7">
        <v>97000</v>
      </c>
      <c r="QX137" s="7">
        <v>15000</v>
      </c>
      <c r="QY137" s="7">
        <v>27000</v>
      </c>
      <c r="QZ137" s="7">
        <v>64000</v>
      </c>
      <c r="RA137" s="7"/>
      <c r="RB137" s="7"/>
      <c r="RC137" s="7"/>
      <c r="RD137" s="7">
        <v>194613</v>
      </c>
      <c r="RE137" s="7">
        <v>3000</v>
      </c>
      <c r="RF137" s="7">
        <v>8200</v>
      </c>
      <c r="RG137" s="7"/>
      <c r="RH137" s="7"/>
      <c r="RI137" s="7">
        <v>0</v>
      </c>
      <c r="RJ137" s="7"/>
      <c r="RK137" s="7"/>
      <c r="RL137" s="7"/>
      <c r="RM137" s="7" t="s">
        <v>1188</v>
      </c>
      <c r="RN137" s="7"/>
      <c r="RO137" s="7"/>
      <c r="RP137" s="7"/>
      <c r="RQ137" s="7"/>
      <c r="RR137" s="7"/>
      <c r="RS137" s="7"/>
      <c r="RT137" s="7"/>
      <c r="RU137" s="7"/>
      <c r="RV137" s="7"/>
      <c r="RW137" s="7"/>
      <c r="RX137" s="7"/>
      <c r="RY137" s="7"/>
      <c r="RZ137" s="7"/>
      <c r="SA137" s="7"/>
      <c r="SB137" s="7"/>
      <c r="SC137" s="7"/>
      <c r="SD137" s="7"/>
      <c r="SE137" s="7"/>
      <c r="SF137" s="7"/>
      <c r="SG137" s="36">
        <f t="shared" si="169"/>
        <v>564000</v>
      </c>
      <c r="SH137" s="36">
        <f t="shared" si="170"/>
        <v>564000</v>
      </c>
      <c r="SI137" s="36">
        <f t="shared" si="171"/>
        <v>410800</v>
      </c>
      <c r="SJ137" s="20">
        <f t="shared" si="172"/>
        <v>325000</v>
      </c>
      <c r="SK137" s="20">
        <f t="shared" si="173"/>
        <v>0</v>
      </c>
      <c r="SL137" s="20">
        <f t="shared" si="174"/>
        <v>85800</v>
      </c>
      <c r="SM137" s="20">
        <f t="shared" si="175"/>
        <v>0</v>
      </c>
      <c r="SN137" s="36">
        <f t="shared" si="176"/>
        <v>153200</v>
      </c>
      <c r="SO137" s="36">
        <f t="shared" si="177"/>
        <v>0</v>
      </c>
      <c r="SP137" s="20">
        <f t="shared" si="178"/>
        <v>0</v>
      </c>
      <c r="SQ137" s="20">
        <f t="shared" si="179"/>
        <v>0</v>
      </c>
      <c r="SR137" s="20">
        <f t="shared" si="180"/>
        <v>0</v>
      </c>
      <c r="SS137" s="20">
        <f t="shared" si="181"/>
        <v>7000</v>
      </c>
      <c r="ST137" s="20">
        <f t="shared" si="182"/>
        <v>5200</v>
      </c>
      <c r="SU137" s="20">
        <f t="shared" si="183"/>
        <v>7400</v>
      </c>
      <c r="SV137" s="36">
        <f t="shared" si="184"/>
        <v>130000</v>
      </c>
      <c r="SW137" s="20">
        <f t="shared" si="185"/>
        <v>16500</v>
      </c>
      <c r="SX137" s="20">
        <f t="shared" si="186"/>
        <v>4500</v>
      </c>
      <c r="SY137" s="20">
        <f t="shared" si="187"/>
        <v>75000</v>
      </c>
      <c r="SZ137" s="20">
        <f t="shared" si="188"/>
        <v>10000</v>
      </c>
      <c r="TA137" s="20">
        <f t="shared" si="189"/>
        <v>10500</v>
      </c>
      <c r="TB137" s="20">
        <f t="shared" si="190"/>
        <v>1000</v>
      </c>
      <c r="TC137" s="20">
        <f t="shared" si="191"/>
        <v>2000</v>
      </c>
      <c r="TD137" s="20">
        <f t="shared" si="192"/>
        <v>0</v>
      </c>
      <c r="TE137" s="20">
        <f t="shared" si="193"/>
        <v>0</v>
      </c>
      <c r="TF137" s="20">
        <f t="shared" si="194"/>
        <v>10500</v>
      </c>
      <c r="TG137" s="20">
        <f t="shared" si="195"/>
        <v>0</v>
      </c>
      <c r="TH137" s="20">
        <f t="shared" si="196"/>
        <v>3600</v>
      </c>
      <c r="TI137" s="6"/>
      <c r="TJ137" s="36">
        <f t="shared" si="197"/>
        <v>394800</v>
      </c>
      <c r="TK137" s="36">
        <f t="shared" si="198"/>
        <v>394800</v>
      </c>
      <c r="TL137" s="36">
        <f t="shared" si="199"/>
        <v>287100</v>
      </c>
      <c r="TM137" s="20">
        <f t="shared" si="200"/>
        <v>227000</v>
      </c>
      <c r="TN137" s="20">
        <f t="shared" si="201"/>
        <v>0</v>
      </c>
      <c r="TO137" s="20">
        <f t="shared" si="202"/>
        <v>60100</v>
      </c>
      <c r="TP137" s="20">
        <f t="shared" si="203"/>
        <v>0</v>
      </c>
      <c r="TQ137" s="36">
        <f t="shared" si="204"/>
        <v>107700</v>
      </c>
      <c r="TR137" s="36">
        <f t="shared" si="205"/>
        <v>0</v>
      </c>
      <c r="TS137" s="20">
        <f t="shared" si="206"/>
        <v>0</v>
      </c>
      <c r="TT137" s="20">
        <f t="shared" si="207"/>
        <v>0</v>
      </c>
      <c r="TU137" s="20">
        <f t="shared" si="208"/>
        <v>0</v>
      </c>
      <c r="TV137" s="20">
        <f t="shared" si="209"/>
        <v>5000</v>
      </c>
      <c r="TW137" s="20">
        <f t="shared" si="210"/>
        <v>3600</v>
      </c>
      <c r="TX137" s="20">
        <f t="shared" si="211"/>
        <v>5000</v>
      </c>
      <c r="TY137" s="36">
        <f t="shared" si="212"/>
        <v>91600</v>
      </c>
      <c r="TZ137" s="20">
        <f t="shared" si="213"/>
        <v>12000</v>
      </c>
      <c r="UA137" s="20">
        <f t="shared" si="214"/>
        <v>3000</v>
      </c>
      <c r="UB137" s="20">
        <f t="shared" si="215"/>
        <v>54000</v>
      </c>
      <c r="UC137" s="20">
        <f t="shared" si="216"/>
        <v>7000</v>
      </c>
      <c r="UD137" s="20">
        <f t="shared" si="217"/>
        <v>7100</v>
      </c>
      <c r="UE137" s="20">
        <f t="shared" si="218"/>
        <v>0</v>
      </c>
      <c r="UF137" s="20">
        <f t="shared" si="219"/>
        <v>1500</v>
      </c>
      <c r="UG137" s="20">
        <f t="shared" si="220"/>
        <v>0</v>
      </c>
      <c r="UH137" s="20">
        <f t="shared" si="221"/>
        <v>0</v>
      </c>
      <c r="UI137" s="20">
        <f t="shared" si="222"/>
        <v>7000</v>
      </c>
      <c r="UJ137" s="20">
        <f t="shared" si="223"/>
        <v>0</v>
      </c>
      <c r="UK137" s="20">
        <f t="shared" si="224"/>
        <v>2500</v>
      </c>
      <c r="UL137" s="6"/>
      <c r="UM137" s="36">
        <f t="shared" si="225"/>
        <v>394800</v>
      </c>
      <c r="UN137" s="36">
        <f t="shared" si="226"/>
        <v>394800</v>
      </c>
      <c r="UO137" s="36">
        <f t="shared" si="227"/>
        <v>287100</v>
      </c>
      <c r="UP137" s="20">
        <f t="shared" si="228"/>
        <v>227000</v>
      </c>
      <c r="UQ137" s="20">
        <f t="shared" si="229"/>
        <v>0</v>
      </c>
      <c r="UR137" s="20">
        <f t="shared" si="230"/>
        <v>60100</v>
      </c>
      <c r="US137" s="20">
        <f t="shared" si="231"/>
        <v>0</v>
      </c>
      <c r="UT137" s="36">
        <f t="shared" si="232"/>
        <v>107700</v>
      </c>
      <c r="UU137" s="36">
        <f t="shared" si="233"/>
        <v>0</v>
      </c>
      <c r="UV137" s="20">
        <f t="shared" si="234"/>
        <v>0</v>
      </c>
      <c r="UW137" s="20">
        <f t="shared" si="235"/>
        <v>0</v>
      </c>
      <c r="UX137" s="20">
        <f t="shared" si="236"/>
        <v>0</v>
      </c>
      <c r="UY137" s="20">
        <f t="shared" si="237"/>
        <v>5000</v>
      </c>
      <c r="UZ137" s="20">
        <f t="shared" si="238"/>
        <v>3600</v>
      </c>
      <c r="VA137" s="20">
        <f t="shared" si="239"/>
        <v>5000</v>
      </c>
      <c r="VB137" s="36">
        <f t="shared" si="240"/>
        <v>91600</v>
      </c>
      <c r="VC137" s="20">
        <f t="shared" si="241"/>
        <v>12000</v>
      </c>
      <c r="VD137" s="20">
        <f t="shared" si="242"/>
        <v>3000</v>
      </c>
      <c r="VE137" s="20">
        <f t="shared" si="243"/>
        <v>54000</v>
      </c>
      <c r="VF137" s="20">
        <f t="shared" si="244"/>
        <v>7000</v>
      </c>
      <c r="VG137" s="20">
        <f t="shared" si="245"/>
        <v>7100</v>
      </c>
      <c r="VH137" s="20">
        <f t="shared" si="246"/>
        <v>0</v>
      </c>
      <c r="VI137" s="20">
        <f t="shared" si="247"/>
        <v>1500</v>
      </c>
      <c r="VJ137" s="20">
        <f t="shared" si="248"/>
        <v>0</v>
      </c>
      <c r="VK137" s="20">
        <f t="shared" si="249"/>
        <v>0</v>
      </c>
      <c r="VL137" s="20">
        <f t="shared" si="250"/>
        <v>7000</v>
      </c>
      <c r="VM137" s="20">
        <f t="shared" si="251"/>
        <v>0</v>
      </c>
      <c r="VN137" s="20">
        <f t="shared" si="252"/>
        <v>2500</v>
      </c>
      <c r="VT137" s="34">
        <f t="shared" ref="VT137:VT200" si="253">F137</f>
        <v>2390992</v>
      </c>
      <c r="VU137" s="34" t="str">
        <f t="shared" ref="VU137:VU200" si="254">B137</f>
        <v>Misericordia, o.p.s.</v>
      </c>
      <c r="VV137" s="34" t="str">
        <f t="shared" ref="VV137:VV200" si="255">I137</f>
        <v>Sociální rehabilitace</v>
      </c>
      <c r="VW137" s="34" t="str">
        <f t="shared" ref="VW137:VW200" si="256">G137</f>
        <v>sociální rehabilitace</v>
      </c>
      <c r="VX137" s="10">
        <f t="shared" ref="VX137:VX200" si="257">LL137+LR137+LX137+MD137+MJ137</f>
        <v>12200</v>
      </c>
      <c r="VY137" s="10"/>
      <c r="VZ137" s="10"/>
      <c r="WA137" s="10">
        <f t="shared" ref="WA137:WA200" si="258">MV137</f>
        <v>16500</v>
      </c>
      <c r="WB137" s="10">
        <f t="shared" ref="WB137:WB200" si="259">NZ137</f>
        <v>1000</v>
      </c>
      <c r="WC137" s="10">
        <f t="shared" ref="WC137:WC200" si="260">NH137</f>
        <v>75000</v>
      </c>
      <c r="WD137" s="10">
        <f t="shared" ref="WD137:WD200" si="261">JA137+JF137+JK137+JP137+JU137+JZ137+KE137</f>
        <v>0</v>
      </c>
      <c r="WE137" s="10">
        <f t="shared" ref="WE137:WE200" si="262">NB137+NN137+NT137</f>
        <v>25000</v>
      </c>
      <c r="WF137" s="10"/>
      <c r="WG137" s="10"/>
      <c r="WH137" s="10">
        <f t="shared" ref="WH137:WH200" si="263">PD137</f>
        <v>0</v>
      </c>
      <c r="WI137" s="10">
        <f t="shared" ref="WI137:WI200" si="264">MP137+OF137+OX137+PJ137</f>
        <v>23500</v>
      </c>
      <c r="WJ137" s="10">
        <f t="shared" ref="WJ137:WJ200" si="265">EN137+ES137+EX137+FC137+FH137+FM137+FX137+GD137+GJ137+GP137+GV137+HB137+HH137+HN137+HT137+HZ137+IF137+IQ137</f>
        <v>370000</v>
      </c>
      <c r="WK137" s="10"/>
      <c r="WL137" s="10">
        <f t="shared" ref="WL137:WL200" si="266">FR137+IL137+IV137+LF137</f>
        <v>40800</v>
      </c>
      <c r="WM137" s="10">
        <f t="shared" ref="WM137:WM200" si="267">VX137+WA137+WB137+WC137+WD137+WE137+WH137+WI137+WJ137+WL137</f>
        <v>564000</v>
      </c>
      <c r="WN137" s="10">
        <f t="shared" ref="WN137:WN200" si="268">SG137</f>
        <v>564000</v>
      </c>
      <c r="WO137" s="10">
        <f t="shared" ref="WO137:WO200" si="269">WN137-WM137</f>
        <v>0</v>
      </c>
      <c r="WP137" s="10">
        <f t="shared" ref="WP137:WP200" si="270">WJ137+WL137</f>
        <v>410800</v>
      </c>
      <c r="WQ137" s="34">
        <v>6115340</v>
      </c>
      <c r="WR137" s="10">
        <f t="shared" ref="WR137:WR200" si="271">LN137+LT137+LZ137+MF137+ML137</f>
        <v>8600</v>
      </c>
      <c r="WS137" s="10"/>
      <c r="WT137" s="10"/>
      <c r="WU137" s="10">
        <f t="shared" ref="WU137:WU200" si="272">MX137</f>
        <v>12000</v>
      </c>
      <c r="WV137" s="10">
        <f t="shared" ref="WV137:WV200" si="273">OB137</f>
        <v>0</v>
      </c>
      <c r="WW137" s="10">
        <f t="shared" ref="WW137:WW200" si="274">NJ137</f>
        <v>54000</v>
      </c>
      <c r="WX137" s="10">
        <f t="shared" ref="WX137:WX200" si="275">JB137+JG137+JL137+JQ137+JV137+KA137+KF137</f>
        <v>0</v>
      </c>
      <c r="WY137" s="10">
        <f t="shared" ref="WY137:WY200" si="276">ND137+NP137+NV137</f>
        <v>17100</v>
      </c>
      <c r="WZ137" s="10"/>
      <c r="XA137" s="10"/>
      <c r="XB137" s="10">
        <f t="shared" ref="XB137:XB200" si="277">PF137</f>
        <v>0</v>
      </c>
      <c r="XC137" s="10">
        <f t="shared" ref="XC137:XC200" si="278">MR137+OH137+OZ137+PL137</f>
        <v>16000</v>
      </c>
      <c r="XD137" s="10">
        <f t="shared" ref="XD137:XD200" si="279">KP137+KV137+LB137+LH137</f>
        <v>287100</v>
      </c>
      <c r="XE137" s="10">
        <f t="shared" ref="XE137:XE200" si="280">WR137+WU137+WV137+WW137+WX137+WY137+XB137+XC137+XD137</f>
        <v>394800</v>
      </c>
      <c r="XF137" s="10"/>
      <c r="XG137" s="10">
        <f t="shared" ref="XG137:XG200" si="281">PR137</f>
        <v>394800</v>
      </c>
      <c r="XH137" s="10">
        <f t="shared" ref="XH137:XH200" si="282">XE137-XG137</f>
        <v>0</v>
      </c>
      <c r="XI137" s="10"/>
      <c r="XJ137" s="10"/>
      <c r="XK137" s="10"/>
    </row>
    <row r="138" spans="1:635" s="34" customFormat="1" ht="28.5" customHeight="1">
      <c r="A138" s="7">
        <v>1</v>
      </c>
      <c r="B138" s="9" t="s">
        <v>1647</v>
      </c>
      <c r="C138" s="7">
        <v>3087379</v>
      </c>
      <c r="D138" s="7" t="s">
        <v>1648</v>
      </c>
      <c r="E138" s="7" t="s">
        <v>1240</v>
      </c>
      <c r="F138" s="7">
        <v>2757263</v>
      </c>
      <c r="G138" s="7" t="s">
        <v>1649</v>
      </c>
      <c r="H138" s="7" t="s">
        <v>1221</v>
      </c>
      <c r="I138" s="7" t="s">
        <v>1650</v>
      </c>
      <c r="J138" s="35">
        <v>42005</v>
      </c>
      <c r="K138" s="7"/>
      <c r="L138" s="7" t="s">
        <v>1188</v>
      </c>
      <c r="M138" s="7"/>
      <c r="N138" s="7"/>
      <c r="O138" s="7"/>
      <c r="P138" s="7"/>
      <c r="Q138" s="7"/>
      <c r="R138" s="7"/>
      <c r="S138" s="7"/>
      <c r="T138" s="7"/>
      <c r="U138" s="7"/>
      <c r="V138" s="7"/>
      <c r="W138" s="7"/>
      <c r="X138" s="7" t="s">
        <v>1275</v>
      </c>
      <c r="Y138" s="7"/>
      <c r="Z138" s="7">
        <v>2</v>
      </c>
      <c r="AA138" s="7">
        <v>5</v>
      </c>
      <c r="AB138" s="7">
        <v>25</v>
      </c>
      <c r="AC138" s="7">
        <v>36</v>
      </c>
      <c r="AD138" s="7">
        <v>75</v>
      </c>
      <c r="AE138" s="7"/>
      <c r="AF138" s="7"/>
      <c r="AG138" s="7"/>
      <c r="AH138" s="7"/>
      <c r="AI138" s="7">
        <v>2</v>
      </c>
      <c r="AJ138" s="7"/>
      <c r="AK138" s="7">
        <v>129</v>
      </c>
      <c r="AL138" s="7">
        <v>364</v>
      </c>
      <c r="AM138" s="7">
        <v>785</v>
      </c>
      <c r="AN138" s="7"/>
      <c r="AO138" s="7"/>
      <c r="AP138" s="7" t="s">
        <v>1275</v>
      </c>
      <c r="AQ138" s="7">
        <v>2</v>
      </c>
      <c r="AR138" s="7">
        <v>5</v>
      </c>
      <c r="AS138" s="7">
        <v>25</v>
      </c>
      <c r="AT138" s="7">
        <v>36</v>
      </c>
      <c r="AU138" s="7">
        <v>75</v>
      </c>
      <c r="AV138" s="7"/>
      <c r="AW138" s="7"/>
      <c r="AX138" s="7"/>
      <c r="AY138" s="7"/>
      <c r="AZ138" s="7"/>
      <c r="BA138" s="7"/>
      <c r="BB138" s="7"/>
      <c r="BC138" s="7"/>
      <c r="BD138" s="7"/>
      <c r="BE138" s="7">
        <v>2</v>
      </c>
      <c r="BF138" s="7"/>
      <c r="BG138" s="7">
        <v>129</v>
      </c>
      <c r="BH138" s="7">
        <v>364</v>
      </c>
      <c r="BI138" s="7">
        <v>785</v>
      </c>
      <c r="BJ138" s="7"/>
      <c r="BK138" s="7" t="s">
        <v>1651</v>
      </c>
      <c r="BL138" s="7" t="s">
        <v>1652</v>
      </c>
      <c r="BM138" s="7" t="s">
        <v>1277</v>
      </c>
      <c r="BN138" s="7" t="s">
        <v>1334</v>
      </c>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v>2</v>
      </c>
      <c r="EL138" s="7">
        <v>0.3</v>
      </c>
      <c r="EM138" s="7">
        <v>0.2</v>
      </c>
      <c r="EN138" s="7">
        <v>97759</v>
      </c>
      <c r="EO138" s="7">
        <v>75000</v>
      </c>
      <c r="EP138" s="7"/>
      <c r="EQ138" s="7"/>
      <c r="ER138" s="7"/>
      <c r="ES138" s="7"/>
      <c r="ET138" s="7"/>
      <c r="EU138" s="7"/>
      <c r="EV138" s="7"/>
      <c r="EW138" s="7"/>
      <c r="EX138" s="7"/>
      <c r="EY138" s="7"/>
      <c r="EZ138" s="7"/>
      <c r="FA138" s="7"/>
      <c r="FB138" s="7"/>
      <c r="FC138" s="7"/>
      <c r="FD138" s="7"/>
      <c r="FE138" s="7"/>
      <c r="FF138" s="7"/>
      <c r="FG138" s="7"/>
      <c r="FH138" s="7"/>
      <c r="FI138" s="7"/>
      <c r="FJ138" s="7">
        <v>3</v>
      </c>
      <c r="FK138" s="7">
        <v>0.85</v>
      </c>
      <c r="FL138" s="7">
        <v>0.15</v>
      </c>
      <c r="FM138" s="7">
        <v>369000</v>
      </c>
      <c r="FN138" s="7">
        <v>220000</v>
      </c>
      <c r="FO138" s="7">
        <v>3</v>
      </c>
      <c r="FP138" s="7">
        <v>0.32</v>
      </c>
      <c r="FQ138" s="7">
        <v>0</v>
      </c>
      <c r="FR138" s="7">
        <v>93870</v>
      </c>
      <c r="FS138" s="7">
        <v>45000</v>
      </c>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v>3</v>
      </c>
      <c r="IT138" s="7">
        <v>116</v>
      </c>
      <c r="IU138" s="7">
        <v>5.8000000000000003E-2</v>
      </c>
      <c r="IV138" s="7">
        <v>13130</v>
      </c>
      <c r="IW138" s="7">
        <v>0</v>
      </c>
      <c r="IX138" s="7"/>
      <c r="IY138" s="7"/>
      <c r="IZ138" s="7"/>
      <c r="JA138" s="7"/>
      <c r="JB138" s="7"/>
      <c r="JC138" s="7"/>
      <c r="JD138" s="7"/>
      <c r="JE138" s="7"/>
      <c r="JF138" s="7"/>
      <c r="JG138" s="7"/>
      <c r="JH138" s="7"/>
      <c r="JI138" s="7"/>
      <c r="JJ138" s="7"/>
      <c r="JK138" s="7"/>
      <c r="JL138" s="7"/>
      <c r="JM138" s="7"/>
      <c r="JN138" s="7"/>
      <c r="JO138" s="7"/>
      <c r="JP138" s="7"/>
      <c r="JQ138" s="7"/>
      <c r="JR138" s="7"/>
      <c r="JS138" s="7"/>
      <c r="JT138" s="7"/>
      <c r="JU138" s="7"/>
      <c r="JV138" s="7"/>
      <c r="JW138" s="7"/>
      <c r="JX138" s="7"/>
      <c r="JY138" s="7"/>
      <c r="JZ138" s="7"/>
      <c r="KA138" s="7"/>
      <c r="KB138" s="7"/>
      <c r="KC138" s="7"/>
      <c r="KD138" s="7"/>
      <c r="KE138" s="7"/>
      <c r="KF138" s="7"/>
      <c r="KG138" s="7">
        <v>0</v>
      </c>
      <c r="KH138" s="7"/>
      <c r="KI138" s="7">
        <v>1.1499999999999999</v>
      </c>
      <c r="KJ138" s="7">
        <v>0</v>
      </c>
      <c r="KK138" s="7">
        <v>0</v>
      </c>
      <c r="KL138" s="7">
        <v>0</v>
      </c>
      <c r="KM138" s="7">
        <v>1.1499999999999999</v>
      </c>
      <c r="KN138" s="7">
        <v>560629</v>
      </c>
      <c r="KO138" s="7">
        <v>340000</v>
      </c>
      <c r="KP138" s="7">
        <v>340000</v>
      </c>
      <c r="KQ138" s="7"/>
      <c r="KR138" s="7"/>
      <c r="KS138" s="7"/>
      <c r="KT138" s="7">
        <v>0</v>
      </c>
      <c r="KU138" s="7">
        <v>0</v>
      </c>
      <c r="KV138" s="7">
        <v>0</v>
      </c>
      <c r="KW138" s="7"/>
      <c r="KX138" s="7"/>
      <c r="KY138" s="7"/>
      <c r="KZ138" s="7">
        <v>13130</v>
      </c>
      <c r="LA138" s="7">
        <v>0</v>
      </c>
      <c r="LB138" s="7">
        <v>0</v>
      </c>
      <c r="LC138" s="7"/>
      <c r="LD138" s="7"/>
      <c r="LE138" s="7"/>
      <c r="LF138" s="7">
        <v>0</v>
      </c>
      <c r="LG138" s="7">
        <v>0</v>
      </c>
      <c r="LH138" s="7">
        <v>0</v>
      </c>
      <c r="LI138" s="7"/>
      <c r="LJ138" s="7"/>
      <c r="LK138" s="7"/>
      <c r="LL138" s="7">
        <v>0</v>
      </c>
      <c r="LM138" s="7">
        <v>0</v>
      </c>
      <c r="LN138" s="7">
        <v>0</v>
      </c>
      <c r="LO138" s="7"/>
      <c r="LP138" s="7"/>
      <c r="LQ138" s="7"/>
      <c r="LR138" s="7">
        <v>14000</v>
      </c>
      <c r="LS138" s="7">
        <v>5000</v>
      </c>
      <c r="LT138" s="7">
        <v>5000</v>
      </c>
      <c r="LU138" s="7"/>
      <c r="LV138" s="7"/>
      <c r="LW138" s="7"/>
      <c r="LX138" s="7">
        <v>300</v>
      </c>
      <c r="LY138" s="7">
        <v>0</v>
      </c>
      <c r="LZ138" s="7">
        <v>0</v>
      </c>
      <c r="MA138" s="7"/>
      <c r="MB138" s="7"/>
      <c r="MC138" s="7"/>
      <c r="MD138" s="7">
        <v>2000</v>
      </c>
      <c r="ME138" s="7">
        <v>1000</v>
      </c>
      <c r="MF138" s="7">
        <v>1000</v>
      </c>
      <c r="MG138" s="7"/>
      <c r="MH138" s="7"/>
      <c r="MI138" s="7"/>
      <c r="MJ138" s="7">
        <v>0</v>
      </c>
      <c r="MK138" s="7">
        <v>0</v>
      </c>
      <c r="ML138" s="7">
        <v>0</v>
      </c>
      <c r="MM138" s="7"/>
      <c r="MN138" s="7"/>
      <c r="MO138" s="7"/>
      <c r="MP138" s="7">
        <v>0</v>
      </c>
      <c r="MQ138" s="7">
        <v>0</v>
      </c>
      <c r="MR138" s="7">
        <v>0</v>
      </c>
      <c r="MS138" s="7"/>
      <c r="MT138" s="7"/>
      <c r="MU138" s="7"/>
      <c r="MV138" s="7">
        <v>26112</v>
      </c>
      <c r="MW138" s="7">
        <v>15000</v>
      </c>
      <c r="MX138" s="7">
        <v>15000</v>
      </c>
      <c r="MY138" s="7"/>
      <c r="MZ138" s="7"/>
      <c r="NA138" s="7"/>
      <c r="NB138" s="7">
        <v>1500</v>
      </c>
      <c r="NC138" s="7">
        <v>500</v>
      </c>
      <c r="ND138" s="7">
        <v>500</v>
      </c>
      <c r="NE138" s="7"/>
      <c r="NF138" s="7"/>
      <c r="NG138" s="7"/>
      <c r="NH138" s="7">
        <v>53416</v>
      </c>
      <c r="NI138" s="7">
        <v>33559</v>
      </c>
      <c r="NJ138" s="7">
        <v>33559</v>
      </c>
      <c r="NK138" s="7"/>
      <c r="NL138" s="7"/>
      <c r="NM138" s="7"/>
      <c r="NN138" s="7">
        <v>25000</v>
      </c>
      <c r="NO138" s="7">
        <v>13000</v>
      </c>
      <c r="NP138" s="7">
        <v>13000</v>
      </c>
      <c r="NQ138" s="7"/>
      <c r="NR138" s="7"/>
      <c r="NS138" s="7"/>
      <c r="NT138" s="7">
        <v>3000</v>
      </c>
      <c r="NU138" s="7">
        <v>1500</v>
      </c>
      <c r="NV138" s="7">
        <v>1500</v>
      </c>
      <c r="NW138" s="7"/>
      <c r="NX138" s="7"/>
      <c r="NY138" s="7"/>
      <c r="NZ138" s="7">
        <v>2000</v>
      </c>
      <c r="OA138" s="7">
        <v>1000</v>
      </c>
      <c r="OB138" s="7">
        <v>1000</v>
      </c>
      <c r="OC138" s="7"/>
      <c r="OD138" s="7"/>
      <c r="OE138" s="7"/>
      <c r="OF138" s="7">
        <v>3500</v>
      </c>
      <c r="OG138" s="7">
        <v>0</v>
      </c>
      <c r="OH138" s="7">
        <v>0</v>
      </c>
      <c r="OI138" s="7"/>
      <c r="OJ138" s="7"/>
      <c r="OK138" s="7"/>
      <c r="OL138" s="7">
        <v>0</v>
      </c>
      <c r="OM138" s="7">
        <v>0</v>
      </c>
      <c r="ON138" s="7">
        <v>0</v>
      </c>
      <c r="OO138" s="7"/>
      <c r="OP138" s="7"/>
      <c r="OQ138" s="7"/>
      <c r="OR138" s="7">
        <v>0</v>
      </c>
      <c r="OS138" s="7">
        <v>0</v>
      </c>
      <c r="OT138" s="7">
        <v>0</v>
      </c>
      <c r="OU138" s="7"/>
      <c r="OV138" s="7"/>
      <c r="OW138" s="7"/>
      <c r="OX138" s="7">
        <v>1500</v>
      </c>
      <c r="OY138" s="7">
        <v>0</v>
      </c>
      <c r="OZ138" s="7">
        <v>0</v>
      </c>
      <c r="PA138" s="7"/>
      <c r="PB138" s="7"/>
      <c r="PC138" s="7"/>
      <c r="PD138" s="7">
        <v>0</v>
      </c>
      <c r="PE138" s="7">
        <v>0</v>
      </c>
      <c r="PF138" s="7">
        <v>0</v>
      </c>
      <c r="PG138" s="7"/>
      <c r="PH138" s="7"/>
      <c r="PI138" s="7"/>
      <c r="PJ138" s="7">
        <v>5000</v>
      </c>
      <c r="PK138" s="7">
        <v>0</v>
      </c>
      <c r="PL138" s="7">
        <v>0</v>
      </c>
      <c r="PM138" s="7"/>
      <c r="PN138" s="7"/>
      <c r="PO138" s="7"/>
      <c r="PP138" s="7">
        <v>711087</v>
      </c>
      <c r="PQ138" s="7">
        <v>410559</v>
      </c>
      <c r="PR138" s="8">
        <v>410559</v>
      </c>
      <c r="PS138" s="7">
        <v>100</v>
      </c>
      <c r="PT138" s="7">
        <v>100</v>
      </c>
      <c r="PU138" s="7"/>
      <c r="PV138" s="7"/>
      <c r="PW138" s="7"/>
      <c r="PX138" s="7">
        <v>0</v>
      </c>
      <c r="PY138" s="7">
        <v>207000</v>
      </c>
      <c r="PZ138" s="7">
        <v>410559</v>
      </c>
      <c r="QA138" s="7">
        <v>0</v>
      </c>
      <c r="QB138" s="7">
        <v>0</v>
      </c>
      <c r="QC138" s="7">
        <v>0</v>
      </c>
      <c r="QD138" s="7">
        <v>0</v>
      </c>
      <c r="QE138" s="7">
        <v>0</v>
      </c>
      <c r="QF138" s="7">
        <v>0</v>
      </c>
      <c r="QG138" s="7">
        <v>0</v>
      </c>
      <c r="QH138" s="7">
        <v>0</v>
      </c>
      <c r="QI138" s="7">
        <v>0</v>
      </c>
      <c r="QJ138" s="7">
        <v>0</v>
      </c>
      <c r="QK138" s="7">
        <v>0</v>
      </c>
      <c r="QL138" s="7">
        <v>0</v>
      </c>
      <c r="QM138" s="7"/>
      <c r="QN138" s="7">
        <v>0</v>
      </c>
      <c r="QO138" s="7">
        <v>0</v>
      </c>
      <c r="QP138" s="7">
        <v>0</v>
      </c>
      <c r="QQ138" s="7"/>
      <c r="QR138" s="7"/>
      <c r="QS138" s="7"/>
      <c r="QT138" s="7"/>
      <c r="QU138" s="7">
        <v>50000</v>
      </c>
      <c r="QV138" s="7">
        <v>40000</v>
      </c>
      <c r="QW138" s="7">
        <v>150000</v>
      </c>
      <c r="QX138" s="7">
        <v>250000</v>
      </c>
      <c r="QY138" s="7">
        <v>41000</v>
      </c>
      <c r="QZ138" s="7">
        <v>150528</v>
      </c>
      <c r="RA138" s="7"/>
      <c r="RB138" s="7"/>
      <c r="RC138" s="7"/>
      <c r="RD138" s="7"/>
      <c r="RE138" s="7"/>
      <c r="RF138" s="7"/>
      <c r="RG138" s="7"/>
      <c r="RH138" s="7"/>
      <c r="RI138" s="7">
        <v>0</v>
      </c>
      <c r="RJ138" s="7"/>
      <c r="RK138" s="7"/>
      <c r="RL138" s="7"/>
      <c r="RM138" s="7" t="s">
        <v>1188</v>
      </c>
      <c r="RN138" s="7"/>
      <c r="RO138" s="7"/>
      <c r="RP138" s="7"/>
      <c r="RQ138" s="7"/>
      <c r="RR138" s="7"/>
      <c r="RS138" s="7"/>
      <c r="RT138" s="7"/>
      <c r="RU138" s="7"/>
      <c r="RV138" s="7"/>
      <c r="RW138" s="7"/>
      <c r="RX138" s="7"/>
      <c r="RY138" s="7"/>
      <c r="RZ138" s="7"/>
      <c r="SA138" s="7"/>
      <c r="SB138" s="7"/>
      <c r="SC138" s="7"/>
      <c r="SD138" s="7"/>
      <c r="SE138" s="7"/>
      <c r="SF138" s="7"/>
      <c r="SG138" s="36">
        <f t="shared" si="169"/>
        <v>711087</v>
      </c>
      <c r="SH138" s="36">
        <f t="shared" si="170"/>
        <v>711087</v>
      </c>
      <c r="SI138" s="36">
        <f t="shared" si="171"/>
        <v>573759</v>
      </c>
      <c r="SJ138" s="20">
        <f t="shared" si="172"/>
        <v>560629</v>
      </c>
      <c r="SK138" s="20">
        <f t="shared" si="173"/>
        <v>0</v>
      </c>
      <c r="SL138" s="20">
        <f t="shared" si="174"/>
        <v>13130</v>
      </c>
      <c r="SM138" s="20">
        <f t="shared" si="175"/>
        <v>0</v>
      </c>
      <c r="SN138" s="36">
        <f t="shared" si="176"/>
        <v>137328</v>
      </c>
      <c r="SO138" s="36">
        <f t="shared" si="177"/>
        <v>14000</v>
      </c>
      <c r="SP138" s="20">
        <f t="shared" si="178"/>
        <v>0</v>
      </c>
      <c r="SQ138" s="20">
        <f t="shared" si="179"/>
        <v>14000</v>
      </c>
      <c r="SR138" s="20">
        <f t="shared" si="180"/>
        <v>300</v>
      </c>
      <c r="SS138" s="20">
        <f t="shared" si="181"/>
        <v>2000</v>
      </c>
      <c r="ST138" s="20">
        <f t="shared" si="182"/>
        <v>0</v>
      </c>
      <c r="SU138" s="20">
        <f t="shared" si="183"/>
        <v>0</v>
      </c>
      <c r="SV138" s="36">
        <f t="shared" si="184"/>
        <v>116028</v>
      </c>
      <c r="SW138" s="20">
        <f t="shared" si="185"/>
        <v>26112</v>
      </c>
      <c r="SX138" s="20">
        <f t="shared" si="186"/>
        <v>1500</v>
      </c>
      <c r="SY138" s="20">
        <f t="shared" si="187"/>
        <v>53416</v>
      </c>
      <c r="SZ138" s="20">
        <f t="shared" si="188"/>
        <v>25000</v>
      </c>
      <c r="TA138" s="20">
        <f t="shared" si="189"/>
        <v>3000</v>
      </c>
      <c r="TB138" s="20">
        <f t="shared" si="190"/>
        <v>2000</v>
      </c>
      <c r="TC138" s="20">
        <f t="shared" si="191"/>
        <v>3500</v>
      </c>
      <c r="TD138" s="20">
        <f t="shared" si="192"/>
        <v>0</v>
      </c>
      <c r="TE138" s="20">
        <f t="shared" si="193"/>
        <v>0</v>
      </c>
      <c r="TF138" s="20">
        <f t="shared" si="194"/>
        <v>1500</v>
      </c>
      <c r="TG138" s="20">
        <f t="shared" si="195"/>
        <v>0</v>
      </c>
      <c r="TH138" s="20">
        <f t="shared" si="196"/>
        <v>5000</v>
      </c>
      <c r="TI138" s="6"/>
      <c r="TJ138" s="36">
        <f t="shared" si="197"/>
        <v>410559</v>
      </c>
      <c r="TK138" s="36">
        <f t="shared" si="198"/>
        <v>410559</v>
      </c>
      <c r="TL138" s="36">
        <f t="shared" si="199"/>
        <v>340000</v>
      </c>
      <c r="TM138" s="20">
        <f t="shared" si="200"/>
        <v>340000</v>
      </c>
      <c r="TN138" s="20">
        <f t="shared" si="201"/>
        <v>0</v>
      </c>
      <c r="TO138" s="20">
        <f t="shared" si="202"/>
        <v>0</v>
      </c>
      <c r="TP138" s="20">
        <f t="shared" si="203"/>
        <v>0</v>
      </c>
      <c r="TQ138" s="36">
        <f t="shared" si="204"/>
        <v>70559</v>
      </c>
      <c r="TR138" s="36">
        <f t="shared" si="205"/>
        <v>5000</v>
      </c>
      <c r="TS138" s="20">
        <f t="shared" si="206"/>
        <v>0</v>
      </c>
      <c r="TT138" s="20">
        <f t="shared" si="207"/>
        <v>5000</v>
      </c>
      <c r="TU138" s="20">
        <f t="shared" si="208"/>
        <v>0</v>
      </c>
      <c r="TV138" s="20">
        <f t="shared" si="209"/>
        <v>1000</v>
      </c>
      <c r="TW138" s="20">
        <f t="shared" si="210"/>
        <v>0</v>
      </c>
      <c r="TX138" s="20">
        <f t="shared" si="211"/>
        <v>0</v>
      </c>
      <c r="TY138" s="36">
        <f t="shared" si="212"/>
        <v>64559</v>
      </c>
      <c r="TZ138" s="20">
        <f t="shared" si="213"/>
        <v>15000</v>
      </c>
      <c r="UA138" s="20">
        <f t="shared" si="214"/>
        <v>500</v>
      </c>
      <c r="UB138" s="20">
        <f t="shared" si="215"/>
        <v>33559</v>
      </c>
      <c r="UC138" s="20">
        <f t="shared" si="216"/>
        <v>13000</v>
      </c>
      <c r="UD138" s="20">
        <f t="shared" si="217"/>
        <v>1500</v>
      </c>
      <c r="UE138" s="20">
        <f t="shared" si="218"/>
        <v>1000</v>
      </c>
      <c r="UF138" s="20">
        <f t="shared" si="219"/>
        <v>0</v>
      </c>
      <c r="UG138" s="20">
        <f t="shared" si="220"/>
        <v>0</v>
      </c>
      <c r="UH138" s="20">
        <f t="shared" si="221"/>
        <v>0</v>
      </c>
      <c r="UI138" s="20">
        <f t="shared" si="222"/>
        <v>0</v>
      </c>
      <c r="UJ138" s="20">
        <f t="shared" si="223"/>
        <v>0</v>
      </c>
      <c r="UK138" s="20">
        <f t="shared" si="224"/>
        <v>0</v>
      </c>
      <c r="UL138" s="6"/>
      <c r="UM138" s="36">
        <f t="shared" si="225"/>
        <v>410559</v>
      </c>
      <c r="UN138" s="36">
        <f t="shared" si="226"/>
        <v>410559</v>
      </c>
      <c r="UO138" s="36">
        <f t="shared" si="227"/>
        <v>340000</v>
      </c>
      <c r="UP138" s="20">
        <f t="shared" si="228"/>
        <v>340000</v>
      </c>
      <c r="UQ138" s="20">
        <f t="shared" si="229"/>
        <v>0</v>
      </c>
      <c r="UR138" s="20">
        <f t="shared" si="230"/>
        <v>0</v>
      </c>
      <c r="US138" s="20">
        <f t="shared" si="231"/>
        <v>0</v>
      </c>
      <c r="UT138" s="36">
        <f t="shared" si="232"/>
        <v>70559</v>
      </c>
      <c r="UU138" s="36">
        <f t="shared" si="233"/>
        <v>5000</v>
      </c>
      <c r="UV138" s="20">
        <f t="shared" si="234"/>
        <v>0</v>
      </c>
      <c r="UW138" s="20">
        <f t="shared" si="235"/>
        <v>5000</v>
      </c>
      <c r="UX138" s="20">
        <f t="shared" si="236"/>
        <v>0</v>
      </c>
      <c r="UY138" s="20">
        <f t="shared" si="237"/>
        <v>1000</v>
      </c>
      <c r="UZ138" s="20">
        <f t="shared" si="238"/>
        <v>0</v>
      </c>
      <c r="VA138" s="20">
        <f t="shared" si="239"/>
        <v>0</v>
      </c>
      <c r="VB138" s="36">
        <f t="shared" si="240"/>
        <v>64559</v>
      </c>
      <c r="VC138" s="20">
        <f t="shared" si="241"/>
        <v>15000</v>
      </c>
      <c r="VD138" s="20">
        <f t="shared" si="242"/>
        <v>500</v>
      </c>
      <c r="VE138" s="20">
        <f t="shared" si="243"/>
        <v>33559</v>
      </c>
      <c r="VF138" s="20">
        <f t="shared" si="244"/>
        <v>13000</v>
      </c>
      <c r="VG138" s="20">
        <f t="shared" si="245"/>
        <v>1500</v>
      </c>
      <c r="VH138" s="20">
        <f t="shared" si="246"/>
        <v>1000</v>
      </c>
      <c r="VI138" s="20">
        <f t="shared" si="247"/>
        <v>0</v>
      </c>
      <c r="VJ138" s="20">
        <f t="shared" si="248"/>
        <v>0</v>
      </c>
      <c r="VK138" s="20">
        <f t="shared" si="249"/>
        <v>0</v>
      </c>
      <c r="VL138" s="20">
        <f t="shared" si="250"/>
        <v>0</v>
      </c>
      <c r="VM138" s="20">
        <f t="shared" si="251"/>
        <v>0</v>
      </c>
      <c r="VN138" s="20">
        <f t="shared" si="252"/>
        <v>0</v>
      </c>
      <c r="VT138" s="34">
        <f t="shared" si="253"/>
        <v>2757263</v>
      </c>
      <c r="VU138" s="34" t="str">
        <f t="shared" si="254"/>
        <v>NOMIA, z.ú.</v>
      </c>
      <c r="VV138" s="34" t="str">
        <f t="shared" si="255"/>
        <v>Dětské krizové centrum NOMIA</v>
      </c>
      <c r="VW138" s="34" t="str">
        <f t="shared" si="256"/>
        <v>krizová pomoc</v>
      </c>
      <c r="VX138" s="10">
        <f t="shared" si="257"/>
        <v>16300</v>
      </c>
      <c r="VY138" s="10"/>
      <c r="VZ138" s="10"/>
      <c r="WA138" s="10">
        <f t="shared" si="258"/>
        <v>26112</v>
      </c>
      <c r="WB138" s="10">
        <f t="shared" si="259"/>
        <v>2000</v>
      </c>
      <c r="WC138" s="10">
        <f t="shared" si="260"/>
        <v>53416</v>
      </c>
      <c r="WD138" s="10">
        <f t="shared" si="261"/>
        <v>0</v>
      </c>
      <c r="WE138" s="10">
        <f t="shared" si="262"/>
        <v>29500</v>
      </c>
      <c r="WF138" s="10"/>
      <c r="WG138" s="10"/>
      <c r="WH138" s="10">
        <f t="shared" si="263"/>
        <v>0</v>
      </c>
      <c r="WI138" s="10">
        <f t="shared" si="264"/>
        <v>10000</v>
      </c>
      <c r="WJ138" s="10">
        <f t="shared" si="265"/>
        <v>466759</v>
      </c>
      <c r="WK138" s="10"/>
      <c r="WL138" s="10">
        <f t="shared" si="266"/>
        <v>107000</v>
      </c>
      <c r="WM138" s="10">
        <f t="shared" si="267"/>
        <v>711087</v>
      </c>
      <c r="WN138" s="10">
        <f t="shared" si="268"/>
        <v>711087</v>
      </c>
      <c r="WO138" s="10">
        <f t="shared" si="269"/>
        <v>0</v>
      </c>
      <c r="WP138" s="10">
        <f t="shared" si="270"/>
        <v>573759</v>
      </c>
      <c r="WQ138" s="34">
        <v>6115340</v>
      </c>
      <c r="WR138" s="10">
        <f t="shared" si="271"/>
        <v>6000</v>
      </c>
      <c r="WS138" s="10"/>
      <c r="WT138" s="10"/>
      <c r="WU138" s="10">
        <f t="shared" si="272"/>
        <v>15000</v>
      </c>
      <c r="WV138" s="10">
        <f t="shared" si="273"/>
        <v>1000</v>
      </c>
      <c r="WW138" s="10">
        <f t="shared" si="274"/>
        <v>33559</v>
      </c>
      <c r="WX138" s="10">
        <f t="shared" si="275"/>
        <v>0</v>
      </c>
      <c r="WY138" s="10">
        <f t="shared" si="276"/>
        <v>15000</v>
      </c>
      <c r="WZ138" s="10"/>
      <c r="XA138" s="10"/>
      <c r="XB138" s="10">
        <f t="shared" si="277"/>
        <v>0</v>
      </c>
      <c r="XC138" s="10">
        <f t="shared" si="278"/>
        <v>0</v>
      </c>
      <c r="XD138" s="10">
        <f t="shared" si="279"/>
        <v>340000</v>
      </c>
      <c r="XE138" s="10">
        <f t="shared" si="280"/>
        <v>410559</v>
      </c>
      <c r="XF138" s="10"/>
      <c r="XG138" s="10">
        <f t="shared" si="281"/>
        <v>410559</v>
      </c>
      <c r="XH138" s="10">
        <f t="shared" si="282"/>
        <v>0</v>
      </c>
      <c r="XI138" s="10"/>
      <c r="XJ138" s="10"/>
      <c r="XK138" s="10"/>
    </row>
    <row r="139" spans="1:635" s="34" customFormat="1" ht="28.5" customHeight="1">
      <c r="A139" s="7">
        <v>1</v>
      </c>
      <c r="B139" s="9" t="s">
        <v>1647</v>
      </c>
      <c r="C139" s="7">
        <v>3087379</v>
      </c>
      <c r="D139" s="7" t="s">
        <v>1648</v>
      </c>
      <c r="E139" s="7" t="s">
        <v>1240</v>
      </c>
      <c r="F139" s="7">
        <v>5133257</v>
      </c>
      <c r="G139" s="7" t="s">
        <v>1262</v>
      </c>
      <c r="H139" s="7" t="s">
        <v>1263</v>
      </c>
      <c r="I139" s="7" t="s">
        <v>1653</v>
      </c>
      <c r="J139" s="35">
        <v>42005</v>
      </c>
      <c r="K139" s="7"/>
      <c r="L139" s="7" t="s">
        <v>1188</v>
      </c>
      <c r="M139" s="7"/>
      <c r="N139" s="7"/>
      <c r="O139" s="7"/>
      <c r="P139" s="7"/>
      <c r="Q139" s="7"/>
      <c r="R139" s="7"/>
      <c r="S139" s="7"/>
      <c r="T139" s="7"/>
      <c r="U139" s="7"/>
      <c r="V139" s="7"/>
      <c r="W139" s="7"/>
      <c r="X139" s="7" t="s">
        <v>1654</v>
      </c>
      <c r="Y139" s="7"/>
      <c r="Z139" s="7"/>
      <c r="AA139" s="7"/>
      <c r="AB139" s="7"/>
      <c r="AC139" s="7"/>
      <c r="AD139" s="7"/>
      <c r="AE139" s="7"/>
      <c r="AF139" s="7"/>
      <c r="AG139" s="7"/>
      <c r="AH139" s="7"/>
      <c r="AI139" s="7">
        <v>4</v>
      </c>
      <c r="AJ139" s="7">
        <v>36</v>
      </c>
      <c r="AK139" s="7">
        <v>1327</v>
      </c>
      <c r="AL139" s="7">
        <v>2700</v>
      </c>
      <c r="AM139" s="7">
        <v>2700</v>
      </c>
      <c r="AN139" s="7"/>
      <c r="AO139" s="7" t="s">
        <v>1655</v>
      </c>
      <c r="AP139" s="7" t="s">
        <v>1654</v>
      </c>
      <c r="AQ139" s="7"/>
      <c r="AR139" s="7"/>
      <c r="AS139" s="7"/>
      <c r="AT139" s="7"/>
      <c r="AU139" s="7"/>
      <c r="AV139" s="7"/>
      <c r="AW139" s="7"/>
      <c r="AX139" s="7"/>
      <c r="AY139" s="7"/>
      <c r="AZ139" s="7"/>
      <c r="BA139" s="7"/>
      <c r="BB139" s="7"/>
      <c r="BC139" s="7"/>
      <c r="BD139" s="7"/>
      <c r="BE139" s="7">
        <v>4</v>
      </c>
      <c r="BF139" s="7">
        <v>36</v>
      </c>
      <c r="BG139" s="7">
        <v>1327</v>
      </c>
      <c r="BH139" s="7">
        <v>2700</v>
      </c>
      <c r="BI139" s="7">
        <v>2700</v>
      </c>
      <c r="BJ139" s="7"/>
      <c r="BK139" s="7" t="s">
        <v>1656</v>
      </c>
      <c r="BL139" s="7" t="s">
        <v>1657</v>
      </c>
      <c r="BM139" s="7" t="s">
        <v>1247</v>
      </c>
      <c r="BN139" s="7" t="s">
        <v>1192</v>
      </c>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v>2</v>
      </c>
      <c r="EL139" s="7">
        <v>1.3</v>
      </c>
      <c r="EM139" s="7">
        <v>1.3</v>
      </c>
      <c r="EN139" s="7">
        <v>414404</v>
      </c>
      <c r="EO139" s="7">
        <v>210000</v>
      </c>
      <c r="EP139" s="7"/>
      <c r="EQ139" s="7"/>
      <c r="ER139" s="7"/>
      <c r="ES139" s="7"/>
      <c r="ET139" s="7"/>
      <c r="EU139" s="7"/>
      <c r="EV139" s="7"/>
      <c r="EW139" s="7"/>
      <c r="EX139" s="7"/>
      <c r="EY139" s="7"/>
      <c r="EZ139" s="7"/>
      <c r="FA139" s="7"/>
      <c r="FB139" s="7"/>
      <c r="FC139" s="7"/>
      <c r="FD139" s="7"/>
      <c r="FE139" s="7"/>
      <c r="FF139" s="7"/>
      <c r="FG139" s="7"/>
      <c r="FH139" s="7"/>
      <c r="FI139" s="7"/>
      <c r="FJ139" s="7">
        <v>3</v>
      </c>
      <c r="FK139" s="7">
        <v>0.52</v>
      </c>
      <c r="FL139" s="7">
        <v>0.52</v>
      </c>
      <c r="FM139" s="7">
        <v>242596</v>
      </c>
      <c r="FN139" s="7">
        <v>150000</v>
      </c>
      <c r="FO139" s="7">
        <v>3</v>
      </c>
      <c r="FP139" s="7">
        <v>0.57999999999999996</v>
      </c>
      <c r="FQ139" s="7">
        <v>0</v>
      </c>
      <c r="FR139" s="7">
        <v>161600</v>
      </c>
      <c r="FS139" s="7">
        <v>50000</v>
      </c>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v>3</v>
      </c>
      <c r="IT139" s="7">
        <v>220</v>
      </c>
      <c r="IU139" s="7">
        <v>0.11</v>
      </c>
      <c r="IV139" s="7">
        <v>23400</v>
      </c>
      <c r="IW139" s="7">
        <v>8000</v>
      </c>
      <c r="IX139" s="7"/>
      <c r="IY139" s="7"/>
      <c r="IZ139" s="7"/>
      <c r="JA139" s="7"/>
      <c r="JB139" s="7"/>
      <c r="JC139" s="7"/>
      <c r="JD139" s="7"/>
      <c r="JE139" s="7"/>
      <c r="JF139" s="7"/>
      <c r="JG139" s="7"/>
      <c r="JH139" s="7"/>
      <c r="JI139" s="7"/>
      <c r="JJ139" s="7"/>
      <c r="JK139" s="7"/>
      <c r="JL139" s="7"/>
      <c r="JM139" s="7"/>
      <c r="JN139" s="7"/>
      <c r="JO139" s="7"/>
      <c r="JP139" s="7"/>
      <c r="JQ139" s="7"/>
      <c r="JR139" s="7"/>
      <c r="JS139" s="7"/>
      <c r="JT139" s="7"/>
      <c r="JU139" s="7"/>
      <c r="JV139" s="7"/>
      <c r="JW139" s="7"/>
      <c r="JX139" s="7"/>
      <c r="JY139" s="7"/>
      <c r="JZ139" s="7"/>
      <c r="KA139" s="7"/>
      <c r="KB139" s="7"/>
      <c r="KC139" s="7"/>
      <c r="KD139" s="7"/>
      <c r="KE139" s="7"/>
      <c r="KF139" s="7"/>
      <c r="KG139" s="7">
        <v>0</v>
      </c>
      <c r="KH139" s="7"/>
      <c r="KI139" s="7">
        <v>1.82</v>
      </c>
      <c r="KJ139" s="7">
        <v>0</v>
      </c>
      <c r="KK139" s="7">
        <v>0</v>
      </c>
      <c r="KL139" s="7">
        <v>0</v>
      </c>
      <c r="KM139" s="7">
        <v>1.82</v>
      </c>
      <c r="KN139" s="7">
        <v>818600</v>
      </c>
      <c r="KO139" s="7">
        <v>410000</v>
      </c>
      <c r="KP139" s="7">
        <v>410000</v>
      </c>
      <c r="KQ139" s="7"/>
      <c r="KR139" s="7"/>
      <c r="KS139" s="7"/>
      <c r="KT139" s="7">
        <v>0</v>
      </c>
      <c r="KU139" s="7">
        <v>0</v>
      </c>
      <c r="KV139" s="7">
        <v>0</v>
      </c>
      <c r="KW139" s="7"/>
      <c r="KX139" s="7"/>
      <c r="KY139" s="7"/>
      <c r="KZ139" s="7">
        <v>23400</v>
      </c>
      <c r="LA139" s="7">
        <v>8000</v>
      </c>
      <c r="LB139" s="7">
        <v>8000</v>
      </c>
      <c r="LC139" s="7"/>
      <c r="LD139" s="7"/>
      <c r="LE139" s="7"/>
      <c r="LF139" s="7">
        <v>0</v>
      </c>
      <c r="LG139" s="7">
        <v>0</v>
      </c>
      <c r="LH139" s="7">
        <v>0</v>
      </c>
      <c r="LI139" s="7"/>
      <c r="LJ139" s="7"/>
      <c r="LK139" s="7"/>
      <c r="LL139" s="7">
        <v>0</v>
      </c>
      <c r="LM139" s="7">
        <v>0</v>
      </c>
      <c r="LN139" s="7">
        <v>0</v>
      </c>
      <c r="LO139" s="7"/>
      <c r="LP139" s="7"/>
      <c r="LQ139" s="7"/>
      <c r="LR139" s="7">
        <v>22000</v>
      </c>
      <c r="LS139" s="7">
        <v>12000</v>
      </c>
      <c r="LT139" s="7">
        <v>12000</v>
      </c>
      <c r="LU139" s="7"/>
      <c r="LV139" s="7"/>
      <c r="LW139" s="7"/>
      <c r="LX139" s="7">
        <v>500</v>
      </c>
      <c r="LY139" s="7">
        <v>0</v>
      </c>
      <c r="LZ139" s="7">
        <v>0</v>
      </c>
      <c r="MA139" s="7"/>
      <c r="MB139" s="7"/>
      <c r="MC139" s="7"/>
      <c r="MD139" s="7">
        <v>3500</v>
      </c>
      <c r="ME139" s="7">
        <v>2000</v>
      </c>
      <c r="MF139" s="7">
        <v>2000</v>
      </c>
      <c r="MG139" s="7"/>
      <c r="MH139" s="7"/>
      <c r="MI139" s="7"/>
      <c r="MJ139" s="7">
        <v>0</v>
      </c>
      <c r="MK139" s="7">
        <v>0</v>
      </c>
      <c r="ML139" s="7">
        <v>0</v>
      </c>
      <c r="MM139" s="7"/>
      <c r="MN139" s="7"/>
      <c r="MO139" s="7"/>
      <c r="MP139" s="7">
        <v>0</v>
      </c>
      <c r="MQ139" s="7">
        <v>0</v>
      </c>
      <c r="MR139" s="7">
        <v>0</v>
      </c>
      <c r="MS139" s="7"/>
      <c r="MT139" s="7"/>
      <c r="MU139" s="7"/>
      <c r="MV139" s="7">
        <v>22528</v>
      </c>
      <c r="MW139" s="7">
        <v>10000</v>
      </c>
      <c r="MX139" s="7">
        <v>10000</v>
      </c>
      <c r="MY139" s="7"/>
      <c r="MZ139" s="7"/>
      <c r="NA139" s="7"/>
      <c r="NB139" s="7">
        <v>13000</v>
      </c>
      <c r="NC139" s="7">
        <v>5000</v>
      </c>
      <c r="ND139" s="7">
        <v>5000</v>
      </c>
      <c r="NE139" s="7"/>
      <c r="NF139" s="7"/>
      <c r="NG139" s="7"/>
      <c r="NH139" s="7">
        <v>47954</v>
      </c>
      <c r="NI139" s="7">
        <v>35000</v>
      </c>
      <c r="NJ139" s="7">
        <v>35000</v>
      </c>
      <c r="NK139" s="7"/>
      <c r="NL139" s="7"/>
      <c r="NM139" s="7"/>
      <c r="NN139" s="7">
        <v>48000</v>
      </c>
      <c r="NO139" s="7">
        <v>25000</v>
      </c>
      <c r="NP139" s="7">
        <v>25000</v>
      </c>
      <c r="NQ139" s="7"/>
      <c r="NR139" s="7"/>
      <c r="NS139" s="7"/>
      <c r="NT139" s="7">
        <v>15000</v>
      </c>
      <c r="NU139" s="7">
        <v>8000</v>
      </c>
      <c r="NV139" s="7">
        <v>8000</v>
      </c>
      <c r="NW139" s="7"/>
      <c r="NX139" s="7"/>
      <c r="NY139" s="7"/>
      <c r="NZ139" s="7">
        <v>4000</v>
      </c>
      <c r="OA139" s="7">
        <v>1000</v>
      </c>
      <c r="OB139" s="7">
        <v>1000</v>
      </c>
      <c r="OC139" s="7"/>
      <c r="OD139" s="7"/>
      <c r="OE139" s="7"/>
      <c r="OF139" s="7">
        <v>9000</v>
      </c>
      <c r="OG139" s="7">
        <v>4000</v>
      </c>
      <c r="OH139" s="7">
        <v>4000</v>
      </c>
      <c r="OI139" s="7"/>
      <c r="OJ139" s="7"/>
      <c r="OK139" s="7"/>
      <c r="OL139" s="7">
        <v>0</v>
      </c>
      <c r="OM139" s="7">
        <v>0</v>
      </c>
      <c r="ON139" s="7">
        <v>0</v>
      </c>
      <c r="OO139" s="7"/>
      <c r="OP139" s="7"/>
      <c r="OQ139" s="7"/>
      <c r="OR139" s="7">
        <v>0</v>
      </c>
      <c r="OS139" s="7">
        <v>0</v>
      </c>
      <c r="OT139" s="7">
        <v>0</v>
      </c>
      <c r="OU139" s="7"/>
      <c r="OV139" s="7"/>
      <c r="OW139" s="7"/>
      <c r="OX139" s="7">
        <v>19000</v>
      </c>
      <c r="OY139" s="7">
        <v>0</v>
      </c>
      <c r="OZ139" s="7">
        <v>0</v>
      </c>
      <c r="PA139" s="7"/>
      <c r="PB139" s="7"/>
      <c r="PC139" s="7"/>
      <c r="PD139" s="7">
        <v>0</v>
      </c>
      <c r="PE139" s="7">
        <v>0</v>
      </c>
      <c r="PF139" s="7">
        <v>0</v>
      </c>
      <c r="PG139" s="7"/>
      <c r="PH139" s="7"/>
      <c r="PI139" s="7"/>
      <c r="PJ139" s="7">
        <v>0</v>
      </c>
      <c r="PK139" s="7">
        <v>0</v>
      </c>
      <c r="PL139" s="7">
        <v>0</v>
      </c>
      <c r="PM139" s="7"/>
      <c r="PN139" s="7"/>
      <c r="PO139" s="7"/>
      <c r="PP139" s="7">
        <v>1046482</v>
      </c>
      <c r="PQ139" s="7">
        <v>520000</v>
      </c>
      <c r="PR139" s="8">
        <v>520000</v>
      </c>
      <c r="PS139" s="7">
        <v>100</v>
      </c>
      <c r="PT139" s="7">
        <v>100</v>
      </c>
      <c r="PU139" s="7"/>
      <c r="PV139" s="7"/>
      <c r="PW139" s="7"/>
      <c r="PX139" s="7">
        <v>0</v>
      </c>
      <c r="PY139" s="7">
        <v>695000</v>
      </c>
      <c r="PZ139" s="7">
        <v>520000</v>
      </c>
      <c r="QA139" s="7">
        <v>0</v>
      </c>
      <c r="QB139" s="7">
        <v>0</v>
      </c>
      <c r="QC139" s="7">
        <v>0</v>
      </c>
      <c r="QD139" s="7">
        <v>0</v>
      </c>
      <c r="QE139" s="7">
        <v>0</v>
      </c>
      <c r="QF139" s="7">
        <v>0</v>
      </c>
      <c r="QG139" s="7">
        <v>0</v>
      </c>
      <c r="QH139" s="7">
        <v>0</v>
      </c>
      <c r="QI139" s="7">
        <v>0</v>
      </c>
      <c r="QJ139" s="7">
        <v>0</v>
      </c>
      <c r="QK139" s="7">
        <v>0</v>
      </c>
      <c r="QL139" s="7">
        <v>0</v>
      </c>
      <c r="QM139" s="7"/>
      <c r="QN139" s="7">
        <v>0</v>
      </c>
      <c r="QO139" s="7">
        <v>0</v>
      </c>
      <c r="QP139" s="7">
        <v>0</v>
      </c>
      <c r="QQ139" s="7"/>
      <c r="QR139" s="7"/>
      <c r="QS139" s="7"/>
      <c r="QT139" s="7"/>
      <c r="QU139" s="7">
        <v>853000</v>
      </c>
      <c r="QV139" s="7">
        <v>195000</v>
      </c>
      <c r="QW139" s="7">
        <v>246482</v>
      </c>
      <c r="QX139" s="7">
        <v>150000</v>
      </c>
      <c r="QY139" s="7">
        <v>151000</v>
      </c>
      <c r="QZ139" s="7">
        <v>280000</v>
      </c>
      <c r="RA139" s="7"/>
      <c r="RB139" s="7"/>
      <c r="RC139" s="7"/>
      <c r="RD139" s="7"/>
      <c r="RE139" s="7"/>
      <c r="RF139" s="7"/>
      <c r="RG139" s="7"/>
      <c r="RH139" s="7"/>
      <c r="RI139" s="7">
        <v>0</v>
      </c>
      <c r="RJ139" s="7"/>
      <c r="RK139" s="7"/>
      <c r="RL139" s="7"/>
      <c r="RM139" s="7" t="s">
        <v>1188</v>
      </c>
      <c r="RN139" s="7"/>
      <c r="RO139" s="7"/>
      <c r="RP139" s="7"/>
      <c r="RQ139" s="7"/>
      <c r="RR139" s="7"/>
      <c r="RS139" s="7"/>
      <c r="RT139" s="7"/>
      <c r="RU139" s="7"/>
      <c r="RV139" s="7"/>
      <c r="RW139" s="7"/>
      <c r="RX139" s="7"/>
      <c r="RY139" s="7"/>
      <c r="RZ139" s="7"/>
      <c r="SA139" s="7"/>
      <c r="SB139" s="7"/>
      <c r="SC139" s="7"/>
      <c r="SD139" s="7"/>
      <c r="SE139" s="7"/>
      <c r="SF139" s="7"/>
      <c r="SG139" s="36">
        <f t="shared" si="169"/>
        <v>1046482</v>
      </c>
      <c r="SH139" s="36">
        <f t="shared" si="170"/>
        <v>1046482</v>
      </c>
      <c r="SI139" s="36">
        <f t="shared" si="171"/>
        <v>842000</v>
      </c>
      <c r="SJ139" s="20">
        <f t="shared" si="172"/>
        <v>818600</v>
      </c>
      <c r="SK139" s="20">
        <f t="shared" si="173"/>
        <v>0</v>
      </c>
      <c r="SL139" s="20">
        <f t="shared" si="174"/>
        <v>23400</v>
      </c>
      <c r="SM139" s="20">
        <f t="shared" si="175"/>
        <v>0</v>
      </c>
      <c r="SN139" s="36">
        <f t="shared" si="176"/>
        <v>204482</v>
      </c>
      <c r="SO139" s="36">
        <f t="shared" si="177"/>
        <v>22000</v>
      </c>
      <c r="SP139" s="20">
        <f t="shared" si="178"/>
        <v>0</v>
      </c>
      <c r="SQ139" s="20">
        <f t="shared" si="179"/>
        <v>22000</v>
      </c>
      <c r="SR139" s="20">
        <f t="shared" si="180"/>
        <v>500</v>
      </c>
      <c r="SS139" s="20">
        <f t="shared" si="181"/>
        <v>3500</v>
      </c>
      <c r="ST139" s="20">
        <f t="shared" si="182"/>
        <v>0</v>
      </c>
      <c r="SU139" s="20">
        <f t="shared" si="183"/>
        <v>0</v>
      </c>
      <c r="SV139" s="36">
        <f t="shared" si="184"/>
        <v>178482</v>
      </c>
      <c r="SW139" s="20">
        <f t="shared" si="185"/>
        <v>22528</v>
      </c>
      <c r="SX139" s="20">
        <f t="shared" si="186"/>
        <v>13000</v>
      </c>
      <c r="SY139" s="20">
        <f t="shared" si="187"/>
        <v>47954</v>
      </c>
      <c r="SZ139" s="20">
        <f t="shared" si="188"/>
        <v>48000</v>
      </c>
      <c r="TA139" s="20">
        <f t="shared" si="189"/>
        <v>15000</v>
      </c>
      <c r="TB139" s="20">
        <f t="shared" si="190"/>
        <v>4000</v>
      </c>
      <c r="TC139" s="20">
        <f t="shared" si="191"/>
        <v>9000</v>
      </c>
      <c r="TD139" s="20">
        <f t="shared" si="192"/>
        <v>0</v>
      </c>
      <c r="TE139" s="20">
        <f t="shared" si="193"/>
        <v>0</v>
      </c>
      <c r="TF139" s="20">
        <f t="shared" si="194"/>
        <v>19000</v>
      </c>
      <c r="TG139" s="20">
        <f t="shared" si="195"/>
        <v>0</v>
      </c>
      <c r="TH139" s="20">
        <f t="shared" si="196"/>
        <v>0</v>
      </c>
      <c r="TI139" s="6"/>
      <c r="TJ139" s="36">
        <f t="shared" si="197"/>
        <v>520000</v>
      </c>
      <c r="TK139" s="36">
        <f t="shared" si="198"/>
        <v>520000</v>
      </c>
      <c r="TL139" s="36">
        <f t="shared" si="199"/>
        <v>418000</v>
      </c>
      <c r="TM139" s="20">
        <f t="shared" si="200"/>
        <v>410000</v>
      </c>
      <c r="TN139" s="20">
        <f t="shared" si="201"/>
        <v>0</v>
      </c>
      <c r="TO139" s="20">
        <f t="shared" si="202"/>
        <v>8000</v>
      </c>
      <c r="TP139" s="20">
        <f t="shared" si="203"/>
        <v>0</v>
      </c>
      <c r="TQ139" s="36">
        <f t="shared" si="204"/>
        <v>102000</v>
      </c>
      <c r="TR139" s="36">
        <f t="shared" si="205"/>
        <v>12000</v>
      </c>
      <c r="TS139" s="20">
        <f t="shared" si="206"/>
        <v>0</v>
      </c>
      <c r="TT139" s="20">
        <f t="shared" si="207"/>
        <v>12000</v>
      </c>
      <c r="TU139" s="20">
        <f t="shared" si="208"/>
        <v>0</v>
      </c>
      <c r="TV139" s="20">
        <f t="shared" si="209"/>
        <v>2000</v>
      </c>
      <c r="TW139" s="20">
        <f t="shared" si="210"/>
        <v>0</v>
      </c>
      <c r="TX139" s="20">
        <f t="shared" si="211"/>
        <v>0</v>
      </c>
      <c r="TY139" s="36">
        <f t="shared" si="212"/>
        <v>88000</v>
      </c>
      <c r="TZ139" s="20">
        <f t="shared" si="213"/>
        <v>10000</v>
      </c>
      <c r="UA139" s="20">
        <f t="shared" si="214"/>
        <v>5000</v>
      </c>
      <c r="UB139" s="20">
        <f t="shared" si="215"/>
        <v>35000</v>
      </c>
      <c r="UC139" s="20">
        <f t="shared" si="216"/>
        <v>25000</v>
      </c>
      <c r="UD139" s="20">
        <f t="shared" si="217"/>
        <v>8000</v>
      </c>
      <c r="UE139" s="20">
        <f t="shared" si="218"/>
        <v>1000</v>
      </c>
      <c r="UF139" s="20">
        <f t="shared" si="219"/>
        <v>4000</v>
      </c>
      <c r="UG139" s="20">
        <f t="shared" si="220"/>
        <v>0</v>
      </c>
      <c r="UH139" s="20">
        <f t="shared" si="221"/>
        <v>0</v>
      </c>
      <c r="UI139" s="20">
        <f t="shared" si="222"/>
        <v>0</v>
      </c>
      <c r="UJ139" s="20">
        <f t="shared" si="223"/>
        <v>0</v>
      </c>
      <c r="UK139" s="20">
        <f t="shared" si="224"/>
        <v>0</v>
      </c>
      <c r="UL139" s="6"/>
      <c r="UM139" s="36">
        <f t="shared" si="225"/>
        <v>520000</v>
      </c>
      <c r="UN139" s="36">
        <f t="shared" si="226"/>
        <v>520000</v>
      </c>
      <c r="UO139" s="36">
        <f t="shared" si="227"/>
        <v>418000</v>
      </c>
      <c r="UP139" s="20">
        <f t="shared" si="228"/>
        <v>410000</v>
      </c>
      <c r="UQ139" s="20">
        <f t="shared" si="229"/>
        <v>0</v>
      </c>
      <c r="UR139" s="20">
        <f t="shared" si="230"/>
        <v>8000</v>
      </c>
      <c r="US139" s="20">
        <f t="shared" si="231"/>
        <v>0</v>
      </c>
      <c r="UT139" s="36">
        <f t="shared" si="232"/>
        <v>102000</v>
      </c>
      <c r="UU139" s="36">
        <f t="shared" si="233"/>
        <v>12000</v>
      </c>
      <c r="UV139" s="20">
        <f t="shared" si="234"/>
        <v>0</v>
      </c>
      <c r="UW139" s="20">
        <f t="shared" si="235"/>
        <v>12000</v>
      </c>
      <c r="UX139" s="20">
        <f t="shared" si="236"/>
        <v>0</v>
      </c>
      <c r="UY139" s="20">
        <f t="shared" si="237"/>
        <v>2000</v>
      </c>
      <c r="UZ139" s="20">
        <f t="shared" si="238"/>
        <v>0</v>
      </c>
      <c r="VA139" s="20">
        <f t="shared" si="239"/>
        <v>0</v>
      </c>
      <c r="VB139" s="36">
        <f t="shared" si="240"/>
        <v>88000</v>
      </c>
      <c r="VC139" s="20">
        <f t="shared" si="241"/>
        <v>10000</v>
      </c>
      <c r="VD139" s="20">
        <f t="shared" si="242"/>
        <v>5000</v>
      </c>
      <c r="VE139" s="20">
        <f t="shared" si="243"/>
        <v>35000</v>
      </c>
      <c r="VF139" s="20">
        <f t="shared" si="244"/>
        <v>25000</v>
      </c>
      <c r="VG139" s="20">
        <f t="shared" si="245"/>
        <v>8000</v>
      </c>
      <c r="VH139" s="20">
        <f t="shared" si="246"/>
        <v>1000</v>
      </c>
      <c r="VI139" s="20">
        <f t="shared" si="247"/>
        <v>4000</v>
      </c>
      <c r="VJ139" s="20">
        <f t="shared" si="248"/>
        <v>0</v>
      </c>
      <c r="VK139" s="20">
        <f t="shared" si="249"/>
        <v>0</v>
      </c>
      <c r="VL139" s="20">
        <f t="shared" si="250"/>
        <v>0</v>
      </c>
      <c r="VM139" s="20">
        <f t="shared" si="251"/>
        <v>0</v>
      </c>
      <c r="VN139" s="20">
        <f t="shared" si="252"/>
        <v>0</v>
      </c>
      <c r="VT139" s="34">
        <f t="shared" si="253"/>
        <v>5133257</v>
      </c>
      <c r="VU139" s="34" t="str">
        <f t="shared" si="254"/>
        <v>NOMIA, z.ú.</v>
      </c>
      <c r="VV139" s="34" t="str">
        <f t="shared" si="255"/>
        <v>Poradna pro oběti násilí a trestné činnosti NOMIA</v>
      </c>
      <c r="VW139" s="34" t="str">
        <f t="shared" si="256"/>
        <v>odborné sociální poradenství</v>
      </c>
      <c r="VX139" s="10">
        <f t="shared" si="257"/>
        <v>26000</v>
      </c>
      <c r="VY139" s="10"/>
      <c r="VZ139" s="10"/>
      <c r="WA139" s="10">
        <f t="shared" si="258"/>
        <v>22528</v>
      </c>
      <c r="WB139" s="10">
        <f t="shared" si="259"/>
        <v>4000</v>
      </c>
      <c r="WC139" s="10">
        <f t="shared" si="260"/>
        <v>47954</v>
      </c>
      <c r="WD139" s="10">
        <f t="shared" si="261"/>
        <v>0</v>
      </c>
      <c r="WE139" s="10">
        <f t="shared" si="262"/>
        <v>76000</v>
      </c>
      <c r="WF139" s="10"/>
      <c r="WG139" s="10"/>
      <c r="WH139" s="10">
        <f t="shared" si="263"/>
        <v>0</v>
      </c>
      <c r="WI139" s="10">
        <f t="shared" si="264"/>
        <v>28000</v>
      </c>
      <c r="WJ139" s="10">
        <f t="shared" si="265"/>
        <v>657000</v>
      </c>
      <c r="WK139" s="10"/>
      <c r="WL139" s="10">
        <f t="shared" si="266"/>
        <v>185000</v>
      </c>
      <c r="WM139" s="10">
        <f t="shared" si="267"/>
        <v>1046482</v>
      </c>
      <c r="WN139" s="10">
        <f t="shared" si="268"/>
        <v>1046482</v>
      </c>
      <c r="WO139" s="10">
        <f t="shared" si="269"/>
        <v>0</v>
      </c>
      <c r="WP139" s="10">
        <f t="shared" si="270"/>
        <v>842000</v>
      </c>
      <c r="WQ139" s="34">
        <v>6115340</v>
      </c>
      <c r="WR139" s="10">
        <f t="shared" si="271"/>
        <v>14000</v>
      </c>
      <c r="WS139" s="10"/>
      <c r="WT139" s="10"/>
      <c r="WU139" s="10">
        <f t="shared" si="272"/>
        <v>10000</v>
      </c>
      <c r="WV139" s="10">
        <f t="shared" si="273"/>
        <v>1000</v>
      </c>
      <c r="WW139" s="10">
        <f t="shared" si="274"/>
        <v>35000</v>
      </c>
      <c r="WX139" s="10">
        <f t="shared" si="275"/>
        <v>0</v>
      </c>
      <c r="WY139" s="10">
        <f t="shared" si="276"/>
        <v>38000</v>
      </c>
      <c r="WZ139" s="10"/>
      <c r="XA139" s="10"/>
      <c r="XB139" s="10">
        <f t="shared" si="277"/>
        <v>0</v>
      </c>
      <c r="XC139" s="10">
        <f t="shared" si="278"/>
        <v>4000</v>
      </c>
      <c r="XD139" s="10">
        <f t="shared" si="279"/>
        <v>418000</v>
      </c>
      <c r="XE139" s="10">
        <f t="shared" si="280"/>
        <v>520000</v>
      </c>
      <c r="XF139" s="10"/>
      <c r="XG139" s="10">
        <f t="shared" si="281"/>
        <v>520000</v>
      </c>
      <c r="XH139" s="10">
        <f t="shared" si="282"/>
        <v>0</v>
      </c>
      <c r="XI139" s="10"/>
      <c r="XJ139" s="10"/>
      <c r="XK139" s="10"/>
    </row>
    <row r="140" spans="1:635" s="34" customFormat="1" ht="28.5" customHeight="1">
      <c r="A140" s="7">
        <v>1</v>
      </c>
      <c r="B140" s="9" t="s">
        <v>1658</v>
      </c>
      <c r="C140" s="7">
        <v>46524339</v>
      </c>
      <c r="D140" s="7" t="s">
        <v>1659</v>
      </c>
      <c r="E140" s="7" t="s">
        <v>1207</v>
      </c>
      <c r="F140" s="7">
        <v>6684022</v>
      </c>
      <c r="G140" s="7" t="s">
        <v>1208</v>
      </c>
      <c r="H140" s="7" t="s">
        <v>1187</v>
      </c>
      <c r="I140" s="7" t="s">
        <v>1660</v>
      </c>
      <c r="J140" s="35">
        <v>39083</v>
      </c>
      <c r="K140" s="7"/>
      <c r="L140" s="7" t="s">
        <v>1188</v>
      </c>
      <c r="M140" s="7"/>
      <c r="N140" s="7"/>
      <c r="O140" s="7"/>
      <c r="P140" s="7"/>
      <c r="Q140" s="7"/>
      <c r="R140" s="7"/>
      <c r="S140" s="7"/>
      <c r="T140" s="7"/>
      <c r="U140" s="7"/>
      <c r="V140" s="7"/>
      <c r="W140" s="7"/>
      <c r="X140" s="7" t="s">
        <v>1189</v>
      </c>
      <c r="Y140" s="7"/>
      <c r="Z140" s="7">
        <v>25</v>
      </c>
      <c r="AA140" s="7">
        <v>25</v>
      </c>
      <c r="AB140" s="7">
        <v>27</v>
      </c>
      <c r="AC140" s="7">
        <v>24</v>
      </c>
      <c r="AD140" s="7">
        <v>25</v>
      </c>
      <c r="AE140" s="7"/>
      <c r="AF140" s="7"/>
      <c r="AG140" s="7"/>
      <c r="AH140" s="7"/>
      <c r="AI140" s="7"/>
      <c r="AJ140" s="7"/>
      <c r="AK140" s="7"/>
      <c r="AL140" s="7"/>
      <c r="AM140" s="7"/>
      <c r="AN140" s="7">
        <v>2000</v>
      </c>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t="s">
        <v>1224</v>
      </c>
      <c r="BM140" s="7" t="s">
        <v>1225</v>
      </c>
      <c r="BN140" s="7" t="s">
        <v>1543</v>
      </c>
      <c r="BO140" s="7">
        <v>0</v>
      </c>
      <c r="BP140" s="7">
        <v>0</v>
      </c>
      <c r="BQ140" s="7">
        <v>0</v>
      </c>
      <c r="BR140" s="7">
        <v>0</v>
      </c>
      <c r="BS140" s="7">
        <v>0</v>
      </c>
      <c r="BT140" s="7">
        <v>2</v>
      </c>
      <c r="BU140" s="7">
        <v>13</v>
      </c>
      <c r="BV140" s="7">
        <v>6</v>
      </c>
      <c r="BW140" s="7">
        <v>3</v>
      </c>
      <c r="BX140" s="7">
        <v>0</v>
      </c>
      <c r="BY140" s="7">
        <v>2</v>
      </c>
      <c r="BZ140" s="7">
        <v>13</v>
      </c>
      <c r="CA140" s="7">
        <v>6</v>
      </c>
      <c r="CB140" s="7">
        <v>3</v>
      </c>
      <c r="CC140" s="7">
        <v>0</v>
      </c>
      <c r="CD140" s="7">
        <v>0</v>
      </c>
      <c r="CE140" s="7">
        <v>24</v>
      </c>
      <c r="CF140" s="7">
        <v>24</v>
      </c>
      <c r="CG140" s="7"/>
      <c r="CH140" s="7">
        <v>0</v>
      </c>
      <c r="CI140" s="7">
        <v>0</v>
      </c>
      <c r="CJ140" s="7">
        <v>0</v>
      </c>
      <c r="CK140" s="7">
        <v>0</v>
      </c>
      <c r="CL140" s="7">
        <v>0</v>
      </c>
      <c r="CM140" s="7">
        <v>2</v>
      </c>
      <c r="CN140" s="7">
        <v>14</v>
      </c>
      <c r="CO140" s="7">
        <v>6</v>
      </c>
      <c r="CP140" s="7">
        <v>3</v>
      </c>
      <c r="CQ140" s="7">
        <v>0</v>
      </c>
      <c r="CR140" s="7">
        <v>2</v>
      </c>
      <c r="CS140" s="7">
        <v>14</v>
      </c>
      <c r="CT140" s="7">
        <v>6</v>
      </c>
      <c r="CU140" s="7">
        <v>3</v>
      </c>
      <c r="CV140" s="7">
        <v>0</v>
      </c>
      <c r="CW140" s="7">
        <v>0</v>
      </c>
      <c r="CX140" s="7">
        <v>25</v>
      </c>
      <c r="CY140" s="7">
        <v>25</v>
      </c>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v>2</v>
      </c>
      <c r="EL140" s="7">
        <v>0.75</v>
      </c>
      <c r="EM140" s="7">
        <v>0.75</v>
      </c>
      <c r="EN140" s="7">
        <v>294135</v>
      </c>
      <c r="EO140" s="7">
        <v>245020</v>
      </c>
      <c r="EP140" s="7">
        <v>6</v>
      </c>
      <c r="EQ140" s="7">
        <v>4.0999999999999996</v>
      </c>
      <c r="ER140" s="7">
        <v>4.0999999999999996</v>
      </c>
      <c r="ES140" s="7">
        <v>1305458</v>
      </c>
      <c r="ET140" s="7">
        <v>1090057</v>
      </c>
      <c r="EU140" s="7"/>
      <c r="EV140" s="7"/>
      <c r="EW140" s="7"/>
      <c r="EX140" s="7"/>
      <c r="EY140" s="7"/>
      <c r="EZ140" s="7"/>
      <c r="FA140" s="7"/>
      <c r="FB140" s="7"/>
      <c r="FC140" s="7"/>
      <c r="FD140" s="7"/>
      <c r="FE140" s="7"/>
      <c r="FF140" s="7"/>
      <c r="FG140" s="7"/>
      <c r="FH140" s="7"/>
      <c r="FI140" s="7"/>
      <c r="FJ140" s="7"/>
      <c r="FK140" s="7"/>
      <c r="FL140" s="7"/>
      <c r="FM140" s="7"/>
      <c r="FN140" s="7"/>
      <c r="FO140" s="7">
        <v>4</v>
      </c>
      <c r="FP140" s="7">
        <v>2.69</v>
      </c>
      <c r="FQ140" s="7">
        <v>2.69</v>
      </c>
      <c r="FR140" s="7">
        <v>1005660</v>
      </c>
      <c r="FS140" s="7">
        <v>838923</v>
      </c>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v>2</v>
      </c>
      <c r="IT140" s="7">
        <v>170</v>
      </c>
      <c r="IU140" s="7">
        <v>8.5000000000000006E-2</v>
      </c>
      <c r="IV140" s="7">
        <v>14450</v>
      </c>
      <c r="IW140" s="7">
        <v>0</v>
      </c>
      <c r="IX140" s="7"/>
      <c r="IY140" s="7"/>
      <c r="IZ140" s="7"/>
      <c r="JA140" s="7"/>
      <c r="JB140" s="7"/>
      <c r="JC140" s="7"/>
      <c r="JD140" s="7"/>
      <c r="JE140" s="7"/>
      <c r="JF140" s="7"/>
      <c r="JG140" s="7"/>
      <c r="JH140" s="7"/>
      <c r="JI140" s="7"/>
      <c r="JJ140" s="7"/>
      <c r="JK140" s="7"/>
      <c r="JL140" s="7"/>
      <c r="JM140" s="7"/>
      <c r="JN140" s="7"/>
      <c r="JO140" s="7"/>
      <c r="JP140" s="7"/>
      <c r="JQ140" s="7"/>
      <c r="JR140" s="7"/>
      <c r="JS140" s="7"/>
      <c r="JT140" s="7"/>
      <c r="JU140" s="7"/>
      <c r="JV140" s="7"/>
      <c r="JW140" s="7"/>
      <c r="JX140" s="7"/>
      <c r="JY140" s="7"/>
      <c r="JZ140" s="7"/>
      <c r="KA140" s="7"/>
      <c r="KB140" s="7"/>
      <c r="KC140" s="7"/>
      <c r="KD140" s="7"/>
      <c r="KE140" s="7"/>
      <c r="KF140" s="7"/>
      <c r="KG140" s="7">
        <v>0</v>
      </c>
      <c r="KH140" s="7"/>
      <c r="KI140" s="7">
        <v>4.8499999999999996</v>
      </c>
      <c r="KJ140" s="7">
        <v>0</v>
      </c>
      <c r="KK140" s="7">
        <v>0</v>
      </c>
      <c r="KL140" s="7">
        <v>0</v>
      </c>
      <c r="KM140" s="7">
        <v>4.8499999999999996</v>
      </c>
      <c r="KN140" s="7">
        <v>2605253</v>
      </c>
      <c r="KO140" s="7">
        <v>2174000</v>
      </c>
      <c r="KP140" s="7">
        <v>2174000</v>
      </c>
      <c r="KQ140" s="7"/>
      <c r="KR140" s="7"/>
      <c r="KS140" s="7"/>
      <c r="KT140" s="7">
        <v>0</v>
      </c>
      <c r="KU140" s="7">
        <v>0</v>
      </c>
      <c r="KV140" s="7">
        <v>0</v>
      </c>
      <c r="KW140" s="7"/>
      <c r="KX140" s="7"/>
      <c r="KY140" s="7"/>
      <c r="KZ140" s="7">
        <v>14450</v>
      </c>
      <c r="LA140" s="7">
        <v>0</v>
      </c>
      <c r="LB140" s="7">
        <v>0</v>
      </c>
      <c r="LC140" s="7"/>
      <c r="LD140" s="7"/>
      <c r="LE140" s="7"/>
      <c r="LF140" s="7">
        <v>12000</v>
      </c>
      <c r="LG140" s="7">
        <v>0</v>
      </c>
      <c r="LH140" s="7">
        <v>0</v>
      </c>
      <c r="LI140" s="7"/>
      <c r="LJ140" s="7"/>
      <c r="LK140" s="7"/>
      <c r="LL140" s="7">
        <v>0</v>
      </c>
      <c r="LM140" s="7">
        <v>0</v>
      </c>
      <c r="LN140" s="7">
        <v>0</v>
      </c>
      <c r="LO140" s="7"/>
      <c r="LP140" s="7"/>
      <c r="LQ140" s="7"/>
      <c r="LR140" s="7">
        <v>30000</v>
      </c>
      <c r="LS140" s="7">
        <v>0</v>
      </c>
      <c r="LT140" s="7">
        <v>0</v>
      </c>
      <c r="LU140" s="7"/>
      <c r="LV140" s="7"/>
      <c r="LW140" s="7"/>
      <c r="LX140" s="7">
        <v>10000</v>
      </c>
      <c r="LY140" s="7">
        <v>0</v>
      </c>
      <c r="LZ140" s="7">
        <v>0</v>
      </c>
      <c r="MA140" s="7"/>
      <c r="MB140" s="7"/>
      <c r="MC140" s="7"/>
      <c r="MD140" s="7">
        <v>10000</v>
      </c>
      <c r="ME140" s="7">
        <v>0</v>
      </c>
      <c r="MF140" s="7">
        <v>0</v>
      </c>
      <c r="MG140" s="7"/>
      <c r="MH140" s="7"/>
      <c r="MI140" s="7"/>
      <c r="MJ140" s="7">
        <v>10000</v>
      </c>
      <c r="MK140" s="7">
        <v>0</v>
      </c>
      <c r="ML140" s="7">
        <v>0</v>
      </c>
      <c r="MM140" s="7"/>
      <c r="MN140" s="7"/>
      <c r="MO140" s="7"/>
      <c r="MP140" s="7">
        <v>55000</v>
      </c>
      <c r="MQ140" s="7">
        <v>0</v>
      </c>
      <c r="MR140" s="7">
        <v>0</v>
      </c>
      <c r="MS140" s="7"/>
      <c r="MT140" s="7"/>
      <c r="MU140" s="7"/>
      <c r="MV140" s="7">
        <v>292000</v>
      </c>
      <c r="MW140" s="7">
        <v>0</v>
      </c>
      <c r="MX140" s="7">
        <v>0</v>
      </c>
      <c r="MY140" s="7"/>
      <c r="MZ140" s="7"/>
      <c r="NA140" s="7"/>
      <c r="NB140" s="7">
        <v>18500</v>
      </c>
      <c r="NC140" s="7">
        <v>0</v>
      </c>
      <c r="ND140" s="7">
        <v>0</v>
      </c>
      <c r="NE140" s="7"/>
      <c r="NF140" s="7"/>
      <c r="NG140" s="7"/>
      <c r="NH140" s="7">
        <v>330000</v>
      </c>
      <c r="NI140" s="7">
        <v>0</v>
      </c>
      <c r="NJ140" s="7">
        <v>0</v>
      </c>
      <c r="NK140" s="7"/>
      <c r="NL140" s="7"/>
      <c r="NM140" s="7"/>
      <c r="NN140" s="7">
        <v>50000</v>
      </c>
      <c r="NO140" s="7">
        <v>0</v>
      </c>
      <c r="NP140" s="7">
        <v>0</v>
      </c>
      <c r="NQ140" s="7"/>
      <c r="NR140" s="7"/>
      <c r="NS140" s="7"/>
      <c r="NT140" s="7">
        <v>25000</v>
      </c>
      <c r="NU140" s="7">
        <v>0</v>
      </c>
      <c r="NV140" s="7">
        <v>0</v>
      </c>
      <c r="NW140" s="7"/>
      <c r="NX140" s="7"/>
      <c r="NY140" s="7"/>
      <c r="NZ140" s="7">
        <v>38000</v>
      </c>
      <c r="OA140" s="7">
        <v>0</v>
      </c>
      <c r="OB140" s="7">
        <v>0</v>
      </c>
      <c r="OC140" s="7"/>
      <c r="OD140" s="7"/>
      <c r="OE140" s="7"/>
      <c r="OF140" s="7">
        <v>5000</v>
      </c>
      <c r="OG140" s="7">
        <v>0</v>
      </c>
      <c r="OH140" s="7">
        <v>0</v>
      </c>
      <c r="OI140" s="7"/>
      <c r="OJ140" s="7"/>
      <c r="OK140" s="7"/>
      <c r="OL140" s="7">
        <v>0</v>
      </c>
      <c r="OM140" s="7">
        <v>0</v>
      </c>
      <c r="ON140" s="7">
        <v>0</v>
      </c>
      <c r="OO140" s="7"/>
      <c r="OP140" s="7"/>
      <c r="OQ140" s="7"/>
      <c r="OR140" s="7">
        <v>0</v>
      </c>
      <c r="OS140" s="7">
        <v>0</v>
      </c>
      <c r="OT140" s="7">
        <v>0</v>
      </c>
      <c r="OU140" s="7"/>
      <c r="OV140" s="7"/>
      <c r="OW140" s="7"/>
      <c r="OX140" s="7">
        <v>174731</v>
      </c>
      <c r="OY140" s="7">
        <v>0</v>
      </c>
      <c r="OZ140" s="7">
        <v>0</v>
      </c>
      <c r="PA140" s="7"/>
      <c r="PB140" s="7"/>
      <c r="PC140" s="7"/>
      <c r="PD140" s="7">
        <v>25000</v>
      </c>
      <c r="PE140" s="7">
        <v>0</v>
      </c>
      <c r="PF140" s="7">
        <v>0</v>
      </c>
      <c r="PG140" s="7"/>
      <c r="PH140" s="7"/>
      <c r="PI140" s="7"/>
      <c r="PJ140" s="7">
        <v>35066</v>
      </c>
      <c r="PK140" s="7">
        <v>0</v>
      </c>
      <c r="PL140" s="7">
        <v>0</v>
      </c>
      <c r="PM140" s="7"/>
      <c r="PN140" s="7"/>
      <c r="PO140" s="7"/>
      <c r="PP140" s="7">
        <v>3740000</v>
      </c>
      <c r="PQ140" s="7">
        <v>2174000</v>
      </c>
      <c r="PR140" s="8">
        <v>2174000</v>
      </c>
      <c r="PS140" s="7">
        <v>100</v>
      </c>
      <c r="PT140" s="7">
        <v>100</v>
      </c>
      <c r="PU140" s="7"/>
      <c r="PV140" s="7">
        <v>3059836</v>
      </c>
      <c r="PW140" s="7"/>
      <c r="PX140" s="7">
        <v>2033000</v>
      </c>
      <c r="PY140" s="7">
        <v>2090000</v>
      </c>
      <c r="PZ140" s="7">
        <v>2174000</v>
      </c>
      <c r="QA140" s="7">
        <v>0</v>
      </c>
      <c r="QB140" s="7">
        <v>0</v>
      </c>
      <c r="QC140" s="7">
        <v>0</v>
      </c>
      <c r="QD140" s="7">
        <v>0</v>
      </c>
      <c r="QE140" s="7">
        <v>0</v>
      </c>
      <c r="QF140" s="7">
        <v>0</v>
      </c>
      <c r="QG140" s="7">
        <v>0</v>
      </c>
      <c r="QH140" s="7">
        <v>0</v>
      </c>
      <c r="QI140" s="7">
        <v>0</v>
      </c>
      <c r="QJ140" s="7">
        <v>692063</v>
      </c>
      <c r="QK140" s="7">
        <v>670000</v>
      </c>
      <c r="QL140" s="7">
        <v>690000</v>
      </c>
      <c r="QM140" s="7"/>
      <c r="QN140" s="7">
        <v>0</v>
      </c>
      <c r="QO140" s="7">
        <v>0</v>
      </c>
      <c r="QP140" s="7">
        <v>0</v>
      </c>
      <c r="QQ140" s="7"/>
      <c r="QR140" s="7"/>
      <c r="QS140" s="7"/>
      <c r="QT140" s="7"/>
      <c r="QU140" s="7">
        <v>0</v>
      </c>
      <c r="QV140" s="7">
        <v>55000</v>
      </c>
      <c r="QW140" s="7">
        <v>0</v>
      </c>
      <c r="QX140" s="7">
        <v>761000</v>
      </c>
      <c r="QY140" s="7">
        <v>765000</v>
      </c>
      <c r="QZ140" s="7">
        <v>773000</v>
      </c>
      <c r="RA140" s="7"/>
      <c r="RB140" s="7"/>
      <c r="RC140" s="7"/>
      <c r="RD140" s="7">
        <v>218572</v>
      </c>
      <c r="RE140" s="7">
        <v>120000</v>
      </c>
      <c r="RF140" s="7">
        <v>103000</v>
      </c>
      <c r="RG140" s="7"/>
      <c r="RH140" s="7"/>
      <c r="RI140" s="7">
        <v>0</v>
      </c>
      <c r="RJ140" s="7"/>
      <c r="RK140" s="7"/>
      <c r="RL140" s="7"/>
      <c r="RM140" s="7" t="s">
        <v>1188</v>
      </c>
      <c r="RN140" s="7"/>
      <c r="RO140" s="7"/>
      <c r="RP140" s="7"/>
      <c r="RQ140" s="7"/>
      <c r="RR140" s="7"/>
      <c r="RS140" s="7"/>
      <c r="RT140" s="7"/>
      <c r="RU140" s="7"/>
      <c r="RV140" s="7"/>
      <c r="RW140" s="7"/>
      <c r="RX140" s="7"/>
      <c r="RY140" s="7"/>
      <c r="RZ140" s="7"/>
      <c r="SA140" s="7"/>
      <c r="SB140" s="7"/>
      <c r="SC140" s="7"/>
      <c r="SD140" s="7"/>
      <c r="SE140" s="7"/>
      <c r="SF140" s="7"/>
      <c r="SG140" s="36">
        <f t="shared" ref="SG140:SG203" si="283">PP140</f>
        <v>3740000</v>
      </c>
      <c r="SH140" s="36">
        <f t="shared" ref="SH140:SH203" si="284">SI140+SN140</f>
        <v>3740000</v>
      </c>
      <c r="SI140" s="36">
        <f t="shared" ref="SI140:SI203" si="285">SJ140+SK140+SL140+SM140</f>
        <v>2631703</v>
      </c>
      <c r="SJ140" s="20">
        <f t="shared" ref="SJ140:SJ203" si="286">KN140</f>
        <v>2605253</v>
      </c>
      <c r="SK140" s="20">
        <f t="shared" ref="SK140:SK203" si="287">KT140</f>
        <v>0</v>
      </c>
      <c r="SL140" s="20">
        <f t="shared" ref="SL140:SL203" si="288">KZ140</f>
        <v>14450</v>
      </c>
      <c r="SM140" s="20">
        <f t="shared" ref="SM140:SM203" si="289">LF140</f>
        <v>12000</v>
      </c>
      <c r="SN140" s="36">
        <f t="shared" ref="SN140:SN203" si="290">SO140+SR140+SS140+ST140+SU140+SV140+TG140+TH140</f>
        <v>1108297</v>
      </c>
      <c r="SO140" s="36">
        <f t="shared" ref="SO140:SO203" si="291">SP140+SQ140</f>
        <v>30000</v>
      </c>
      <c r="SP140" s="20">
        <f t="shared" ref="SP140:SP203" si="292">LL140</f>
        <v>0</v>
      </c>
      <c r="SQ140" s="20">
        <f t="shared" ref="SQ140:SQ203" si="293">LR140</f>
        <v>30000</v>
      </c>
      <c r="SR140" s="20">
        <f t="shared" ref="SR140:SR203" si="294">LX140</f>
        <v>10000</v>
      </c>
      <c r="SS140" s="20">
        <f t="shared" ref="SS140:SS203" si="295">MD140</f>
        <v>10000</v>
      </c>
      <c r="ST140" s="20">
        <f t="shared" ref="ST140:ST203" si="296">MJ140</f>
        <v>10000</v>
      </c>
      <c r="SU140" s="20">
        <f t="shared" ref="SU140:SU203" si="297">MP140</f>
        <v>55000</v>
      </c>
      <c r="SV140" s="36">
        <f t="shared" ref="SV140:SV203" si="298">SUM(SW140:TF140)</f>
        <v>933231</v>
      </c>
      <c r="SW140" s="20">
        <f t="shared" ref="SW140:SW203" si="299">MV140</f>
        <v>292000</v>
      </c>
      <c r="SX140" s="20">
        <f t="shared" ref="SX140:SX203" si="300">NB140</f>
        <v>18500</v>
      </c>
      <c r="SY140" s="20">
        <f t="shared" ref="SY140:SY203" si="301">NH140</f>
        <v>330000</v>
      </c>
      <c r="SZ140" s="20">
        <f t="shared" ref="SZ140:SZ203" si="302">NN140</f>
        <v>50000</v>
      </c>
      <c r="TA140" s="20">
        <f t="shared" ref="TA140:TA203" si="303">NT140</f>
        <v>25000</v>
      </c>
      <c r="TB140" s="20">
        <f t="shared" ref="TB140:TB203" si="304">NZ140</f>
        <v>38000</v>
      </c>
      <c r="TC140" s="20">
        <f t="shared" ref="TC140:TC203" si="305">OF140</f>
        <v>5000</v>
      </c>
      <c r="TD140" s="20">
        <f t="shared" ref="TD140:TD203" si="306">OL140</f>
        <v>0</v>
      </c>
      <c r="TE140" s="20">
        <f t="shared" ref="TE140:TE203" si="307">OR140</f>
        <v>0</v>
      </c>
      <c r="TF140" s="20">
        <f t="shared" ref="TF140:TF203" si="308">OX140</f>
        <v>174731</v>
      </c>
      <c r="TG140" s="20">
        <f t="shared" ref="TG140:TG203" si="309">PD140</f>
        <v>25000</v>
      </c>
      <c r="TH140" s="20">
        <f t="shared" ref="TH140:TH203" si="310">PJ140</f>
        <v>35066</v>
      </c>
      <c r="TI140" s="6"/>
      <c r="TJ140" s="36">
        <f t="shared" ref="TJ140:TJ203" si="311">PQ140</f>
        <v>2174000</v>
      </c>
      <c r="TK140" s="36">
        <f t="shared" ref="TK140:TK203" si="312">TL140+TQ140</f>
        <v>2174000</v>
      </c>
      <c r="TL140" s="36">
        <f t="shared" ref="TL140:TL203" si="313">TM140+TN140+TO140+TP140</f>
        <v>2174000</v>
      </c>
      <c r="TM140" s="20">
        <f t="shared" ref="TM140:TM203" si="314">KO140</f>
        <v>2174000</v>
      </c>
      <c r="TN140" s="20">
        <f t="shared" ref="TN140:TN203" si="315">KU140</f>
        <v>0</v>
      </c>
      <c r="TO140" s="20">
        <f t="shared" ref="TO140:TO203" si="316">LA140</f>
        <v>0</v>
      </c>
      <c r="TP140" s="20">
        <f t="shared" ref="TP140:TP203" si="317">LG140</f>
        <v>0</v>
      </c>
      <c r="TQ140" s="36">
        <f t="shared" ref="TQ140:TQ203" si="318">TR140+TU140+TV140+TW140+TX140+TY140+UJ140+UK140</f>
        <v>0</v>
      </c>
      <c r="TR140" s="36">
        <f t="shared" ref="TR140:TR203" si="319">TS140+TT140</f>
        <v>0</v>
      </c>
      <c r="TS140" s="20">
        <f t="shared" ref="TS140:TS203" si="320">LM140</f>
        <v>0</v>
      </c>
      <c r="TT140" s="20">
        <f t="shared" ref="TT140:TT203" si="321">LS140</f>
        <v>0</v>
      </c>
      <c r="TU140" s="20">
        <f t="shared" ref="TU140:TU203" si="322">LY140</f>
        <v>0</v>
      </c>
      <c r="TV140" s="20">
        <f t="shared" ref="TV140:TV203" si="323">ME140</f>
        <v>0</v>
      </c>
      <c r="TW140" s="20">
        <f t="shared" ref="TW140:TW203" si="324">MK140</f>
        <v>0</v>
      </c>
      <c r="TX140" s="20">
        <f t="shared" ref="TX140:TX203" si="325">MQ140</f>
        <v>0</v>
      </c>
      <c r="TY140" s="36">
        <f t="shared" ref="TY140:TY203" si="326">SUM(TZ140:UI140)</f>
        <v>0</v>
      </c>
      <c r="TZ140" s="20">
        <f t="shared" ref="TZ140:TZ203" si="327">MW140</f>
        <v>0</v>
      </c>
      <c r="UA140" s="20">
        <f t="shared" ref="UA140:UA203" si="328">NC140</f>
        <v>0</v>
      </c>
      <c r="UB140" s="20">
        <f t="shared" ref="UB140:UB203" si="329">NI140</f>
        <v>0</v>
      </c>
      <c r="UC140" s="20">
        <f t="shared" ref="UC140:UC203" si="330">NO140</f>
        <v>0</v>
      </c>
      <c r="UD140" s="20">
        <f t="shared" ref="UD140:UD203" si="331">NU140</f>
        <v>0</v>
      </c>
      <c r="UE140" s="20">
        <f t="shared" ref="UE140:UE203" si="332">OA140</f>
        <v>0</v>
      </c>
      <c r="UF140" s="20">
        <f t="shared" ref="UF140:UF203" si="333">OG140</f>
        <v>0</v>
      </c>
      <c r="UG140" s="20">
        <f t="shared" ref="UG140:UG203" si="334">OM140</f>
        <v>0</v>
      </c>
      <c r="UH140" s="20">
        <f t="shared" ref="UH140:UH203" si="335">OS140</f>
        <v>0</v>
      </c>
      <c r="UI140" s="20">
        <f t="shared" ref="UI140:UI203" si="336">OY140</f>
        <v>0</v>
      </c>
      <c r="UJ140" s="20">
        <f t="shared" ref="UJ140:UJ203" si="337">PE140</f>
        <v>0</v>
      </c>
      <c r="UK140" s="20">
        <f t="shared" ref="UK140:UK203" si="338">PK140</f>
        <v>0</v>
      </c>
      <c r="UL140" s="6"/>
      <c r="UM140" s="36">
        <f t="shared" ref="UM140:UM203" si="339">PR140</f>
        <v>2174000</v>
      </c>
      <c r="UN140" s="36">
        <f t="shared" ref="UN140:UN203" si="340">UO140+UT140</f>
        <v>2174000</v>
      </c>
      <c r="UO140" s="36">
        <f t="shared" ref="UO140:UO203" si="341">UP140+UQ140+UR140+US140</f>
        <v>2174000</v>
      </c>
      <c r="UP140" s="20">
        <f t="shared" ref="UP140:UP203" si="342">KP140</f>
        <v>2174000</v>
      </c>
      <c r="UQ140" s="20">
        <f t="shared" ref="UQ140:UQ203" si="343">KV140</f>
        <v>0</v>
      </c>
      <c r="UR140" s="20">
        <f t="shared" ref="UR140:UR203" si="344">LB140</f>
        <v>0</v>
      </c>
      <c r="US140" s="20">
        <f t="shared" ref="US140:US203" si="345">LH140</f>
        <v>0</v>
      </c>
      <c r="UT140" s="36">
        <f t="shared" ref="UT140:UT203" si="346">UU140+UX140+UY140+UZ140+VA140+VB140+VM140+VN140</f>
        <v>0</v>
      </c>
      <c r="UU140" s="36">
        <f t="shared" ref="UU140:UU203" si="347">UV140+UW140</f>
        <v>0</v>
      </c>
      <c r="UV140" s="20">
        <f t="shared" ref="UV140:UV203" si="348">LN140</f>
        <v>0</v>
      </c>
      <c r="UW140" s="20">
        <f t="shared" ref="UW140:UW203" si="349">LT140</f>
        <v>0</v>
      </c>
      <c r="UX140" s="20">
        <f t="shared" ref="UX140:UX203" si="350">LZ140</f>
        <v>0</v>
      </c>
      <c r="UY140" s="20">
        <f t="shared" ref="UY140:UY203" si="351">MF140</f>
        <v>0</v>
      </c>
      <c r="UZ140" s="20">
        <f t="shared" ref="UZ140:UZ203" si="352">ML140</f>
        <v>0</v>
      </c>
      <c r="VA140" s="20">
        <f t="shared" ref="VA140:VA203" si="353">MR140</f>
        <v>0</v>
      </c>
      <c r="VB140" s="36">
        <f t="shared" ref="VB140:VB203" si="354">SUM(VC140:VL140)</f>
        <v>0</v>
      </c>
      <c r="VC140" s="20">
        <f t="shared" ref="VC140:VC203" si="355">MX140</f>
        <v>0</v>
      </c>
      <c r="VD140" s="20">
        <f t="shared" ref="VD140:VD203" si="356">ND140</f>
        <v>0</v>
      </c>
      <c r="VE140" s="20">
        <f t="shared" ref="VE140:VE203" si="357">NJ140</f>
        <v>0</v>
      </c>
      <c r="VF140" s="20">
        <f t="shared" ref="VF140:VF203" si="358">NP140</f>
        <v>0</v>
      </c>
      <c r="VG140" s="20">
        <f t="shared" ref="VG140:VG203" si="359">NV140</f>
        <v>0</v>
      </c>
      <c r="VH140" s="20">
        <f t="shared" ref="VH140:VH203" si="360">OB140</f>
        <v>0</v>
      </c>
      <c r="VI140" s="20">
        <f t="shared" ref="VI140:VI203" si="361">OH140</f>
        <v>0</v>
      </c>
      <c r="VJ140" s="20">
        <f t="shared" ref="VJ140:VJ203" si="362">ON140</f>
        <v>0</v>
      </c>
      <c r="VK140" s="20">
        <f t="shared" ref="VK140:VK203" si="363">OT140</f>
        <v>0</v>
      </c>
      <c r="VL140" s="20">
        <f t="shared" ref="VL140:VL203" si="364">OZ140</f>
        <v>0</v>
      </c>
      <c r="VM140" s="20">
        <f t="shared" ref="VM140:VM203" si="365">PF140</f>
        <v>0</v>
      </c>
      <c r="VN140" s="20">
        <f t="shared" ref="VN140:VN203" si="366">PL140</f>
        <v>0</v>
      </c>
      <c r="VT140" s="34">
        <f t="shared" si="253"/>
        <v>6684022</v>
      </c>
      <c r="VU140" s="34" t="str">
        <f t="shared" si="254"/>
        <v>NONA 92, o. p. s.</v>
      </c>
      <c r="VV140" s="34" t="str">
        <f t="shared" si="255"/>
        <v>Stacionář NONA pro mládež a dospělé s mentálním postižením a kombinovanými vadami</v>
      </c>
      <c r="VW140" s="34" t="str">
        <f t="shared" si="256"/>
        <v>denní stacionáře</v>
      </c>
      <c r="VX140" s="10">
        <f t="shared" si="257"/>
        <v>60000</v>
      </c>
      <c r="VY140" s="10"/>
      <c r="VZ140" s="10"/>
      <c r="WA140" s="10">
        <f t="shared" si="258"/>
        <v>292000</v>
      </c>
      <c r="WB140" s="10">
        <f t="shared" si="259"/>
        <v>38000</v>
      </c>
      <c r="WC140" s="10">
        <f t="shared" si="260"/>
        <v>330000</v>
      </c>
      <c r="WD140" s="10">
        <f t="shared" si="261"/>
        <v>0</v>
      </c>
      <c r="WE140" s="10">
        <f t="shared" si="262"/>
        <v>93500</v>
      </c>
      <c r="WF140" s="10"/>
      <c r="WG140" s="10"/>
      <c r="WH140" s="10">
        <f t="shared" si="263"/>
        <v>25000</v>
      </c>
      <c r="WI140" s="10">
        <f t="shared" si="264"/>
        <v>269797</v>
      </c>
      <c r="WJ140" s="10">
        <f t="shared" si="265"/>
        <v>1599593</v>
      </c>
      <c r="WK140" s="10"/>
      <c r="WL140" s="10">
        <f t="shared" si="266"/>
        <v>1032110</v>
      </c>
      <c r="WM140" s="10">
        <f t="shared" si="267"/>
        <v>3740000</v>
      </c>
      <c r="WN140" s="10">
        <f t="shared" si="268"/>
        <v>3740000</v>
      </c>
      <c r="WO140" s="10">
        <f t="shared" si="269"/>
        <v>0</v>
      </c>
      <c r="WP140" s="10">
        <f t="shared" si="270"/>
        <v>2631703</v>
      </c>
      <c r="WQ140" s="34">
        <v>6115340</v>
      </c>
      <c r="WR140" s="10">
        <f t="shared" si="271"/>
        <v>0</v>
      </c>
      <c r="WS140" s="10"/>
      <c r="WT140" s="10"/>
      <c r="WU140" s="10">
        <f t="shared" si="272"/>
        <v>0</v>
      </c>
      <c r="WV140" s="10">
        <f t="shared" si="273"/>
        <v>0</v>
      </c>
      <c r="WW140" s="10">
        <f t="shared" si="274"/>
        <v>0</v>
      </c>
      <c r="WX140" s="10">
        <f t="shared" si="275"/>
        <v>0</v>
      </c>
      <c r="WY140" s="10">
        <f t="shared" si="276"/>
        <v>0</v>
      </c>
      <c r="WZ140" s="10"/>
      <c r="XA140" s="10"/>
      <c r="XB140" s="10">
        <f t="shared" si="277"/>
        <v>0</v>
      </c>
      <c r="XC140" s="10">
        <f t="shared" si="278"/>
        <v>0</v>
      </c>
      <c r="XD140" s="10">
        <f t="shared" si="279"/>
        <v>2174000</v>
      </c>
      <c r="XE140" s="10">
        <f t="shared" si="280"/>
        <v>2174000</v>
      </c>
      <c r="XF140" s="10"/>
      <c r="XG140" s="10">
        <f t="shared" si="281"/>
        <v>2174000</v>
      </c>
      <c r="XH140" s="10">
        <f t="shared" si="282"/>
        <v>0</v>
      </c>
      <c r="XI140" s="10"/>
      <c r="XJ140" s="10"/>
      <c r="XK140" s="10"/>
    </row>
    <row r="141" spans="1:635" s="34" customFormat="1" ht="28.5" customHeight="1">
      <c r="A141" s="7">
        <v>1</v>
      </c>
      <c r="B141" s="9" t="s">
        <v>1661</v>
      </c>
      <c r="C141" s="7">
        <v>25916360</v>
      </c>
      <c r="D141" s="7" t="s">
        <v>1662</v>
      </c>
      <c r="E141" s="7" t="s">
        <v>1207</v>
      </c>
      <c r="F141" s="7">
        <v>3040542</v>
      </c>
      <c r="G141" s="7" t="s">
        <v>1262</v>
      </c>
      <c r="H141" s="7" t="s">
        <v>1263</v>
      </c>
      <c r="I141" s="7" t="s">
        <v>1663</v>
      </c>
      <c r="J141" s="35">
        <v>39083</v>
      </c>
      <c r="K141" s="7"/>
      <c r="L141" s="7" t="s">
        <v>1188</v>
      </c>
      <c r="M141" s="7"/>
      <c r="N141" s="7"/>
      <c r="O141" s="7"/>
      <c r="P141" s="7"/>
      <c r="Q141" s="7"/>
      <c r="R141" s="7"/>
      <c r="S141" s="7"/>
      <c r="T141" s="7"/>
      <c r="U141" s="7"/>
      <c r="V141" s="7"/>
      <c r="W141" s="7"/>
      <c r="X141" s="7" t="s">
        <v>1664</v>
      </c>
      <c r="Y141" s="7"/>
      <c r="Z141" s="7"/>
      <c r="AA141" s="7"/>
      <c r="AB141" s="7"/>
      <c r="AC141" s="7"/>
      <c r="AD141" s="7"/>
      <c r="AE141" s="7"/>
      <c r="AF141" s="7"/>
      <c r="AG141" s="7"/>
      <c r="AH141" s="7"/>
      <c r="AI141" s="7">
        <v>1</v>
      </c>
      <c r="AJ141" s="7">
        <v>8</v>
      </c>
      <c r="AK141" s="7">
        <v>802</v>
      </c>
      <c r="AL141" s="7">
        <v>1000</v>
      </c>
      <c r="AM141" s="7">
        <v>1100</v>
      </c>
      <c r="AN141" s="7"/>
      <c r="AO141" s="7"/>
      <c r="AP141" s="7" t="s">
        <v>1665</v>
      </c>
      <c r="AQ141" s="7"/>
      <c r="AR141" s="7"/>
      <c r="AS141" s="7"/>
      <c r="AT141" s="7"/>
      <c r="AU141" s="7"/>
      <c r="AV141" s="7"/>
      <c r="AW141" s="7"/>
      <c r="AX141" s="7"/>
      <c r="AY141" s="7"/>
      <c r="AZ141" s="7"/>
      <c r="BA141" s="7"/>
      <c r="BB141" s="7"/>
      <c r="BC141" s="7"/>
      <c r="BD141" s="7"/>
      <c r="BE141" s="7">
        <v>1</v>
      </c>
      <c r="BF141" s="7">
        <v>1</v>
      </c>
      <c r="BG141" s="7">
        <v>10</v>
      </c>
      <c r="BH141" s="7">
        <v>3</v>
      </c>
      <c r="BI141" s="7">
        <v>10</v>
      </c>
      <c r="BJ141" s="7"/>
      <c r="BK141" s="7"/>
      <c r="BL141" s="7" t="s">
        <v>1666</v>
      </c>
      <c r="BM141" s="7" t="s">
        <v>1277</v>
      </c>
      <c r="BN141" s="7" t="s">
        <v>1192</v>
      </c>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v>2</v>
      </c>
      <c r="EL141" s="7">
        <v>1.6</v>
      </c>
      <c r="EM141" s="7">
        <v>1.7</v>
      </c>
      <c r="EN141" s="7">
        <v>419550</v>
      </c>
      <c r="EO141" s="7">
        <v>293690</v>
      </c>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v>3</v>
      </c>
      <c r="FP141" s="7">
        <v>0.5</v>
      </c>
      <c r="FQ141" s="7">
        <v>0.4</v>
      </c>
      <c r="FR141" s="7">
        <v>201000</v>
      </c>
      <c r="FS141" s="7">
        <v>176880</v>
      </c>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c r="IW141" s="7"/>
      <c r="IX141" s="7"/>
      <c r="IY141" s="7"/>
      <c r="IZ141" s="7"/>
      <c r="JA141" s="7"/>
      <c r="JB141" s="7"/>
      <c r="JC141" s="7"/>
      <c r="JD141" s="7"/>
      <c r="JE141" s="7"/>
      <c r="JF141" s="7"/>
      <c r="JG141" s="7"/>
      <c r="JH141" s="7"/>
      <c r="JI141" s="7"/>
      <c r="JJ141" s="7"/>
      <c r="JK141" s="7"/>
      <c r="JL141" s="7"/>
      <c r="JM141" s="7"/>
      <c r="JN141" s="7"/>
      <c r="JO141" s="7"/>
      <c r="JP141" s="7"/>
      <c r="JQ141" s="7"/>
      <c r="JR141" s="7"/>
      <c r="JS141" s="7"/>
      <c r="JT141" s="7"/>
      <c r="JU141" s="7"/>
      <c r="JV141" s="7"/>
      <c r="JW141" s="7"/>
      <c r="JX141" s="7"/>
      <c r="JY141" s="7"/>
      <c r="JZ141" s="7"/>
      <c r="KA141" s="7"/>
      <c r="KB141" s="7"/>
      <c r="KC141" s="7"/>
      <c r="KD141" s="7"/>
      <c r="KE141" s="7"/>
      <c r="KF141" s="7"/>
      <c r="KG141" s="7">
        <v>0</v>
      </c>
      <c r="KH141" s="7"/>
      <c r="KI141" s="7">
        <v>1.6</v>
      </c>
      <c r="KJ141" s="7">
        <v>0</v>
      </c>
      <c r="KK141" s="7">
        <v>0</v>
      </c>
      <c r="KL141" s="7">
        <v>0</v>
      </c>
      <c r="KM141" s="7">
        <v>1.6</v>
      </c>
      <c r="KN141" s="7">
        <v>620550</v>
      </c>
      <c r="KO141" s="7">
        <v>470570</v>
      </c>
      <c r="KP141" s="7">
        <v>470570</v>
      </c>
      <c r="KQ141" s="7"/>
      <c r="KR141" s="7"/>
      <c r="KS141" s="7"/>
      <c r="KT141" s="7">
        <v>0</v>
      </c>
      <c r="KU141" s="7">
        <v>0</v>
      </c>
      <c r="KV141" s="7">
        <v>0</v>
      </c>
      <c r="KW141" s="7"/>
      <c r="KX141" s="7"/>
      <c r="KY141" s="7"/>
      <c r="KZ141" s="7">
        <v>0</v>
      </c>
      <c r="LA141" s="7">
        <v>0</v>
      </c>
      <c r="LB141" s="7">
        <v>0</v>
      </c>
      <c r="LC141" s="7"/>
      <c r="LD141" s="7"/>
      <c r="LE141" s="7"/>
      <c r="LF141" s="7">
        <v>1200</v>
      </c>
      <c r="LG141" s="7">
        <v>960</v>
      </c>
      <c r="LH141" s="7">
        <v>960</v>
      </c>
      <c r="LI141" s="7"/>
      <c r="LJ141" s="7"/>
      <c r="LK141" s="7"/>
      <c r="LL141" s="7">
        <v>0</v>
      </c>
      <c r="LM141" s="7">
        <v>0</v>
      </c>
      <c r="LN141" s="7">
        <v>0</v>
      </c>
      <c r="LO141" s="7"/>
      <c r="LP141" s="7"/>
      <c r="LQ141" s="7"/>
      <c r="LR141" s="7">
        <v>0</v>
      </c>
      <c r="LS141" s="7">
        <v>0</v>
      </c>
      <c r="LT141" s="7">
        <v>0</v>
      </c>
      <c r="LU141" s="7"/>
      <c r="LV141" s="7"/>
      <c r="LW141" s="7"/>
      <c r="LX141" s="7">
        <v>0</v>
      </c>
      <c r="LY141" s="7">
        <v>0</v>
      </c>
      <c r="LZ141" s="7">
        <v>0</v>
      </c>
      <c r="MA141" s="7"/>
      <c r="MB141" s="7"/>
      <c r="MC141" s="7"/>
      <c r="MD141" s="7">
        <v>1900</v>
      </c>
      <c r="ME141" s="7">
        <v>1500</v>
      </c>
      <c r="MF141" s="7">
        <v>1500</v>
      </c>
      <c r="MG141" s="7"/>
      <c r="MH141" s="7"/>
      <c r="MI141" s="7"/>
      <c r="MJ141" s="7">
        <v>0</v>
      </c>
      <c r="MK141" s="7">
        <v>0</v>
      </c>
      <c r="ML141" s="7">
        <v>0</v>
      </c>
      <c r="MM141" s="7"/>
      <c r="MN141" s="7"/>
      <c r="MO141" s="7"/>
      <c r="MP141" s="7">
        <v>16900</v>
      </c>
      <c r="MQ141" s="7">
        <v>13600</v>
      </c>
      <c r="MR141" s="7">
        <v>13600</v>
      </c>
      <c r="MS141" s="7"/>
      <c r="MT141" s="7"/>
      <c r="MU141" s="7"/>
      <c r="MV141" s="7">
        <v>20800</v>
      </c>
      <c r="MW141" s="7">
        <v>16700</v>
      </c>
      <c r="MX141" s="7">
        <v>16700</v>
      </c>
      <c r="MY141" s="7"/>
      <c r="MZ141" s="7"/>
      <c r="NA141" s="7"/>
      <c r="NB141" s="7">
        <v>14600</v>
      </c>
      <c r="NC141" s="7">
        <v>11700</v>
      </c>
      <c r="ND141" s="7">
        <v>11700</v>
      </c>
      <c r="NE141" s="7"/>
      <c r="NF141" s="7"/>
      <c r="NG141" s="7"/>
      <c r="NH141" s="7">
        <v>61920</v>
      </c>
      <c r="NI141" s="7">
        <v>49600</v>
      </c>
      <c r="NJ141" s="7">
        <v>49600</v>
      </c>
      <c r="NK141" s="7"/>
      <c r="NL141" s="7"/>
      <c r="NM141" s="7"/>
      <c r="NN141" s="7">
        <v>0</v>
      </c>
      <c r="NO141" s="7">
        <v>0</v>
      </c>
      <c r="NP141" s="7">
        <v>0</v>
      </c>
      <c r="NQ141" s="7"/>
      <c r="NR141" s="7"/>
      <c r="NS141" s="7"/>
      <c r="NT141" s="7">
        <v>11900</v>
      </c>
      <c r="NU141" s="7">
        <v>9520</v>
      </c>
      <c r="NV141" s="7">
        <v>9520</v>
      </c>
      <c r="NW141" s="7"/>
      <c r="NX141" s="7"/>
      <c r="NY141" s="7"/>
      <c r="NZ141" s="7">
        <v>1500</v>
      </c>
      <c r="OA141" s="7">
        <v>1200</v>
      </c>
      <c r="OB141" s="7">
        <v>1200</v>
      </c>
      <c r="OC141" s="7"/>
      <c r="OD141" s="7"/>
      <c r="OE141" s="7"/>
      <c r="OF141" s="7">
        <v>24100</v>
      </c>
      <c r="OG141" s="7">
        <v>14900</v>
      </c>
      <c r="OH141" s="7">
        <v>14900</v>
      </c>
      <c r="OI141" s="7"/>
      <c r="OJ141" s="7"/>
      <c r="OK141" s="7"/>
      <c r="OL141" s="7">
        <v>0</v>
      </c>
      <c r="OM141" s="7">
        <v>0</v>
      </c>
      <c r="ON141" s="7">
        <v>0</v>
      </c>
      <c r="OO141" s="7"/>
      <c r="OP141" s="7"/>
      <c r="OQ141" s="7"/>
      <c r="OR141" s="7">
        <v>0</v>
      </c>
      <c r="OS141" s="7">
        <v>0</v>
      </c>
      <c r="OT141" s="7">
        <v>0</v>
      </c>
      <c r="OU141" s="7"/>
      <c r="OV141" s="7"/>
      <c r="OW141" s="7"/>
      <c r="OX141" s="7">
        <v>24100</v>
      </c>
      <c r="OY141" s="7">
        <v>19300</v>
      </c>
      <c r="OZ141" s="7">
        <v>19300</v>
      </c>
      <c r="PA141" s="7"/>
      <c r="PB141" s="7"/>
      <c r="PC141" s="7"/>
      <c r="PD141" s="7">
        <v>0</v>
      </c>
      <c r="PE141" s="7">
        <v>0</v>
      </c>
      <c r="PF141" s="7">
        <v>0</v>
      </c>
      <c r="PG141" s="7"/>
      <c r="PH141" s="7"/>
      <c r="PI141" s="7"/>
      <c r="PJ141" s="7">
        <v>5600</v>
      </c>
      <c r="PK141" s="7">
        <v>4400</v>
      </c>
      <c r="PL141" s="7">
        <v>4400</v>
      </c>
      <c r="PM141" s="7"/>
      <c r="PN141" s="7"/>
      <c r="PO141" s="7"/>
      <c r="PP141" s="7">
        <v>805070</v>
      </c>
      <c r="PQ141" s="7">
        <v>613950</v>
      </c>
      <c r="PR141" s="8">
        <v>613950</v>
      </c>
      <c r="PS141" s="7">
        <v>100</v>
      </c>
      <c r="PT141" s="7">
        <v>100</v>
      </c>
      <c r="PU141" s="7"/>
      <c r="PV141" s="7"/>
      <c r="PW141" s="7"/>
      <c r="PX141" s="7">
        <v>444000</v>
      </c>
      <c r="PY141" s="7">
        <v>543000</v>
      </c>
      <c r="PZ141" s="7">
        <v>613950</v>
      </c>
      <c r="QA141" s="7">
        <v>0</v>
      </c>
      <c r="QB141" s="7">
        <v>0</v>
      </c>
      <c r="QC141" s="7">
        <v>0</v>
      </c>
      <c r="QD141" s="7">
        <v>0</v>
      </c>
      <c r="QE141" s="7">
        <v>0</v>
      </c>
      <c r="QF141" s="7">
        <v>0</v>
      </c>
      <c r="QG141" s="7">
        <v>0</v>
      </c>
      <c r="QH141" s="7">
        <v>0</v>
      </c>
      <c r="QI141" s="7">
        <v>0</v>
      </c>
      <c r="QJ141" s="7">
        <v>0</v>
      </c>
      <c r="QK141" s="7">
        <v>0</v>
      </c>
      <c r="QL141" s="7">
        <v>0</v>
      </c>
      <c r="QM141" s="7"/>
      <c r="QN141" s="7">
        <v>0</v>
      </c>
      <c r="QO141" s="7">
        <v>0</v>
      </c>
      <c r="QP141" s="7">
        <v>0</v>
      </c>
      <c r="QQ141" s="7"/>
      <c r="QR141" s="7"/>
      <c r="QS141" s="7"/>
      <c r="QT141" s="7"/>
      <c r="QU141" s="7">
        <v>173000</v>
      </c>
      <c r="QV141" s="7">
        <v>20000</v>
      </c>
      <c r="QW141" s="7">
        <v>96120</v>
      </c>
      <c r="QX141" s="7">
        <v>50000</v>
      </c>
      <c r="QY141" s="7">
        <v>76000</v>
      </c>
      <c r="QZ141" s="7">
        <v>95000</v>
      </c>
      <c r="RA141" s="7"/>
      <c r="RB141" s="7"/>
      <c r="RC141" s="7"/>
      <c r="RD141" s="7"/>
      <c r="RE141" s="7"/>
      <c r="RF141" s="7"/>
      <c r="RG141" s="7"/>
      <c r="RH141" s="7"/>
      <c r="RI141" s="7">
        <v>0</v>
      </c>
      <c r="RJ141" s="7"/>
      <c r="RK141" s="7"/>
      <c r="RL141" s="7"/>
      <c r="RM141" s="7" t="s">
        <v>1188</v>
      </c>
      <c r="RN141" s="7"/>
      <c r="RO141" s="7"/>
      <c r="RP141" s="7"/>
      <c r="RQ141" s="7"/>
      <c r="RR141" s="7"/>
      <c r="RS141" s="7"/>
      <c r="RT141" s="7"/>
      <c r="RU141" s="7"/>
      <c r="RV141" s="7"/>
      <c r="RW141" s="7"/>
      <c r="RX141" s="7"/>
      <c r="RY141" s="7"/>
      <c r="RZ141" s="7"/>
      <c r="SA141" s="7"/>
      <c r="SB141" s="7"/>
      <c r="SC141" s="7"/>
      <c r="SD141" s="7"/>
      <c r="SE141" s="7"/>
      <c r="SF141" s="7"/>
      <c r="SG141" s="36">
        <f t="shared" si="283"/>
        <v>805070</v>
      </c>
      <c r="SH141" s="36">
        <f t="shared" si="284"/>
        <v>805070</v>
      </c>
      <c r="SI141" s="36">
        <f t="shared" si="285"/>
        <v>621750</v>
      </c>
      <c r="SJ141" s="20">
        <f t="shared" si="286"/>
        <v>620550</v>
      </c>
      <c r="SK141" s="20">
        <f t="shared" si="287"/>
        <v>0</v>
      </c>
      <c r="SL141" s="20">
        <f t="shared" si="288"/>
        <v>0</v>
      </c>
      <c r="SM141" s="20">
        <f t="shared" si="289"/>
        <v>1200</v>
      </c>
      <c r="SN141" s="36">
        <f t="shared" si="290"/>
        <v>183320</v>
      </c>
      <c r="SO141" s="36">
        <f t="shared" si="291"/>
        <v>0</v>
      </c>
      <c r="SP141" s="20">
        <f t="shared" si="292"/>
        <v>0</v>
      </c>
      <c r="SQ141" s="20">
        <f t="shared" si="293"/>
        <v>0</v>
      </c>
      <c r="SR141" s="20">
        <f t="shared" si="294"/>
        <v>0</v>
      </c>
      <c r="SS141" s="20">
        <f t="shared" si="295"/>
        <v>1900</v>
      </c>
      <c r="ST141" s="20">
        <f t="shared" si="296"/>
        <v>0</v>
      </c>
      <c r="SU141" s="20">
        <f t="shared" si="297"/>
        <v>16900</v>
      </c>
      <c r="SV141" s="36">
        <f t="shared" si="298"/>
        <v>158920</v>
      </c>
      <c r="SW141" s="20">
        <f t="shared" si="299"/>
        <v>20800</v>
      </c>
      <c r="SX141" s="20">
        <f t="shared" si="300"/>
        <v>14600</v>
      </c>
      <c r="SY141" s="20">
        <f t="shared" si="301"/>
        <v>61920</v>
      </c>
      <c r="SZ141" s="20">
        <f t="shared" si="302"/>
        <v>0</v>
      </c>
      <c r="TA141" s="20">
        <f t="shared" si="303"/>
        <v>11900</v>
      </c>
      <c r="TB141" s="20">
        <f t="shared" si="304"/>
        <v>1500</v>
      </c>
      <c r="TC141" s="20">
        <f t="shared" si="305"/>
        <v>24100</v>
      </c>
      <c r="TD141" s="20">
        <f t="shared" si="306"/>
        <v>0</v>
      </c>
      <c r="TE141" s="20">
        <f t="shared" si="307"/>
        <v>0</v>
      </c>
      <c r="TF141" s="20">
        <f t="shared" si="308"/>
        <v>24100</v>
      </c>
      <c r="TG141" s="20">
        <f t="shared" si="309"/>
        <v>0</v>
      </c>
      <c r="TH141" s="20">
        <f t="shared" si="310"/>
        <v>5600</v>
      </c>
      <c r="TI141" s="6"/>
      <c r="TJ141" s="36">
        <f t="shared" si="311"/>
        <v>613950</v>
      </c>
      <c r="TK141" s="36">
        <f t="shared" si="312"/>
        <v>613950</v>
      </c>
      <c r="TL141" s="36">
        <f t="shared" si="313"/>
        <v>471530</v>
      </c>
      <c r="TM141" s="20">
        <f t="shared" si="314"/>
        <v>470570</v>
      </c>
      <c r="TN141" s="20">
        <f t="shared" si="315"/>
        <v>0</v>
      </c>
      <c r="TO141" s="20">
        <f t="shared" si="316"/>
        <v>0</v>
      </c>
      <c r="TP141" s="20">
        <f t="shared" si="317"/>
        <v>960</v>
      </c>
      <c r="TQ141" s="36">
        <f t="shared" si="318"/>
        <v>142420</v>
      </c>
      <c r="TR141" s="36">
        <f t="shared" si="319"/>
        <v>0</v>
      </c>
      <c r="TS141" s="20">
        <f t="shared" si="320"/>
        <v>0</v>
      </c>
      <c r="TT141" s="20">
        <f t="shared" si="321"/>
        <v>0</v>
      </c>
      <c r="TU141" s="20">
        <f t="shared" si="322"/>
        <v>0</v>
      </c>
      <c r="TV141" s="20">
        <f t="shared" si="323"/>
        <v>1500</v>
      </c>
      <c r="TW141" s="20">
        <f t="shared" si="324"/>
        <v>0</v>
      </c>
      <c r="TX141" s="20">
        <f t="shared" si="325"/>
        <v>13600</v>
      </c>
      <c r="TY141" s="36">
        <f t="shared" si="326"/>
        <v>122920</v>
      </c>
      <c r="TZ141" s="20">
        <f t="shared" si="327"/>
        <v>16700</v>
      </c>
      <c r="UA141" s="20">
        <f t="shared" si="328"/>
        <v>11700</v>
      </c>
      <c r="UB141" s="20">
        <f t="shared" si="329"/>
        <v>49600</v>
      </c>
      <c r="UC141" s="20">
        <f t="shared" si="330"/>
        <v>0</v>
      </c>
      <c r="UD141" s="20">
        <f t="shared" si="331"/>
        <v>9520</v>
      </c>
      <c r="UE141" s="20">
        <f t="shared" si="332"/>
        <v>1200</v>
      </c>
      <c r="UF141" s="20">
        <f t="shared" si="333"/>
        <v>14900</v>
      </c>
      <c r="UG141" s="20">
        <f t="shared" si="334"/>
        <v>0</v>
      </c>
      <c r="UH141" s="20">
        <f t="shared" si="335"/>
        <v>0</v>
      </c>
      <c r="UI141" s="20">
        <f t="shared" si="336"/>
        <v>19300</v>
      </c>
      <c r="UJ141" s="20">
        <f t="shared" si="337"/>
        <v>0</v>
      </c>
      <c r="UK141" s="20">
        <f t="shared" si="338"/>
        <v>4400</v>
      </c>
      <c r="UL141" s="6"/>
      <c r="UM141" s="36">
        <f t="shared" si="339"/>
        <v>613950</v>
      </c>
      <c r="UN141" s="36">
        <f t="shared" si="340"/>
        <v>613950</v>
      </c>
      <c r="UO141" s="36">
        <f t="shared" si="341"/>
        <v>471530</v>
      </c>
      <c r="UP141" s="20">
        <f t="shared" si="342"/>
        <v>470570</v>
      </c>
      <c r="UQ141" s="20">
        <f t="shared" si="343"/>
        <v>0</v>
      </c>
      <c r="UR141" s="20">
        <f t="shared" si="344"/>
        <v>0</v>
      </c>
      <c r="US141" s="20">
        <f t="shared" si="345"/>
        <v>960</v>
      </c>
      <c r="UT141" s="36">
        <f t="shared" si="346"/>
        <v>142420</v>
      </c>
      <c r="UU141" s="36">
        <f t="shared" si="347"/>
        <v>0</v>
      </c>
      <c r="UV141" s="20">
        <f t="shared" si="348"/>
        <v>0</v>
      </c>
      <c r="UW141" s="20">
        <f t="shared" si="349"/>
        <v>0</v>
      </c>
      <c r="UX141" s="20">
        <f t="shared" si="350"/>
        <v>0</v>
      </c>
      <c r="UY141" s="20">
        <f t="shared" si="351"/>
        <v>1500</v>
      </c>
      <c r="UZ141" s="20">
        <f t="shared" si="352"/>
        <v>0</v>
      </c>
      <c r="VA141" s="20">
        <f t="shared" si="353"/>
        <v>13600</v>
      </c>
      <c r="VB141" s="36">
        <f t="shared" si="354"/>
        <v>122920</v>
      </c>
      <c r="VC141" s="20">
        <f t="shared" si="355"/>
        <v>16700</v>
      </c>
      <c r="VD141" s="20">
        <f t="shared" si="356"/>
        <v>11700</v>
      </c>
      <c r="VE141" s="20">
        <f t="shared" si="357"/>
        <v>49600</v>
      </c>
      <c r="VF141" s="20">
        <f t="shared" si="358"/>
        <v>0</v>
      </c>
      <c r="VG141" s="20">
        <f t="shared" si="359"/>
        <v>9520</v>
      </c>
      <c r="VH141" s="20">
        <f t="shared" si="360"/>
        <v>1200</v>
      </c>
      <c r="VI141" s="20">
        <f t="shared" si="361"/>
        <v>14900</v>
      </c>
      <c r="VJ141" s="20">
        <f t="shared" si="362"/>
        <v>0</v>
      </c>
      <c r="VK141" s="20">
        <f t="shared" si="363"/>
        <v>0</v>
      </c>
      <c r="VL141" s="20">
        <f t="shared" si="364"/>
        <v>19300</v>
      </c>
      <c r="VM141" s="20">
        <f t="shared" si="365"/>
        <v>0</v>
      </c>
      <c r="VN141" s="20">
        <f t="shared" si="366"/>
        <v>4400</v>
      </c>
      <c r="VT141" s="34">
        <f t="shared" si="253"/>
        <v>3040542</v>
      </c>
      <c r="VU141" s="34" t="str">
        <f t="shared" si="254"/>
        <v>Občanské poradenské středisko, o.p.s.</v>
      </c>
      <c r="VV141" s="34" t="str">
        <f t="shared" si="255"/>
        <v>Občanská poradna Náchod</v>
      </c>
      <c r="VW141" s="34" t="str">
        <f t="shared" si="256"/>
        <v>odborné sociální poradenství</v>
      </c>
      <c r="VX141" s="10">
        <f t="shared" si="257"/>
        <v>1900</v>
      </c>
      <c r="VY141" s="10"/>
      <c r="VZ141" s="10"/>
      <c r="WA141" s="10">
        <f t="shared" si="258"/>
        <v>20800</v>
      </c>
      <c r="WB141" s="10">
        <f t="shared" si="259"/>
        <v>1500</v>
      </c>
      <c r="WC141" s="10">
        <f t="shared" si="260"/>
        <v>61920</v>
      </c>
      <c r="WD141" s="10">
        <f t="shared" si="261"/>
        <v>0</v>
      </c>
      <c r="WE141" s="10">
        <f t="shared" si="262"/>
        <v>26500</v>
      </c>
      <c r="WF141" s="10"/>
      <c r="WG141" s="10"/>
      <c r="WH141" s="10">
        <f t="shared" si="263"/>
        <v>0</v>
      </c>
      <c r="WI141" s="10">
        <f t="shared" si="264"/>
        <v>70700</v>
      </c>
      <c r="WJ141" s="10">
        <f t="shared" si="265"/>
        <v>419550</v>
      </c>
      <c r="WK141" s="10"/>
      <c r="WL141" s="10">
        <f t="shared" si="266"/>
        <v>202200</v>
      </c>
      <c r="WM141" s="10">
        <f t="shared" si="267"/>
        <v>805070</v>
      </c>
      <c r="WN141" s="10">
        <f t="shared" si="268"/>
        <v>805070</v>
      </c>
      <c r="WO141" s="10">
        <f t="shared" si="269"/>
        <v>0</v>
      </c>
      <c r="WP141" s="10">
        <f t="shared" si="270"/>
        <v>621750</v>
      </c>
      <c r="WQ141" s="34">
        <v>6115340</v>
      </c>
      <c r="WR141" s="10">
        <f t="shared" si="271"/>
        <v>1500</v>
      </c>
      <c r="WS141" s="10"/>
      <c r="WT141" s="10"/>
      <c r="WU141" s="10">
        <f t="shared" si="272"/>
        <v>16700</v>
      </c>
      <c r="WV141" s="10">
        <f t="shared" si="273"/>
        <v>1200</v>
      </c>
      <c r="WW141" s="10">
        <f t="shared" si="274"/>
        <v>49600</v>
      </c>
      <c r="WX141" s="10">
        <f t="shared" si="275"/>
        <v>0</v>
      </c>
      <c r="WY141" s="10">
        <f t="shared" si="276"/>
        <v>21220</v>
      </c>
      <c r="WZ141" s="10"/>
      <c r="XA141" s="10"/>
      <c r="XB141" s="10">
        <f t="shared" si="277"/>
        <v>0</v>
      </c>
      <c r="XC141" s="10">
        <f t="shared" si="278"/>
        <v>52200</v>
      </c>
      <c r="XD141" s="10">
        <f t="shared" si="279"/>
        <v>471530</v>
      </c>
      <c r="XE141" s="10">
        <f t="shared" si="280"/>
        <v>613950</v>
      </c>
      <c r="XF141" s="10"/>
      <c r="XG141" s="10">
        <f t="shared" si="281"/>
        <v>613950</v>
      </c>
      <c r="XH141" s="10">
        <f t="shared" si="282"/>
        <v>0</v>
      </c>
      <c r="XI141" s="10"/>
      <c r="XJ141" s="10"/>
      <c r="XK141" s="10"/>
    </row>
    <row r="142" spans="1:635" s="34" customFormat="1" ht="28.5" customHeight="1">
      <c r="A142" s="7">
        <v>1</v>
      </c>
      <c r="B142" s="9" t="s">
        <v>1661</v>
      </c>
      <c r="C142" s="7">
        <v>25916360</v>
      </c>
      <c r="D142" s="7" t="s">
        <v>1662</v>
      </c>
      <c r="E142" s="7" t="s">
        <v>1207</v>
      </c>
      <c r="F142" s="7">
        <v>8849001</v>
      </c>
      <c r="G142" s="7" t="s">
        <v>1262</v>
      </c>
      <c r="H142" s="7" t="s">
        <v>1263</v>
      </c>
      <c r="I142" s="7" t="s">
        <v>1667</v>
      </c>
      <c r="J142" s="35">
        <v>39083</v>
      </c>
      <c r="K142" s="7"/>
      <c r="L142" s="7" t="s">
        <v>1188</v>
      </c>
      <c r="M142" s="7"/>
      <c r="N142" s="7"/>
      <c r="O142" s="7"/>
      <c r="P142" s="7"/>
      <c r="Q142" s="7"/>
      <c r="R142" s="7"/>
      <c r="S142" s="7"/>
      <c r="T142" s="7"/>
      <c r="U142" s="7"/>
      <c r="V142" s="7"/>
      <c r="W142" s="7"/>
      <c r="X142" s="7" t="s">
        <v>1668</v>
      </c>
      <c r="Y142" s="7"/>
      <c r="Z142" s="7"/>
      <c r="AA142" s="7"/>
      <c r="AB142" s="7"/>
      <c r="AC142" s="7"/>
      <c r="AD142" s="7"/>
      <c r="AE142" s="7"/>
      <c r="AF142" s="7"/>
      <c r="AG142" s="7"/>
      <c r="AH142" s="7"/>
      <c r="AI142" s="7">
        <v>2</v>
      </c>
      <c r="AJ142" s="7">
        <v>16</v>
      </c>
      <c r="AK142" s="7">
        <v>1874</v>
      </c>
      <c r="AL142" s="7">
        <v>2200</v>
      </c>
      <c r="AM142" s="7">
        <v>2200</v>
      </c>
      <c r="AN142" s="7"/>
      <c r="AO142" s="7"/>
      <c r="AP142" s="7" t="s">
        <v>1669</v>
      </c>
      <c r="AQ142" s="7"/>
      <c r="AR142" s="7"/>
      <c r="AS142" s="7"/>
      <c r="AT142" s="7"/>
      <c r="AU142" s="7"/>
      <c r="AV142" s="7"/>
      <c r="AW142" s="7"/>
      <c r="AX142" s="7"/>
      <c r="AY142" s="7"/>
      <c r="AZ142" s="7"/>
      <c r="BA142" s="7"/>
      <c r="BB142" s="7"/>
      <c r="BC142" s="7"/>
      <c r="BD142" s="7"/>
      <c r="BE142" s="7">
        <v>1</v>
      </c>
      <c r="BF142" s="7">
        <v>2</v>
      </c>
      <c r="BG142" s="7">
        <v>1</v>
      </c>
      <c r="BH142" s="7">
        <v>1</v>
      </c>
      <c r="BI142" s="7">
        <v>2</v>
      </c>
      <c r="BJ142" s="7"/>
      <c r="BK142" s="7"/>
      <c r="BL142" s="7" t="s">
        <v>1666</v>
      </c>
      <c r="BM142" s="7" t="s">
        <v>1277</v>
      </c>
      <c r="BN142" s="7" t="s">
        <v>1192</v>
      </c>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v>4</v>
      </c>
      <c r="EL142" s="7">
        <v>1.9</v>
      </c>
      <c r="EM142" s="7">
        <v>1.84</v>
      </c>
      <c r="EN142" s="7">
        <v>479630</v>
      </c>
      <c r="EO142" s="7">
        <v>335700</v>
      </c>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v>3</v>
      </c>
      <c r="FP142" s="7">
        <v>0.9</v>
      </c>
      <c r="FQ142" s="7">
        <v>1.04</v>
      </c>
      <c r="FR142" s="7">
        <v>361800</v>
      </c>
      <c r="FS142" s="7">
        <v>318380</v>
      </c>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v>1</v>
      </c>
      <c r="IO142" s="7">
        <v>180</v>
      </c>
      <c r="IP142" s="7">
        <v>0.09</v>
      </c>
      <c r="IQ142" s="7">
        <v>54000</v>
      </c>
      <c r="IR142" s="7">
        <v>43200</v>
      </c>
      <c r="IS142" s="7">
        <v>1</v>
      </c>
      <c r="IT142" s="7">
        <v>240</v>
      </c>
      <c r="IU142" s="7">
        <v>0.12</v>
      </c>
      <c r="IV142" s="7">
        <v>20400</v>
      </c>
      <c r="IW142" s="7">
        <v>20400</v>
      </c>
      <c r="IX142" s="7"/>
      <c r="IY142" s="7"/>
      <c r="IZ142" s="7"/>
      <c r="JA142" s="7"/>
      <c r="JB142" s="7"/>
      <c r="JC142" s="7"/>
      <c r="JD142" s="7"/>
      <c r="JE142" s="7"/>
      <c r="JF142" s="7"/>
      <c r="JG142" s="7"/>
      <c r="JH142" s="7"/>
      <c r="JI142" s="7"/>
      <c r="JJ142" s="7"/>
      <c r="JK142" s="7"/>
      <c r="JL142" s="7"/>
      <c r="JM142" s="7"/>
      <c r="JN142" s="7"/>
      <c r="JO142" s="7"/>
      <c r="JP142" s="7"/>
      <c r="JQ142" s="7"/>
      <c r="JR142" s="7"/>
      <c r="JS142" s="7"/>
      <c r="JT142" s="7"/>
      <c r="JU142" s="7"/>
      <c r="JV142" s="7"/>
      <c r="JW142" s="7"/>
      <c r="JX142" s="7"/>
      <c r="JY142" s="7"/>
      <c r="JZ142" s="7"/>
      <c r="KA142" s="7"/>
      <c r="KB142" s="7"/>
      <c r="KC142" s="7"/>
      <c r="KD142" s="7"/>
      <c r="KE142" s="7"/>
      <c r="KF142" s="7"/>
      <c r="KG142" s="7">
        <v>0</v>
      </c>
      <c r="KH142" s="7"/>
      <c r="KI142" s="7">
        <v>1.9</v>
      </c>
      <c r="KJ142" s="7">
        <v>0</v>
      </c>
      <c r="KK142" s="7">
        <v>0.09</v>
      </c>
      <c r="KL142" s="7">
        <v>0</v>
      </c>
      <c r="KM142" s="7">
        <v>1.99</v>
      </c>
      <c r="KN142" s="7">
        <v>841430</v>
      </c>
      <c r="KO142" s="7">
        <v>654080</v>
      </c>
      <c r="KP142" s="7">
        <v>654080</v>
      </c>
      <c r="KQ142" s="7"/>
      <c r="KR142" s="7"/>
      <c r="KS142" s="7"/>
      <c r="KT142" s="7">
        <v>0</v>
      </c>
      <c r="KU142" s="7">
        <v>0</v>
      </c>
      <c r="KV142" s="7">
        <v>0</v>
      </c>
      <c r="KW142" s="7"/>
      <c r="KX142" s="7"/>
      <c r="KY142" s="7"/>
      <c r="KZ142" s="7">
        <v>74400</v>
      </c>
      <c r="LA142" s="7">
        <v>63600</v>
      </c>
      <c r="LB142" s="7">
        <v>63600</v>
      </c>
      <c r="LC142" s="7"/>
      <c r="LD142" s="7"/>
      <c r="LE142" s="7"/>
      <c r="LF142" s="7">
        <v>2200</v>
      </c>
      <c r="LG142" s="7">
        <v>1760</v>
      </c>
      <c r="LH142" s="7">
        <v>1760</v>
      </c>
      <c r="LI142" s="7"/>
      <c r="LJ142" s="7"/>
      <c r="LK142" s="7"/>
      <c r="LL142" s="7">
        <v>0</v>
      </c>
      <c r="LM142" s="7">
        <v>0</v>
      </c>
      <c r="LN142" s="7">
        <v>0</v>
      </c>
      <c r="LO142" s="7"/>
      <c r="LP142" s="7"/>
      <c r="LQ142" s="7"/>
      <c r="LR142" s="7">
        <v>0</v>
      </c>
      <c r="LS142" s="7">
        <v>0</v>
      </c>
      <c r="LT142" s="7">
        <v>0</v>
      </c>
      <c r="LU142" s="7"/>
      <c r="LV142" s="7"/>
      <c r="LW142" s="7"/>
      <c r="LX142" s="7">
        <v>0</v>
      </c>
      <c r="LY142" s="7">
        <v>0</v>
      </c>
      <c r="LZ142" s="7">
        <v>0</v>
      </c>
      <c r="MA142" s="7"/>
      <c r="MB142" s="7"/>
      <c r="MC142" s="7"/>
      <c r="MD142" s="7">
        <v>2400</v>
      </c>
      <c r="ME142" s="7">
        <v>1620</v>
      </c>
      <c r="MF142" s="7">
        <v>1620</v>
      </c>
      <c r="MG142" s="7"/>
      <c r="MH142" s="7"/>
      <c r="MI142" s="7"/>
      <c r="MJ142" s="7">
        <v>0</v>
      </c>
      <c r="MK142" s="7">
        <v>0</v>
      </c>
      <c r="ML142" s="7">
        <v>0</v>
      </c>
      <c r="MM142" s="7"/>
      <c r="MN142" s="7"/>
      <c r="MO142" s="7"/>
      <c r="MP142" s="7">
        <v>34200</v>
      </c>
      <c r="MQ142" s="7">
        <v>27300</v>
      </c>
      <c r="MR142" s="7">
        <v>27300</v>
      </c>
      <c r="MS142" s="7"/>
      <c r="MT142" s="7"/>
      <c r="MU142" s="7"/>
      <c r="MV142" s="7">
        <v>59000</v>
      </c>
      <c r="MW142" s="7">
        <v>41300</v>
      </c>
      <c r="MX142" s="7">
        <v>41300</v>
      </c>
      <c r="MY142" s="7"/>
      <c r="MZ142" s="7"/>
      <c r="NA142" s="7"/>
      <c r="NB142" s="7">
        <v>19800</v>
      </c>
      <c r="NC142" s="7">
        <v>17820</v>
      </c>
      <c r="ND142" s="7">
        <v>17820</v>
      </c>
      <c r="NE142" s="7"/>
      <c r="NF142" s="7"/>
      <c r="NG142" s="7"/>
      <c r="NH142" s="7">
        <v>216000</v>
      </c>
      <c r="NI142" s="7">
        <v>172800</v>
      </c>
      <c r="NJ142" s="7">
        <v>172800</v>
      </c>
      <c r="NK142" s="7"/>
      <c r="NL142" s="7"/>
      <c r="NM142" s="7"/>
      <c r="NN142" s="7">
        <v>0</v>
      </c>
      <c r="NO142" s="7">
        <v>0</v>
      </c>
      <c r="NP142" s="7">
        <v>0</v>
      </c>
      <c r="NQ142" s="7"/>
      <c r="NR142" s="7"/>
      <c r="NS142" s="7"/>
      <c r="NT142" s="7">
        <v>14900</v>
      </c>
      <c r="NU142" s="7">
        <v>11920</v>
      </c>
      <c r="NV142" s="7">
        <v>11920</v>
      </c>
      <c r="NW142" s="7"/>
      <c r="NX142" s="7"/>
      <c r="NY142" s="7"/>
      <c r="NZ142" s="7">
        <v>1800</v>
      </c>
      <c r="OA142" s="7">
        <v>1440</v>
      </c>
      <c r="OB142" s="7">
        <v>1440</v>
      </c>
      <c r="OC142" s="7"/>
      <c r="OD142" s="7"/>
      <c r="OE142" s="7"/>
      <c r="OF142" s="7">
        <v>7200</v>
      </c>
      <c r="OG142" s="7">
        <v>5760</v>
      </c>
      <c r="OH142" s="7">
        <v>5760</v>
      </c>
      <c r="OI142" s="7"/>
      <c r="OJ142" s="7"/>
      <c r="OK142" s="7"/>
      <c r="OL142" s="7">
        <v>0</v>
      </c>
      <c r="OM142" s="7">
        <v>0</v>
      </c>
      <c r="ON142" s="7">
        <v>0</v>
      </c>
      <c r="OO142" s="7"/>
      <c r="OP142" s="7"/>
      <c r="OQ142" s="7"/>
      <c r="OR142" s="7">
        <v>0</v>
      </c>
      <c r="OS142" s="7">
        <v>0</v>
      </c>
      <c r="OT142" s="7">
        <v>0</v>
      </c>
      <c r="OU142" s="7"/>
      <c r="OV142" s="7"/>
      <c r="OW142" s="7"/>
      <c r="OX142" s="7">
        <v>38400</v>
      </c>
      <c r="OY142" s="7">
        <v>28720</v>
      </c>
      <c r="OZ142" s="7">
        <v>28720</v>
      </c>
      <c r="PA142" s="7"/>
      <c r="PB142" s="7"/>
      <c r="PC142" s="7"/>
      <c r="PD142" s="7">
        <v>0</v>
      </c>
      <c r="PE142" s="7">
        <v>0</v>
      </c>
      <c r="PF142" s="7">
        <v>0</v>
      </c>
      <c r="PG142" s="7"/>
      <c r="PH142" s="7"/>
      <c r="PI142" s="7"/>
      <c r="PJ142" s="7">
        <v>10200</v>
      </c>
      <c r="PK142" s="7">
        <v>8160</v>
      </c>
      <c r="PL142" s="7">
        <v>8160</v>
      </c>
      <c r="PM142" s="7"/>
      <c r="PN142" s="7"/>
      <c r="PO142" s="7"/>
      <c r="PP142" s="7">
        <v>1321930</v>
      </c>
      <c r="PQ142" s="7">
        <v>1036280</v>
      </c>
      <c r="PR142" s="8">
        <v>1036280</v>
      </c>
      <c r="PS142" s="7">
        <v>100</v>
      </c>
      <c r="PT142" s="7">
        <v>100</v>
      </c>
      <c r="PU142" s="7"/>
      <c r="PV142" s="7"/>
      <c r="PW142" s="7"/>
      <c r="PX142" s="7">
        <v>950000</v>
      </c>
      <c r="PY142" s="7">
        <v>948000</v>
      </c>
      <c r="PZ142" s="7">
        <v>1036280</v>
      </c>
      <c r="QA142" s="7">
        <v>0</v>
      </c>
      <c r="QB142" s="7">
        <v>0</v>
      </c>
      <c r="QC142" s="7">
        <v>0</v>
      </c>
      <c r="QD142" s="7">
        <v>0</v>
      </c>
      <c r="QE142" s="7">
        <v>0</v>
      </c>
      <c r="QF142" s="7">
        <v>0</v>
      </c>
      <c r="QG142" s="7">
        <v>0</v>
      </c>
      <c r="QH142" s="7">
        <v>0</v>
      </c>
      <c r="QI142" s="7">
        <v>0</v>
      </c>
      <c r="QJ142" s="7">
        <v>0</v>
      </c>
      <c r="QK142" s="7">
        <v>0</v>
      </c>
      <c r="QL142" s="7">
        <v>0</v>
      </c>
      <c r="QM142" s="7"/>
      <c r="QN142" s="7">
        <v>0</v>
      </c>
      <c r="QO142" s="7">
        <v>0</v>
      </c>
      <c r="QP142" s="7">
        <v>0</v>
      </c>
      <c r="QQ142" s="7"/>
      <c r="QR142" s="7"/>
      <c r="QS142" s="7"/>
      <c r="QT142" s="7"/>
      <c r="QU142" s="7">
        <v>76000</v>
      </c>
      <c r="QV142" s="7">
        <v>40000</v>
      </c>
      <c r="QW142" s="7">
        <v>105650</v>
      </c>
      <c r="QX142" s="7">
        <v>150000</v>
      </c>
      <c r="QY142" s="7">
        <v>155000</v>
      </c>
      <c r="QZ142" s="7">
        <v>180000</v>
      </c>
      <c r="RA142" s="7"/>
      <c r="RB142" s="7"/>
      <c r="RC142" s="7"/>
      <c r="RD142" s="7"/>
      <c r="RE142" s="7"/>
      <c r="RF142" s="7"/>
      <c r="RG142" s="7"/>
      <c r="RH142" s="7"/>
      <c r="RI142" s="7">
        <v>0</v>
      </c>
      <c r="RJ142" s="7"/>
      <c r="RK142" s="7"/>
      <c r="RL142" s="7"/>
      <c r="RM142" s="7" t="s">
        <v>1188</v>
      </c>
      <c r="RN142" s="7"/>
      <c r="RO142" s="7"/>
      <c r="RP142" s="7"/>
      <c r="RQ142" s="7"/>
      <c r="RR142" s="7"/>
      <c r="RS142" s="7"/>
      <c r="RT142" s="7"/>
      <c r="RU142" s="7"/>
      <c r="RV142" s="7"/>
      <c r="RW142" s="7"/>
      <c r="RX142" s="7"/>
      <c r="RY142" s="7"/>
      <c r="RZ142" s="7"/>
      <c r="SA142" s="7"/>
      <c r="SB142" s="7"/>
      <c r="SC142" s="7"/>
      <c r="SD142" s="7"/>
      <c r="SE142" s="7"/>
      <c r="SF142" s="7"/>
      <c r="SG142" s="36">
        <f t="shared" si="283"/>
        <v>1321930</v>
      </c>
      <c r="SH142" s="36">
        <f t="shared" si="284"/>
        <v>1321930</v>
      </c>
      <c r="SI142" s="36">
        <f t="shared" si="285"/>
        <v>918030</v>
      </c>
      <c r="SJ142" s="20">
        <f t="shared" si="286"/>
        <v>841430</v>
      </c>
      <c r="SK142" s="20">
        <f t="shared" si="287"/>
        <v>0</v>
      </c>
      <c r="SL142" s="20">
        <f t="shared" si="288"/>
        <v>74400</v>
      </c>
      <c r="SM142" s="20">
        <f t="shared" si="289"/>
        <v>2200</v>
      </c>
      <c r="SN142" s="36">
        <f t="shared" si="290"/>
        <v>403900</v>
      </c>
      <c r="SO142" s="36">
        <f t="shared" si="291"/>
        <v>0</v>
      </c>
      <c r="SP142" s="20">
        <f t="shared" si="292"/>
        <v>0</v>
      </c>
      <c r="SQ142" s="20">
        <f t="shared" si="293"/>
        <v>0</v>
      </c>
      <c r="SR142" s="20">
        <f t="shared" si="294"/>
        <v>0</v>
      </c>
      <c r="SS142" s="20">
        <f t="shared" si="295"/>
        <v>2400</v>
      </c>
      <c r="ST142" s="20">
        <f t="shared" si="296"/>
        <v>0</v>
      </c>
      <c r="SU142" s="20">
        <f t="shared" si="297"/>
        <v>34200</v>
      </c>
      <c r="SV142" s="36">
        <f t="shared" si="298"/>
        <v>357100</v>
      </c>
      <c r="SW142" s="20">
        <f t="shared" si="299"/>
        <v>59000</v>
      </c>
      <c r="SX142" s="20">
        <f t="shared" si="300"/>
        <v>19800</v>
      </c>
      <c r="SY142" s="20">
        <f t="shared" si="301"/>
        <v>216000</v>
      </c>
      <c r="SZ142" s="20">
        <f t="shared" si="302"/>
        <v>0</v>
      </c>
      <c r="TA142" s="20">
        <f t="shared" si="303"/>
        <v>14900</v>
      </c>
      <c r="TB142" s="20">
        <f t="shared" si="304"/>
        <v>1800</v>
      </c>
      <c r="TC142" s="20">
        <f t="shared" si="305"/>
        <v>7200</v>
      </c>
      <c r="TD142" s="20">
        <f t="shared" si="306"/>
        <v>0</v>
      </c>
      <c r="TE142" s="20">
        <f t="shared" si="307"/>
        <v>0</v>
      </c>
      <c r="TF142" s="20">
        <f t="shared" si="308"/>
        <v>38400</v>
      </c>
      <c r="TG142" s="20">
        <f t="shared" si="309"/>
        <v>0</v>
      </c>
      <c r="TH142" s="20">
        <f t="shared" si="310"/>
        <v>10200</v>
      </c>
      <c r="TI142" s="6"/>
      <c r="TJ142" s="36">
        <f t="shared" si="311"/>
        <v>1036280</v>
      </c>
      <c r="TK142" s="36">
        <f t="shared" si="312"/>
        <v>1036280</v>
      </c>
      <c r="TL142" s="36">
        <f t="shared" si="313"/>
        <v>719440</v>
      </c>
      <c r="TM142" s="20">
        <f t="shared" si="314"/>
        <v>654080</v>
      </c>
      <c r="TN142" s="20">
        <f t="shared" si="315"/>
        <v>0</v>
      </c>
      <c r="TO142" s="20">
        <f t="shared" si="316"/>
        <v>63600</v>
      </c>
      <c r="TP142" s="20">
        <f t="shared" si="317"/>
        <v>1760</v>
      </c>
      <c r="TQ142" s="36">
        <f t="shared" si="318"/>
        <v>316840</v>
      </c>
      <c r="TR142" s="36">
        <f t="shared" si="319"/>
        <v>0</v>
      </c>
      <c r="TS142" s="20">
        <f t="shared" si="320"/>
        <v>0</v>
      </c>
      <c r="TT142" s="20">
        <f t="shared" si="321"/>
        <v>0</v>
      </c>
      <c r="TU142" s="20">
        <f t="shared" si="322"/>
        <v>0</v>
      </c>
      <c r="TV142" s="20">
        <f t="shared" si="323"/>
        <v>1620</v>
      </c>
      <c r="TW142" s="20">
        <f t="shared" si="324"/>
        <v>0</v>
      </c>
      <c r="TX142" s="20">
        <f t="shared" si="325"/>
        <v>27300</v>
      </c>
      <c r="TY142" s="36">
        <f t="shared" si="326"/>
        <v>279760</v>
      </c>
      <c r="TZ142" s="20">
        <f t="shared" si="327"/>
        <v>41300</v>
      </c>
      <c r="UA142" s="20">
        <f t="shared" si="328"/>
        <v>17820</v>
      </c>
      <c r="UB142" s="20">
        <f t="shared" si="329"/>
        <v>172800</v>
      </c>
      <c r="UC142" s="20">
        <f t="shared" si="330"/>
        <v>0</v>
      </c>
      <c r="UD142" s="20">
        <f t="shared" si="331"/>
        <v>11920</v>
      </c>
      <c r="UE142" s="20">
        <f t="shared" si="332"/>
        <v>1440</v>
      </c>
      <c r="UF142" s="20">
        <f t="shared" si="333"/>
        <v>5760</v>
      </c>
      <c r="UG142" s="20">
        <f t="shared" si="334"/>
        <v>0</v>
      </c>
      <c r="UH142" s="20">
        <f t="shared" si="335"/>
        <v>0</v>
      </c>
      <c r="UI142" s="20">
        <f t="shared" si="336"/>
        <v>28720</v>
      </c>
      <c r="UJ142" s="20">
        <f t="shared" si="337"/>
        <v>0</v>
      </c>
      <c r="UK142" s="20">
        <f t="shared" si="338"/>
        <v>8160</v>
      </c>
      <c r="UL142" s="6"/>
      <c r="UM142" s="36">
        <f t="shared" si="339"/>
        <v>1036280</v>
      </c>
      <c r="UN142" s="36">
        <f t="shared" si="340"/>
        <v>1036280</v>
      </c>
      <c r="UO142" s="36">
        <f t="shared" si="341"/>
        <v>719440</v>
      </c>
      <c r="UP142" s="20">
        <f t="shared" si="342"/>
        <v>654080</v>
      </c>
      <c r="UQ142" s="20">
        <f t="shared" si="343"/>
        <v>0</v>
      </c>
      <c r="UR142" s="20">
        <f t="shared" si="344"/>
        <v>63600</v>
      </c>
      <c r="US142" s="20">
        <f t="shared" si="345"/>
        <v>1760</v>
      </c>
      <c r="UT142" s="36">
        <f t="shared" si="346"/>
        <v>316840</v>
      </c>
      <c r="UU142" s="36">
        <f t="shared" si="347"/>
        <v>0</v>
      </c>
      <c r="UV142" s="20">
        <f t="shared" si="348"/>
        <v>0</v>
      </c>
      <c r="UW142" s="20">
        <f t="shared" si="349"/>
        <v>0</v>
      </c>
      <c r="UX142" s="20">
        <f t="shared" si="350"/>
        <v>0</v>
      </c>
      <c r="UY142" s="20">
        <f t="shared" si="351"/>
        <v>1620</v>
      </c>
      <c r="UZ142" s="20">
        <f t="shared" si="352"/>
        <v>0</v>
      </c>
      <c r="VA142" s="20">
        <f t="shared" si="353"/>
        <v>27300</v>
      </c>
      <c r="VB142" s="36">
        <f t="shared" si="354"/>
        <v>279760</v>
      </c>
      <c r="VC142" s="20">
        <f t="shared" si="355"/>
        <v>41300</v>
      </c>
      <c r="VD142" s="20">
        <f t="shared" si="356"/>
        <v>17820</v>
      </c>
      <c r="VE142" s="20">
        <f t="shared" si="357"/>
        <v>172800</v>
      </c>
      <c r="VF142" s="20">
        <f t="shared" si="358"/>
        <v>0</v>
      </c>
      <c r="VG142" s="20">
        <f t="shared" si="359"/>
        <v>11920</v>
      </c>
      <c r="VH142" s="20">
        <f t="shared" si="360"/>
        <v>1440</v>
      </c>
      <c r="VI142" s="20">
        <f t="shared" si="361"/>
        <v>5760</v>
      </c>
      <c r="VJ142" s="20">
        <f t="shared" si="362"/>
        <v>0</v>
      </c>
      <c r="VK142" s="20">
        <f t="shared" si="363"/>
        <v>0</v>
      </c>
      <c r="VL142" s="20">
        <f t="shared" si="364"/>
        <v>28720</v>
      </c>
      <c r="VM142" s="20">
        <f t="shared" si="365"/>
        <v>0</v>
      </c>
      <c r="VN142" s="20">
        <f t="shared" si="366"/>
        <v>8160</v>
      </c>
      <c r="VT142" s="34">
        <f t="shared" si="253"/>
        <v>8849001</v>
      </c>
      <c r="VU142" s="34" t="str">
        <f t="shared" si="254"/>
        <v>Občanské poradenské středisko, o.p.s.</v>
      </c>
      <c r="VV142" s="34" t="str">
        <f t="shared" si="255"/>
        <v>Občanská poradna Hradec Králové</v>
      </c>
      <c r="VW142" s="34" t="str">
        <f t="shared" si="256"/>
        <v>odborné sociální poradenství</v>
      </c>
      <c r="VX142" s="10">
        <f t="shared" si="257"/>
        <v>2400</v>
      </c>
      <c r="VY142" s="10"/>
      <c r="VZ142" s="10"/>
      <c r="WA142" s="10">
        <f t="shared" si="258"/>
        <v>59000</v>
      </c>
      <c r="WB142" s="10">
        <f t="shared" si="259"/>
        <v>1800</v>
      </c>
      <c r="WC142" s="10">
        <f t="shared" si="260"/>
        <v>216000</v>
      </c>
      <c r="WD142" s="10">
        <f t="shared" si="261"/>
        <v>0</v>
      </c>
      <c r="WE142" s="10">
        <f t="shared" si="262"/>
        <v>34700</v>
      </c>
      <c r="WF142" s="10"/>
      <c r="WG142" s="10"/>
      <c r="WH142" s="10">
        <f t="shared" si="263"/>
        <v>0</v>
      </c>
      <c r="WI142" s="10">
        <f t="shared" si="264"/>
        <v>90000</v>
      </c>
      <c r="WJ142" s="10">
        <f t="shared" si="265"/>
        <v>533630</v>
      </c>
      <c r="WK142" s="10"/>
      <c r="WL142" s="10">
        <f t="shared" si="266"/>
        <v>384400</v>
      </c>
      <c r="WM142" s="10">
        <f t="shared" si="267"/>
        <v>1321930</v>
      </c>
      <c r="WN142" s="10">
        <f t="shared" si="268"/>
        <v>1321930</v>
      </c>
      <c r="WO142" s="10">
        <f t="shared" si="269"/>
        <v>0</v>
      </c>
      <c r="WP142" s="10">
        <f t="shared" si="270"/>
        <v>918030</v>
      </c>
      <c r="WQ142" s="34">
        <v>6115340</v>
      </c>
      <c r="WR142" s="10">
        <f t="shared" si="271"/>
        <v>1620</v>
      </c>
      <c r="WS142" s="10"/>
      <c r="WT142" s="10"/>
      <c r="WU142" s="10">
        <f t="shared" si="272"/>
        <v>41300</v>
      </c>
      <c r="WV142" s="10">
        <f t="shared" si="273"/>
        <v>1440</v>
      </c>
      <c r="WW142" s="10">
        <f t="shared" si="274"/>
        <v>172800</v>
      </c>
      <c r="WX142" s="10">
        <f t="shared" si="275"/>
        <v>0</v>
      </c>
      <c r="WY142" s="10">
        <f t="shared" si="276"/>
        <v>29740</v>
      </c>
      <c r="WZ142" s="10"/>
      <c r="XA142" s="10"/>
      <c r="XB142" s="10">
        <f t="shared" si="277"/>
        <v>0</v>
      </c>
      <c r="XC142" s="10">
        <f t="shared" si="278"/>
        <v>69940</v>
      </c>
      <c r="XD142" s="10">
        <f t="shared" si="279"/>
        <v>719440</v>
      </c>
      <c r="XE142" s="10">
        <f t="shared" si="280"/>
        <v>1036280</v>
      </c>
      <c r="XF142" s="10"/>
      <c r="XG142" s="10">
        <f t="shared" si="281"/>
        <v>1036280</v>
      </c>
      <c r="XH142" s="10">
        <f t="shared" si="282"/>
        <v>0</v>
      </c>
      <c r="XI142" s="10"/>
      <c r="XJ142" s="10"/>
      <c r="XK142" s="10"/>
    </row>
    <row r="143" spans="1:635" s="34" customFormat="1" ht="28.5" customHeight="1">
      <c r="A143" s="7">
        <v>1</v>
      </c>
      <c r="B143" s="9" t="s">
        <v>1661</v>
      </c>
      <c r="C143" s="7">
        <v>25916360</v>
      </c>
      <c r="D143" s="7" t="s">
        <v>1662</v>
      </c>
      <c r="E143" s="7" t="s">
        <v>1207</v>
      </c>
      <c r="F143" s="7">
        <v>8984742</v>
      </c>
      <c r="G143" s="7" t="s">
        <v>1262</v>
      </c>
      <c r="H143" s="7" t="s">
        <v>1263</v>
      </c>
      <c r="I143" s="7" t="s">
        <v>1670</v>
      </c>
      <c r="J143" s="35">
        <v>39083</v>
      </c>
      <c r="K143" s="7"/>
      <c r="L143" s="7" t="s">
        <v>1188</v>
      </c>
      <c r="M143" s="7"/>
      <c r="N143" s="7"/>
      <c r="O143" s="7"/>
      <c r="P143" s="7"/>
      <c r="Q143" s="7"/>
      <c r="R143" s="7"/>
      <c r="S143" s="7"/>
      <c r="T143" s="7"/>
      <c r="U143" s="7"/>
      <c r="V143" s="7"/>
      <c r="W143" s="7"/>
      <c r="X143" s="7" t="s">
        <v>1664</v>
      </c>
      <c r="Y143" s="7"/>
      <c r="Z143" s="7"/>
      <c r="AA143" s="7"/>
      <c r="AB143" s="7"/>
      <c r="AC143" s="7"/>
      <c r="AD143" s="7"/>
      <c r="AE143" s="7"/>
      <c r="AF143" s="7"/>
      <c r="AG143" s="7"/>
      <c r="AH143" s="7"/>
      <c r="AI143" s="7">
        <v>1</v>
      </c>
      <c r="AJ143" s="7">
        <v>8</v>
      </c>
      <c r="AK143" s="7">
        <v>1525</v>
      </c>
      <c r="AL143" s="7">
        <v>1530</v>
      </c>
      <c r="AM143" s="7">
        <v>1550</v>
      </c>
      <c r="AN143" s="7"/>
      <c r="AO143" s="7"/>
      <c r="AP143" s="7" t="s">
        <v>1665</v>
      </c>
      <c r="AQ143" s="7"/>
      <c r="AR143" s="7"/>
      <c r="AS143" s="7"/>
      <c r="AT143" s="7"/>
      <c r="AU143" s="7"/>
      <c r="AV143" s="7"/>
      <c r="AW143" s="7"/>
      <c r="AX143" s="7"/>
      <c r="AY143" s="7"/>
      <c r="AZ143" s="7"/>
      <c r="BA143" s="7"/>
      <c r="BB143" s="7"/>
      <c r="BC143" s="7"/>
      <c r="BD143" s="7"/>
      <c r="BE143" s="7">
        <v>1</v>
      </c>
      <c r="BF143" s="7">
        <v>1</v>
      </c>
      <c r="BG143" s="7">
        <v>22</v>
      </c>
      <c r="BH143" s="7">
        <v>56</v>
      </c>
      <c r="BI143" s="7">
        <v>50</v>
      </c>
      <c r="BJ143" s="7"/>
      <c r="BK143" s="7"/>
      <c r="BL143" s="7" t="s">
        <v>1666</v>
      </c>
      <c r="BM143" s="7" t="s">
        <v>1277</v>
      </c>
      <c r="BN143" s="7" t="s">
        <v>1192</v>
      </c>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v>2</v>
      </c>
      <c r="EL143" s="7">
        <v>1.7</v>
      </c>
      <c r="EM143" s="7">
        <v>1.8</v>
      </c>
      <c r="EN143" s="7">
        <v>492650</v>
      </c>
      <c r="EO143" s="7">
        <v>344900</v>
      </c>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v>3</v>
      </c>
      <c r="FP143" s="7">
        <v>0.6</v>
      </c>
      <c r="FQ143" s="7">
        <v>0.53</v>
      </c>
      <c r="FR143" s="7">
        <v>241200</v>
      </c>
      <c r="FS143" s="7">
        <v>212320</v>
      </c>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c r="IW143" s="7"/>
      <c r="IX143" s="7"/>
      <c r="IY143" s="7"/>
      <c r="IZ143" s="7"/>
      <c r="JA143" s="7"/>
      <c r="JB143" s="7"/>
      <c r="JC143" s="7"/>
      <c r="JD143" s="7"/>
      <c r="JE143" s="7"/>
      <c r="JF143" s="7"/>
      <c r="JG143" s="7"/>
      <c r="JH143" s="7"/>
      <c r="JI143" s="7"/>
      <c r="JJ143" s="7"/>
      <c r="JK143" s="7"/>
      <c r="JL143" s="7"/>
      <c r="JM143" s="7"/>
      <c r="JN143" s="7"/>
      <c r="JO143" s="7"/>
      <c r="JP143" s="7"/>
      <c r="JQ143" s="7"/>
      <c r="JR143" s="7"/>
      <c r="JS143" s="7"/>
      <c r="JT143" s="7"/>
      <c r="JU143" s="7"/>
      <c r="JV143" s="7"/>
      <c r="JW143" s="7"/>
      <c r="JX143" s="7"/>
      <c r="JY143" s="7"/>
      <c r="JZ143" s="7"/>
      <c r="KA143" s="7"/>
      <c r="KB143" s="7"/>
      <c r="KC143" s="7"/>
      <c r="KD143" s="7"/>
      <c r="KE143" s="7"/>
      <c r="KF143" s="7"/>
      <c r="KG143" s="7">
        <v>0</v>
      </c>
      <c r="KH143" s="7"/>
      <c r="KI143" s="7">
        <v>1.7</v>
      </c>
      <c r="KJ143" s="7">
        <v>0</v>
      </c>
      <c r="KK143" s="7">
        <v>0</v>
      </c>
      <c r="KL143" s="7">
        <v>0</v>
      </c>
      <c r="KM143" s="7">
        <v>1.7</v>
      </c>
      <c r="KN143" s="7">
        <v>733850</v>
      </c>
      <c r="KO143" s="7">
        <v>557220</v>
      </c>
      <c r="KP143" s="7">
        <v>557220</v>
      </c>
      <c r="KQ143" s="7"/>
      <c r="KR143" s="7"/>
      <c r="KS143" s="7"/>
      <c r="KT143" s="7">
        <v>0</v>
      </c>
      <c r="KU143" s="7">
        <v>0</v>
      </c>
      <c r="KV143" s="7">
        <v>0</v>
      </c>
      <c r="KW143" s="7"/>
      <c r="KX143" s="7"/>
      <c r="KY143" s="7"/>
      <c r="KZ143" s="7">
        <v>0</v>
      </c>
      <c r="LA143" s="7">
        <v>0</v>
      </c>
      <c r="LB143" s="7">
        <v>0</v>
      </c>
      <c r="LC143" s="7"/>
      <c r="LD143" s="7"/>
      <c r="LE143" s="7"/>
      <c r="LF143" s="7">
        <v>1500</v>
      </c>
      <c r="LG143" s="7">
        <v>1200</v>
      </c>
      <c r="LH143" s="7">
        <v>1200</v>
      </c>
      <c r="LI143" s="7"/>
      <c r="LJ143" s="7"/>
      <c r="LK143" s="7"/>
      <c r="LL143" s="7">
        <v>0</v>
      </c>
      <c r="LM143" s="7">
        <v>0</v>
      </c>
      <c r="LN143" s="7">
        <v>0</v>
      </c>
      <c r="LO143" s="7"/>
      <c r="LP143" s="7"/>
      <c r="LQ143" s="7"/>
      <c r="LR143" s="7">
        <v>0</v>
      </c>
      <c r="LS143" s="7">
        <v>0</v>
      </c>
      <c r="LT143" s="7">
        <v>0</v>
      </c>
      <c r="LU143" s="7"/>
      <c r="LV143" s="7"/>
      <c r="LW143" s="7"/>
      <c r="LX143" s="7">
        <v>0</v>
      </c>
      <c r="LY143" s="7">
        <v>0</v>
      </c>
      <c r="LZ143" s="7">
        <v>0</v>
      </c>
      <c r="MA143" s="7"/>
      <c r="MB143" s="7"/>
      <c r="MC143" s="7"/>
      <c r="MD143" s="7">
        <v>1100</v>
      </c>
      <c r="ME143" s="7">
        <v>880</v>
      </c>
      <c r="MF143" s="7">
        <v>880</v>
      </c>
      <c r="MG143" s="7"/>
      <c r="MH143" s="7"/>
      <c r="MI143" s="7"/>
      <c r="MJ143" s="7">
        <v>0</v>
      </c>
      <c r="MK143" s="7">
        <v>0</v>
      </c>
      <c r="ML143" s="7">
        <v>0</v>
      </c>
      <c r="MM143" s="7"/>
      <c r="MN143" s="7"/>
      <c r="MO143" s="7"/>
      <c r="MP143" s="7">
        <v>14200</v>
      </c>
      <c r="MQ143" s="7">
        <v>14200</v>
      </c>
      <c r="MR143" s="7">
        <v>14200</v>
      </c>
      <c r="MS143" s="7"/>
      <c r="MT143" s="7"/>
      <c r="MU143" s="7"/>
      <c r="MV143" s="7">
        <v>19100</v>
      </c>
      <c r="MW143" s="7">
        <v>15280</v>
      </c>
      <c r="MX143" s="7">
        <v>15280</v>
      </c>
      <c r="MY143" s="7"/>
      <c r="MZ143" s="7"/>
      <c r="NA143" s="7"/>
      <c r="NB143" s="7">
        <v>15400</v>
      </c>
      <c r="NC143" s="7">
        <v>12300</v>
      </c>
      <c r="ND143" s="7">
        <v>12300</v>
      </c>
      <c r="NE143" s="7"/>
      <c r="NF143" s="7"/>
      <c r="NG143" s="7"/>
      <c r="NH143" s="7">
        <v>13580</v>
      </c>
      <c r="NI143" s="7">
        <v>10800</v>
      </c>
      <c r="NJ143" s="7">
        <v>10800</v>
      </c>
      <c r="NK143" s="7"/>
      <c r="NL143" s="7"/>
      <c r="NM143" s="7"/>
      <c r="NN143" s="7">
        <v>0</v>
      </c>
      <c r="NO143" s="7">
        <v>0</v>
      </c>
      <c r="NP143" s="7">
        <v>0</v>
      </c>
      <c r="NQ143" s="7"/>
      <c r="NR143" s="7"/>
      <c r="NS143" s="7"/>
      <c r="NT143" s="7">
        <v>9800</v>
      </c>
      <c r="NU143" s="7">
        <v>4600</v>
      </c>
      <c r="NV143" s="7">
        <v>4600</v>
      </c>
      <c r="NW143" s="7"/>
      <c r="NX143" s="7"/>
      <c r="NY143" s="7"/>
      <c r="NZ143" s="7">
        <v>1400</v>
      </c>
      <c r="OA143" s="7">
        <v>1100</v>
      </c>
      <c r="OB143" s="7">
        <v>1100</v>
      </c>
      <c r="OC143" s="7"/>
      <c r="OD143" s="7"/>
      <c r="OE143" s="7"/>
      <c r="OF143" s="7">
        <v>9100</v>
      </c>
      <c r="OG143" s="7">
        <v>7300</v>
      </c>
      <c r="OH143" s="7">
        <v>7300</v>
      </c>
      <c r="OI143" s="7"/>
      <c r="OJ143" s="7"/>
      <c r="OK143" s="7"/>
      <c r="OL143" s="7">
        <v>0</v>
      </c>
      <c r="OM143" s="7">
        <v>0</v>
      </c>
      <c r="ON143" s="7">
        <v>0</v>
      </c>
      <c r="OO143" s="7"/>
      <c r="OP143" s="7"/>
      <c r="OQ143" s="7"/>
      <c r="OR143" s="7">
        <v>0</v>
      </c>
      <c r="OS143" s="7">
        <v>0</v>
      </c>
      <c r="OT143" s="7">
        <v>0</v>
      </c>
      <c r="OU143" s="7"/>
      <c r="OV143" s="7"/>
      <c r="OW143" s="7"/>
      <c r="OX143" s="7">
        <v>21900</v>
      </c>
      <c r="OY143" s="7">
        <v>17500</v>
      </c>
      <c r="OZ143" s="7">
        <v>17500</v>
      </c>
      <c r="PA143" s="7"/>
      <c r="PB143" s="7"/>
      <c r="PC143" s="7"/>
      <c r="PD143" s="7">
        <v>0</v>
      </c>
      <c r="PE143" s="7">
        <v>0</v>
      </c>
      <c r="PF143" s="7">
        <v>0</v>
      </c>
      <c r="PG143" s="7"/>
      <c r="PH143" s="7"/>
      <c r="PI143" s="7"/>
      <c r="PJ143" s="7">
        <v>6700</v>
      </c>
      <c r="PK143" s="7">
        <v>5400</v>
      </c>
      <c r="PL143" s="7">
        <v>5400</v>
      </c>
      <c r="PM143" s="7"/>
      <c r="PN143" s="7"/>
      <c r="PO143" s="7"/>
      <c r="PP143" s="7">
        <v>847630</v>
      </c>
      <c r="PQ143" s="7">
        <v>647780</v>
      </c>
      <c r="PR143" s="8">
        <v>647780</v>
      </c>
      <c r="PS143" s="7">
        <v>100</v>
      </c>
      <c r="PT143" s="7">
        <v>100</v>
      </c>
      <c r="PU143" s="7"/>
      <c r="PV143" s="7"/>
      <c r="PW143" s="7"/>
      <c r="PX143" s="7">
        <v>436000</v>
      </c>
      <c r="PY143" s="7">
        <v>511000</v>
      </c>
      <c r="PZ143" s="7">
        <v>647780</v>
      </c>
      <c r="QA143" s="7">
        <v>0</v>
      </c>
      <c r="QB143" s="7">
        <v>0</v>
      </c>
      <c r="QC143" s="7">
        <v>0</v>
      </c>
      <c r="QD143" s="7">
        <v>0</v>
      </c>
      <c r="QE143" s="7">
        <v>0</v>
      </c>
      <c r="QF143" s="7">
        <v>0</v>
      </c>
      <c r="QG143" s="7">
        <v>0</v>
      </c>
      <c r="QH143" s="7">
        <v>0</v>
      </c>
      <c r="QI143" s="7">
        <v>0</v>
      </c>
      <c r="QJ143" s="7">
        <v>0</v>
      </c>
      <c r="QK143" s="7">
        <v>0</v>
      </c>
      <c r="QL143" s="7">
        <v>0</v>
      </c>
      <c r="QM143" s="7"/>
      <c r="QN143" s="7">
        <v>0</v>
      </c>
      <c r="QO143" s="7">
        <v>0</v>
      </c>
      <c r="QP143" s="7">
        <v>0</v>
      </c>
      <c r="QQ143" s="7"/>
      <c r="QR143" s="7"/>
      <c r="QS143" s="7"/>
      <c r="QT143" s="7"/>
      <c r="QU143" s="7">
        <v>136000</v>
      </c>
      <c r="QV143" s="7">
        <v>82000</v>
      </c>
      <c r="QW143" s="7">
        <v>47850</v>
      </c>
      <c r="QX143" s="7">
        <v>150000</v>
      </c>
      <c r="QY143" s="7">
        <v>152000</v>
      </c>
      <c r="QZ143" s="7">
        <v>152000</v>
      </c>
      <c r="RA143" s="7"/>
      <c r="RB143" s="7"/>
      <c r="RC143" s="7"/>
      <c r="RD143" s="7"/>
      <c r="RE143" s="7"/>
      <c r="RF143" s="7"/>
      <c r="RG143" s="7"/>
      <c r="RH143" s="7"/>
      <c r="RI143" s="7">
        <v>0</v>
      </c>
      <c r="RJ143" s="7"/>
      <c r="RK143" s="7"/>
      <c r="RL143" s="7"/>
      <c r="RM143" s="7" t="s">
        <v>1188</v>
      </c>
      <c r="RN143" s="7"/>
      <c r="RO143" s="7"/>
      <c r="RP143" s="7"/>
      <c r="RQ143" s="7"/>
      <c r="RR143" s="7"/>
      <c r="RS143" s="7"/>
      <c r="RT143" s="7"/>
      <c r="RU143" s="7"/>
      <c r="RV143" s="7"/>
      <c r="RW143" s="7"/>
      <c r="RX143" s="7"/>
      <c r="RY143" s="7"/>
      <c r="RZ143" s="7"/>
      <c r="SA143" s="7"/>
      <c r="SB143" s="7"/>
      <c r="SC143" s="7"/>
      <c r="SD143" s="7"/>
      <c r="SE143" s="7"/>
      <c r="SF143" s="7"/>
      <c r="SG143" s="36">
        <f t="shared" si="283"/>
        <v>847630</v>
      </c>
      <c r="SH143" s="36">
        <f t="shared" si="284"/>
        <v>847630</v>
      </c>
      <c r="SI143" s="36">
        <f t="shared" si="285"/>
        <v>735350</v>
      </c>
      <c r="SJ143" s="20">
        <f t="shared" si="286"/>
        <v>733850</v>
      </c>
      <c r="SK143" s="20">
        <f t="shared" si="287"/>
        <v>0</v>
      </c>
      <c r="SL143" s="20">
        <f t="shared" si="288"/>
        <v>0</v>
      </c>
      <c r="SM143" s="20">
        <f t="shared" si="289"/>
        <v>1500</v>
      </c>
      <c r="SN143" s="36">
        <f t="shared" si="290"/>
        <v>112280</v>
      </c>
      <c r="SO143" s="36">
        <f t="shared" si="291"/>
        <v>0</v>
      </c>
      <c r="SP143" s="20">
        <f t="shared" si="292"/>
        <v>0</v>
      </c>
      <c r="SQ143" s="20">
        <f t="shared" si="293"/>
        <v>0</v>
      </c>
      <c r="SR143" s="20">
        <f t="shared" si="294"/>
        <v>0</v>
      </c>
      <c r="SS143" s="20">
        <f t="shared" si="295"/>
        <v>1100</v>
      </c>
      <c r="ST143" s="20">
        <f t="shared" si="296"/>
        <v>0</v>
      </c>
      <c r="SU143" s="20">
        <f t="shared" si="297"/>
        <v>14200</v>
      </c>
      <c r="SV143" s="36">
        <f t="shared" si="298"/>
        <v>90280</v>
      </c>
      <c r="SW143" s="20">
        <f t="shared" si="299"/>
        <v>19100</v>
      </c>
      <c r="SX143" s="20">
        <f t="shared" si="300"/>
        <v>15400</v>
      </c>
      <c r="SY143" s="20">
        <f t="shared" si="301"/>
        <v>13580</v>
      </c>
      <c r="SZ143" s="20">
        <f t="shared" si="302"/>
        <v>0</v>
      </c>
      <c r="TA143" s="20">
        <f t="shared" si="303"/>
        <v>9800</v>
      </c>
      <c r="TB143" s="20">
        <f t="shared" si="304"/>
        <v>1400</v>
      </c>
      <c r="TC143" s="20">
        <f t="shared" si="305"/>
        <v>9100</v>
      </c>
      <c r="TD143" s="20">
        <f t="shared" si="306"/>
        <v>0</v>
      </c>
      <c r="TE143" s="20">
        <f t="shared" si="307"/>
        <v>0</v>
      </c>
      <c r="TF143" s="20">
        <f t="shared" si="308"/>
        <v>21900</v>
      </c>
      <c r="TG143" s="20">
        <f t="shared" si="309"/>
        <v>0</v>
      </c>
      <c r="TH143" s="20">
        <f t="shared" si="310"/>
        <v>6700</v>
      </c>
      <c r="TI143" s="6"/>
      <c r="TJ143" s="36">
        <f t="shared" si="311"/>
        <v>647780</v>
      </c>
      <c r="TK143" s="36">
        <f t="shared" si="312"/>
        <v>647780</v>
      </c>
      <c r="TL143" s="36">
        <f t="shared" si="313"/>
        <v>558420</v>
      </c>
      <c r="TM143" s="20">
        <f t="shared" si="314"/>
        <v>557220</v>
      </c>
      <c r="TN143" s="20">
        <f t="shared" si="315"/>
        <v>0</v>
      </c>
      <c r="TO143" s="20">
        <f t="shared" si="316"/>
        <v>0</v>
      </c>
      <c r="TP143" s="20">
        <f t="shared" si="317"/>
        <v>1200</v>
      </c>
      <c r="TQ143" s="36">
        <f t="shared" si="318"/>
        <v>89360</v>
      </c>
      <c r="TR143" s="36">
        <f t="shared" si="319"/>
        <v>0</v>
      </c>
      <c r="TS143" s="20">
        <f t="shared" si="320"/>
        <v>0</v>
      </c>
      <c r="TT143" s="20">
        <f t="shared" si="321"/>
        <v>0</v>
      </c>
      <c r="TU143" s="20">
        <f t="shared" si="322"/>
        <v>0</v>
      </c>
      <c r="TV143" s="20">
        <f t="shared" si="323"/>
        <v>880</v>
      </c>
      <c r="TW143" s="20">
        <f t="shared" si="324"/>
        <v>0</v>
      </c>
      <c r="TX143" s="20">
        <f t="shared" si="325"/>
        <v>14200</v>
      </c>
      <c r="TY143" s="36">
        <f t="shared" si="326"/>
        <v>68880</v>
      </c>
      <c r="TZ143" s="20">
        <f t="shared" si="327"/>
        <v>15280</v>
      </c>
      <c r="UA143" s="20">
        <f t="shared" si="328"/>
        <v>12300</v>
      </c>
      <c r="UB143" s="20">
        <f t="shared" si="329"/>
        <v>10800</v>
      </c>
      <c r="UC143" s="20">
        <f t="shared" si="330"/>
        <v>0</v>
      </c>
      <c r="UD143" s="20">
        <f t="shared" si="331"/>
        <v>4600</v>
      </c>
      <c r="UE143" s="20">
        <f t="shared" si="332"/>
        <v>1100</v>
      </c>
      <c r="UF143" s="20">
        <f t="shared" si="333"/>
        <v>7300</v>
      </c>
      <c r="UG143" s="20">
        <f t="shared" si="334"/>
        <v>0</v>
      </c>
      <c r="UH143" s="20">
        <f t="shared" si="335"/>
        <v>0</v>
      </c>
      <c r="UI143" s="20">
        <f t="shared" si="336"/>
        <v>17500</v>
      </c>
      <c r="UJ143" s="20">
        <f t="shared" si="337"/>
        <v>0</v>
      </c>
      <c r="UK143" s="20">
        <f t="shared" si="338"/>
        <v>5400</v>
      </c>
      <c r="UL143" s="6"/>
      <c r="UM143" s="36">
        <f t="shared" si="339"/>
        <v>647780</v>
      </c>
      <c r="UN143" s="36">
        <f t="shared" si="340"/>
        <v>647780</v>
      </c>
      <c r="UO143" s="36">
        <f t="shared" si="341"/>
        <v>558420</v>
      </c>
      <c r="UP143" s="20">
        <f t="shared" si="342"/>
        <v>557220</v>
      </c>
      <c r="UQ143" s="20">
        <f t="shared" si="343"/>
        <v>0</v>
      </c>
      <c r="UR143" s="20">
        <f t="shared" si="344"/>
        <v>0</v>
      </c>
      <c r="US143" s="20">
        <f t="shared" si="345"/>
        <v>1200</v>
      </c>
      <c r="UT143" s="36">
        <f t="shared" si="346"/>
        <v>89360</v>
      </c>
      <c r="UU143" s="36">
        <f t="shared" si="347"/>
        <v>0</v>
      </c>
      <c r="UV143" s="20">
        <f t="shared" si="348"/>
        <v>0</v>
      </c>
      <c r="UW143" s="20">
        <f t="shared" si="349"/>
        <v>0</v>
      </c>
      <c r="UX143" s="20">
        <f t="shared" si="350"/>
        <v>0</v>
      </c>
      <c r="UY143" s="20">
        <f t="shared" si="351"/>
        <v>880</v>
      </c>
      <c r="UZ143" s="20">
        <f t="shared" si="352"/>
        <v>0</v>
      </c>
      <c r="VA143" s="20">
        <f t="shared" si="353"/>
        <v>14200</v>
      </c>
      <c r="VB143" s="36">
        <f t="shared" si="354"/>
        <v>68880</v>
      </c>
      <c r="VC143" s="20">
        <f t="shared" si="355"/>
        <v>15280</v>
      </c>
      <c r="VD143" s="20">
        <f t="shared" si="356"/>
        <v>12300</v>
      </c>
      <c r="VE143" s="20">
        <f t="shared" si="357"/>
        <v>10800</v>
      </c>
      <c r="VF143" s="20">
        <f t="shared" si="358"/>
        <v>0</v>
      </c>
      <c r="VG143" s="20">
        <f t="shared" si="359"/>
        <v>4600</v>
      </c>
      <c r="VH143" s="20">
        <f t="shared" si="360"/>
        <v>1100</v>
      </c>
      <c r="VI143" s="20">
        <f t="shared" si="361"/>
        <v>7300</v>
      </c>
      <c r="VJ143" s="20">
        <f t="shared" si="362"/>
        <v>0</v>
      </c>
      <c r="VK143" s="20">
        <f t="shared" si="363"/>
        <v>0</v>
      </c>
      <c r="VL143" s="20">
        <f t="shared" si="364"/>
        <v>17500</v>
      </c>
      <c r="VM143" s="20">
        <f t="shared" si="365"/>
        <v>0</v>
      </c>
      <c r="VN143" s="20">
        <f t="shared" si="366"/>
        <v>5400</v>
      </c>
      <c r="VT143" s="34">
        <f t="shared" si="253"/>
        <v>8984742</v>
      </c>
      <c r="VU143" s="34" t="str">
        <f t="shared" si="254"/>
        <v>Občanské poradenské středisko, o.p.s.</v>
      </c>
      <c r="VV143" s="34" t="str">
        <f t="shared" si="255"/>
        <v>Občanská poradna Jičín</v>
      </c>
      <c r="VW143" s="34" t="str">
        <f t="shared" si="256"/>
        <v>odborné sociální poradenství</v>
      </c>
      <c r="VX143" s="10">
        <f t="shared" si="257"/>
        <v>1100</v>
      </c>
      <c r="VY143" s="10"/>
      <c r="VZ143" s="10"/>
      <c r="WA143" s="10">
        <f t="shared" si="258"/>
        <v>19100</v>
      </c>
      <c r="WB143" s="10">
        <f t="shared" si="259"/>
        <v>1400</v>
      </c>
      <c r="WC143" s="10">
        <f t="shared" si="260"/>
        <v>13580</v>
      </c>
      <c r="WD143" s="10">
        <f t="shared" si="261"/>
        <v>0</v>
      </c>
      <c r="WE143" s="10">
        <f t="shared" si="262"/>
        <v>25200</v>
      </c>
      <c r="WF143" s="10"/>
      <c r="WG143" s="10"/>
      <c r="WH143" s="10">
        <f t="shared" si="263"/>
        <v>0</v>
      </c>
      <c r="WI143" s="10">
        <f t="shared" si="264"/>
        <v>51900</v>
      </c>
      <c r="WJ143" s="10">
        <f t="shared" si="265"/>
        <v>492650</v>
      </c>
      <c r="WK143" s="10"/>
      <c r="WL143" s="10">
        <f t="shared" si="266"/>
        <v>242700</v>
      </c>
      <c r="WM143" s="10">
        <f t="shared" si="267"/>
        <v>847630</v>
      </c>
      <c r="WN143" s="10">
        <f t="shared" si="268"/>
        <v>847630</v>
      </c>
      <c r="WO143" s="10">
        <f t="shared" si="269"/>
        <v>0</v>
      </c>
      <c r="WP143" s="10">
        <f t="shared" si="270"/>
        <v>735350</v>
      </c>
      <c r="WQ143" s="34">
        <v>6115340</v>
      </c>
      <c r="WR143" s="10">
        <f t="shared" si="271"/>
        <v>880</v>
      </c>
      <c r="WS143" s="10"/>
      <c r="WT143" s="10"/>
      <c r="WU143" s="10">
        <f t="shared" si="272"/>
        <v>15280</v>
      </c>
      <c r="WV143" s="10">
        <f t="shared" si="273"/>
        <v>1100</v>
      </c>
      <c r="WW143" s="10">
        <f t="shared" si="274"/>
        <v>10800</v>
      </c>
      <c r="WX143" s="10">
        <f t="shared" si="275"/>
        <v>0</v>
      </c>
      <c r="WY143" s="10">
        <f t="shared" si="276"/>
        <v>16900</v>
      </c>
      <c r="WZ143" s="10"/>
      <c r="XA143" s="10"/>
      <c r="XB143" s="10">
        <f t="shared" si="277"/>
        <v>0</v>
      </c>
      <c r="XC143" s="10">
        <f t="shared" si="278"/>
        <v>44400</v>
      </c>
      <c r="XD143" s="10">
        <f t="shared" si="279"/>
        <v>558420</v>
      </c>
      <c r="XE143" s="10">
        <f t="shared" si="280"/>
        <v>647780</v>
      </c>
      <c r="XF143" s="10"/>
      <c r="XG143" s="10">
        <f t="shared" si="281"/>
        <v>647780</v>
      </c>
      <c r="XH143" s="10">
        <f t="shared" si="282"/>
        <v>0</v>
      </c>
      <c r="XI143" s="10"/>
      <c r="XJ143" s="10"/>
      <c r="XK143" s="10"/>
    </row>
    <row r="144" spans="1:635" s="34" customFormat="1" ht="28.5" customHeight="1">
      <c r="A144" s="7">
        <v>1</v>
      </c>
      <c r="B144" s="9" t="s">
        <v>1671</v>
      </c>
      <c r="C144" s="7">
        <v>275026</v>
      </c>
      <c r="D144" s="7" t="s">
        <v>1672</v>
      </c>
      <c r="E144" s="7" t="s">
        <v>1474</v>
      </c>
      <c r="F144" s="7">
        <v>9196018</v>
      </c>
      <c r="G144" s="7" t="s">
        <v>1186</v>
      </c>
      <c r="H144" s="7" t="s">
        <v>1187</v>
      </c>
      <c r="I144" s="7" t="s">
        <v>1673</v>
      </c>
      <c r="J144" s="35">
        <v>39083</v>
      </c>
      <c r="K144" s="7"/>
      <c r="L144" s="7" t="s">
        <v>1188</v>
      </c>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t="s">
        <v>1599</v>
      </c>
      <c r="AQ144" s="7">
        <v>60</v>
      </c>
      <c r="AR144" s="7">
        <v>60</v>
      </c>
      <c r="AS144" s="7">
        <v>64</v>
      </c>
      <c r="AT144" s="7">
        <v>70</v>
      </c>
      <c r="AU144" s="7">
        <v>72</v>
      </c>
      <c r="AV144" s="7"/>
      <c r="AW144" s="7"/>
      <c r="AX144" s="7"/>
      <c r="AY144" s="7"/>
      <c r="AZ144" s="7"/>
      <c r="BA144" s="7"/>
      <c r="BB144" s="7"/>
      <c r="BC144" s="7"/>
      <c r="BD144" s="7"/>
      <c r="BE144" s="7"/>
      <c r="BF144" s="7"/>
      <c r="BG144" s="7"/>
      <c r="BH144" s="7"/>
      <c r="BI144" s="7"/>
      <c r="BJ144" s="7">
        <v>1500</v>
      </c>
      <c r="BK144" s="7"/>
      <c r="BL144" s="7" t="s">
        <v>1674</v>
      </c>
      <c r="BM144" s="7" t="s">
        <v>1191</v>
      </c>
      <c r="BN144" s="7" t="s">
        <v>1319</v>
      </c>
      <c r="BO144" s="7">
        <v>0</v>
      </c>
      <c r="BP144" s="7">
        <v>0</v>
      </c>
      <c r="BQ144" s="7">
        <v>0</v>
      </c>
      <c r="BR144" s="7">
        <v>0</v>
      </c>
      <c r="BS144" s="7">
        <v>0</v>
      </c>
      <c r="BT144" s="7">
        <v>15</v>
      </c>
      <c r="BU144" s="7">
        <v>12</v>
      </c>
      <c r="BV144" s="7">
        <v>4</v>
      </c>
      <c r="BW144" s="7">
        <v>0</v>
      </c>
      <c r="BX144" s="7">
        <v>26</v>
      </c>
      <c r="BY144" s="7">
        <v>15</v>
      </c>
      <c r="BZ144" s="7">
        <v>12</v>
      </c>
      <c r="CA144" s="7">
        <v>4</v>
      </c>
      <c r="CB144" s="7">
        <v>0</v>
      </c>
      <c r="CC144" s="7">
        <v>26</v>
      </c>
      <c r="CD144" s="7">
        <v>0</v>
      </c>
      <c r="CE144" s="7">
        <v>57</v>
      </c>
      <c r="CF144" s="7">
        <v>57</v>
      </c>
      <c r="CG144" s="7">
        <v>0</v>
      </c>
      <c r="CH144" s="7">
        <v>0</v>
      </c>
      <c r="CI144" s="7">
        <v>0</v>
      </c>
      <c r="CJ144" s="7">
        <v>0</v>
      </c>
      <c r="CK144" s="7">
        <v>0</v>
      </c>
      <c r="CL144" s="7">
        <v>0</v>
      </c>
      <c r="CM144" s="7">
        <v>30</v>
      </c>
      <c r="CN144" s="7">
        <v>20</v>
      </c>
      <c r="CO144" s="7">
        <v>5</v>
      </c>
      <c r="CP144" s="7">
        <v>5</v>
      </c>
      <c r="CQ144" s="7">
        <v>12</v>
      </c>
      <c r="CR144" s="7">
        <v>30</v>
      </c>
      <c r="CS144" s="7">
        <v>20</v>
      </c>
      <c r="CT144" s="7">
        <v>5</v>
      </c>
      <c r="CU144" s="7">
        <v>5</v>
      </c>
      <c r="CV144" s="7">
        <v>12</v>
      </c>
      <c r="CW144" s="7">
        <v>0</v>
      </c>
      <c r="CX144" s="7">
        <v>72</v>
      </c>
      <c r="CY144" s="7">
        <v>72</v>
      </c>
      <c r="CZ144" s="7">
        <v>0</v>
      </c>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v>4</v>
      </c>
      <c r="EQ144" s="7">
        <v>4</v>
      </c>
      <c r="ER144" s="7">
        <v>3.5</v>
      </c>
      <c r="ES144" s="7">
        <v>1300000</v>
      </c>
      <c r="ET144" s="7">
        <v>200000</v>
      </c>
      <c r="EU144" s="7"/>
      <c r="EV144" s="7"/>
      <c r="EW144" s="7"/>
      <c r="EX144" s="7"/>
      <c r="EY144" s="7"/>
      <c r="EZ144" s="7"/>
      <c r="FA144" s="7"/>
      <c r="FB144" s="7"/>
      <c r="FC144" s="7"/>
      <c r="FD144" s="7"/>
      <c r="FE144" s="7"/>
      <c r="FF144" s="7"/>
      <c r="FG144" s="7"/>
      <c r="FH144" s="7"/>
      <c r="FI144" s="7"/>
      <c r="FJ144" s="7"/>
      <c r="FK144" s="7"/>
      <c r="FL144" s="7"/>
      <c r="FM144" s="7"/>
      <c r="FN144" s="7"/>
      <c r="FO144" s="7">
        <v>1</v>
      </c>
      <c r="FP144" s="7">
        <v>0.625</v>
      </c>
      <c r="FQ144" s="7">
        <v>0.625</v>
      </c>
      <c r="FR144" s="7">
        <v>150000</v>
      </c>
      <c r="FS144" s="7">
        <v>0</v>
      </c>
      <c r="FT144" s="7">
        <v>1</v>
      </c>
      <c r="FU144" s="7">
        <v>9.4E-2</v>
      </c>
      <c r="FV144" s="7">
        <v>12</v>
      </c>
      <c r="FW144" s="7">
        <v>9.4E-2</v>
      </c>
      <c r="FX144" s="7">
        <v>29400</v>
      </c>
      <c r="FY144" s="7">
        <v>0</v>
      </c>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c r="IW144" s="7"/>
      <c r="IX144" s="7"/>
      <c r="IY144" s="7"/>
      <c r="IZ144" s="7"/>
      <c r="JA144" s="7"/>
      <c r="JB144" s="7"/>
      <c r="JC144" s="7"/>
      <c r="JD144" s="7"/>
      <c r="JE144" s="7"/>
      <c r="JF144" s="7"/>
      <c r="JG144" s="7"/>
      <c r="JH144" s="7"/>
      <c r="JI144" s="7"/>
      <c r="JJ144" s="7"/>
      <c r="JK144" s="7"/>
      <c r="JL144" s="7"/>
      <c r="JM144" s="7"/>
      <c r="JN144" s="7"/>
      <c r="JO144" s="7"/>
      <c r="JP144" s="7"/>
      <c r="JQ144" s="7"/>
      <c r="JR144" s="7"/>
      <c r="JS144" s="7"/>
      <c r="JT144" s="7"/>
      <c r="JU144" s="7"/>
      <c r="JV144" s="7"/>
      <c r="JW144" s="7"/>
      <c r="JX144" s="7"/>
      <c r="JY144" s="7"/>
      <c r="JZ144" s="7"/>
      <c r="KA144" s="7"/>
      <c r="KB144" s="7"/>
      <c r="KC144" s="7"/>
      <c r="KD144" s="7"/>
      <c r="KE144" s="7"/>
      <c r="KF144" s="7"/>
      <c r="KG144" s="7">
        <v>0</v>
      </c>
      <c r="KH144" s="7"/>
      <c r="KI144" s="7">
        <v>4</v>
      </c>
      <c r="KJ144" s="7">
        <v>9.4E-2</v>
      </c>
      <c r="KK144" s="7">
        <v>0</v>
      </c>
      <c r="KL144" s="7">
        <v>0</v>
      </c>
      <c r="KM144" s="7">
        <v>4.0940000000000003</v>
      </c>
      <c r="KN144" s="7">
        <v>1450000</v>
      </c>
      <c r="KO144" s="7">
        <v>200000</v>
      </c>
      <c r="KP144" s="7">
        <v>200000</v>
      </c>
      <c r="KQ144" s="7"/>
      <c r="KR144" s="7"/>
      <c r="KS144" s="7"/>
      <c r="KT144" s="7">
        <v>29400</v>
      </c>
      <c r="KU144" s="7">
        <v>0</v>
      </c>
      <c r="KV144" s="7">
        <v>0</v>
      </c>
      <c r="KW144" s="7"/>
      <c r="KX144" s="7"/>
      <c r="KY144" s="7"/>
      <c r="KZ144" s="7">
        <v>0</v>
      </c>
      <c r="LA144" s="7">
        <v>0</v>
      </c>
      <c r="LB144" s="7">
        <v>0</v>
      </c>
      <c r="LC144" s="7"/>
      <c r="LD144" s="7"/>
      <c r="LE144" s="7"/>
      <c r="LF144" s="7">
        <v>0</v>
      </c>
      <c r="LG144" s="7">
        <v>0</v>
      </c>
      <c r="LH144" s="7">
        <v>0</v>
      </c>
      <c r="LI144" s="7"/>
      <c r="LJ144" s="7"/>
      <c r="LK144" s="7"/>
      <c r="LL144" s="7">
        <v>0</v>
      </c>
      <c r="LM144" s="7">
        <v>0</v>
      </c>
      <c r="LN144" s="7">
        <v>0</v>
      </c>
      <c r="LO144" s="7"/>
      <c r="LP144" s="7"/>
      <c r="LQ144" s="7"/>
      <c r="LR144" s="7">
        <v>70000</v>
      </c>
      <c r="LS144" s="7">
        <v>0</v>
      </c>
      <c r="LT144" s="7">
        <v>0</v>
      </c>
      <c r="LU144" s="7"/>
      <c r="LV144" s="7"/>
      <c r="LW144" s="7"/>
      <c r="LX144" s="7">
        <v>0</v>
      </c>
      <c r="LY144" s="7">
        <v>0</v>
      </c>
      <c r="LZ144" s="7">
        <v>0</v>
      </c>
      <c r="MA144" s="7"/>
      <c r="MB144" s="7"/>
      <c r="MC144" s="7"/>
      <c r="MD144" s="7">
        <v>20000</v>
      </c>
      <c r="ME144" s="7">
        <v>0</v>
      </c>
      <c r="MF144" s="7">
        <v>0</v>
      </c>
      <c r="MG144" s="7"/>
      <c r="MH144" s="7"/>
      <c r="MI144" s="7"/>
      <c r="MJ144" s="7">
        <v>30000</v>
      </c>
      <c r="MK144" s="7">
        <v>0</v>
      </c>
      <c r="ML144" s="7">
        <v>0</v>
      </c>
      <c r="MM144" s="7"/>
      <c r="MN144" s="7"/>
      <c r="MO144" s="7"/>
      <c r="MP144" s="7">
        <v>10000</v>
      </c>
      <c r="MQ144" s="7">
        <v>0</v>
      </c>
      <c r="MR144" s="7">
        <v>0</v>
      </c>
      <c r="MS144" s="7"/>
      <c r="MT144" s="7"/>
      <c r="MU144" s="7"/>
      <c r="MV144" s="7">
        <v>25000</v>
      </c>
      <c r="MW144" s="7">
        <v>0</v>
      </c>
      <c r="MX144" s="7">
        <v>0</v>
      </c>
      <c r="MY144" s="7"/>
      <c r="MZ144" s="7"/>
      <c r="NA144" s="7"/>
      <c r="NB144" s="7">
        <v>30000</v>
      </c>
      <c r="NC144" s="7">
        <v>0</v>
      </c>
      <c r="ND144" s="7">
        <v>0</v>
      </c>
      <c r="NE144" s="7"/>
      <c r="NF144" s="7"/>
      <c r="NG144" s="7"/>
      <c r="NH144" s="7">
        <v>0</v>
      </c>
      <c r="NI144" s="7">
        <v>0</v>
      </c>
      <c r="NJ144" s="7">
        <v>0</v>
      </c>
      <c r="NK144" s="7"/>
      <c r="NL144" s="7"/>
      <c r="NM144" s="7"/>
      <c r="NN144" s="7">
        <v>0</v>
      </c>
      <c r="NO144" s="7">
        <v>0</v>
      </c>
      <c r="NP144" s="7">
        <v>0</v>
      </c>
      <c r="NQ144" s="7"/>
      <c r="NR144" s="7"/>
      <c r="NS144" s="7"/>
      <c r="NT144" s="7">
        <v>20000</v>
      </c>
      <c r="NU144" s="7">
        <v>0</v>
      </c>
      <c r="NV144" s="7">
        <v>0</v>
      </c>
      <c r="NW144" s="7"/>
      <c r="NX144" s="7"/>
      <c r="NY144" s="7"/>
      <c r="NZ144" s="7">
        <v>10000</v>
      </c>
      <c r="OA144" s="7">
        <v>0</v>
      </c>
      <c r="OB144" s="7">
        <v>0</v>
      </c>
      <c r="OC144" s="7"/>
      <c r="OD144" s="7"/>
      <c r="OE144" s="7"/>
      <c r="OF144" s="7">
        <v>2000</v>
      </c>
      <c r="OG144" s="7">
        <v>0</v>
      </c>
      <c r="OH144" s="7">
        <v>0</v>
      </c>
      <c r="OI144" s="7"/>
      <c r="OJ144" s="7"/>
      <c r="OK144" s="7"/>
      <c r="OL144" s="7">
        <v>0</v>
      </c>
      <c r="OM144" s="7">
        <v>0</v>
      </c>
      <c r="ON144" s="7">
        <v>0</v>
      </c>
      <c r="OO144" s="7"/>
      <c r="OP144" s="7"/>
      <c r="OQ144" s="7"/>
      <c r="OR144" s="7">
        <v>0</v>
      </c>
      <c r="OS144" s="7">
        <v>0</v>
      </c>
      <c r="OT144" s="7">
        <v>0</v>
      </c>
      <c r="OU144" s="7"/>
      <c r="OV144" s="7"/>
      <c r="OW144" s="7"/>
      <c r="OX144" s="7">
        <v>0</v>
      </c>
      <c r="OY144" s="7">
        <v>0</v>
      </c>
      <c r="OZ144" s="7">
        <v>0</v>
      </c>
      <c r="PA144" s="7"/>
      <c r="PB144" s="7"/>
      <c r="PC144" s="7"/>
      <c r="PD144" s="7">
        <v>12000</v>
      </c>
      <c r="PE144" s="7">
        <v>0</v>
      </c>
      <c r="PF144" s="7">
        <v>0</v>
      </c>
      <c r="PG144" s="7"/>
      <c r="PH144" s="7"/>
      <c r="PI144" s="7"/>
      <c r="PJ144" s="7">
        <v>0</v>
      </c>
      <c r="PK144" s="7">
        <v>0</v>
      </c>
      <c r="PL144" s="7">
        <v>0</v>
      </c>
      <c r="PM144" s="7"/>
      <c r="PN144" s="7"/>
      <c r="PO144" s="7"/>
      <c r="PP144" s="7">
        <v>1708400</v>
      </c>
      <c r="PQ144" s="7">
        <v>200000</v>
      </c>
      <c r="PR144" s="8">
        <v>200000</v>
      </c>
      <c r="PS144" s="7">
        <v>100</v>
      </c>
      <c r="PT144" s="7">
        <v>100</v>
      </c>
      <c r="PU144" s="7"/>
      <c r="PV144" s="7">
        <v>1614470</v>
      </c>
      <c r="PW144" s="7"/>
      <c r="PX144" s="7">
        <v>49000</v>
      </c>
      <c r="PY144" s="7">
        <v>135000</v>
      </c>
      <c r="PZ144" s="7">
        <v>200000</v>
      </c>
      <c r="QA144" s="7">
        <v>0</v>
      </c>
      <c r="QB144" s="7">
        <v>0</v>
      </c>
      <c r="QC144" s="7">
        <v>0</v>
      </c>
      <c r="QD144" s="7">
        <v>0</v>
      </c>
      <c r="QE144" s="7">
        <v>0</v>
      </c>
      <c r="QF144" s="7">
        <v>0</v>
      </c>
      <c r="QG144" s="7">
        <v>0</v>
      </c>
      <c r="QH144" s="7">
        <v>0</v>
      </c>
      <c r="QI144" s="7">
        <v>0</v>
      </c>
      <c r="QJ144" s="7">
        <v>267540</v>
      </c>
      <c r="QK144" s="7">
        <v>260000</v>
      </c>
      <c r="QL144" s="7">
        <v>280000</v>
      </c>
      <c r="QM144" s="7"/>
      <c r="QN144" s="7">
        <v>0</v>
      </c>
      <c r="QO144" s="7">
        <v>0</v>
      </c>
      <c r="QP144" s="7">
        <v>0</v>
      </c>
      <c r="QQ144" s="7"/>
      <c r="QR144" s="7"/>
      <c r="QS144" s="7"/>
      <c r="QT144" s="7"/>
      <c r="QU144" s="7">
        <v>86000</v>
      </c>
      <c r="QV144" s="7">
        <v>0</v>
      </c>
      <c r="QW144" s="7">
        <v>90000</v>
      </c>
      <c r="QX144" s="7"/>
      <c r="QY144" s="7"/>
      <c r="QZ144" s="7"/>
      <c r="RA144" s="7"/>
      <c r="RB144" s="7"/>
      <c r="RC144" s="7"/>
      <c r="RD144" s="7">
        <v>1606826</v>
      </c>
      <c r="RE144" s="7">
        <v>1500000</v>
      </c>
      <c r="RF144" s="7">
        <v>1138400</v>
      </c>
      <c r="RG144" s="7"/>
      <c r="RH144" s="7"/>
      <c r="RI144" s="7">
        <v>0</v>
      </c>
      <c r="RJ144" s="7"/>
      <c r="RK144" s="7"/>
      <c r="RL144" s="7"/>
      <c r="RM144" s="7" t="s">
        <v>1188</v>
      </c>
      <c r="RN144" s="7"/>
      <c r="RO144" s="7"/>
      <c r="RP144" s="7"/>
      <c r="RQ144" s="7"/>
      <c r="RR144" s="7"/>
      <c r="RS144" s="7"/>
      <c r="RT144" s="7"/>
      <c r="RU144" s="7"/>
      <c r="RV144" s="7"/>
      <c r="RW144" s="7"/>
      <c r="RX144" s="7"/>
      <c r="RY144" s="7"/>
      <c r="RZ144" s="7"/>
      <c r="SA144" s="7"/>
      <c r="SB144" s="7"/>
      <c r="SC144" s="7"/>
      <c r="SD144" s="7"/>
      <c r="SE144" s="7"/>
      <c r="SF144" s="7"/>
      <c r="SG144" s="36">
        <f t="shared" si="283"/>
        <v>1708400</v>
      </c>
      <c r="SH144" s="36">
        <f t="shared" si="284"/>
        <v>1708400</v>
      </c>
      <c r="SI144" s="36">
        <f t="shared" si="285"/>
        <v>1479400</v>
      </c>
      <c r="SJ144" s="20">
        <f t="shared" si="286"/>
        <v>1450000</v>
      </c>
      <c r="SK144" s="20">
        <f t="shared" si="287"/>
        <v>29400</v>
      </c>
      <c r="SL144" s="20">
        <f t="shared" si="288"/>
        <v>0</v>
      </c>
      <c r="SM144" s="20">
        <f t="shared" si="289"/>
        <v>0</v>
      </c>
      <c r="SN144" s="36">
        <f t="shared" si="290"/>
        <v>229000</v>
      </c>
      <c r="SO144" s="36">
        <f t="shared" si="291"/>
        <v>70000</v>
      </c>
      <c r="SP144" s="20">
        <f t="shared" si="292"/>
        <v>0</v>
      </c>
      <c r="SQ144" s="20">
        <f t="shared" si="293"/>
        <v>70000</v>
      </c>
      <c r="SR144" s="20">
        <f t="shared" si="294"/>
        <v>0</v>
      </c>
      <c r="SS144" s="20">
        <f t="shared" si="295"/>
        <v>20000</v>
      </c>
      <c r="ST144" s="20">
        <f t="shared" si="296"/>
        <v>30000</v>
      </c>
      <c r="SU144" s="20">
        <f t="shared" si="297"/>
        <v>10000</v>
      </c>
      <c r="SV144" s="36">
        <f t="shared" si="298"/>
        <v>87000</v>
      </c>
      <c r="SW144" s="20">
        <f t="shared" si="299"/>
        <v>25000</v>
      </c>
      <c r="SX144" s="20">
        <f t="shared" si="300"/>
        <v>30000</v>
      </c>
      <c r="SY144" s="20">
        <f t="shared" si="301"/>
        <v>0</v>
      </c>
      <c r="SZ144" s="20">
        <f t="shared" si="302"/>
        <v>0</v>
      </c>
      <c r="TA144" s="20">
        <f t="shared" si="303"/>
        <v>20000</v>
      </c>
      <c r="TB144" s="20">
        <f t="shared" si="304"/>
        <v>10000</v>
      </c>
      <c r="TC144" s="20">
        <f t="shared" si="305"/>
        <v>2000</v>
      </c>
      <c r="TD144" s="20">
        <f t="shared" si="306"/>
        <v>0</v>
      </c>
      <c r="TE144" s="20">
        <f t="shared" si="307"/>
        <v>0</v>
      </c>
      <c r="TF144" s="20">
        <f t="shared" si="308"/>
        <v>0</v>
      </c>
      <c r="TG144" s="20">
        <f t="shared" si="309"/>
        <v>12000</v>
      </c>
      <c r="TH144" s="20">
        <f t="shared" si="310"/>
        <v>0</v>
      </c>
      <c r="TI144" s="6"/>
      <c r="TJ144" s="36">
        <f t="shared" si="311"/>
        <v>200000</v>
      </c>
      <c r="TK144" s="36">
        <f t="shared" si="312"/>
        <v>200000</v>
      </c>
      <c r="TL144" s="36">
        <f t="shared" si="313"/>
        <v>200000</v>
      </c>
      <c r="TM144" s="20">
        <f t="shared" si="314"/>
        <v>200000</v>
      </c>
      <c r="TN144" s="20">
        <f t="shared" si="315"/>
        <v>0</v>
      </c>
      <c r="TO144" s="20">
        <f t="shared" si="316"/>
        <v>0</v>
      </c>
      <c r="TP144" s="20">
        <f t="shared" si="317"/>
        <v>0</v>
      </c>
      <c r="TQ144" s="36">
        <f t="shared" si="318"/>
        <v>0</v>
      </c>
      <c r="TR144" s="36">
        <f t="shared" si="319"/>
        <v>0</v>
      </c>
      <c r="TS144" s="20">
        <f t="shared" si="320"/>
        <v>0</v>
      </c>
      <c r="TT144" s="20">
        <f t="shared" si="321"/>
        <v>0</v>
      </c>
      <c r="TU144" s="20">
        <f t="shared" si="322"/>
        <v>0</v>
      </c>
      <c r="TV144" s="20">
        <f t="shared" si="323"/>
        <v>0</v>
      </c>
      <c r="TW144" s="20">
        <f t="shared" si="324"/>
        <v>0</v>
      </c>
      <c r="TX144" s="20">
        <f t="shared" si="325"/>
        <v>0</v>
      </c>
      <c r="TY144" s="36">
        <f t="shared" si="326"/>
        <v>0</v>
      </c>
      <c r="TZ144" s="20">
        <f t="shared" si="327"/>
        <v>0</v>
      </c>
      <c r="UA144" s="20">
        <f t="shared" si="328"/>
        <v>0</v>
      </c>
      <c r="UB144" s="20">
        <f t="shared" si="329"/>
        <v>0</v>
      </c>
      <c r="UC144" s="20">
        <f t="shared" si="330"/>
        <v>0</v>
      </c>
      <c r="UD144" s="20">
        <f t="shared" si="331"/>
        <v>0</v>
      </c>
      <c r="UE144" s="20">
        <f t="shared" si="332"/>
        <v>0</v>
      </c>
      <c r="UF144" s="20">
        <f t="shared" si="333"/>
        <v>0</v>
      </c>
      <c r="UG144" s="20">
        <f t="shared" si="334"/>
        <v>0</v>
      </c>
      <c r="UH144" s="20">
        <f t="shared" si="335"/>
        <v>0</v>
      </c>
      <c r="UI144" s="20">
        <f t="shared" si="336"/>
        <v>0</v>
      </c>
      <c r="UJ144" s="20">
        <f t="shared" si="337"/>
        <v>0</v>
      </c>
      <c r="UK144" s="20">
        <f t="shared" si="338"/>
        <v>0</v>
      </c>
      <c r="UL144" s="6"/>
      <c r="UM144" s="36">
        <f t="shared" si="339"/>
        <v>200000</v>
      </c>
      <c r="UN144" s="36">
        <f t="shared" si="340"/>
        <v>200000</v>
      </c>
      <c r="UO144" s="36">
        <f t="shared" si="341"/>
        <v>200000</v>
      </c>
      <c r="UP144" s="20">
        <f t="shared" si="342"/>
        <v>200000</v>
      </c>
      <c r="UQ144" s="20">
        <f t="shared" si="343"/>
        <v>0</v>
      </c>
      <c r="UR144" s="20">
        <f t="shared" si="344"/>
        <v>0</v>
      </c>
      <c r="US144" s="20">
        <f t="shared" si="345"/>
        <v>0</v>
      </c>
      <c r="UT144" s="36">
        <f t="shared" si="346"/>
        <v>0</v>
      </c>
      <c r="UU144" s="36">
        <f t="shared" si="347"/>
        <v>0</v>
      </c>
      <c r="UV144" s="20">
        <f t="shared" si="348"/>
        <v>0</v>
      </c>
      <c r="UW144" s="20">
        <f t="shared" si="349"/>
        <v>0</v>
      </c>
      <c r="UX144" s="20">
        <f t="shared" si="350"/>
        <v>0</v>
      </c>
      <c r="UY144" s="20">
        <f t="shared" si="351"/>
        <v>0</v>
      </c>
      <c r="UZ144" s="20">
        <f t="shared" si="352"/>
        <v>0</v>
      </c>
      <c r="VA144" s="20">
        <f t="shared" si="353"/>
        <v>0</v>
      </c>
      <c r="VB144" s="36">
        <f t="shared" si="354"/>
        <v>0</v>
      </c>
      <c r="VC144" s="20">
        <f t="shared" si="355"/>
        <v>0</v>
      </c>
      <c r="VD144" s="20">
        <f t="shared" si="356"/>
        <v>0</v>
      </c>
      <c r="VE144" s="20">
        <f t="shared" si="357"/>
        <v>0</v>
      </c>
      <c r="VF144" s="20">
        <f t="shared" si="358"/>
        <v>0</v>
      </c>
      <c r="VG144" s="20">
        <f t="shared" si="359"/>
        <v>0</v>
      </c>
      <c r="VH144" s="20">
        <f t="shared" si="360"/>
        <v>0</v>
      </c>
      <c r="VI144" s="20">
        <f t="shared" si="361"/>
        <v>0</v>
      </c>
      <c r="VJ144" s="20">
        <f t="shared" si="362"/>
        <v>0</v>
      </c>
      <c r="VK144" s="20">
        <f t="shared" si="363"/>
        <v>0</v>
      </c>
      <c r="VL144" s="20">
        <f t="shared" si="364"/>
        <v>0</v>
      </c>
      <c r="VM144" s="20">
        <f t="shared" si="365"/>
        <v>0</v>
      </c>
      <c r="VN144" s="20">
        <f t="shared" si="366"/>
        <v>0</v>
      </c>
      <c r="VT144" s="34">
        <f t="shared" si="253"/>
        <v>9196018</v>
      </c>
      <c r="VU144" s="34" t="str">
        <f t="shared" si="254"/>
        <v>Obec Kvasiny</v>
      </c>
      <c r="VV144" s="34" t="str">
        <f t="shared" si="255"/>
        <v>Pečovatelská služba Kvasiny</v>
      </c>
      <c r="VW144" s="34" t="str">
        <f t="shared" si="256"/>
        <v>pečovatelská služba</v>
      </c>
      <c r="VX144" s="10">
        <f t="shared" si="257"/>
        <v>120000</v>
      </c>
      <c r="VY144" s="10"/>
      <c r="VZ144" s="10"/>
      <c r="WA144" s="10">
        <f t="shared" si="258"/>
        <v>25000</v>
      </c>
      <c r="WB144" s="10">
        <f t="shared" si="259"/>
        <v>10000</v>
      </c>
      <c r="WC144" s="10">
        <f t="shared" si="260"/>
        <v>0</v>
      </c>
      <c r="WD144" s="10">
        <f t="shared" si="261"/>
        <v>0</v>
      </c>
      <c r="WE144" s="10">
        <f t="shared" si="262"/>
        <v>50000</v>
      </c>
      <c r="WF144" s="10"/>
      <c r="WG144" s="10"/>
      <c r="WH144" s="10">
        <f t="shared" si="263"/>
        <v>12000</v>
      </c>
      <c r="WI144" s="10">
        <f t="shared" si="264"/>
        <v>12000</v>
      </c>
      <c r="WJ144" s="10">
        <f t="shared" si="265"/>
        <v>1329400</v>
      </c>
      <c r="WK144" s="10"/>
      <c r="WL144" s="10">
        <f t="shared" si="266"/>
        <v>150000</v>
      </c>
      <c r="WM144" s="10">
        <f t="shared" si="267"/>
        <v>1708400</v>
      </c>
      <c r="WN144" s="10">
        <f t="shared" si="268"/>
        <v>1708400</v>
      </c>
      <c r="WO144" s="10">
        <f t="shared" si="269"/>
        <v>0</v>
      </c>
      <c r="WP144" s="10">
        <f t="shared" si="270"/>
        <v>1479400</v>
      </c>
      <c r="WQ144" s="34">
        <v>6115340</v>
      </c>
      <c r="WR144" s="10">
        <f t="shared" si="271"/>
        <v>0</v>
      </c>
      <c r="WS144" s="10"/>
      <c r="WT144" s="10"/>
      <c r="WU144" s="10">
        <f t="shared" si="272"/>
        <v>0</v>
      </c>
      <c r="WV144" s="10">
        <f t="shared" si="273"/>
        <v>0</v>
      </c>
      <c r="WW144" s="10">
        <f t="shared" si="274"/>
        <v>0</v>
      </c>
      <c r="WX144" s="10">
        <f t="shared" si="275"/>
        <v>0</v>
      </c>
      <c r="WY144" s="10">
        <f t="shared" si="276"/>
        <v>0</v>
      </c>
      <c r="WZ144" s="10"/>
      <c r="XA144" s="10"/>
      <c r="XB144" s="10">
        <f t="shared" si="277"/>
        <v>0</v>
      </c>
      <c r="XC144" s="10">
        <f t="shared" si="278"/>
        <v>0</v>
      </c>
      <c r="XD144" s="10">
        <f t="shared" si="279"/>
        <v>200000</v>
      </c>
      <c r="XE144" s="10">
        <f t="shared" si="280"/>
        <v>200000</v>
      </c>
      <c r="XF144" s="10"/>
      <c r="XG144" s="10">
        <f t="shared" si="281"/>
        <v>200000</v>
      </c>
      <c r="XH144" s="10">
        <f t="shared" si="282"/>
        <v>0</v>
      </c>
      <c r="XI144" s="10"/>
      <c r="XJ144" s="10"/>
      <c r="XK144" s="10"/>
    </row>
    <row r="145" spans="1:635" s="34" customFormat="1" ht="28.5" customHeight="1">
      <c r="A145" s="7">
        <v>1</v>
      </c>
      <c r="B145" s="9" t="s">
        <v>1675</v>
      </c>
      <c r="C145" s="7">
        <v>26643715</v>
      </c>
      <c r="D145" s="7" t="s">
        <v>1676</v>
      </c>
      <c r="E145" s="7" t="s">
        <v>1240</v>
      </c>
      <c r="F145" s="7">
        <v>9097155</v>
      </c>
      <c r="G145" s="7" t="s">
        <v>1186</v>
      </c>
      <c r="H145" s="7" t="s">
        <v>1187</v>
      </c>
      <c r="I145" s="7" t="s">
        <v>1677</v>
      </c>
      <c r="J145" s="35">
        <v>39083</v>
      </c>
      <c r="K145" s="7"/>
      <c r="L145" s="7" t="s">
        <v>1188</v>
      </c>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t="s">
        <v>1678</v>
      </c>
      <c r="AQ145" s="7">
        <v>9</v>
      </c>
      <c r="AR145" s="7">
        <v>85</v>
      </c>
      <c r="AS145" s="7">
        <v>110</v>
      </c>
      <c r="AT145" s="7">
        <v>105</v>
      </c>
      <c r="AU145" s="7">
        <v>125</v>
      </c>
      <c r="AV145" s="7"/>
      <c r="AW145" s="7"/>
      <c r="AX145" s="7"/>
      <c r="AY145" s="7"/>
      <c r="AZ145" s="7"/>
      <c r="BA145" s="7"/>
      <c r="BB145" s="7"/>
      <c r="BC145" s="7"/>
      <c r="BD145" s="7"/>
      <c r="BE145" s="7"/>
      <c r="BF145" s="7"/>
      <c r="BG145" s="7"/>
      <c r="BH145" s="7"/>
      <c r="BI145" s="7"/>
      <c r="BJ145" s="7">
        <v>5680</v>
      </c>
      <c r="BK145" s="7"/>
      <c r="BL145" s="7" t="s">
        <v>1514</v>
      </c>
      <c r="BM145" s="7" t="s">
        <v>1191</v>
      </c>
      <c r="BN145" s="7" t="s">
        <v>1200</v>
      </c>
      <c r="BO145" s="7">
        <v>0</v>
      </c>
      <c r="BP145" s="7">
        <v>0</v>
      </c>
      <c r="BQ145" s="7">
        <v>0</v>
      </c>
      <c r="BR145" s="7">
        <v>0</v>
      </c>
      <c r="BS145" s="7">
        <v>0</v>
      </c>
      <c r="BT145" s="7">
        <v>38</v>
      </c>
      <c r="BU145" s="7">
        <v>20</v>
      </c>
      <c r="BV145" s="7">
        <v>2</v>
      </c>
      <c r="BW145" s="7">
        <v>2</v>
      </c>
      <c r="BX145" s="7">
        <v>38</v>
      </c>
      <c r="BY145" s="7">
        <v>38</v>
      </c>
      <c r="BZ145" s="7">
        <v>20</v>
      </c>
      <c r="CA145" s="7">
        <v>2</v>
      </c>
      <c r="CB145" s="7">
        <v>2</v>
      </c>
      <c r="CC145" s="7">
        <v>38</v>
      </c>
      <c r="CD145" s="7">
        <v>0</v>
      </c>
      <c r="CE145" s="7">
        <v>100</v>
      </c>
      <c r="CF145" s="7">
        <v>100</v>
      </c>
      <c r="CG145" s="7">
        <v>0</v>
      </c>
      <c r="CH145" s="7">
        <v>0</v>
      </c>
      <c r="CI145" s="7">
        <v>0</v>
      </c>
      <c r="CJ145" s="7">
        <v>0</v>
      </c>
      <c r="CK145" s="7">
        <v>0</v>
      </c>
      <c r="CL145" s="7">
        <v>0</v>
      </c>
      <c r="CM145" s="7">
        <v>43</v>
      </c>
      <c r="CN145" s="7">
        <v>21</v>
      </c>
      <c r="CO145" s="7">
        <v>3</v>
      </c>
      <c r="CP145" s="7">
        <v>2</v>
      </c>
      <c r="CQ145" s="7">
        <v>56</v>
      </c>
      <c r="CR145" s="7">
        <v>43</v>
      </c>
      <c r="CS145" s="7">
        <v>21</v>
      </c>
      <c r="CT145" s="7">
        <v>3</v>
      </c>
      <c r="CU145" s="7">
        <v>2</v>
      </c>
      <c r="CV145" s="7">
        <v>56</v>
      </c>
      <c r="CW145" s="7">
        <v>0</v>
      </c>
      <c r="CX145" s="7">
        <v>125</v>
      </c>
      <c r="CY145" s="7">
        <v>125</v>
      </c>
      <c r="CZ145" s="7">
        <v>0</v>
      </c>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v>1</v>
      </c>
      <c r="EL145" s="7">
        <v>1</v>
      </c>
      <c r="EM145" s="7">
        <v>1</v>
      </c>
      <c r="EN145" s="7">
        <v>360000</v>
      </c>
      <c r="EO145" s="7">
        <v>160000</v>
      </c>
      <c r="EP145" s="7">
        <v>8</v>
      </c>
      <c r="EQ145" s="7">
        <v>7.5</v>
      </c>
      <c r="ER145" s="7">
        <v>5.25</v>
      </c>
      <c r="ES145" s="7">
        <v>2149200</v>
      </c>
      <c r="ET145" s="7">
        <v>1850000</v>
      </c>
      <c r="EU145" s="7"/>
      <c r="EV145" s="7"/>
      <c r="EW145" s="7"/>
      <c r="EX145" s="7"/>
      <c r="EY145" s="7"/>
      <c r="EZ145" s="7"/>
      <c r="FA145" s="7"/>
      <c r="FB145" s="7"/>
      <c r="FC145" s="7"/>
      <c r="FD145" s="7"/>
      <c r="FE145" s="7"/>
      <c r="FF145" s="7"/>
      <c r="FG145" s="7"/>
      <c r="FH145" s="7"/>
      <c r="FI145" s="7"/>
      <c r="FJ145" s="7"/>
      <c r="FK145" s="7"/>
      <c r="FL145" s="7"/>
      <c r="FM145" s="7"/>
      <c r="FN145" s="7"/>
      <c r="FO145" s="7">
        <v>1</v>
      </c>
      <c r="FP145" s="7">
        <v>1</v>
      </c>
      <c r="FQ145" s="7">
        <v>1.25</v>
      </c>
      <c r="FR145" s="7">
        <v>600000</v>
      </c>
      <c r="FS145" s="7">
        <v>0</v>
      </c>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v>1</v>
      </c>
      <c r="IO145" s="7">
        <v>300</v>
      </c>
      <c r="IP145" s="7">
        <v>0.14899999999999999</v>
      </c>
      <c r="IQ145" s="7">
        <v>24000</v>
      </c>
      <c r="IR145" s="7">
        <v>0</v>
      </c>
      <c r="IS145" s="7"/>
      <c r="IT145" s="7"/>
      <c r="IU145" s="7"/>
      <c r="IV145" s="7"/>
      <c r="IW145" s="7"/>
      <c r="IX145" s="7"/>
      <c r="IY145" s="7"/>
      <c r="IZ145" s="7"/>
      <c r="JA145" s="7"/>
      <c r="JB145" s="7"/>
      <c r="JC145" s="7"/>
      <c r="JD145" s="7"/>
      <c r="JE145" s="7"/>
      <c r="JF145" s="7"/>
      <c r="JG145" s="7"/>
      <c r="JH145" s="7"/>
      <c r="JI145" s="7"/>
      <c r="JJ145" s="7"/>
      <c r="JK145" s="7"/>
      <c r="JL145" s="7"/>
      <c r="JM145" s="7"/>
      <c r="JN145" s="7"/>
      <c r="JO145" s="7"/>
      <c r="JP145" s="7"/>
      <c r="JQ145" s="7"/>
      <c r="JR145" s="7"/>
      <c r="JS145" s="7"/>
      <c r="JT145" s="7"/>
      <c r="JU145" s="7"/>
      <c r="JV145" s="7"/>
      <c r="JW145" s="7"/>
      <c r="JX145" s="7"/>
      <c r="JY145" s="7"/>
      <c r="JZ145" s="7"/>
      <c r="KA145" s="7"/>
      <c r="KB145" s="7"/>
      <c r="KC145" s="7"/>
      <c r="KD145" s="7"/>
      <c r="KE145" s="7"/>
      <c r="KF145" s="7"/>
      <c r="KG145" s="7">
        <v>0</v>
      </c>
      <c r="KH145" s="7"/>
      <c r="KI145" s="7">
        <v>8.5</v>
      </c>
      <c r="KJ145" s="7">
        <v>0</v>
      </c>
      <c r="KK145" s="7">
        <v>0.14899999999999999</v>
      </c>
      <c r="KL145" s="7">
        <v>0</v>
      </c>
      <c r="KM145" s="7">
        <v>8.6489999999999991</v>
      </c>
      <c r="KN145" s="7">
        <v>3109200</v>
      </c>
      <c r="KO145" s="7">
        <v>2010000</v>
      </c>
      <c r="KP145" s="7">
        <v>2010000</v>
      </c>
      <c r="KQ145" s="7"/>
      <c r="KR145" s="7"/>
      <c r="KS145" s="7"/>
      <c r="KT145" s="7">
        <v>0</v>
      </c>
      <c r="KU145" s="7">
        <v>0</v>
      </c>
      <c r="KV145" s="7">
        <v>0</v>
      </c>
      <c r="KW145" s="7"/>
      <c r="KX145" s="7"/>
      <c r="KY145" s="7"/>
      <c r="KZ145" s="7">
        <v>24000</v>
      </c>
      <c r="LA145" s="7">
        <v>0</v>
      </c>
      <c r="LB145" s="7">
        <v>0</v>
      </c>
      <c r="LC145" s="7"/>
      <c r="LD145" s="7"/>
      <c r="LE145" s="7"/>
      <c r="LF145" s="7">
        <v>5000</v>
      </c>
      <c r="LG145" s="7">
        <v>0</v>
      </c>
      <c r="LH145" s="7">
        <v>0</v>
      </c>
      <c r="LI145" s="7"/>
      <c r="LJ145" s="7"/>
      <c r="LK145" s="7"/>
      <c r="LL145" s="7">
        <v>10000</v>
      </c>
      <c r="LM145" s="7">
        <v>0</v>
      </c>
      <c r="LN145" s="7">
        <v>0</v>
      </c>
      <c r="LO145" s="7"/>
      <c r="LP145" s="7"/>
      <c r="LQ145" s="7"/>
      <c r="LR145" s="7">
        <v>30000</v>
      </c>
      <c r="LS145" s="7">
        <v>0</v>
      </c>
      <c r="LT145" s="7">
        <v>0</v>
      </c>
      <c r="LU145" s="7"/>
      <c r="LV145" s="7"/>
      <c r="LW145" s="7"/>
      <c r="LX145" s="7">
        <v>732636</v>
      </c>
      <c r="LY145" s="7">
        <v>0</v>
      </c>
      <c r="LZ145" s="7">
        <v>0</v>
      </c>
      <c r="MA145" s="7"/>
      <c r="MB145" s="7"/>
      <c r="MC145" s="7"/>
      <c r="MD145" s="7">
        <v>40000</v>
      </c>
      <c r="ME145" s="7">
        <v>0</v>
      </c>
      <c r="MF145" s="7">
        <v>0</v>
      </c>
      <c r="MG145" s="7"/>
      <c r="MH145" s="7"/>
      <c r="MI145" s="7"/>
      <c r="MJ145" s="7">
        <v>120000</v>
      </c>
      <c r="MK145" s="7">
        <v>0</v>
      </c>
      <c r="ML145" s="7">
        <v>0</v>
      </c>
      <c r="MM145" s="7"/>
      <c r="MN145" s="7"/>
      <c r="MO145" s="7"/>
      <c r="MP145" s="7">
        <v>60000</v>
      </c>
      <c r="MQ145" s="7">
        <v>0</v>
      </c>
      <c r="MR145" s="7">
        <v>0</v>
      </c>
      <c r="MS145" s="7"/>
      <c r="MT145" s="7"/>
      <c r="MU145" s="7"/>
      <c r="MV145" s="7">
        <v>60000</v>
      </c>
      <c r="MW145" s="7">
        <v>0</v>
      </c>
      <c r="MX145" s="7">
        <v>0</v>
      </c>
      <c r="MY145" s="7"/>
      <c r="MZ145" s="7"/>
      <c r="NA145" s="7"/>
      <c r="NB145" s="7">
        <v>100000</v>
      </c>
      <c r="NC145" s="7">
        <v>0</v>
      </c>
      <c r="ND145" s="7">
        <v>0</v>
      </c>
      <c r="NE145" s="7"/>
      <c r="NF145" s="7"/>
      <c r="NG145" s="7"/>
      <c r="NH145" s="7">
        <v>20000</v>
      </c>
      <c r="NI145" s="7">
        <v>0</v>
      </c>
      <c r="NJ145" s="7">
        <v>0</v>
      </c>
      <c r="NK145" s="7"/>
      <c r="NL145" s="7"/>
      <c r="NM145" s="7"/>
      <c r="NN145" s="7">
        <v>115000</v>
      </c>
      <c r="NO145" s="7">
        <v>0</v>
      </c>
      <c r="NP145" s="7">
        <v>0</v>
      </c>
      <c r="NQ145" s="7"/>
      <c r="NR145" s="7"/>
      <c r="NS145" s="7"/>
      <c r="NT145" s="7">
        <v>20000</v>
      </c>
      <c r="NU145" s="7">
        <v>0</v>
      </c>
      <c r="NV145" s="7">
        <v>0</v>
      </c>
      <c r="NW145" s="7"/>
      <c r="NX145" s="7"/>
      <c r="NY145" s="7"/>
      <c r="NZ145" s="7">
        <v>60000</v>
      </c>
      <c r="OA145" s="7">
        <v>0</v>
      </c>
      <c r="OB145" s="7">
        <v>0</v>
      </c>
      <c r="OC145" s="7"/>
      <c r="OD145" s="7"/>
      <c r="OE145" s="7"/>
      <c r="OF145" s="7">
        <v>4000</v>
      </c>
      <c r="OG145" s="7">
        <v>0</v>
      </c>
      <c r="OH145" s="7">
        <v>0</v>
      </c>
      <c r="OI145" s="7"/>
      <c r="OJ145" s="7"/>
      <c r="OK145" s="7"/>
      <c r="OL145" s="7">
        <v>0</v>
      </c>
      <c r="OM145" s="7">
        <v>0</v>
      </c>
      <c r="ON145" s="7">
        <v>0</v>
      </c>
      <c r="OO145" s="7"/>
      <c r="OP145" s="7"/>
      <c r="OQ145" s="7"/>
      <c r="OR145" s="7">
        <v>0</v>
      </c>
      <c r="OS145" s="7">
        <v>0</v>
      </c>
      <c r="OT145" s="7">
        <v>0</v>
      </c>
      <c r="OU145" s="7"/>
      <c r="OV145" s="7"/>
      <c r="OW145" s="7"/>
      <c r="OX145" s="7">
        <v>35000</v>
      </c>
      <c r="OY145" s="7">
        <v>0</v>
      </c>
      <c r="OZ145" s="7">
        <v>0</v>
      </c>
      <c r="PA145" s="7"/>
      <c r="PB145" s="7"/>
      <c r="PC145" s="7"/>
      <c r="PD145" s="7">
        <v>146140</v>
      </c>
      <c r="PE145" s="7">
        <v>0</v>
      </c>
      <c r="PF145" s="7">
        <v>0</v>
      </c>
      <c r="PG145" s="7"/>
      <c r="PH145" s="7"/>
      <c r="PI145" s="7"/>
      <c r="PJ145" s="7">
        <v>70060</v>
      </c>
      <c r="PK145" s="7">
        <v>0</v>
      </c>
      <c r="PL145" s="7">
        <v>0</v>
      </c>
      <c r="PM145" s="7"/>
      <c r="PN145" s="7"/>
      <c r="PO145" s="7"/>
      <c r="PP145" s="7">
        <v>4761036</v>
      </c>
      <c r="PQ145" s="7">
        <v>2010000</v>
      </c>
      <c r="PR145" s="8">
        <v>2010000</v>
      </c>
      <c r="PS145" s="7">
        <v>100</v>
      </c>
      <c r="PT145" s="7">
        <v>100</v>
      </c>
      <c r="PU145" s="7"/>
      <c r="PV145" s="7">
        <v>3422261</v>
      </c>
      <c r="PW145" s="7"/>
      <c r="PX145" s="7">
        <v>1439000</v>
      </c>
      <c r="PY145" s="7">
        <v>1632000</v>
      </c>
      <c r="PZ145" s="7">
        <v>2010000</v>
      </c>
      <c r="QA145" s="7">
        <v>0</v>
      </c>
      <c r="QB145" s="7">
        <v>0</v>
      </c>
      <c r="QC145" s="7">
        <v>0</v>
      </c>
      <c r="QD145" s="7">
        <v>0</v>
      </c>
      <c r="QE145" s="7">
        <v>0</v>
      </c>
      <c r="QF145" s="7">
        <v>0</v>
      </c>
      <c r="QG145" s="7">
        <v>0</v>
      </c>
      <c r="QH145" s="7">
        <v>0</v>
      </c>
      <c r="QI145" s="7">
        <v>0</v>
      </c>
      <c r="QJ145" s="7">
        <v>711902</v>
      </c>
      <c r="QK145" s="7">
        <v>720000</v>
      </c>
      <c r="QL145" s="7">
        <v>780400</v>
      </c>
      <c r="QM145" s="7"/>
      <c r="QN145" s="7">
        <v>0</v>
      </c>
      <c r="QO145" s="7">
        <v>0</v>
      </c>
      <c r="QP145" s="7">
        <v>0</v>
      </c>
      <c r="QQ145" s="7"/>
      <c r="QR145" s="7"/>
      <c r="QS145" s="7"/>
      <c r="QT145" s="7"/>
      <c r="QU145" s="7">
        <v>363000</v>
      </c>
      <c r="QV145" s="7">
        <v>410000</v>
      </c>
      <c r="QW145" s="7">
        <v>526000</v>
      </c>
      <c r="QX145" s="7">
        <v>660000</v>
      </c>
      <c r="QY145" s="7">
        <v>707000</v>
      </c>
      <c r="QZ145" s="7">
        <v>712000</v>
      </c>
      <c r="RA145" s="7"/>
      <c r="RB145" s="7"/>
      <c r="RC145" s="7"/>
      <c r="RD145" s="7">
        <v>792270</v>
      </c>
      <c r="RE145" s="7">
        <v>732636</v>
      </c>
      <c r="RF145" s="7">
        <v>732636</v>
      </c>
      <c r="RG145" s="7"/>
      <c r="RH145" s="7"/>
      <c r="RI145" s="7">
        <v>0</v>
      </c>
      <c r="RJ145" s="7"/>
      <c r="RK145" s="7"/>
      <c r="RL145" s="7"/>
      <c r="RM145" s="7" t="s">
        <v>1188</v>
      </c>
      <c r="RN145" s="7"/>
      <c r="RO145" s="7"/>
      <c r="RP145" s="7"/>
      <c r="RQ145" s="7"/>
      <c r="RR145" s="7"/>
      <c r="RS145" s="7"/>
      <c r="RT145" s="7"/>
      <c r="RU145" s="7"/>
      <c r="RV145" s="7"/>
      <c r="RW145" s="7"/>
      <c r="RX145" s="7"/>
      <c r="RY145" s="7"/>
      <c r="RZ145" s="7"/>
      <c r="SA145" s="7"/>
      <c r="SB145" s="7"/>
      <c r="SC145" s="7"/>
      <c r="SD145" s="7"/>
      <c r="SE145" s="7"/>
      <c r="SF145" s="7"/>
      <c r="SG145" s="36">
        <f t="shared" si="283"/>
        <v>4761036</v>
      </c>
      <c r="SH145" s="36">
        <f t="shared" si="284"/>
        <v>4761036</v>
      </c>
      <c r="SI145" s="36">
        <f t="shared" si="285"/>
        <v>3138200</v>
      </c>
      <c r="SJ145" s="20">
        <f t="shared" si="286"/>
        <v>3109200</v>
      </c>
      <c r="SK145" s="20">
        <f t="shared" si="287"/>
        <v>0</v>
      </c>
      <c r="SL145" s="20">
        <f t="shared" si="288"/>
        <v>24000</v>
      </c>
      <c r="SM145" s="20">
        <f t="shared" si="289"/>
        <v>5000</v>
      </c>
      <c r="SN145" s="36">
        <f t="shared" si="290"/>
        <v>1622836</v>
      </c>
      <c r="SO145" s="36">
        <f t="shared" si="291"/>
        <v>40000</v>
      </c>
      <c r="SP145" s="20">
        <f t="shared" si="292"/>
        <v>10000</v>
      </c>
      <c r="SQ145" s="20">
        <f t="shared" si="293"/>
        <v>30000</v>
      </c>
      <c r="SR145" s="20">
        <f t="shared" si="294"/>
        <v>732636</v>
      </c>
      <c r="SS145" s="20">
        <f t="shared" si="295"/>
        <v>40000</v>
      </c>
      <c r="ST145" s="20">
        <f t="shared" si="296"/>
        <v>120000</v>
      </c>
      <c r="SU145" s="20">
        <f t="shared" si="297"/>
        <v>60000</v>
      </c>
      <c r="SV145" s="36">
        <f t="shared" si="298"/>
        <v>414000</v>
      </c>
      <c r="SW145" s="20">
        <f t="shared" si="299"/>
        <v>60000</v>
      </c>
      <c r="SX145" s="20">
        <f t="shared" si="300"/>
        <v>100000</v>
      </c>
      <c r="SY145" s="20">
        <f t="shared" si="301"/>
        <v>20000</v>
      </c>
      <c r="SZ145" s="20">
        <f t="shared" si="302"/>
        <v>115000</v>
      </c>
      <c r="TA145" s="20">
        <f t="shared" si="303"/>
        <v>20000</v>
      </c>
      <c r="TB145" s="20">
        <f t="shared" si="304"/>
        <v>60000</v>
      </c>
      <c r="TC145" s="20">
        <f t="shared" si="305"/>
        <v>4000</v>
      </c>
      <c r="TD145" s="20">
        <f t="shared" si="306"/>
        <v>0</v>
      </c>
      <c r="TE145" s="20">
        <f t="shared" si="307"/>
        <v>0</v>
      </c>
      <c r="TF145" s="20">
        <f t="shared" si="308"/>
        <v>35000</v>
      </c>
      <c r="TG145" s="20">
        <f t="shared" si="309"/>
        <v>146140</v>
      </c>
      <c r="TH145" s="20">
        <f t="shared" si="310"/>
        <v>70060</v>
      </c>
      <c r="TI145" s="6"/>
      <c r="TJ145" s="36">
        <f t="shared" si="311"/>
        <v>2010000</v>
      </c>
      <c r="TK145" s="36">
        <f t="shared" si="312"/>
        <v>2010000</v>
      </c>
      <c r="TL145" s="36">
        <f t="shared" si="313"/>
        <v>2010000</v>
      </c>
      <c r="TM145" s="20">
        <f t="shared" si="314"/>
        <v>2010000</v>
      </c>
      <c r="TN145" s="20">
        <f t="shared" si="315"/>
        <v>0</v>
      </c>
      <c r="TO145" s="20">
        <f t="shared" si="316"/>
        <v>0</v>
      </c>
      <c r="TP145" s="20">
        <f t="shared" si="317"/>
        <v>0</v>
      </c>
      <c r="TQ145" s="36">
        <f t="shared" si="318"/>
        <v>0</v>
      </c>
      <c r="TR145" s="36">
        <f t="shared" si="319"/>
        <v>0</v>
      </c>
      <c r="TS145" s="20">
        <f t="shared" si="320"/>
        <v>0</v>
      </c>
      <c r="TT145" s="20">
        <f t="shared" si="321"/>
        <v>0</v>
      </c>
      <c r="TU145" s="20">
        <f t="shared" si="322"/>
        <v>0</v>
      </c>
      <c r="TV145" s="20">
        <f t="shared" si="323"/>
        <v>0</v>
      </c>
      <c r="TW145" s="20">
        <f t="shared" si="324"/>
        <v>0</v>
      </c>
      <c r="TX145" s="20">
        <f t="shared" si="325"/>
        <v>0</v>
      </c>
      <c r="TY145" s="36">
        <f t="shared" si="326"/>
        <v>0</v>
      </c>
      <c r="TZ145" s="20">
        <f t="shared" si="327"/>
        <v>0</v>
      </c>
      <c r="UA145" s="20">
        <f t="shared" si="328"/>
        <v>0</v>
      </c>
      <c r="UB145" s="20">
        <f t="shared" si="329"/>
        <v>0</v>
      </c>
      <c r="UC145" s="20">
        <f t="shared" si="330"/>
        <v>0</v>
      </c>
      <c r="UD145" s="20">
        <f t="shared" si="331"/>
        <v>0</v>
      </c>
      <c r="UE145" s="20">
        <f t="shared" si="332"/>
        <v>0</v>
      </c>
      <c r="UF145" s="20">
        <f t="shared" si="333"/>
        <v>0</v>
      </c>
      <c r="UG145" s="20">
        <f t="shared" si="334"/>
        <v>0</v>
      </c>
      <c r="UH145" s="20">
        <f t="shared" si="335"/>
        <v>0</v>
      </c>
      <c r="UI145" s="20">
        <f t="shared" si="336"/>
        <v>0</v>
      </c>
      <c r="UJ145" s="20">
        <f t="shared" si="337"/>
        <v>0</v>
      </c>
      <c r="UK145" s="20">
        <f t="shared" si="338"/>
        <v>0</v>
      </c>
      <c r="UL145" s="6"/>
      <c r="UM145" s="36">
        <f t="shared" si="339"/>
        <v>2010000</v>
      </c>
      <c r="UN145" s="36">
        <f t="shared" si="340"/>
        <v>2010000</v>
      </c>
      <c r="UO145" s="36">
        <f t="shared" si="341"/>
        <v>2010000</v>
      </c>
      <c r="UP145" s="20">
        <f t="shared" si="342"/>
        <v>2010000</v>
      </c>
      <c r="UQ145" s="20">
        <f t="shared" si="343"/>
        <v>0</v>
      </c>
      <c r="UR145" s="20">
        <f t="shared" si="344"/>
        <v>0</v>
      </c>
      <c r="US145" s="20">
        <f t="shared" si="345"/>
        <v>0</v>
      </c>
      <c r="UT145" s="36">
        <f t="shared" si="346"/>
        <v>0</v>
      </c>
      <c r="UU145" s="36">
        <f t="shared" si="347"/>
        <v>0</v>
      </c>
      <c r="UV145" s="20">
        <f t="shared" si="348"/>
        <v>0</v>
      </c>
      <c r="UW145" s="20">
        <f t="shared" si="349"/>
        <v>0</v>
      </c>
      <c r="UX145" s="20">
        <f t="shared" si="350"/>
        <v>0</v>
      </c>
      <c r="UY145" s="20">
        <f t="shared" si="351"/>
        <v>0</v>
      </c>
      <c r="UZ145" s="20">
        <f t="shared" si="352"/>
        <v>0</v>
      </c>
      <c r="VA145" s="20">
        <f t="shared" si="353"/>
        <v>0</v>
      </c>
      <c r="VB145" s="36">
        <f t="shared" si="354"/>
        <v>0</v>
      </c>
      <c r="VC145" s="20">
        <f t="shared" si="355"/>
        <v>0</v>
      </c>
      <c r="VD145" s="20">
        <f t="shared" si="356"/>
        <v>0</v>
      </c>
      <c r="VE145" s="20">
        <f t="shared" si="357"/>
        <v>0</v>
      </c>
      <c r="VF145" s="20">
        <f t="shared" si="358"/>
        <v>0</v>
      </c>
      <c r="VG145" s="20">
        <f t="shared" si="359"/>
        <v>0</v>
      </c>
      <c r="VH145" s="20">
        <f t="shared" si="360"/>
        <v>0</v>
      </c>
      <c r="VI145" s="20">
        <f t="shared" si="361"/>
        <v>0</v>
      </c>
      <c r="VJ145" s="20">
        <f t="shared" si="362"/>
        <v>0</v>
      </c>
      <c r="VK145" s="20">
        <f t="shared" si="363"/>
        <v>0</v>
      </c>
      <c r="VL145" s="20">
        <f t="shared" si="364"/>
        <v>0</v>
      </c>
      <c r="VM145" s="20">
        <f t="shared" si="365"/>
        <v>0</v>
      </c>
      <c r="VN145" s="20">
        <f t="shared" si="366"/>
        <v>0</v>
      </c>
      <c r="VT145" s="34">
        <f t="shared" si="253"/>
        <v>9097155</v>
      </c>
      <c r="VU145" s="34" t="str">
        <f t="shared" si="254"/>
        <v>Obecný zájem, z.ú.</v>
      </c>
      <c r="VV145" s="34" t="str">
        <f t="shared" si="255"/>
        <v>Obecný zájem,o.s.</v>
      </c>
      <c r="VW145" s="34" t="str">
        <f t="shared" si="256"/>
        <v>pečovatelská služba</v>
      </c>
      <c r="VX145" s="10">
        <f t="shared" si="257"/>
        <v>932636</v>
      </c>
      <c r="VY145" s="10"/>
      <c r="VZ145" s="10"/>
      <c r="WA145" s="10">
        <f t="shared" si="258"/>
        <v>60000</v>
      </c>
      <c r="WB145" s="10">
        <f t="shared" si="259"/>
        <v>60000</v>
      </c>
      <c r="WC145" s="10">
        <f t="shared" si="260"/>
        <v>20000</v>
      </c>
      <c r="WD145" s="10">
        <f t="shared" si="261"/>
        <v>0</v>
      </c>
      <c r="WE145" s="10">
        <f t="shared" si="262"/>
        <v>235000</v>
      </c>
      <c r="WF145" s="10"/>
      <c r="WG145" s="10"/>
      <c r="WH145" s="10">
        <f t="shared" si="263"/>
        <v>146140</v>
      </c>
      <c r="WI145" s="10">
        <f t="shared" si="264"/>
        <v>169060</v>
      </c>
      <c r="WJ145" s="10">
        <f t="shared" si="265"/>
        <v>2533200</v>
      </c>
      <c r="WK145" s="10"/>
      <c r="WL145" s="10">
        <f t="shared" si="266"/>
        <v>605000</v>
      </c>
      <c r="WM145" s="10">
        <f t="shared" si="267"/>
        <v>4761036</v>
      </c>
      <c r="WN145" s="10">
        <f t="shared" si="268"/>
        <v>4761036</v>
      </c>
      <c r="WO145" s="10">
        <f t="shared" si="269"/>
        <v>0</v>
      </c>
      <c r="WP145" s="10">
        <f t="shared" si="270"/>
        <v>3138200</v>
      </c>
      <c r="WQ145" s="34">
        <v>6115340</v>
      </c>
      <c r="WR145" s="10">
        <f t="shared" si="271"/>
        <v>0</v>
      </c>
      <c r="WS145" s="10"/>
      <c r="WT145" s="10"/>
      <c r="WU145" s="10">
        <f t="shared" si="272"/>
        <v>0</v>
      </c>
      <c r="WV145" s="10">
        <f t="shared" si="273"/>
        <v>0</v>
      </c>
      <c r="WW145" s="10">
        <f t="shared" si="274"/>
        <v>0</v>
      </c>
      <c r="WX145" s="10">
        <f t="shared" si="275"/>
        <v>0</v>
      </c>
      <c r="WY145" s="10">
        <f t="shared" si="276"/>
        <v>0</v>
      </c>
      <c r="WZ145" s="10"/>
      <c r="XA145" s="10"/>
      <c r="XB145" s="10">
        <f t="shared" si="277"/>
        <v>0</v>
      </c>
      <c r="XC145" s="10">
        <f t="shared" si="278"/>
        <v>0</v>
      </c>
      <c r="XD145" s="10">
        <f t="shared" si="279"/>
        <v>2010000</v>
      </c>
      <c r="XE145" s="10">
        <f t="shared" si="280"/>
        <v>2010000</v>
      </c>
      <c r="XF145" s="10"/>
      <c r="XG145" s="10">
        <f t="shared" si="281"/>
        <v>2010000</v>
      </c>
      <c r="XH145" s="10">
        <f t="shared" si="282"/>
        <v>0</v>
      </c>
      <c r="XI145" s="10"/>
      <c r="XJ145" s="10"/>
      <c r="XK145" s="10"/>
    </row>
    <row r="146" spans="1:635" s="34" customFormat="1" ht="28.5" customHeight="1">
      <c r="A146" s="7">
        <v>1</v>
      </c>
      <c r="B146" s="9" t="s">
        <v>1679</v>
      </c>
      <c r="C146" s="7">
        <v>48623814</v>
      </c>
      <c r="D146" s="7" t="s">
        <v>1680</v>
      </c>
      <c r="E146" s="7" t="s">
        <v>1315</v>
      </c>
      <c r="F146" s="7">
        <v>2028356</v>
      </c>
      <c r="G146" s="7" t="s">
        <v>1186</v>
      </c>
      <c r="H146" s="7" t="s">
        <v>1187</v>
      </c>
      <c r="I146" s="7" t="s">
        <v>1681</v>
      </c>
      <c r="J146" s="35">
        <v>39083</v>
      </c>
      <c r="K146" s="7"/>
      <c r="L146" s="7" t="s">
        <v>1188</v>
      </c>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t="s">
        <v>1682</v>
      </c>
      <c r="AQ146" s="7">
        <v>9</v>
      </c>
      <c r="AR146" s="7">
        <v>200</v>
      </c>
      <c r="AS146" s="7">
        <v>214</v>
      </c>
      <c r="AT146" s="7">
        <v>212</v>
      </c>
      <c r="AU146" s="7">
        <v>215</v>
      </c>
      <c r="AV146" s="7"/>
      <c r="AW146" s="7"/>
      <c r="AX146" s="7"/>
      <c r="AY146" s="7"/>
      <c r="AZ146" s="7"/>
      <c r="BA146" s="7"/>
      <c r="BB146" s="7"/>
      <c r="BC146" s="7"/>
      <c r="BD146" s="7"/>
      <c r="BE146" s="7"/>
      <c r="BF146" s="7"/>
      <c r="BG146" s="7"/>
      <c r="BH146" s="7"/>
      <c r="BI146" s="7"/>
      <c r="BJ146" s="7">
        <v>11932</v>
      </c>
      <c r="BK146" s="7"/>
      <c r="BL146" s="7" t="s">
        <v>1674</v>
      </c>
      <c r="BM146" s="7" t="s">
        <v>1191</v>
      </c>
      <c r="BN146" s="7" t="s">
        <v>1200</v>
      </c>
      <c r="BO146" s="7">
        <v>0</v>
      </c>
      <c r="BP146" s="7">
        <v>0</v>
      </c>
      <c r="BQ146" s="7">
        <v>0</v>
      </c>
      <c r="BR146" s="7">
        <v>0</v>
      </c>
      <c r="BS146" s="7">
        <v>0</v>
      </c>
      <c r="BT146" s="7">
        <v>24</v>
      </c>
      <c r="BU146" s="7">
        <v>10</v>
      </c>
      <c r="BV146" s="7">
        <v>4</v>
      </c>
      <c r="BW146" s="7">
        <v>3</v>
      </c>
      <c r="BX146" s="7">
        <v>171</v>
      </c>
      <c r="BY146" s="7">
        <v>24</v>
      </c>
      <c r="BZ146" s="7">
        <v>10</v>
      </c>
      <c r="CA146" s="7">
        <v>4</v>
      </c>
      <c r="CB146" s="7">
        <v>3</v>
      </c>
      <c r="CC146" s="7">
        <v>171</v>
      </c>
      <c r="CD146" s="7">
        <v>0</v>
      </c>
      <c r="CE146" s="7">
        <v>212</v>
      </c>
      <c r="CF146" s="7">
        <v>212</v>
      </c>
      <c r="CG146" s="7">
        <v>0</v>
      </c>
      <c r="CH146" s="7">
        <v>0</v>
      </c>
      <c r="CI146" s="7">
        <v>0</v>
      </c>
      <c r="CJ146" s="7">
        <v>0</v>
      </c>
      <c r="CK146" s="7">
        <v>0</v>
      </c>
      <c r="CL146" s="7">
        <v>0</v>
      </c>
      <c r="CM146" s="7">
        <v>29</v>
      </c>
      <c r="CN146" s="7">
        <v>11</v>
      </c>
      <c r="CO146" s="7">
        <v>3</v>
      </c>
      <c r="CP146" s="7">
        <v>2</v>
      </c>
      <c r="CQ146" s="7">
        <v>170</v>
      </c>
      <c r="CR146" s="7">
        <v>29</v>
      </c>
      <c r="CS146" s="7">
        <v>11</v>
      </c>
      <c r="CT146" s="7">
        <v>3</v>
      </c>
      <c r="CU146" s="7">
        <v>2</v>
      </c>
      <c r="CV146" s="7">
        <v>170</v>
      </c>
      <c r="CW146" s="7">
        <v>0</v>
      </c>
      <c r="CX146" s="7">
        <v>215</v>
      </c>
      <c r="CY146" s="7">
        <v>215</v>
      </c>
      <c r="CZ146" s="7">
        <v>0</v>
      </c>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v>1</v>
      </c>
      <c r="EL146" s="7">
        <v>0.9</v>
      </c>
      <c r="EM146" s="7">
        <v>0.9</v>
      </c>
      <c r="EN146" s="7">
        <v>424000</v>
      </c>
      <c r="EO146" s="7">
        <v>300000</v>
      </c>
      <c r="EP146" s="7">
        <v>10</v>
      </c>
      <c r="EQ146" s="7">
        <v>9.4700000000000006</v>
      </c>
      <c r="ER146" s="7">
        <v>9.4700000000000006</v>
      </c>
      <c r="ES146" s="7">
        <v>2670000</v>
      </c>
      <c r="ET146" s="7">
        <v>2300000</v>
      </c>
      <c r="EU146" s="7"/>
      <c r="EV146" s="7"/>
      <c r="EW146" s="7"/>
      <c r="EX146" s="7"/>
      <c r="EY146" s="7"/>
      <c r="EZ146" s="7"/>
      <c r="FA146" s="7"/>
      <c r="FB146" s="7"/>
      <c r="FC146" s="7"/>
      <c r="FD146" s="7"/>
      <c r="FE146" s="7"/>
      <c r="FF146" s="7"/>
      <c r="FG146" s="7"/>
      <c r="FH146" s="7"/>
      <c r="FI146" s="7"/>
      <c r="FJ146" s="7"/>
      <c r="FK146" s="7"/>
      <c r="FL146" s="7"/>
      <c r="FM146" s="7"/>
      <c r="FN146" s="7"/>
      <c r="FO146" s="7">
        <v>3</v>
      </c>
      <c r="FP146" s="7">
        <v>0.62</v>
      </c>
      <c r="FQ146" s="7">
        <v>0.62</v>
      </c>
      <c r="FR146" s="7">
        <v>390000</v>
      </c>
      <c r="FS146" s="7">
        <v>150000</v>
      </c>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v>7</v>
      </c>
      <c r="IO146" s="7">
        <v>2000</v>
      </c>
      <c r="IP146" s="7">
        <v>0.996</v>
      </c>
      <c r="IQ146" s="7">
        <v>140000</v>
      </c>
      <c r="IR146" s="7">
        <v>0</v>
      </c>
      <c r="IS146" s="7"/>
      <c r="IT146" s="7"/>
      <c r="IU146" s="7"/>
      <c r="IV146" s="7"/>
      <c r="IW146" s="7"/>
      <c r="IX146" s="7"/>
      <c r="IY146" s="7"/>
      <c r="IZ146" s="7"/>
      <c r="JA146" s="7"/>
      <c r="JB146" s="7"/>
      <c r="JC146" s="7"/>
      <c r="JD146" s="7"/>
      <c r="JE146" s="7"/>
      <c r="JF146" s="7"/>
      <c r="JG146" s="7"/>
      <c r="JH146" s="7"/>
      <c r="JI146" s="7"/>
      <c r="JJ146" s="7"/>
      <c r="JK146" s="7"/>
      <c r="JL146" s="7"/>
      <c r="JM146" s="7"/>
      <c r="JN146" s="7"/>
      <c r="JO146" s="7"/>
      <c r="JP146" s="7"/>
      <c r="JQ146" s="7"/>
      <c r="JR146" s="7"/>
      <c r="JS146" s="7"/>
      <c r="JT146" s="7"/>
      <c r="JU146" s="7"/>
      <c r="JV146" s="7"/>
      <c r="JW146" s="7"/>
      <c r="JX146" s="7"/>
      <c r="JY146" s="7"/>
      <c r="JZ146" s="7"/>
      <c r="KA146" s="7"/>
      <c r="KB146" s="7"/>
      <c r="KC146" s="7"/>
      <c r="KD146" s="7"/>
      <c r="KE146" s="7"/>
      <c r="KF146" s="7"/>
      <c r="KG146" s="7">
        <v>0</v>
      </c>
      <c r="KH146" s="7"/>
      <c r="KI146" s="7">
        <v>10.37</v>
      </c>
      <c r="KJ146" s="7">
        <v>0</v>
      </c>
      <c r="KK146" s="7">
        <v>0.996</v>
      </c>
      <c r="KL146" s="7">
        <v>0</v>
      </c>
      <c r="KM146" s="7">
        <v>11.366</v>
      </c>
      <c r="KN146" s="7">
        <v>3484000</v>
      </c>
      <c r="KO146" s="7">
        <v>2750000</v>
      </c>
      <c r="KP146" s="7">
        <v>2750000</v>
      </c>
      <c r="KQ146" s="7"/>
      <c r="KR146" s="7"/>
      <c r="KS146" s="7"/>
      <c r="KT146" s="7">
        <v>0</v>
      </c>
      <c r="KU146" s="7">
        <v>0</v>
      </c>
      <c r="KV146" s="7">
        <v>0</v>
      </c>
      <c r="KW146" s="7"/>
      <c r="KX146" s="7"/>
      <c r="KY146" s="7"/>
      <c r="KZ146" s="7">
        <v>140000</v>
      </c>
      <c r="LA146" s="7">
        <v>0</v>
      </c>
      <c r="LB146" s="7">
        <v>0</v>
      </c>
      <c r="LC146" s="7"/>
      <c r="LD146" s="7"/>
      <c r="LE146" s="7"/>
      <c r="LF146" s="7">
        <v>115000</v>
      </c>
      <c r="LG146" s="7">
        <v>0</v>
      </c>
      <c r="LH146" s="7">
        <v>0</v>
      </c>
      <c r="LI146" s="7"/>
      <c r="LJ146" s="7"/>
      <c r="LK146" s="7"/>
      <c r="LL146" s="7">
        <v>1400</v>
      </c>
      <c r="LM146" s="7">
        <v>0</v>
      </c>
      <c r="LN146" s="7">
        <v>0</v>
      </c>
      <c r="LO146" s="7"/>
      <c r="LP146" s="7"/>
      <c r="LQ146" s="7"/>
      <c r="LR146" s="7">
        <v>45000</v>
      </c>
      <c r="LS146" s="7">
        <v>0</v>
      </c>
      <c r="LT146" s="7">
        <v>0</v>
      </c>
      <c r="LU146" s="7"/>
      <c r="LV146" s="7"/>
      <c r="LW146" s="7"/>
      <c r="LX146" s="7">
        <v>0</v>
      </c>
      <c r="LY146" s="7">
        <v>0</v>
      </c>
      <c r="LZ146" s="7">
        <v>0</v>
      </c>
      <c r="MA146" s="7"/>
      <c r="MB146" s="7"/>
      <c r="MC146" s="7"/>
      <c r="MD146" s="7">
        <v>30500</v>
      </c>
      <c r="ME146" s="7">
        <v>0</v>
      </c>
      <c r="MF146" s="7">
        <v>0</v>
      </c>
      <c r="MG146" s="7"/>
      <c r="MH146" s="7"/>
      <c r="MI146" s="7"/>
      <c r="MJ146" s="7">
        <v>150000</v>
      </c>
      <c r="MK146" s="7">
        <v>0</v>
      </c>
      <c r="ML146" s="7">
        <v>0</v>
      </c>
      <c r="MM146" s="7"/>
      <c r="MN146" s="7"/>
      <c r="MO146" s="7"/>
      <c r="MP146" s="7">
        <v>40000</v>
      </c>
      <c r="MQ146" s="7">
        <v>0</v>
      </c>
      <c r="MR146" s="7">
        <v>0</v>
      </c>
      <c r="MS146" s="7"/>
      <c r="MT146" s="7"/>
      <c r="MU146" s="7"/>
      <c r="MV146" s="7">
        <v>69000</v>
      </c>
      <c r="MW146" s="7">
        <v>0</v>
      </c>
      <c r="MX146" s="7">
        <v>0</v>
      </c>
      <c r="MY146" s="7"/>
      <c r="MZ146" s="7"/>
      <c r="NA146" s="7"/>
      <c r="NB146" s="7">
        <v>32100</v>
      </c>
      <c r="NC146" s="7">
        <v>0</v>
      </c>
      <c r="ND146" s="7">
        <v>0</v>
      </c>
      <c r="NE146" s="7"/>
      <c r="NF146" s="7"/>
      <c r="NG146" s="7"/>
      <c r="NH146" s="7">
        <v>200000</v>
      </c>
      <c r="NI146" s="7">
        <v>0</v>
      </c>
      <c r="NJ146" s="7">
        <v>0</v>
      </c>
      <c r="NK146" s="7"/>
      <c r="NL146" s="7"/>
      <c r="NM146" s="7"/>
      <c r="NN146" s="7">
        <v>0</v>
      </c>
      <c r="NO146" s="7">
        <v>0</v>
      </c>
      <c r="NP146" s="7">
        <v>0</v>
      </c>
      <c r="NQ146" s="7"/>
      <c r="NR146" s="7"/>
      <c r="NS146" s="7"/>
      <c r="NT146" s="7">
        <v>6000</v>
      </c>
      <c r="NU146" s="7">
        <v>0</v>
      </c>
      <c r="NV146" s="7">
        <v>0</v>
      </c>
      <c r="NW146" s="7"/>
      <c r="NX146" s="7"/>
      <c r="NY146" s="7"/>
      <c r="NZ146" s="7">
        <v>60000</v>
      </c>
      <c r="OA146" s="7">
        <v>0</v>
      </c>
      <c r="OB146" s="7">
        <v>0</v>
      </c>
      <c r="OC146" s="7"/>
      <c r="OD146" s="7"/>
      <c r="OE146" s="7"/>
      <c r="OF146" s="7">
        <v>1000</v>
      </c>
      <c r="OG146" s="7">
        <v>0</v>
      </c>
      <c r="OH146" s="7">
        <v>0</v>
      </c>
      <c r="OI146" s="7"/>
      <c r="OJ146" s="7"/>
      <c r="OK146" s="7"/>
      <c r="OL146" s="7">
        <v>0</v>
      </c>
      <c r="OM146" s="7">
        <v>0</v>
      </c>
      <c r="ON146" s="7">
        <v>0</v>
      </c>
      <c r="OO146" s="7"/>
      <c r="OP146" s="7"/>
      <c r="OQ146" s="7"/>
      <c r="OR146" s="7">
        <v>0</v>
      </c>
      <c r="OS146" s="7">
        <v>0</v>
      </c>
      <c r="OT146" s="7">
        <v>0</v>
      </c>
      <c r="OU146" s="7"/>
      <c r="OV146" s="7"/>
      <c r="OW146" s="7"/>
      <c r="OX146" s="7">
        <v>2100000</v>
      </c>
      <c r="OY146" s="7">
        <v>0</v>
      </c>
      <c r="OZ146" s="7">
        <v>0</v>
      </c>
      <c r="PA146" s="7"/>
      <c r="PB146" s="7"/>
      <c r="PC146" s="7"/>
      <c r="PD146" s="7">
        <v>6000</v>
      </c>
      <c r="PE146" s="7">
        <v>0</v>
      </c>
      <c r="PF146" s="7">
        <v>0</v>
      </c>
      <c r="PG146" s="7"/>
      <c r="PH146" s="7"/>
      <c r="PI146" s="7"/>
      <c r="PJ146" s="7">
        <v>854000</v>
      </c>
      <c r="PK146" s="7">
        <v>0</v>
      </c>
      <c r="PL146" s="7">
        <v>0</v>
      </c>
      <c r="PM146" s="7"/>
      <c r="PN146" s="7"/>
      <c r="PO146" s="7"/>
      <c r="PP146" s="7">
        <v>7334000</v>
      </c>
      <c r="PQ146" s="7">
        <v>2750000</v>
      </c>
      <c r="PR146" s="8">
        <v>2750000</v>
      </c>
      <c r="PS146" s="7">
        <v>100</v>
      </c>
      <c r="PT146" s="7">
        <v>100</v>
      </c>
      <c r="PU146" s="7"/>
      <c r="PV146" s="7">
        <v>3985660</v>
      </c>
      <c r="PW146" s="7"/>
      <c r="PX146" s="7">
        <v>1849000</v>
      </c>
      <c r="PY146" s="7">
        <v>2299000</v>
      </c>
      <c r="PZ146" s="7">
        <v>2750000</v>
      </c>
      <c r="QA146" s="7">
        <v>75000</v>
      </c>
      <c r="QB146" s="7">
        <v>0</v>
      </c>
      <c r="QC146" s="7">
        <v>0</v>
      </c>
      <c r="QD146" s="7">
        <v>0</v>
      </c>
      <c r="QE146" s="7">
        <v>0</v>
      </c>
      <c r="QF146" s="7">
        <v>0</v>
      </c>
      <c r="QG146" s="7">
        <v>0</v>
      </c>
      <c r="QH146" s="7">
        <v>0</v>
      </c>
      <c r="QI146" s="7">
        <v>0</v>
      </c>
      <c r="QJ146" s="7">
        <v>1214802</v>
      </c>
      <c r="QK146" s="7">
        <v>1400000</v>
      </c>
      <c r="QL146" s="7">
        <v>1400000</v>
      </c>
      <c r="QM146" s="7"/>
      <c r="QN146" s="7">
        <v>0</v>
      </c>
      <c r="QO146" s="7">
        <v>0</v>
      </c>
      <c r="QP146" s="7">
        <v>0</v>
      </c>
      <c r="QQ146" s="7"/>
      <c r="QR146" s="7"/>
      <c r="QS146" s="7"/>
      <c r="QT146" s="7"/>
      <c r="QU146" s="7">
        <v>0</v>
      </c>
      <c r="QV146" s="7">
        <v>100000</v>
      </c>
      <c r="QW146" s="7">
        <v>0</v>
      </c>
      <c r="QX146" s="7">
        <v>1050000</v>
      </c>
      <c r="QY146" s="7">
        <v>1300000</v>
      </c>
      <c r="QZ146" s="7">
        <v>1100000</v>
      </c>
      <c r="RA146" s="7"/>
      <c r="RB146" s="7"/>
      <c r="RC146" s="7"/>
      <c r="RD146" s="7">
        <v>2478037</v>
      </c>
      <c r="RE146" s="7">
        <v>2148700</v>
      </c>
      <c r="RF146" s="7">
        <v>2084000</v>
      </c>
      <c r="RG146" s="7"/>
      <c r="RH146" s="7"/>
      <c r="RI146" s="7">
        <v>0</v>
      </c>
      <c r="RJ146" s="7"/>
      <c r="RK146" s="7"/>
      <c r="RL146" s="7"/>
      <c r="RM146" s="7" t="s">
        <v>1188</v>
      </c>
      <c r="RN146" s="7"/>
      <c r="RO146" s="7"/>
      <c r="RP146" s="7"/>
      <c r="RQ146" s="7"/>
      <c r="RR146" s="7"/>
      <c r="RS146" s="7"/>
      <c r="RT146" s="7"/>
      <c r="RU146" s="7"/>
      <c r="RV146" s="7"/>
      <c r="RW146" s="7"/>
      <c r="RX146" s="7"/>
      <c r="RY146" s="7"/>
      <c r="RZ146" s="7"/>
      <c r="SA146" s="7"/>
      <c r="SB146" s="7"/>
      <c r="SC146" s="7"/>
      <c r="SD146" s="7"/>
      <c r="SE146" s="7"/>
      <c r="SF146" s="7"/>
      <c r="SG146" s="36">
        <f t="shared" si="283"/>
        <v>7334000</v>
      </c>
      <c r="SH146" s="36">
        <f t="shared" si="284"/>
        <v>7334000</v>
      </c>
      <c r="SI146" s="36">
        <f t="shared" si="285"/>
        <v>3739000</v>
      </c>
      <c r="SJ146" s="20">
        <f t="shared" si="286"/>
        <v>3484000</v>
      </c>
      <c r="SK146" s="20">
        <f t="shared" si="287"/>
        <v>0</v>
      </c>
      <c r="SL146" s="20">
        <f t="shared" si="288"/>
        <v>140000</v>
      </c>
      <c r="SM146" s="20">
        <f t="shared" si="289"/>
        <v>115000</v>
      </c>
      <c r="SN146" s="36">
        <f t="shared" si="290"/>
        <v>3595000</v>
      </c>
      <c r="SO146" s="36">
        <f t="shared" si="291"/>
        <v>46400</v>
      </c>
      <c r="SP146" s="20">
        <f t="shared" si="292"/>
        <v>1400</v>
      </c>
      <c r="SQ146" s="20">
        <f t="shared" si="293"/>
        <v>45000</v>
      </c>
      <c r="SR146" s="20">
        <f t="shared" si="294"/>
        <v>0</v>
      </c>
      <c r="SS146" s="20">
        <f t="shared" si="295"/>
        <v>30500</v>
      </c>
      <c r="ST146" s="20">
        <f t="shared" si="296"/>
        <v>150000</v>
      </c>
      <c r="SU146" s="20">
        <f t="shared" si="297"/>
        <v>40000</v>
      </c>
      <c r="SV146" s="36">
        <f t="shared" si="298"/>
        <v>2468100</v>
      </c>
      <c r="SW146" s="20">
        <f t="shared" si="299"/>
        <v>69000</v>
      </c>
      <c r="SX146" s="20">
        <f t="shared" si="300"/>
        <v>32100</v>
      </c>
      <c r="SY146" s="20">
        <f t="shared" si="301"/>
        <v>200000</v>
      </c>
      <c r="SZ146" s="20">
        <f t="shared" si="302"/>
        <v>0</v>
      </c>
      <c r="TA146" s="20">
        <f t="shared" si="303"/>
        <v>6000</v>
      </c>
      <c r="TB146" s="20">
        <f t="shared" si="304"/>
        <v>60000</v>
      </c>
      <c r="TC146" s="20">
        <f t="shared" si="305"/>
        <v>1000</v>
      </c>
      <c r="TD146" s="20">
        <f t="shared" si="306"/>
        <v>0</v>
      </c>
      <c r="TE146" s="20">
        <f t="shared" si="307"/>
        <v>0</v>
      </c>
      <c r="TF146" s="20">
        <f t="shared" si="308"/>
        <v>2100000</v>
      </c>
      <c r="TG146" s="20">
        <f t="shared" si="309"/>
        <v>6000</v>
      </c>
      <c r="TH146" s="20">
        <f t="shared" si="310"/>
        <v>854000</v>
      </c>
      <c r="TI146" s="6"/>
      <c r="TJ146" s="36">
        <f t="shared" si="311"/>
        <v>2750000</v>
      </c>
      <c r="TK146" s="36">
        <f t="shared" si="312"/>
        <v>2750000</v>
      </c>
      <c r="TL146" s="36">
        <f t="shared" si="313"/>
        <v>2750000</v>
      </c>
      <c r="TM146" s="20">
        <f t="shared" si="314"/>
        <v>2750000</v>
      </c>
      <c r="TN146" s="20">
        <f t="shared" si="315"/>
        <v>0</v>
      </c>
      <c r="TO146" s="20">
        <f t="shared" si="316"/>
        <v>0</v>
      </c>
      <c r="TP146" s="20">
        <f t="shared" si="317"/>
        <v>0</v>
      </c>
      <c r="TQ146" s="36">
        <f t="shared" si="318"/>
        <v>0</v>
      </c>
      <c r="TR146" s="36">
        <f t="shared" si="319"/>
        <v>0</v>
      </c>
      <c r="TS146" s="20">
        <f t="shared" si="320"/>
        <v>0</v>
      </c>
      <c r="TT146" s="20">
        <f t="shared" si="321"/>
        <v>0</v>
      </c>
      <c r="TU146" s="20">
        <f t="shared" si="322"/>
        <v>0</v>
      </c>
      <c r="TV146" s="20">
        <f t="shared" si="323"/>
        <v>0</v>
      </c>
      <c r="TW146" s="20">
        <f t="shared" si="324"/>
        <v>0</v>
      </c>
      <c r="TX146" s="20">
        <f t="shared" si="325"/>
        <v>0</v>
      </c>
      <c r="TY146" s="36">
        <f t="shared" si="326"/>
        <v>0</v>
      </c>
      <c r="TZ146" s="20">
        <f t="shared" si="327"/>
        <v>0</v>
      </c>
      <c r="UA146" s="20">
        <f t="shared" si="328"/>
        <v>0</v>
      </c>
      <c r="UB146" s="20">
        <f t="shared" si="329"/>
        <v>0</v>
      </c>
      <c r="UC146" s="20">
        <f t="shared" si="330"/>
        <v>0</v>
      </c>
      <c r="UD146" s="20">
        <f t="shared" si="331"/>
        <v>0</v>
      </c>
      <c r="UE146" s="20">
        <f t="shared" si="332"/>
        <v>0</v>
      </c>
      <c r="UF146" s="20">
        <f t="shared" si="333"/>
        <v>0</v>
      </c>
      <c r="UG146" s="20">
        <f t="shared" si="334"/>
        <v>0</v>
      </c>
      <c r="UH146" s="20">
        <f t="shared" si="335"/>
        <v>0</v>
      </c>
      <c r="UI146" s="20">
        <f t="shared" si="336"/>
        <v>0</v>
      </c>
      <c r="UJ146" s="20">
        <f t="shared" si="337"/>
        <v>0</v>
      </c>
      <c r="UK146" s="20">
        <f t="shared" si="338"/>
        <v>0</v>
      </c>
      <c r="UL146" s="6"/>
      <c r="UM146" s="36">
        <f t="shared" si="339"/>
        <v>2750000</v>
      </c>
      <c r="UN146" s="36">
        <f t="shared" si="340"/>
        <v>2750000</v>
      </c>
      <c r="UO146" s="36">
        <f t="shared" si="341"/>
        <v>2750000</v>
      </c>
      <c r="UP146" s="20">
        <f t="shared" si="342"/>
        <v>2750000</v>
      </c>
      <c r="UQ146" s="20">
        <f t="shared" si="343"/>
        <v>0</v>
      </c>
      <c r="UR146" s="20">
        <f t="shared" si="344"/>
        <v>0</v>
      </c>
      <c r="US146" s="20">
        <f t="shared" si="345"/>
        <v>0</v>
      </c>
      <c r="UT146" s="36">
        <f t="shared" si="346"/>
        <v>0</v>
      </c>
      <c r="UU146" s="36">
        <f t="shared" si="347"/>
        <v>0</v>
      </c>
      <c r="UV146" s="20">
        <f t="shared" si="348"/>
        <v>0</v>
      </c>
      <c r="UW146" s="20">
        <f t="shared" si="349"/>
        <v>0</v>
      </c>
      <c r="UX146" s="20">
        <f t="shared" si="350"/>
        <v>0</v>
      </c>
      <c r="UY146" s="20">
        <f t="shared" si="351"/>
        <v>0</v>
      </c>
      <c r="UZ146" s="20">
        <f t="shared" si="352"/>
        <v>0</v>
      </c>
      <c r="VA146" s="20">
        <f t="shared" si="353"/>
        <v>0</v>
      </c>
      <c r="VB146" s="36">
        <f t="shared" si="354"/>
        <v>0</v>
      </c>
      <c r="VC146" s="20">
        <f t="shared" si="355"/>
        <v>0</v>
      </c>
      <c r="VD146" s="20">
        <f t="shared" si="356"/>
        <v>0</v>
      </c>
      <c r="VE146" s="20">
        <f t="shared" si="357"/>
        <v>0</v>
      </c>
      <c r="VF146" s="20">
        <f t="shared" si="358"/>
        <v>0</v>
      </c>
      <c r="VG146" s="20">
        <f t="shared" si="359"/>
        <v>0</v>
      </c>
      <c r="VH146" s="20">
        <f t="shared" si="360"/>
        <v>0</v>
      </c>
      <c r="VI146" s="20">
        <f t="shared" si="361"/>
        <v>0</v>
      </c>
      <c r="VJ146" s="20">
        <f t="shared" si="362"/>
        <v>0</v>
      </c>
      <c r="VK146" s="20">
        <f t="shared" si="363"/>
        <v>0</v>
      </c>
      <c r="VL146" s="20">
        <f t="shared" si="364"/>
        <v>0</v>
      </c>
      <c r="VM146" s="20">
        <f t="shared" si="365"/>
        <v>0</v>
      </c>
      <c r="VN146" s="20">
        <f t="shared" si="366"/>
        <v>0</v>
      </c>
      <c r="VT146" s="34">
        <f t="shared" si="253"/>
        <v>2028356</v>
      </c>
      <c r="VU146" s="34" t="str">
        <f t="shared" si="254"/>
        <v>Oblastní charita Červený Kostelec</v>
      </c>
      <c r="VV146" s="34" t="str">
        <f t="shared" si="255"/>
        <v>Charitní pečovatelská služba ČK</v>
      </c>
      <c r="VW146" s="34" t="str">
        <f t="shared" si="256"/>
        <v>pečovatelská služba</v>
      </c>
      <c r="VX146" s="10">
        <f t="shared" si="257"/>
        <v>226900</v>
      </c>
      <c r="VY146" s="10"/>
      <c r="VZ146" s="10"/>
      <c r="WA146" s="10">
        <f t="shared" si="258"/>
        <v>69000</v>
      </c>
      <c r="WB146" s="10">
        <f t="shared" si="259"/>
        <v>60000</v>
      </c>
      <c r="WC146" s="10">
        <f t="shared" si="260"/>
        <v>200000</v>
      </c>
      <c r="WD146" s="10">
        <f t="shared" si="261"/>
        <v>0</v>
      </c>
      <c r="WE146" s="10">
        <f t="shared" si="262"/>
        <v>38100</v>
      </c>
      <c r="WF146" s="10"/>
      <c r="WG146" s="10"/>
      <c r="WH146" s="10">
        <f t="shared" si="263"/>
        <v>6000</v>
      </c>
      <c r="WI146" s="10">
        <f t="shared" si="264"/>
        <v>2995000</v>
      </c>
      <c r="WJ146" s="10">
        <f t="shared" si="265"/>
        <v>3234000</v>
      </c>
      <c r="WK146" s="10"/>
      <c r="WL146" s="10">
        <f t="shared" si="266"/>
        <v>505000</v>
      </c>
      <c r="WM146" s="10">
        <f t="shared" si="267"/>
        <v>7334000</v>
      </c>
      <c r="WN146" s="10">
        <f t="shared" si="268"/>
        <v>7334000</v>
      </c>
      <c r="WO146" s="10">
        <f t="shared" si="269"/>
        <v>0</v>
      </c>
      <c r="WP146" s="10">
        <f t="shared" si="270"/>
        <v>3739000</v>
      </c>
      <c r="WQ146" s="34">
        <v>6115340</v>
      </c>
      <c r="WR146" s="10">
        <f t="shared" si="271"/>
        <v>0</v>
      </c>
      <c r="WS146" s="10"/>
      <c r="WT146" s="10"/>
      <c r="WU146" s="10">
        <f t="shared" si="272"/>
        <v>0</v>
      </c>
      <c r="WV146" s="10">
        <f t="shared" si="273"/>
        <v>0</v>
      </c>
      <c r="WW146" s="10">
        <f t="shared" si="274"/>
        <v>0</v>
      </c>
      <c r="WX146" s="10">
        <f t="shared" si="275"/>
        <v>0</v>
      </c>
      <c r="WY146" s="10">
        <f t="shared" si="276"/>
        <v>0</v>
      </c>
      <c r="WZ146" s="10"/>
      <c r="XA146" s="10"/>
      <c r="XB146" s="10">
        <f t="shared" si="277"/>
        <v>0</v>
      </c>
      <c r="XC146" s="10">
        <f t="shared" si="278"/>
        <v>0</v>
      </c>
      <c r="XD146" s="10">
        <f t="shared" si="279"/>
        <v>2750000</v>
      </c>
      <c r="XE146" s="10">
        <f t="shared" si="280"/>
        <v>2750000</v>
      </c>
      <c r="XF146" s="10"/>
      <c r="XG146" s="10">
        <f t="shared" si="281"/>
        <v>2750000</v>
      </c>
      <c r="XH146" s="10">
        <f t="shared" si="282"/>
        <v>0</v>
      </c>
      <c r="XI146" s="10"/>
      <c r="XJ146" s="10"/>
      <c r="XK146" s="10"/>
    </row>
    <row r="147" spans="1:635" s="34" customFormat="1" ht="28.5" customHeight="1">
      <c r="A147" s="7">
        <v>1</v>
      </c>
      <c r="B147" s="9" t="s">
        <v>1679</v>
      </c>
      <c r="C147" s="7">
        <v>48623814</v>
      </c>
      <c r="D147" s="7" t="s">
        <v>1680</v>
      </c>
      <c r="E147" s="7" t="s">
        <v>1315</v>
      </c>
      <c r="F147" s="7">
        <v>4461551</v>
      </c>
      <c r="G147" s="7" t="s">
        <v>1316</v>
      </c>
      <c r="H147" s="7" t="s">
        <v>1187</v>
      </c>
      <c r="I147" s="7" t="s">
        <v>1683</v>
      </c>
      <c r="J147" s="35">
        <v>39083</v>
      </c>
      <c r="K147" s="7"/>
      <c r="L147" s="7" t="s">
        <v>1188</v>
      </c>
      <c r="M147" s="7" t="s">
        <v>1684</v>
      </c>
      <c r="N147" s="7">
        <v>30</v>
      </c>
      <c r="O147" s="7">
        <v>30</v>
      </c>
      <c r="P147" s="7">
        <v>457</v>
      </c>
      <c r="Q147" s="7">
        <v>440</v>
      </c>
      <c r="R147" s="7">
        <v>440</v>
      </c>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t="s">
        <v>1685</v>
      </c>
      <c r="BM147" s="7" t="s">
        <v>1492</v>
      </c>
      <c r="BN147" s="7" t="s">
        <v>1484</v>
      </c>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v>0</v>
      </c>
      <c r="DB147" s="7">
        <v>0</v>
      </c>
      <c r="DC147" s="7">
        <v>0</v>
      </c>
      <c r="DD147" s="7">
        <v>0</v>
      </c>
      <c r="DE147" s="7">
        <v>0</v>
      </c>
      <c r="DF147" s="7">
        <v>2</v>
      </c>
      <c r="DG147" s="7">
        <v>2</v>
      </c>
      <c r="DH147" s="7">
        <v>3</v>
      </c>
      <c r="DI147" s="7">
        <v>2</v>
      </c>
      <c r="DJ147" s="7">
        <v>21</v>
      </c>
      <c r="DK147" s="7">
        <v>2</v>
      </c>
      <c r="DL147" s="7">
        <v>2</v>
      </c>
      <c r="DM147" s="7">
        <v>3</v>
      </c>
      <c r="DN147" s="7">
        <v>2</v>
      </c>
      <c r="DO147" s="7">
        <v>21</v>
      </c>
      <c r="DP147" s="7">
        <v>0</v>
      </c>
      <c r="DQ147" s="7">
        <v>30</v>
      </c>
      <c r="DR147" s="7">
        <v>30</v>
      </c>
      <c r="DS147" s="7">
        <v>0</v>
      </c>
      <c r="DT147" s="7">
        <v>0</v>
      </c>
      <c r="DU147" s="7">
        <v>0</v>
      </c>
      <c r="DV147" s="7">
        <v>0</v>
      </c>
      <c r="DW147" s="7">
        <v>0</v>
      </c>
      <c r="DX147" s="7">
        <v>2</v>
      </c>
      <c r="DY147" s="7">
        <v>3</v>
      </c>
      <c r="DZ147" s="7">
        <v>3</v>
      </c>
      <c r="EA147" s="7">
        <v>3</v>
      </c>
      <c r="EB147" s="7">
        <v>19</v>
      </c>
      <c r="EC147" s="7">
        <v>2</v>
      </c>
      <c r="ED147" s="7">
        <v>3</v>
      </c>
      <c r="EE147" s="7">
        <v>3</v>
      </c>
      <c r="EF147" s="7">
        <v>3</v>
      </c>
      <c r="EG147" s="7">
        <v>19</v>
      </c>
      <c r="EH147" s="7">
        <v>0</v>
      </c>
      <c r="EI147" s="7">
        <v>30</v>
      </c>
      <c r="EJ147" s="7">
        <v>30</v>
      </c>
      <c r="EK147" s="7">
        <v>2</v>
      </c>
      <c r="EL147" s="7">
        <v>1.3</v>
      </c>
      <c r="EM147" s="7">
        <v>1.3</v>
      </c>
      <c r="EN147" s="7">
        <v>525000</v>
      </c>
      <c r="EO147" s="7">
        <v>500000</v>
      </c>
      <c r="EP147" s="7">
        <v>13</v>
      </c>
      <c r="EQ147" s="7">
        <v>12.5</v>
      </c>
      <c r="ER147" s="7">
        <v>12.5</v>
      </c>
      <c r="ES147" s="7">
        <v>3700000</v>
      </c>
      <c r="ET147" s="7">
        <v>3500000</v>
      </c>
      <c r="EU147" s="7">
        <v>22</v>
      </c>
      <c r="EV147" s="7">
        <v>17.899999999999999</v>
      </c>
      <c r="EW147" s="7">
        <v>18</v>
      </c>
      <c r="EX147" s="7">
        <v>8512000</v>
      </c>
      <c r="EY147" s="7">
        <v>0</v>
      </c>
      <c r="EZ147" s="7"/>
      <c r="FA147" s="7"/>
      <c r="FB147" s="7"/>
      <c r="FC147" s="7"/>
      <c r="FD147" s="7"/>
      <c r="FE147" s="7"/>
      <c r="FF147" s="7"/>
      <c r="FG147" s="7"/>
      <c r="FH147" s="7"/>
      <c r="FI147" s="7"/>
      <c r="FJ147" s="7"/>
      <c r="FK147" s="7"/>
      <c r="FL147" s="7"/>
      <c r="FM147" s="7"/>
      <c r="FN147" s="7"/>
      <c r="FO147" s="7">
        <v>19</v>
      </c>
      <c r="FP147" s="7">
        <v>10.973000000000001</v>
      </c>
      <c r="FQ147" s="7">
        <v>10.5</v>
      </c>
      <c r="FR147" s="7">
        <v>4415000</v>
      </c>
      <c r="FS147" s="7">
        <v>3550000</v>
      </c>
      <c r="FT147" s="7"/>
      <c r="FU147" s="7"/>
      <c r="FV147" s="7"/>
      <c r="FW147" s="7"/>
      <c r="FX147" s="7"/>
      <c r="FY147" s="7"/>
      <c r="FZ147" s="7">
        <v>1</v>
      </c>
      <c r="GA147" s="7">
        <v>0.5</v>
      </c>
      <c r="GB147" s="7">
        <v>6</v>
      </c>
      <c r="GC147" s="7">
        <v>0.25</v>
      </c>
      <c r="GD147" s="7">
        <v>67000</v>
      </c>
      <c r="GE147" s="7">
        <v>0</v>
      </c>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v>11</v>
      </c>
      <c r="IO147" s="7">
        <v>2780</v>
      </c>
      <c r="IP147" s="7">
        <v>1.3839999999999999</v>
      </c>
      <c r="IQ147" s="7">
        <v>396000</v>
      </c>
      <c r="IR147" s="7">
        <v>120000</v>
      </c>
      <c r="IS147" s="7">
        <v>6</v>
      </c>
      <c r="IT147" s="7">
        <v>1600</v>
      </c>
      <c r="IU147" s="7">
        <v>0.79700000000000004</v>
      </c>
      <c r="IV147" s="7">
        <v>114000</v>
      </c>
      <c r="IW147" s="7">
        <v>39000</v>
      </c>
      <c r="IX147" s="7"/>
      <c r="IY147" s="7"/>
      <c r="IZ147" s="7"/>
      <c r="JA147" s="7"/>
      <c r="JB147" s="7"/>
      <c r="JC147" s="7"/>
      <c r="JD147" s="7"/>
      <c r="JE147" s="7"/>
      <c r="JF147" s="7"/>
      <c r="JG147" s="7"/>
      <c r="JH147" s="7"/>
      <c r="JI147" s="7"/>
      <c r="JJ147" s="7"/>
      <c r="JK147" s="7"/>
      <c r="JL147" s="7"/>
      <c r="JM147" s="7"/>
      <c r="JN147" s="7"/>
      <c r="JO147" s="7"/>
      <c r="JP147" s="7"/>
      <c r="JQ147" s="7"/>
      <c r="JR147" s="7"/>
      <c r="JS147" s="7"/>
      <c r="JT147" s="7"/>
      <c r="JU147" s="7"/>
      <c r="JV147" s="7"/>
      <c r="JW147" s="7"/>
      <c r="JX147" s="7"/>
      <c r="JY147" s="7"/>
      <c r="JZ147" s="7"/>
      <c r="KA147" s="7"/>
      <c r="KB147" s="7"/>
      <c r="KC147" s="7"/>
      <c r="KD147" s="7"/>
      <c r="KE147" s="7"/>
      <c r="KF147" s="7"/>
      <c r="KG147" s="7">
        <v>50</v>
      </c>
      <c r="KH147" s="7">
        <v>3800</v>
      </c>
      <c r="KI147" s="7">
        <v>31.7</v>
      </c>
      <c r="KJ147" s="7">
        <v>0.25</v>
      </c>
      <c r="KK147" s="7">
        <v>1.3839999999999999</v>
      </c>
      <c r="KL147" s="7">
        <v>0</v>
      </c>
      <c r="KM147" s="7">
        <v>33.334000000000003</v>
      </c>
      <c r="KN147" s="7">
        <v>17152000</v>
      </c>
      <c r="KO147" s="7">
        <v>7550000</v>
      </c>
      <c r="KP147" s="7">
        <v>7550000</v>
      </c>
      <c r="KQ147" s="7"/>
      <c r="KR147" s="7"/>
      <c r="KS147" s="7"/>
      <c r="KT147" s="7">
        <v>67000</v>
      </c>
      <c r="KU147" s="7">
        <v>0</v>
      </c>
      <c r="KV147" s="7">
        <v>0</v>
      </c>
      <c r="KW147" s="7"/>
      <c r="KX147" s="7"/>
      <c r="KY147" s="7"/>
      <c r="KZ147" s="7">
        <v>510000</v>
      </c>
      <c r="LA147" s="7">
        <v>159000</v>
      </c>
      <c r="LB147" s="7">
        <v>159000</v>
      </c>
      <c r="LC147" s="7"/>
      <c r="LD147" s="7"/>
      <c r="LE147" s="7"/>
      <c r="LF147" s="7">
        <v>565000</v>
      </c>
      <c r="LG147" s="7">
        <v>0</v>
      </c>
      <c r="LH147" s="7">
        <v>0</v>
      </c>
      <c r="LI147" s="7"/>
      <c r="LJ147" s="7"/>
      <c r="LK147" s="7"/>
      <c r="LL147" s="7">
        <v>5000</v>
      </c>
      <c r="LM147" s="7">
        <v>0</v>
      </c>
      <c r="LN147" s="7">
        <v>0</v>
      </c>
      <c r="LO147" s="7"/>
      <c r="LP147" s="7"/>
      <c r="LQ147" s="7"/>
      <c r="LR147" s="7">
        <v>500000</v>
      </c>
      <c r="LS147" s="7">
        <v>500000</v>
      </c>
      <c r="LT147" s="7">
        <v>500000</v>
      </c>
      <c r="LU147" s="7"/>
      <c r="LV147" s="7"/>
      <c r="LW147" s="7"/>
      <c r="LX147" s="7">
        <v>3000</v>
      </c>
      <c r="LY147" s="7">
        <v>0</v>
      </c>
      <c r="LZ147" s="7">
        <v>0</v>
      </c>
      <c r="MA147" s="7"/>
      <c r="MB147" s="7"/>
      <c r="MC147" s="7"/>
      <c r="MD147" s="7">
        <v>220000</v>
      </c>
      <c r="ME147" s="7">
        <v>200000</v>
      </c>
      <c r="MF147" s="7">
        <v>200000</v>
      </c>
      <c r="MG147" s="7"/>
      <c r="MH147" s="7"/>
      <c r="MI147" s="7"/>
      <c r="MJ147" s="7">
        <v>35000</v>
      </c>
      <c r="MK147" s="7">
        <v>30000</v>
      </c>
      <c r="ML147" s="7">
        <v>30000</v>
      </c>
      <c r="MM147" s="7"/>
      <c r="MN147" s="7"/>
      <c r="MO147" s="7"/>
      <c r="MP147" s="7">
        <v>1950000</v>
      </c>
      <c r="MQ147" s="7">
        <v>950000</v>
      </c>
      <c r="MR147" s="7">
        <v>950000</v>
      </c>
      <c r="MS147" s="7"/>
      <c r="MT147" s="7"/>
      <c r="MU147" s="7"/>
      <c r="MV147" s="7">
        <v>530000</v>
      </c>
      <c r="MW147" s="7">
        <v>500000</v>
      </c>
      <c r="MX147" s="7">
        <v>500000</v>
      </c>
      <c r="MY147" s="7"/>
      <c r="MZ147" s="7"/>
      <c r="NA147" s="7"/>
      <c r="NB147" s="7">
        <v>233000</v>
      </c>
      <c r="NC147" s="7">
        <v>200000</v>
      </c>
      <c r="ND147" s="7">
        <v>200000</v>
      </c>
      <c r="NE147" s="7"/>
      <c r="NF147" s="7"/>
      <c r="NG147" s="7"/>
      <c r="NH147" s="7">
        <v>60000</v>
      </c>
      <c r="NI147" s="7">
        <v>0</v>
      </c>
      <c r="NJ147" s="7">
        <v>0</v>
      </c>
      <c r="NK147" s="7"/>
      <c r="NL147" s="7"/>
      <c r="NM147" s="7"/>
      <c r="NN147" s="7">
        <v>0</v>
      </c>
      <c r="NO147" s="7">
        <v>0</v>
      </c>
      <c r="NP147" s="7">
        <v>0</v>
      </c>
      <c r="NQ147" s="7"/>
      <c r="NR147" s="7"/>
      <c r="NS147" s="7"/>
      <c r="NT147" s="7">
        <v>40000</v>
      </c>
      <c r="NU147" s="7">
        <v>20000</v>
      </c>
      <c r="NV147" s="7">
        <v>20000</v>
      </c>
      <c r="NW147" s="7"/>
      <c r="NX147" s="7"/>
      <c r="NY147" s="7"/>
      <c r="NZ147" s="7">
        <v>300000</v>
      </c>
      <c r="OA147" s="7">
        <v>300000</v>
      </c>
      <c r="OB147" s="7">
        <v>300000</v>
      </c>
      <c r="OC147" s="7"/>
      <c r="OD147" s="7"/>
      <c r="OE147" s="7"/>
      <c r="OF147" s="7">
        <v>8000</v>
      </c>
      <c r="OG147" s="7">
        <v>0</v>
      </c>
      <c r="OH147" s="7">
        <v>0</v>
      </c>
      <c r="OI147" s="7"/>
      <c r="OJ147" s="7"/>
      <c r="OK147" s="7"/>
      <c r="OL147" s="7">
        <v>0</v>
      </c>
      <c r="OM147" s="7">
        <v>0</v>
      </c>
      <c r="ON147" s="7">
        <v>0</v>
      </c>
      <c r="OO147" s="7"/>
      <c r="OP147" s="7"/>
      <c r="OQ147" s="7"/>
      <c r="OR147" s="7">
        <v>0</v>
      </c>
      <c r="OS147" s="7">
        <v>0</v>
      </c>
      <c r="OT147" s="7">
        <v>0</v>
      </c>
      <c r="OU147" s="7"/>
      <c r="OV147" s="7"/>
      <c r="OW147" s="7"/>
      <c r="OX147" s="7">
        <v>2200000</v>
      </c>
      <c r="OY147" s="7">
        <v>591000</v>
      </c>
      <c r="OZ147" s="7">
        <v>591000</v>
      </c>
      <c r="PA147" s="7"/>
      <c r="PB147" s="7"/>
      <c r="PC147" s="7"/>
      <c r="PD147" s="7">
        <v>800000</v>
      </c>
      <c r="PE147" s="7">
        <v>0</v>
      </c>
      <c r="PF147" s="7">
        <v>0</v>
      </c>
      <c r="PG147" s="7"/>
      <c r="PH147" s="7"/>
      <c r="PI147" s="7"/>
      <c r="PJ147" s="7">
        <v>3070000</v>
      </c>
      <c r="PK147" s="7">
        <v>0</v>
      </c>
      <c r="PL147" s="7">
        <v>0</v>
      </c>
      <c r="PM147" s="7"/>
      <c r="PN147" s="7"/>
      <c r="PO147" s="7"/>
      <c r="PP147" s="7">
        <v>28248000</v>
      </c>
      <c r="PQ147" s="7">
        <v>11000000</v>
      </c>
      <c r="PR147" s="8">
        <v>11000000</v>
      </c>
      <c r="PS147" s="7">
        <v>100</v>
      </c>
      <c r="PT147" s="7">
        <v>100</v>
      </c>
      <c r="PU147" s="7"/>
      <c r="PV147" s="7">
        <v>12513590</v>
      </c>
      <c r="PW147" s="7"/>
      <c r="PX147" s="7">
        <v>5155000</v>
      </c>
      <c r="PY147" s="7">
        <v>9177000</v>
      </c>
      <c r="PZ147" s="7">
        <v>11000000</v>
      </c>
      <c r="QA147" s="7">
        <v>0</v>
      </c>
      <c r="QB147" s="7">
        <v>0</v>
      </c>
      <c r="QC147" s="7">
        <v>0</v>
      </c>
      <c r="QD147" s="7">
        <v>0</v>
      </c>
      <c r="QE147" s="7">
        <v>0</v>
      </c>
      <c r="QF147" s="7">
        <v>0</v>
      </c>
      <c r="QG147" s="7">
        <v>0</v>
      </c>
      <c r="QH147" s="7">
        <v>0</v>
      </c>
      <c r="QI147" s="7">
        <v>0</v>
      </c>
      <c r="QJ147" s="7">
        <v>2933685</v>
      </c>
      <c r="QK147" s="7">
        <v>3200000</v>
      </c>
      <c r="QL147" s="7">
        <v>3100000</v>
      </c>
      <c r="QM147" s="7"/>
      <c r="QN147" s="7">
        <v>11044158</v>
      </c>
      <c r="QO147" s="7">
        <v>12400000</v>
      </c>
      <c r="QP147" s="7">
        <v>12300000</v>
      </c>
      <c r="QQ147" s="7"/>
      <c r="QR147" s="7"/>
      <c r="QS147" s="7"/>
      <c r="QT147" s="7"/>
      <c r="QU147" s="7">
        <v>1554000</v>
      </c>
      <c r="QV147" s="7">
        <v>0</v>
      </c>
      <c r="QW147" s="7">
        <v>0</v>
      </c>
      <c r="QX147" s="7">
        <v>471000</v>
      </c>
      <c r="QY147" s="7">
        <v>457000</v>
      </c>
      <c r="QZ147" s="7">
        <v>500000</v>
      </c>
      <c r="RA147" s="7"/>
      <c r="RB147" s="7"/>
      <c r="RC147" s="7"/>
      <c r="RD147" s="7">
        <v>4550008</v>
      </c>
      <c r="RE147" s="7">
        <v>3166000</v>
      </c>
      <c r="RF147" s="7">
        <v>1348000</v>
      </c>
      <c r="RG147" s="7"/>
      <c r="RH147" s="7"/>
      <c r="RI147" s="7">
        <v>0</v>
      </c>
      <c r="RJ147" s="7"/>
      <c r="RK147" s="7"/>
      <c r="RL147" s="7"/>
      <c r="RM147" s="7" t="s">
        <v>1188</v>
      </c>
      <c r="RN147" s="7"/>
      <c r="RO147" s="7"/>
      <c r="RP147" s="7"/>
      <c r="RQ147" s="7"/>
      <c r="RR147" s="7"/>
      <c r="RS147" s="7"/>
      <c r="RT147" s="7"/>
      <c r="RU147" s="7"/>
      <c r="RV147" s="7"/>
      <c r="RW147" s="7"/>
      <c r="RX147" s="7"/>
      <c r="RY147" s="7"/>
      <c r="RZ147" s="7"/>
      <c r="SA147" s="7"/>
      <c r="SB147" s="7"/>
      <c r="SC147" s="7"/>
      <c r="SD147" s="7"/>
      <c r="SE147" s="7"/>
      <c r="SF147" s="7"/>
      <c r="SG147" s="36">
        <f t="shared" si="283"/>
        <v>28248000</v>
      </c>
      <c r="SH147" s="36">
        <f t="shared" si="284"/>
        <v>28248000</v>
      </c>
      <c r="SI147" s="36">
        <f t="shared" si="285"/>
        <v>18294000</v>
      </c>
      <c r="SJ147" s="20">
        <f t="shared" si="286"/>
        <v>17152000</v>
      </c>
      <c r="SK147" s="20">
        <f t="shared" si="287"/>
        <v>67000</v>
      </c>
      <c r="SL147" s="20">
        <f t="shared" si="288"/>
        <v>510000</v>
      </c>
      <c r="SM147" s="20">
        <f t="shared" si="289"/>
        <v>565000</v>
      </c>
      <c r="SN147" s="36">
        <f t="shared" si="290"/>
        <v>9954000</v>
      </c>
      <c r="SO147" s="36">
        <f t="shared" si="291"/>
        <v>505000</v>
      </c>
      <c r="SP147" s="20">
        <f t="shared" si="292"/>
        <v>5000</v>
      </c>
      <c r="SQ147" s="20">
        <f t="shared" si="293"/>
        <v>500000</v>
      </c>
      <c r="SR147" s="20">
        <f t="shared" si="294"/>
        <v>3000</v>
      </c>
      <c r="SS147" s="20">
        <f t="shared" si="295"/>
        <v>220000</v>
      </c>
      <c r="ST147" s="20">
        <f t="shared" si="296"/>
        <v>35000</v>
      </c>
      <c r="SU147" s="20">
        <f t="shared" si="297"/>
        <v>1950000</v>
      </c>
      <c r="SV147" s="36">
        <f t="shared" si="298"/>
        <v>3371000</v>
      </c>
      <c r="SW147" s="20">
        <f t="shared" si="299"/>
        <v>530000</v>
      </c>
      <c r="SX147" s="20">
        <f t="shared" si="300"/>
        <v>233000</v>
      </c>
      <c r="SY147" s="20">
        <f t="shared" si="301"/>
        <v>60000</v>
      </c>
      <c r="SZ147" s="20">
        <f t="shared" si="302"/>
        <v>0</v>
      </c>
      <c r="TA147" s="20">
        <f t="shared" si="303"/>
        <v>40000</v>
      </c>
      <c r="TB147" s="20">
        <f t="shared" si="304"/>
        <v>300000</v>
      </c>
      <c r="TC147" s="20">
        <f t="shared" si="305"/>
        <v>8000</v>
      </c>
      <c r="TD147" s="20">
        <f t="shared" si="306"/>
        <v>0</v>
      </c>
      <c r="TE147" s="20">
        <f t="shared" si="307"/>
        <v>0</v>
      </c>
      <c r="TF147" s="20">
        <f t="shared" si="308"/>
        <v>2200000</v>
      </c>
      <c r="TG147" s="20">
        <f t="shared" si="309"/>
        <v>800000</v>
      </c>
      <c r="TH147" s="20">
        <f t="shared" si="310"/>
        <v>3070000</v>
      </c>
      <c r="TI147" s="6"/>
      <c r="TJ147" s="36">
        <f t="shared" si="311"/>
        <v>11000000</v>
      </c>
      <c r="TK147" s="36">
        <f t="shared" si="312"/>
        <v>11000000</v>
      </c>
      <c r="TL147" s="36">
        <f t="shared" si="313"/>
        <v>7709000</v>
      </c>
      <c r="TM147" s="20">
        <f t="shared" si="314"/>
        <v>7550000</v>
      </c>
      <c r="TN147" s="20">
        <f t="shared" si="315"/>
        <v>0</v>
      </c>
      <c r="TO147" s="20">
        <f t="shared" si="316"/>
        <v>159000</v>
      </c>
      <c r="TP147" s="20">
        <f t="shared" si="317"/>
        <v>0</v>
      </c>
      <c r="TQ147" s="36">
        <f t="shared" si="318"/>
        <v>3291000</v>
      </c>
      <c r="TR147" s="36">
        <f t="shared" si="319"/>
        <v>500000</v>
      </c>
      <c r="TS147" s="20">
        <f t="shared" si="320"/>
        <v>0</v>
      </c>
      <c r="TT147" s="20">
        <f t="shared" si="321"/>
        <v>500000</v>
      </c>
      <c r="TU147" s="20">
        <f t="shared" si="322"/>
        <v>0</v>
      </c>
      <c r="TV147" s="20">
        <f t="shared" si="323"/>
        <v>200000</v>
      </c>
      <c r="TW147" s="20">
        <f t="shared" si="324"/>
        <v>30000</v>
      </c>
      <c r="TX147" s="20">
        <f t="shared" si="325"/>
        <v>950000</v>
      </c>
      <c r="TY147" s="36">
        <f t="shared" si="326"/>
        <v>1611000</v>
      </c>
      <c r="TZ147" s="20">
        <f t="shared" si="327"/>
        <v>500000</v>
      </c>
      <c r="UA147" s="20">
        <f t="shared" si="328"/>
        <v>200000</v>
      </c>
      <c r="UB147" s="20">
        <f t="shared" si="329"/>
        <v>0</v>
      </c>
      <c r="UC147" s="20">
        <f t="shared" si="330"/>
        <v>0</v>
      </c>
      <c r="UD147" s="20">
        <f t="shared" si="331"/>
        <v>20000</v>
      </c>
      <c r="UE147" s="20">
        <f t="shared" si="332"/>
        <v>300000</v>
      </c>
      <c r="UF147" s="20">
        <f t="shared" si="333"/>
        <v>0</v>
      </c>
      <c r="UG147" s="20">
        <f t="shared" si="334"/>
        <v>0</v>
      </c>
      <c r="UH147" s="20">
        <f t="shared" si="335"/>
        <v>0</v>
      </c>
      <c r="UI147" s="20">
        <f t="shared" si="336"/>
        <v>591000</v>
      </c>
      <c r="UJ147" s="20">
        <f t="shared" si="337"/>
        <v>0</v>
      </c>
      <c r="UK147" s="20">
        <f t="shared" si="338"/>
        <v>0</v>
      </c>
      <c r="UL147" s="6"/>
      <c r="UM147" s="36">
        <f t="shared" si="339"/>
        <v>11000000</v>
      </c>
      <c r="UN147" s="36">
        <f t="shared" si="340"/>
        <v>11000000</v>
      </c>
      <c r="UO147" s="36">
        <f t="shared" si="341"/>
        <v>7709000</v>
      </c>
      <c r="UP147" s="20">
        <f t="shared" si="342"/>
        <v>7550000</v>
      </c>
      <c r="UQ147" s="20">
        <f t="shared" si="343"/>
        <v>0</v>
      </c>
      <c r="UR147" s="20">
        <f t="shared" si="344"/>
        <v>159000</v>
      </c>
      <c r="US147" s="20">
        <f t="shared" si="345"/>
        <v>0</v>
      </c>
      <c r="UT147" s="36">
        <f t="shared" si="346"/>
        <v>3291000</v>
      </c>
      <c r="UU147" s="36">
        <f t="shared" si="347"/>
        <v>500000</v>
      </c>
      <c r="UV147" s="20">
        <f t="shared" si="348"/>
        <v>0</v>
      </c>
      <c r="UW147" s="20">
        <f t="shared" si="349"/>
        <v>500000</v>
      </c>
      <c r="UX147" s="20">
        <f t="shared" si="350"/>
        <v>0</v>
      </c>
      <c r="UY147" s="20">
        <f t="shared" si="351"/>
        <v>200000</v>
      </c>
      <c r="UZ147" s="20">
        <f t="shared" si="352"/>
        <v>30000</v>
      </c>
      <c r="VA147" s="20">
        <f t="shared" si="353"/>
        <v>950000</v>
      </c>
      <c r="VB147" s="36">
        <f t="shared" si="354"/>
        <v>1611000</v>
      </c>
      <c r="VC147" s="20">
        <f t="shared" si="355"/>
        <v>500000</v>
      </c>
      <c r="VD147" s="20">
        <f t="shared" si="356"/>
        <v>200000</v>
      </c>
      <c r="VE147" s="20">
        <f t="shared" si="357"/>
        <v>0</v>
      </c>
      <c r="VF147" s="20">
        <f t="shared" si="358"/>
        <v>0</v>
      </c>
      <c r="VG147" s="20">
        <f t="shared" si="359"/>
        <v>20000</v>
      </c>
      <c r="VH147" s="20">
        <f t="shared" si="360"/>
        <v>300000</v>
      </c>
      <c r="VI147" s="20">
        <f t="shared" si="361"/>
        <v>0</v>
      </c>
      <c r="VJ147" s="20">
        <f t="shared" si="362"/>
        <v>0</v>
      </c>
      <c r="VK147" s="20">
        <f t="shared" si="363"/>
        <v>0</v>
      </c>
      <c r="VL147" s="20">
        <f t="shared" si="364"/>
        <v>591000</v>
      </c>
      <c r="VM147" s="20">
        <f t="shared" si="365"/>
        <v>0</v>
      </c>
      <c r="VN147" s="20">
        <f t="shared" si="366"/>
        <v>0</v>
      </c>
      <c r="VT147" s="34">
        <f t="shared" si="253"/>
        <v>4461551</v>
      </c>
      <c r="VU147" s="34" t="str">
        <f t="shared" si="254"/>
        <v>Oblastní charita Červený Kostelec</v>
      </c>
      <c r="VV147" s="34" t="str">
        <f t="shared" si="255"/>
        <v>Hospic Anežky České</v>
      </c>
      <c r="VW147" s="34" t="str">
        <f t="shared" si="256"/>
        <v>odlehčovací služby</v>
      </c>
      <c r="VX147" s="10">
        <f t="shared" si="257"/>
        <v>763000</v>
      </c>
      <c r="VY147" s="10"/>
      <c r="VZ147" s="10"/>
      <c r="WA147" s="10">
        <f t="shared" si="258"/>
        <v>530000</v>
      </c>
      <c r="WB147" s="10">
        <f t="shared" si="259"/>
        <v>300000</v>
      </c>
      <c r="WC147" s="10">
        <f t="shared" si="260"/>
        <v>60000</v>
      </c>
      <c r="WD147" s="10">
        <f t="shared" si="261"/>
        <v>0</v>
      </c>
      <c r="WE147" s="10">
        <f t="shared" si="262"/>
        <v>273000</v>
      </c>
      <c r="WF147" s="10"/>
      <c r="WG147" s="10"/>
      <c r="WH147" s="10">
        <f t="shared" si="263"/>
        <v>800000</v>
      </c>
      <c r="WI147" s="10">
        <f t="shared" si="264"/>
        <v>7228000</v>
      </c>
      <c r="WJ147" s="10">
        <f t="shared" si="265"/>
        <v>13200000</v>
      </c>
      <c r="WK147" s="10"/>
      <c r="WL147" s="10">
        <f t="shared" si="266"/>
        <v>5094000</v>
      </c>
      <c r="WM147" s="10">
        <f t="shared" si="267"/>
        <v>28248000</v>
      </c>
      <c r="WN147" s="10">
        <f t="shared" si="268"/>
        <v>28248000</v>
      </c>
      <c r="WO147" s="10">
        <f t="shared" si="269"/>
        <v>0</v>
      </c>
      <c r="WP147" s="10">
        <f t="shared" si="270"/>
        <v>18294000</v>
      </c>
      <c r="WQ147" s="34">
        <v>6115340</v>
      </c>
      <c r="WR147" s="10">
        <f t="shared" si="271"/>
        <v>730000</v>
      </c>
      <c r="WS147" s="10"/>
      <c r="WT147" s="10"/>
      <c r="WU147" s="10">
        <f t="shared" si="272"/>
        <v>500000</v>
      </c>
      <c r="WV147" s="10">
        <f t="shared" si="273"/>
        <v>300000</v>
      </c>
      <c r="WW147" s="10">
        <f t="shared" si="274"/>
        <v>0</v>
      </c>
      <c r="WX147" s="10">
        <f t="shared" si="275"/>
        <v>0</v>
      </c>
      <c r="WY147" s="10">
        <f t="shared" si="276"/>
        <v>220000</v>
      </c>
      <c r="WZ147" s="10"/>
      <c r="XA147" s="10"/>
      <c r="XB147" s="10">
        <f t="shared" si="277"/>
        <v>0</v>
      </c>
      <c r="XC147" s="10">
        <f t="shared" si="278"/>
        <v>1541000</v>
      </c>
      <c r="XD147" s="10">
        <f t="shared" si="279"/>
        <v>7709000</v>
      </c>
      <c r="XE147" s="10">
        <f t="shared" si="280"/>
        <v>11000000</v>
      </c>
      <c r="XF147" s="10"/>
      <c r="XG147" s="10">
        <f t="shared" si="281"/>
        <v>11000000</v>
      </c>
      <c r="XH147" s="10">
        <f t="shared" si="282"/>
        <v>0</v>
      </c>
      <c r="XI147" s="10"/>
      <c r="XJ147" s="10"/>
      <c r="XK147" s="10"/>
    </row>
    <row r="148" spans="1:635" s="34" customFormat="1" ht="28.5" customHeight="1">
      <c r="A148" s="7">
        <v>1</v>
      </c>
      <c r="B148" s="9" t="s">
        <v>1679</v>
      </c>
      <c r="C148" s="7">
        <v>48623814</v>
      </c>
      <c r="D148" s="7" t="s">
        <v>1680</v>
      </c>
      <c r="E148" s="7" t="s">
        <v>1315</v>
      </c>
      <c r="F148" s="7">
        <v>5947102</v>
      </c>
      <c r="G148" s="7" t="s">
        <v>1686</v>
      </c>
      <c r="H148" s="7" t="s">
        <v>1187</v>
      </c>
      <c r="I148" s="7" t="s">
        <v>1687</v>
      </c>
      <c r="J148" s="35">
        <v>39083</v>
      </c>
      <c r="K148" s="7"/>
      <c r="L148" s="7" t="s">
        <v>1188</v>
      </c>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t="s">
        <v>1688</v>
      </c>
      <c r="AQ148" s="7">
        <v>4</v>
      </c>
      <c r="AR148" s="7">
        <v>78</v>
      </c>
      <c r="AS148" s="7">
        <v>70</v>
      </c>
      <c r="AT148" s="7">
        <v>68</v>
      </c>
      <c r="AU148" s="7">
        <v>70</v>
      </c>
      <c r="AV148" s="7"/>
      <c r="AW148" s="7"/>
      <c r="AX148" s="7"/>
      <c r="AY148" s="7"/>
      <c r="AZ148" s="7"/>
      <c r="BA148" s="7"/>
      <c r="BB148" s="7"/>
      <c r="BC148" s="7"/>
      <c r="BD148" s="7"/>
      <c r="BE148" s="7"/>
      <c r="BF148" s="7"/>
      <c r="BG148" s="7"/>
      <c r="BH148" s="7"/>
      <c r="BI148" s="7"/>
      <c r="BJ148" s="7"/>
      <c r="BK148" s="7"/>
      <c r="BL148" s="7" t="s">
        <v>1674</v>
      </c>
      <c r="BM148" s="7" t="s">
        <v>1191</v>
      </c>
      <c r="BN148" s="7" t="s">
        <v>1200</v>
      </c>
      <c r="BO148" s="7">
        <v>0</v>
      </c>
      <c r="BP148" s="7">
        <v>0</v>
      </c>
      <c r="BQ148" s="7">
        <v>0</v>
      </c>
      <c r="BR148" s="7">
        <v>0</v>
      </c>
      <c r="BS148" s="7">
        <v>0</v>
      </c>
      <c r="BT148" s="7">
        <v>19</v>
      </c>
      <c r="BU148" s="7">
        <v>7</v>
      </c>
      <c r="BV148" s="7">
        <v>3</v>
      </c>
      <c r="BW148" s="7">
        <v>2</v>
      </c>
      <c r="BX148" s="7">
        <v>37</v>
      </c>
      <c r="BY148" s="7">
        <v>19</v>
      </c>
      <c r="BZ148" s="7">
        <v>7</v>
      </c>
      <c r="CA148" s="7">
        <v>3</v>
      </c>
      <c r="CB148" s="7">
        <v>2</v>
      </c>
      <c r="CC148" s="7">
        <v>37</v>
      </c>
      <c r="CD148" s="7">
        <v>0</v>
      </c>
      <c r="CE148" s="7">
        <v>68</v>
      </c>
      <c r="CF148" s="7">
        <v>68</v>
      </c>
      <c r="CG148" s="7"/>
      <c r="CH148" s="7">
        <v>0</v>
      </c>
      <c r="CI148" s="7">
        <v>0</v>
      </c>
      <c r="CJ148" s="7">
        <v>0</v>
      </c>
      <c r="CK148" s="7">
        <v>0</v>
      </c>
      <c r="CL148" s="7">
        <v>0</v>
      </c>
      <c r="CM148" s="7">
        <v>20</v>
      </c>
      <c r="CN148" s="7">
        <v>7</v>
      </c>
      <c r="CO148" s="7">
        <v>4</v>
      </c>
      <c r="CP148" s="7">
        <v>3</v>
      </c>
      <c r="CQ148" s="7">
        <v>36</v>
      </c>
      <c r="CR148" s="7">
        <v>20</v>
      </c>
      <c r="CS148" s="7">
        <v>7</v>
      </c>
      <c r="CT148" s="7">
        <v>4</v>
      </c>
      <c r="CU148" s="7">
        <v>3</v>
      </c>
      <c r="CV148" s="7">
        <v>36</v>
      </c>
      <c r="CW148" s="7">
        <v>0</v>
      </c>
      <c r="CX148" s="7">
        <v>70</v>
      </c>
      <c r="CY148" s="7">
        <v>70</v>
      </c>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v>1</v>
      </c>
      <c r="EL148" s="7">
        <v>0.1</v>
      </c>
      <c r="EM148" s="7">
        <v>0.1</v>
      </c>
      <c r="EN148" s="7">
        <v>52000</v>
      </c>
      <c r="EO148" s="7">
        <v>40000</v>
      </c>
      <c r="EP148" s="7">
        <v>9</v>
      </c>
      <c r="EQ148" s="7">
        <v>0.28000000000000003</v>
      </c>
      <c r="ER148" s="7">
        <v>0.28000000000000003</v>
      </c>
      <c r="ES148" s="7">
        <v>199400</v>
      </c>
      <c r="ET148" s="7">
        <v>190000</v>
      </c>
      <c r="EU148" s="7"/>
      <c r="EV148" s="7"/>
      <c r="EW148" s="7"/>
      <c r="EX148" s="7"/>
      <c r="EY148" s="7"/>
      <c r="EZ148" s="7"/>
      <c r="FA148" s="7"/>
      <c r="FB148" s="7"/>
      <c r="FC148" s="7"/>
      <c r="FD148" s="7"/>
      <c r="FE148" s="7"/>
      <c r="FF148" s="7"/>
      <c r="FG148" s="7"/>
      <c r="FH148" s="7"/>
      <c r="FI148" s="7"/>
      <c r="FJ148" s="7"/>
      <c r="FK148" s="7"/>
      <c r="FL148" s="7"/>
      <c r="FM148" s="7"/>
      <c r="FN148" s="7"/>
      <c r="FO148" s="7">
        <v>2</v>
      </c>
      <c r="FP148" s="7">
        <v>0.04</v>
      </c>
      <c r="FQ148" s="7">
        <v>0.04</v>
      </c>
      <c r="FR148" s="7">
        <v>30000</v>
      </c>
      <c r="FS148" s="7">
        <v>20000</v>
      </c>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c r="IW148" s="7"/>
      <c r="IX148" s="7"/>
      <c r="IY148" s="7"/>
      <c r="IZ148" s="7"/>
      <c r="JA148" s="7"/>
      <c r="JB148" s="7"/>
      <c r="JC148" s="7"/>
      <c r="JD148" s="7"/>
      <c r="JE148" s="7"/>
      <c r="JF148" s="7"/>
      <c r="JG148" s="7"/>
      <c r="JH148" s="7"/>
      <c r="JI148" s="7"/>
      <c r="JJ148" s="7"/>
      <c r="JK148" s="7"/>
      <c r="JL148" s="7"/>
      <c r="JM148" s="7"/>
      <c r="JN148" s="7"/>
      <c r="JO148" s="7"/>
      <c r="JP148" s="7"/>
      <c r="JQ148" s="7"/>
      <c r="JR148" s="7"/>
      <c r="JS148" s="7"/>
      <c r="JT148" s="7"/>
      <c r="JU148" s="7"/>
      <c r="JV148" s="7"/>
      <c r="JW148" s="7"/>
      <c r="JX148" s="7"/>
      <c r="JY148" s="7"/>
      <c r="JZ148" s="7"/>
      <c r="KA148" s="7"/>
      <c r="KB148" s="7"/>
      <c r="KC148" s="7"/>
      <c r="KD148" s="7"/>
      <c r="KE148" s="7"/>
      <c r="KF148" s="7"/>
      <c r="KG148" s="7">
        <v>0</v>
      </c>
      <c r="KH148" s="7"/>
      <c r="KI148" s="7">
        <v>0.38</v>
      </c>
      <c r="KJ148" s="7">
        <v>0</v>
      </c>
      <c r="KK148" s="7">
        <v>0</v>
      </c>
      <c r="KL148" s="7">
        <v>0</v>
      </c>
      <c r="KM148" s="7">
        <v>0.38</v>
      </c>
      <c r="KN148" s="7">
        <v>281400</v>
      </c>
      <c r="KO148" s="7">
        <v>250000</v>
      </c>
      <c r="KP148" s="7">
        <v>250000</v>
      </c>
      <c r="KQ148" s="7"/>
      <c r="KR148" s="7"/>
      <c r="KS148" s="7"/>
      <c r="KT148" s="7">
        <v>0</v>
      </c>
      <c r="KU148" s="7">
        <v>0</v>
      </c>
      <c r="KV148" s="7">
        <v>0</v>
      </c>
      <c r="KW148" s="7"/>
      <c r="KX148" s="7"/>
      <c r="KY148" s="7"/>
      <c r="KZ148" s="7">
        <v>0</v>
      </c>
      <c r="LA148" s="7">
        <v>0</v>
      </c>
      <c r="LB148" s="7">
        <v>0</v>
      </c>
      <c r="LC148" s="7"/>
      <c r="LD148" s="7"/>
      <c r="LE148" s="7"/>
      <c r="LF148" s="7">
        <v>0</v>
      </c>
      <c r="LG148" s="7">
        <v>0</v>
      </c>
      <c r="LH148" s="7">
        <v>0</v>
      </c>
      <c r="LI148" s="7"/>
      <c r="LJ148" s="7"/>
      <c r="LK148" s="7"/>
      <c r="LL148" s="7">
        <v>500</v>
      </c>
      <c r="LM148" s="7">
        <v>0</v>
      </c>
      <c r="LN148" s="7">
        <v>0</v>
      </c>
      <c r="LO148" s="7"/>
      <c r="LP148" s="7"/>
      <c r="LQ148" s="7"/>
      <c r="LR148" s="7">
        <v>22000</v>
      </c>
      <c r="LS148" s="7">
        <v>0</v>
      </c>
      <c r="LT148" s="7">
        <v>0</v>
      </c>
      <c r="LU148" s="7"/>
      <c r="LV148" s="7"/>
      <c r="LW148" s="7"/>
      <c r="LX148" s="7">
        <v>0</v>
      </c>
      <c r="LY148" s="7">
        <v>0</v>
      </c>
      <c r="LZ148" s="7">
        <v>0</v>
      </c>
      <c r="MA148" s="7"/>
      <c r="MB148" s="7"/>
      <c r="MC148" s="7"/>
      <c r="MD148" s="7">
        <v>5000</v>
      </c>
      <c r="ME148" s="7">
        <v>0</v>
      </c>
      <c r="MF148" s="7">
        <v>0</v>
      </c>
      <c r="MG148" s="7"/>
      <c r="MH148" s="7"/>
      <c r="MI148" s="7"/>
      <c r="MJ148" s="7">
        <v>15000</v>
      </c>
      <c r="MK148" s="7">
        <v>0</v>
      </c>
      <c r="ML148" s="7">
        <v>0</v>
      </c>
      <c r="MM148" s="7"/>
      <c r="MN148" s="7"/>
      <c r="MO148" s="7"/>
      <c r="MP148" s="7">
        <v>3500</v>
      </c>
      <c r="MQ148" s="7">
        <v>0</v>
      </c>
      <c r="MR148" s="7">
        <v>0</v>
      </c>
      <c r="MS148" s="7"/>
      <c r="MT148" s="7"/>
      <c r="MU148" s="7"/>
      <c r="MV148" s="7">
        <v>7200</v>
      </c>
      <c r="MW148" s="7">
        <v>0</v>
      </c>
      <c r="MX148" s="7">
        <v>0</v>
      </c>
      <c r="MY148" s="7"/>
      <c r="MZ148" s="7"/>
      <c r="NA148" s="7"/>
      <c r="NB148" s="7">
        <v>3800</v>
      </c>
      <c r="NC148" s="7">
        <v>0</v>
      </c>
      <c r="ND148" s="7">
        <v>0</v>
      </c>
      <c r="NE148" s="7"/>
      <c r="NF148" s="7"/>
      <c r="NG148" s="7"/>
      <c r="NH148" s="7">
        <v>10000</v>
      </c>
      <c r="NI148" s="7">
        <v>0</v>
      </c>
      <c r="NJ148" s="7">
        <v>0</v>
      </c>
      <c r="NK148" s="7"/>
      <c r="NL148" s="7"/>
      <c r="NM148" s="7"/>
      <c r="NN148" s="7">
        <v>0</v>
      </c>
      <c r="NO148" s="7">
        <v>0</v>
      </c>
      <c r="NP148" s="7">
        <v>0</v>
      </c>
      <c r="NQ148" s="7"/>
      <c r="NR148" s="7"/>
      <c r="NS148" s="7"/>
      <c r="NT148" s="7">
        <v>1000</v>
      </c>
      <c r="NU148" s="7">
        <v>0</v>
      </c>
      <c r="NV148" s="7">
        <v>0</v>
      </c>
      <c r="NW148" s="7"/>
      <c r="NX148" s="7"/>
      <c r="NY148" s="7"/>
      <c r="NZ148" s="7">
        <v>10000</v>
      </c>
      <c r="OA148" s="7">
        <v>0</v>
      </c>
      <c r="OB148" s="7">
        <v>0</v>
      </c>
      <c r="OC148" s="7"/>
      <c r="OD148" s="7"/>
      <c r="OE148" s="7"/>
      <c r="OF148" s="7">
        <v>0</v>
      </c>
      <c r="OG148" s="7">
        <v>0</v>
      </c>
      <c r="OH148" s="7">
        <v>0</v>
      </c>
      <c r="OI148" s="7"/>
      <c r="OJ148" s="7"/>
      <c r="OK148" s="7"/>
      <c r="OL148" s="7">
        <v>0</v>
      </c>
      <c r="OM148" s="7">
        <v>0</v>
      </c>
      <c r="ON148" s="7">
        <v>0</v>
      </c>
      <c r="OO148" s="7"/>
      <c r="OP148" s="7"/>
      <c r="OQ148" s="7"/>
      <c r="OR148" s="7">
        <v>0</v>
      </c>
      <c r="OS148" s="7">
        <v>0</v>
      </c>
      <c r="OT148" s="7">
        <v>0</v>
      </c>
      <c r="OU148" s="7"/>
      <c r="OV148" s="7"/>
      <c r="OW148" s="7"/>
      <c r="OX148" s="7">
        <v>16000</v>
      </c>
      <c r="OY148" s="7">
        <v>0</v>
      </c>
      <c r="OZ148" s="7">
        <v>0</v>
      </c>
      <c r="PA148" s="7"/>
      <c r="PB148" s="7"/>
      <c r="PC148" s="7"/>
      <c r="PD148" s="7">
        <v>300</v>
      </c>
      <c r="PE148" s="7">
        <v>0</v>
      </c>
      <c r="PF148" s="7">
        <v>0</v>
      </c>
      <c r="PG148" s="7"/>
      <c r="PH148" s="7"/>
      <c r="PI148" s="7"/>
      <c r="PJ148" s="7">
        <v>72300</v>
      </c>
      <c r="PK148" s="7">
        <v>0</v>
      </c>
      <c r="PL148" s="7">
        <v>0</v>
      </c>
      <c r="PM148" s="7"/>
      <c r="PN148" s="7"/>
      <c r="PO148" s="7"/>
      <c r="PP148" s="7">
        <v>448000</v>
      </c>
      <c r="PQ148" s="7">
        <v>250000</v>
      </c>
      <c r="PR148" s="8">
        <v>250000</v>
      </c>
      <c r="PS148" s="7">
        <v>100</v>
      </c>
      <c r="PT148" s="7">
        <v>100</v>
      </c>
      <c r="PU148" s="7"/>
      <c r="PV148" s="7"/>
      <c r="PW148" s="7"/>
      <c r="PX148" s="7">
        <v>168000</v>
      </c>
      <c r="PY148" s="7">
        <v>168000</v>
      </c>
      <c r="PZ148" s="7">
        <v>250000</v>
      </c>
      <c r="QA148" s="7">
        <v>0</v>
      </c>
      <c r="QB148" s="7">
        <v>0</v>
      </c>
      <c r="QC148" s="7">
        <v>0</v>
      </c>
      <c r="QD148" s="7">
        <v>0</v>
      </c>
      <c r="QE148" s="7">
        <v>0</v>
      </c>
      <c r="QF148" s="7">
        <v>0</v>
      </c>
      <c r="QG148" s="7">
        <v>0</v>
      </c>
      <c r="QH148" s="7">
        <v>0</v>
      </c>
      <c r="QI148" s="7">
        <v>0</v>
      </c>
      <c r="QJ148" s="7">
        <v>90950</v>
      </c>
      <c r="QK148" s="7">
        <v>98000</v>
      </c>
      <c r="QL148" s="7">
        <v>98000</v>
      </c>
      <c r="QM148" s="7"/>
      <c r="QN148" s="7">
        <v>0</v>
      </c>
      <c r="QO148" s="7">
        <v>0</v>
      </c>
      <c r="QP148" s="7">
        <v>0</v>
      </c>
      <c r="QQ148" s="7"/>
      <c r="QR148" s="7"/>
      <c r="QS148" s="7"/>
      <c r="QT148" s="7"/>
      <c r="QU148" s="7">
        <v>0</v>
      </c>
      <c r="QV148" s="7">
        <v>70000</v>
      </c>
      <c r="QW148" s="7">
        <v>0</v>
      </c>
      <c r="QX148" s="7">
        <v>150000</v>
      </c>
      <c r="QY148" s="7">
        <v>100000</v>
      </c>
      <c r="QZ148" s="7">
        <v>100000</v>
      </c>
      <c r="RA148" s="7"/>
      <c r="RB148" s="7"/>
      <c r="RC148" s="7"/>
      <c r="RD148" s="7">
        <v>84410</v>
      </c>
      <c r="RE148" s="7">
        <v>0</v>
      </c>
      <c r="RF148" s="7">
        <v>0</v>
      </c>
      <c r="RG148" s="7"/>
      <c r="RH148" s="7"/>
      <c r="RI148" s="7">
        <v>0</v>
      </c>
      <c r="RJ148" s="7"/>
      <c r="RK148" s="7"/>
      <c r="RL148" s="7"/>
      <c r="RM148" s="7" t="s">
        <v>1188</v>
      </c>
      <c r="RN148" s="7"/>
      <c r="RO148" s="7"/>
      <c r="RP148" s="7"/>
      <c r="RQ148" s="7"/>
      <c r="RR148" s="7"/>
      <c r="RS148" s="7"/>
      <c r="RT148" s="7"/>
      <c r="RU148" s="7"/>
      <c r="RV148" s="7"/>
      <c r="RW148" s="7"/>
      <c r="RX148" s="7"/>
      <c r="RY148" s="7"/>
      <c r="RZ148" s="7"/>
      <c r="SA148" s="7"/>
      <c r="SB148" s="7"/>
      <c r="SC148" s="7"/>
      <c r="SD148" s="7"/>
      <c r="SE148" s="7"/>
      <c r="SF148" s="7"/>
      <c r="SG148" s="36">
        <f t="shared" si="283"/>
        <v>448000</v>
      </c>
      <c r="SH148" s="36">
        <f t="shared" si="284"/>
        <v>448000</v>
      </c>
      <c r="SI148" s="36">
        <f t="shared" si="285"/>
        <v>281400</v>
      </c>
      <c r="SJ148" s="20">
        <f t="shared" si="286"/>
        <v>281400</v>
      </c>
      <c r="SK148" s="20">
        <f t="shared" si="287"/>
        <v>0</v>
      </c>
      <c r="SL148" s="20">
        <f t="shared" si="288"/>
        <v>0</v>
      </c>
      <c r="SM148" s="20">
        <f t="shared" si="289"/>
        <v>0</v>
      </c>
      <c r="SN148" s="36">
        <f t="shared" si="290"/>
        <v>166600</v>
      </c>
      <c r="SO148" s="36">
        <f t="shared" si="291"/>
        <v>22500</v>
      </c>
      <c r="SP148" s="20">
        <f t="shared" si="292"/>
        <v>500</v>
      </c>
      <c r="SQ148" s="20">
        <f t="shared" si="293"/>
        <v>22000</v>
      </c>
      <c r="SR148" s="20">
        <f t="shared" si="294"/>
        <v>0</v>
      </c>
      <c r="SS148" s="20">
        <f t="shared" si="295"/>
        <v>5000</v>
      </c>
      <c r="ST148" s="20">
        <f t="shared" si="296"/>
        <v>15000</v>
      </c>
      <c r="SU148" s="20">
        <f t="shared" si="297"/>
        <v>3500</v>
      </c>
      <c r="SV148" s="36">
        <f t="shared" si="298"/>
        <v>48000</v>
      </c>
      <c r="SW148" s="20">
        <f t="shared" si="299"/>
        <v>7200</v>
      </c>
      <c r="SX148" s="20">
        <f t="shared" si="300"/>
        <v>3800</v>
      </c>
      <c r="SY148" s="20">
        <f t="shared" si="301"/>
        <v>10000</v>
      </c>
      <c r="SZ148" s="20">
        <f t="shared" si="302"/>
        <v>0</v>
      </c>
      <c r="TA148" s="20">
        <f t="shared" si="303"/>
        <v>1000</v>
      </c>
      <c r="TB148" s="20">
        <f t="shared" si="304"/>
        <v>10000</v>
      </c>
      <c r="TC148" s="20">
        <f t="shared" si="305"/>
        <v>0</v>
      </c>
      <c r="TD148" s="20">
        <f t="shared" si="306"/>
        <v>0</v>
      </c>
      <c r="TE148" s="20">
        <f t="shared" si="307"/>
        <v>0</v>
      </c>
      <c r="TF148" s="20">
        <f t="shared" si="308"/>
        <v>16000</v>
      </c>
      <c r="TG148" s="20">
        <f t="shared" si="309"/>
        <v>300</v>
      </c>
      <c r="TH148" s="20">
        <f t="shared" si="310"/>
        <v>72300</v>
      </c>
      <c r="TI148" s="6"/>
      <c r="TJ148" s="36">
        <f t="shared" si="311"/>
        <v>250000</v>
      </c>
      <c r="TK148" s="36">
        <f t="shared" si="312"/>
        <v>250000</v>
      </c>
      <c r="TL148" s="36">
        <f t="shared" si="313"/>
        <v>250000</v>
      </c>
      <c r="TM148" s="20">
        <f t="shared" si="314"/>
        <v>250000</v>
      </c>
      <c r="TN148" s="20">
        <f t="shared" si="315"/>
        <v>0</v>
      </c>
      <c r="TO148" s="20">
        <f t="shared" si="316"/>
        <v>0</v>
      </c>
      <c r="TP148" s="20">
        <f t="shared" si="317"/>
        <v>0</v>
      </c>
      <c r="TQ148" s="36">
        <f t="shared" si="318"/>
        <v>0</v>
      </c>
      <c r="TR148" s="36">
        <f t="shared" si="319"/>
        <v>0</v>
      </c>
      <c r="TS148" s="20">
        <f t="shared" si="320"/>
        <v>0</v>
      </c>
      <c r="TT148" s="20">
        <f t="shared" si="321"/>
        <v>0</v>
      </c>
      <c r="TU148" s="20">
        <f t="shared" si="322"/>
        <v>0</v>
      </c>
      <c r="TV148" s="20">
        <f t="shared" si="323"/>
        <v>0</v>
      </c>
      <c r="TW148" s="20">
        <f t="shared" si="324"/>
        <v>0</v>
      </c>
      <c r="TX148" s="20">
        <f t="shared" si="325"/>
        <v>0</v>
      </c>
      <c r="TY148" s="36">
        <f t="shared" si="326"/>
        <v>0</v>
      </c>
      <c r="TZ148" s="20">
        <f t="shared" si="327"/>
        <v>0</v>
      </c>
      <c r="UA148" s="20">
        <f t="shared" si="328"/>
        <v>0</v>
      </c>
      <c r="UB148" s="20">
        <f t="shared" si="329"/>
        <v>0</v>
      </c>
      <c r="UC148" s="20">
        <f t="shared" si="330"/>
        <v>0</v>
      </c>
      <c r="UD148" s="20">
        <f t="shared" si="331"/>
        <v>0</v>
      </c>
      <c r="UE148" s="20">
        <f t="shared" si="332"/>
        <v>0</v>
      </c>
      <c r="UF148" s="20">
        <f t="shared" si="333"/>
        <v>0</v>
      </c>
      <c r="UG148" s="20">
        <f t="shared" si="334"/>
        <v>0</v>
      </c>
      <c r="UH148" s="20">
        <f t="shared" si="335"/>
        <v>0</v>
      </c>
      <c r="UI148" s="20">
        <f t="shared" si="336"/>
        <v>0</v>
      </c>
      <c r="UJ148" s="20">
        <f t="shared" si="337"/>
        <v>0</v>
      </c>
      <c r="UK148" s="20">
        <f t="shared" si="338"/>
        <v>0</v>
      </c>
      <c r="UL148" s="6"/>
      <c r="UM148" s="36">
        <f t="shared" si="339"/>
        <v>250000</v>
      </c>
      <c r="UN148" s="36">
        <f t="shared" si="340"/>
        <v>250000</v>
      </c>
      <c r="UO148" s="36">
        <f t="shared" si="341"/>
        <v>250000</v>
      </c>
      <c r="UP148" s="20">
        <f t="shared" si="342"/>
        <v>250000</v>
      </c>
      <c r="UQ148" s="20">
        <f t="shared" si="343"/>
        <v>0</v>
      </c>
      <c r="UR148" s="20">
        <f t="shared" si="344"/>
        <v>0</v>
      </c>
      <c r="US148" s="20">
        <f t="shared" si="345"/>
        <v>0</v>
      </c>
      <c r="UT148" s="36">
        <f t="shared" si="346"/>
        <v>0</v>
      </c>
      <c r="UU148" s="36">
        <f t="shared" si="347"/>
        <v>0</v>
      </c>
      <c r="UV148" s="20">
        <f t="shared" si="348"/>
        <v>0</v>
      </c>
      <c r="UW148" s="20">
        <f t="shared" si="349"/>
        <v>0</v>
      </c>
      <c r="UX148" s="20">
        <f t="shared" si="350"/>
        <v>0</v>
      </c>
      <c r="UY148" s="20">
        <f t="shared" si="351"/>
        <v>0</v>
      </c>
      <c r="UZ148" s="20">
        <f t="shared" si="352"/>
        <v>0</v>
      </c>
      <c r="VA148" s="20">
        <f t="shared" si="353"/>
        <v>0</v>
      </c>
      <c r="VB148" s="36">
        <f t="shared" si="354"/>
        <v>0</v>
      </c>
      <c r="VC148" s="20">
        <f t="shared" si="355"/>
        <v>0</v>
      </c>
      <c r="VD148" s="20">
        <f t="shared" si="356"/>
        <v>0</v>
      </c>
      <c r="VE148" s="20">
        <f t="shared" si="357"/>
        <v>0</v>
      </c>
      <c r="VF148" s="20">
        <f t="shared" si="358"/>
        <v>0</v>
      </c>
      <c r="VG148" s="20">
        <f t="shared" si="359"/>
        <v>0</v>
      </c>
      <c r="VH148" s="20">
        <f t="shared" si="360"/>
        <v>0</v>
      </c>
      <c r="VI148" s="20">
        <f t="shared" si="361"/>
        <v>0</v>
      </c>
      <c r="VJ148" s="20">
        <f t="shared" si="362"/>
        <v>0</v>
      </c>
      <c r="VK148" s="20">
        <f t="shared" si="363"/>
        <v>0</v>
      </c>
      <c r="VL148" s="20">
        <f t="shared" si="364"/>
        <v>0</v>
      </c>
      <c r="VM148" s="20">
        <f t="shared" si="365"/>
        <v>0</v>
      </c>
      <c r="VN148" s="20">
        <f t="shared" si="366"/>
        <v>0</v>
      </c>
      <c r="VT148" s="34">
        <f t="shared" si="253"/>
        <v>5947102</v>
      </c>
      <c r="VU148" s="34" t="str">
        <f t="shared" si="254"/>
        <v>Oblastní charita Červený Kostelec</v>
      </c>
      <c r="VV148" s="34" t="str">
        <f t="shared" si="255"/>
        <v>Tísňová péče při pečovatelské službě</v>
      </c>
      <c r="VW148" s="34" t="str">
        <f t="shared" si="256"/>
        <v>tísňová péče</v>
      </c>
      <c r="VX148" s="10">
        <f t="shared" si="257"/>
        <v>42500</v>
      </c>
      <c r="VY148" s="10"/>
      <c r="VZ148" s="10"/>
      <c r="WA148" s="10">
        <f t="shared" si="258"/>
        <v>7200</v>
      </c>
      <c r="WB148" s="10">
        <f t="shared" si="259"/>
        <v>10000</v>
      </c>
      <c r="WC148" s="10">
        <f t="shared" si="260"/>
        <v>10000</v>
      </c>
      <c r="WD148" s="10">
        <f t="shared" si="261"/>
        <v>0</v>
      </c>
      <c r="WE148" s="10">
        <f t="shared" si="262"/>
        <v>4800</v>
      </c>
      <c r="WF148" s="10"/>
      <c r="WG148" s="10"/>
      <c r="WH148" s="10">
        <f t="shared" si="263"/>
        <v>300</v>
      </c>
      <c r="WI148" s="10">
        <f t="shared" si="264"/>
        <v>91800</v>
      </c>
      <c r="WJ148" s="10">
        <f t="shared" si="265"/>
        <v>251400</v>
      </c>
      <c r="WK148" s="10"/>
      <c r="WL148" s="10">
        <f t="shared" si="266"/>
        <v>30000</v>
      </c>
      <c r="WM148" s="10">
        <f t="shared" si="267"/>
        <v>448000</v>
      </c>
      <c r="WN148" s="10">
        <f t="shared" si="268"/>
        <v>448000</v>
      </c>
      <c r="WO148" s="10">
        <f t="shared" si="269"/>
        <v>0</v>
      </c>
      <c r="WP148" s="10">
        <f t="shared" si="270"/>
        <v>281400</v>
      </c>
      <c r="WQ148" s="34">
        <v>6115340</v>
      </c>
      <c r="WR148" s="10">
        <f t="shared" si="271"/>
        <v>0</v>
      </c>
      <c r="WS148" s="10"/>
      <c r="WT148" s="10"/>
      <c r="WU148" s="10">
        <f t="shared" si="272"/>
        <v>0</v>
      </c>
      <c r="WV148" s="10">
        <f t="shared" si="273"/>
        <v>0</v>
      </c>
      <c r="WW148" s="10">
        <f t="shared" si="274"/>
        <v>0</v>
      </c>
      <c r="WX148" s="10">
        <f t="shared" si="275"/>
        <v>0</v>
      </c>
      <c r="WY148" s="10">
        <f t="shared" si="276"/>
        <v>0</v>
      </c>
      <c r="WZ148" s="10"/>
      <c r="XA148" s="10"/>
      <c r="XB148" s="10">
        <f t="shared" si="277"/>
        <v>0</v>
      </c>
      <c r="XC148" s="10">
        <f t="shared" si="278"/>
        <v>0</v>
      </c>
      <c r="XD148" s="10">
        <f t="shared" si="279"/>
        <v>250000</v>
      </c>
      <c r="XE148" s="10">
        <f t="shared" si="280"/>
        <v>250000</v>
      </c>
      <c r="XF148" s="10"/>
      <c r="XG148" s="10">
        <f t="shared" si="281"/>
        <v>250000</v>
      </c>
      <c r="XH148" s="10">
        <f t="shared" si="282"/>
        <v>0</v>
      </c>
      <c r="XI148" s="10"/>
      <c r="XJ148" s="10"/>
      <c r="XK148" s="10"/>
    </row>
    <row r="149" spans="1:635" s="34" customFormat="1" ht="28.5" customHeight="1">
      <c r="A149" s="7">
        <v>1</v>
      </c>
      <c r="B149" s="9" t="s">
        <v>1679</v>
      </c>
      <c r="C149" s="7">
        <v>48623814</v>
      </c>
      <c r="D149" s="7" t="s">
        <v>1680</v>
      </c>
      <c r="E149" s="7" t="s">
        <v>1315</v>
      </c>
      <c r="F149" s="7">
        <v>6466112</v>
      </c>
      <c r="G149" s="7" t="s">
        <v>1262</v>
      </c>
      <c r="H149" s="7" t="s">
        <v>1263</v>
      </c>
      <c r="I149" s="7" t="s">
        <v>1689</v>
      </c>
      <c r="J149" s="35">
        <v>39083</v>
      </c>
      <c r="K149" s="7"/>
      <c r="L149" s="7" t="s">
        <v>1188</v>
      </c>
      <c r="M149" s="7"/>
      <c r="N149" s="7"/>
      <c r="O149" s="7"/>
      <c r="P149" s="7"/>
      <c r="Q149" s="7"/>
      <c r="R149" s="7"/>
      <c r="S149" s="7"/>
      <c r="T149" s="7"/>
      <c r="U149" s="7"/>
      <c r="V149" s="7"/>
      <c r="W149" s="7"/>
      <c r="X149" s="7" t="s">
        <v>1356</v>
      </c>
      <c r="Y149" s="7"/>
      <c r="Z149" s="7"/>
      <c r="AA149" s="7"/>
      <c r="AB149" s="7"/>
      <c r="AC149" s="7"/>
      <c r="AD149" s="7"/>
      <c r="AE149" s="7"/>
      <c r="AF149" s="7"/>
      <c r="AG149" s="7"/>
      <c r="AH149" s="7"/>
      <c r="AI149" s="7">
        <v>2</v>
      </c>
      <c r="AJ149" s="7">
        <v>12</v>
      </c>
      <c r="AK149" s="7">
        <v>1103</v>
      </c>
      <c r="AL149" s="7">
        <v>1000</v>
      </c>
      <c r="AM149" s="7">
        <v>1000</v>
      </c>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t="s">
        <v>1674</v>
      </c>
      <c r="BM149" s="7" t="s">
        <v>1492</v>
      </c>
      <c r="BN149" s="7" t="s">
        <v>1319</v>
      </c>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v>2</v>
      </c>
      <c r="EL149" s="7">
        <v>0.45</v>
      </c>
      <c r="EM149" s="7">
        <v>0.45</v>
      </c>
      <c r="EN149" s="7">
        <v>195000</v>
      </c>
      <c r="EO149" s="7">
        <v>185000</v>
      </c>
      <c r="EP149" s="7"/>
      <c r="EQ149" s="7"/>
      <c r="ER149" s="7"/>
      <c r="ES149" s="7"/>
      <c r="ET149" s="7"/>
      <c r="EU149" s="7">
        <v>1</v>
      </c>
      <c r="EV149" s="7">
        <v>0.2</v>
      </c>
      <c r="EW149" s="7">
        <v>0.2</v>
      </c>
      <c r="EX149" s="7">
        <v>130000</v>
      </c>
      <c r="EY149" s="7">
        <v>0</v>
      </c>
      <c r="EZ149" s="7"/>
      <c r="FA149" s="7"/>
      <c r="FB149" s="7"/>
      <c r="FC149" s="7"/>
      <c r="FD149" s="7"/>
      <c r="FE149" s="7"/>
      <c r="FF149" s="7"/>
      <c r="FG149" s="7"/>
      <c r="FH149" s="7"/>
      <c r="FI149" s="7"/>
      <c r="FJ149" s="7"/>
      <c r="FK149" s="7"/>
      <c r="FL149" s="7"/>
      <c r="FM149" s="7"/>
      <c r="FN149" s="7"/>
      <c r="FO149" s="7">
        <v>2</v>
      </c>
      <c r="FP149" s="7">
        <v>0.21</v>
      </c>
      <c r="FQ149" s="7">
        <v>0.21</v>
      </c>
      <c r="FR149" s="7">
        <v>103800</v>
      </c>
      <c r="FS149" s="7">
        <v>95000</v>
      </c>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c r="IW149" s="7"/>
      <c r="IX149" s="7"/>
      <c r="IY149" s="7"/>
      <c r="IZ149" s="7"/>
      <c r="JA149" s="7"/>
      <c r="JB149" s="7"/>
      <c r="JC149" s="7"/>
      <c r="JD149" s="7"/>
      <c r="JE149" s="7"/>
      <c r="JF149" s="7"/>
      <c r="JG149" s="7"/>
      <c r="JH149" s="7"/>
      <c r="JI149" s="7"/>
      <c r="JJ149" s="7"/>
      <c r="JK149" s="7"/>
      <c r="JL149" s="7"/>
      <c r="JM149" s="7"/>
      <c r="JN149" s="7"/>
      <c r="JO149" s="7"/>
      <c r="JP149" s="7"/>
      <c r="JQ149" s="7"/>
      <c r="JR149" s="7"/>
      <c r="JS149" s="7"/>
      <c r="JT149" s="7"/>
      <c r="JU149" s="7"/>
      <c r="JV149" s="7"/>
      <c r="JW149" s="7"/>
      <c r="JX149" s="7"/>
      <c r="JY149" s="7"/>
      <c r="JZ149" s="7"/>
      <c r="KA149" s="7"/>
      <c r="KB149" s="7"/>
      <c r="KC149" s="7"/>
      <c r="KD149" s="7"/>
      <c r="KE149" s="7"/>
      <c r="KF149" s="7"/>
      <c r="KG149" s="7">
        <v>0</v>
      </c>
      <c r="KH149" s="7"/>
      <c r="KI149" s="7">
        <v>0.65</v>
      </c>
      <c r="KJ149" s="7">
        <v>0</v>
      </c>
      <c r="KK149" s="7">
        <v>0</v>
      </c>
      <c r="KL149" s="7">
        <v>0</v>
      </c>
      <c r="KM149" s="7">
        <v>0.65</v>
      </c>
      <c r="KN149" s="7">
        <v>428800</v>
      </c>
      <c r="KO149" s="7">
        <v>280000</v>
      </c>
      <c r="KP149" s="7">
        <v>280000</v>
      </c>
      <c r="KQ149" s="7"/>
      <c r="KR149" s="7"/>
      <c r="KS149" s="7"/>
      <c r="KT149" s="7">
        <v>0</v>
      </c>
      <c r="KU149" s="7">
        <v>0</v>
      </c>
      <c r="KV149" s="7">
        <v>0</v>
      </c>
      <c r="KW149" s="7"/>
      <c r="KX149" s="7"/>
      <c r="KY149" s="7"/>
      <c r="KZ149" s="7">
        <v>0</v>
      </c>
      <c r="LA149" s="7">
        <v>0</v>
      </c>
      <c r="LB149" s="7">
        <v>0</v>
      </c>
      <c r="LC149" s="7"/>
      <c r="LD149" s="7"/>
      <c r="LE149" s="7"/>
      <c r="LF149" s="7">
        <v>0</v>
      </c>
      <c r="LG149" s="7">
        <v>0</v>
      </c>
      <c r="LH149" s="7">
        <v>0</v>
      </c>
      <c r="LI149" s="7"/>
      <c r="LJ149" s="7"/>
      <c r="LK149" s="7"/>
      <c r="LL149" s="7">
        <v>0</v>
      </c>
      <c r="LM149" s="7">
        <v>0</v>
      </c>
      <c r="LN149" s="7">
        <v>0</v>
      </c>
      <c r="LO149" s="7"/>
      <c r="LP149" s="7"/>
      <c r="LQ149" s="7"/>
      <c r="LR149" s="7">
        <v>0</v>
      </c>
      <c r="LS149" s="7">
        <v>0</v>
      </c>
      <c r="LT149" s="7">
        <v>0</v>
      </c>
      <c r="LU149" s="7"/>
      <c r="LV149" s="7"/>
      <c r="LW149" s="7"/>
      <c r="LX149" s="7">
        <v>0</v>
      </c>
      <c r="LY149" s="7">
        <v>0</v>
      </c>
      <c r="LZ149" s="7">
        <v>0</v>
      </c>
      <c r="MA149" s="7"/>
      <c r="MB149" s="7"/>
      <c r="MC149" s="7"/>
      <c r="MD149" s="7">
        <v>2000</v>
      </c>
      <c r="ME149" s="7">
        <v>0</v>
      </c>
      <c r="MF149" s="7">
        <v>0</v>
      </c>
      <c r="MG149" s="7"/>
      <c r="MH149" s="7"/>
      <c r="MI149" s="7"/>
      <c r="MJ149" s="7">
        <v>0</v>
      </c>
      <c r="MK149" s="7">
        <v>0</v>
      </c>
      <c r="ML149" s="7">
        <v>0</v>
      </c>
      <c r="MM149" s="7"/>
      <c r="MN149" s="7"/>
      <c r="MO149" s="7"/>
      <c r="MP149" s="7">
        <v>2400</v>
      </c>
      <c r="MQ149" s="7">
        <v>0</v>
      </c>
      <c r="MR149" s="7">
        <v>0</v>
      </c>
      <c r="MS149" s="7"/>
      <c r="MT149" s="7"/>
      <c r="MU149" s="7"/>
      <c r="MV149" s="7">
        <v>8100</v>
      </c>
      <c r="MW149" s="7">
        <v>0</v>
      </c>
      <c r="MX149" s="7">
        <v>0</v>
      </c>
      <c r="MY149" s="7"/>
      <c r="MZ149" s="7"/>
      <c r="NA149" s="7"/>
      <c r="NB149" s="7">
        <v>1000</v>
      </c>
      <c r="NC149" s="7">
        <v>0</v>
      </c>
      <c r="ND149" s="7">
        <v>0</v>
      </c>
      <c r="NE149" s="7"/>
      <c r="NF149" s="7"/>
      <c r="NG149" s="7"/>
      <c r="NH149" s="7">
        <v>0</v>
      </c>
      <c r="NI149" s="7">
        <v>0</v>
      </c>
      <c r="NJ149" s="7">
        <v>0</v>
      </c>
      <c r="NK149" s="7"/>
      <c r="NL149" s="7"/>
      <c r="NM149" s="7"/>
      <c r="NN149" s="7">
        <v>0</v>
      </c>
      <c r="NO149" s="7">
        <v>0</v>
      </c>
      <c r="NP149" s="7">
        <v>0</v>
      </c>
      <c r="NQ149" s="7"/>
      <c r="NR149" s="7"/>
      <c r="NS149" s="7"/>
      <c r="NT149" s="7">
        <v>0</v>
      </c>
      <c r="NU149" s="7">
        <v>0</v>
      </c>
      <c r="NV149" s="7">
        <v>0</v>
      </c>
      <c r="NW149" s="7"/>
      <c r="NX149" s="7"/>
      <c r="NY149" s="7"/>
      <c r="NZ149" s="7">
        <v>0</v>
      </c>
      <c r="OA149" s="7">
        <v>0</v>
      </c>
      <c r="OB149" s="7">
        <v>0</v>
      </c>
      <c r="OC149" s="7"/>
      <c r="OD149" s="7"/>
      <c r="OE149" s="7"/>
      <c r="OF149" s="7">
        <v>0</v>
      </c>
      <c r="OG149" s="7">
        <v>0</v>
      </c>
      <c r="OH149" s="7">
        <v>0</v>
      </c>
      <c r="OI149" s="7"/>
      <c r="OJ149" s="7"/>
      <c r="OK149" s="7"/>
      <c r="OL149" s="7">
        <v>0</v>
      </c>
      <c r="OM149" s="7">
        <v>0</v>
      </c>
      <c r="ON149" s="7">
        <v>0</v>
      </c>
      <c r="OO149" s="7"/>
      <c r="OP149" s="7"/>
      <c r="OQ149" s="7"/>
      <c r="OR149" s="7">
        <v>0</v>
      </c>
      <c r="OS149" s="7">
        <v>0</v>
      </c>
      <c r="OT149" s="7">
        <v>0</v>
      </c>
      <c r="OU149" s="7"/>
      <c r="OV149" s="7"/>
      <c r="OW149" s="7"/>
      <c r="OX149" s="7">
        <v>2500</v>
      </c>
      <c r="OY149" s="7">
        <v>0</v>
      </c>
      <c r="OZ149" s="7">
        <v>0</v>
      </c>
      <c r="PA149" s="7"/>
      <c r="PB149" s="7"/>
      <c r="PC149" s="7"/>
      <c r="PD149" s="7">
        <v>0</v>
      </c>
      <c r="PE149" s="7">
        <v>0</v>
      </c>
      <c r="PF149" s="7">
        <v>0</v>
      </c>
      <c r="PG149" s="7"/>
      <c r="PH149" s="7"/>
      <c r="PI149" s="7"/>
      <c r="PJ149" s="7">
        <v>20000</v>
      </c>
      <c r="PK149" s="7">
        <v>0</v>
      </c>
      <c r="PL149" s="7">
        <v>0</v>
      </c>
      <c r="PM149" s="7"/>
      <c r="PN149" s="7"/>
      <c r="PO149" s="7"/>
      <c r="PP149" s="7">
        <v>464800</v>
      </c>
      <c r="PQ149" s="7">
        <v>280000</v>
      </c>
      <c r="PR149" s="8">
        <v>280000</v>
      </c>
      <c r="PS149" s="7">
        <v>100</v>
      </c>
      <c r="PT149" s="7">
        <v>100</v>
      </c>
      <c r="PU149" s="7"/>
      <c r="PV149" s="7"/>
      <c r="PW149" s="7"/>
      <c r="PX149" s="7">
        <v>214000</v>
      </c>
      <c r="PY149" s="7">
        <v>214000</v>
      </c>
      <c r="PZ149" s="7">
        <v>280000</v>
      </c>
      <c r="QA149" s="7">
        <v>0</v>
      </c>
      <c r="QB149" s="7">
        <v>0</v>
      </c>
      <c r="QC149" s="7">
        <v>0</v>
      </c>
      <c r="QD149" s="7">
        <v>0</v>
      </c>
      <c r="QE149" s="7">
        <v>0</v>
      </c>
      <c r="QF149" s="7">
        <v>0</v>
      </c>
      <c r="QG149" s="7">
        <v>0</v>
      </c>
      <c r="QH149" s="7">
        <v>0</v>
      </c>
      <c r="QI149" s="7">
        <v>0</v>
      </c>
      <c r="QJ149" s="7">
        <v>0</v>
      </c>
      <c r="QK149" s="7">
        <v>0</v>
      </c>
      <c r="QL149" s="7">
        <v>0</v>
      </c>
      <c r="QM149" s="7"/>
      <c r="QN149" s="7">
        <v>0</v>
      </c>
      <c r="QO149" s="7">
        <v>0</v>
      </c>
      <c r="QP149" s="7">
        <v>0</v>
      </c>
      <c r="QQ149" s="7"/>
      <c r="QR149" s="7"/>
      <c r="QS149" s="7"/>
      <c r="QT149" s="7"/>
      <c r="QU149" s="7">
        <v>0</v>
      </c>
      <c r="QV149" s="7">
        <v>30000</v>
      </c>
      <c r="QW149" s="7">
        <v>0</v>
      </c>
      <c r="QX149" s="7"/>
      <c r="QY149" s="7"/>
      <c r="QZ149" s="7"/>
      <c r="RA149" s="7"/>
      <c r="RB149" s="7"/>
      <c r="RC149" s="7"/>
      <c r="RD149" s="7">
        <v>168666</v>
      </c>
      <c r="RE149" s="7">
        <v>216000</v>
      </c>
      <c r="RF149" s="7">
        <v>184800</v>
      </c>
      <c r="RG149" s="7"/>
      <c r="RH149" s="7"/>
      <c r="RI149" s="7">
        <v>0</v>
      </c>
      <c r="RJ149" s="7"/>
      <c r="RK149" s="7"/>
      <c r="RL149" s="7"/>
      <c r="RM149" s="7" t="s">
        <v>1188</v>
      </c>
      <c r="RN149" s="7"/>
      <c r="RO149" s="7"/>
      <c r="RP149" s="7"/>
      <c r="RQ149" s="7"/>
      <c r="RR149" s="7"/>
      <c r="RS149" s="7"/>
      <c r="RT149" s="7"/>
      <c r="RU149" s="7"/>
      <c r="RV149" s="7"/>
      <c r="RW149" s="7"/>
      <c r="RX149" s="7"/>
      <c r="RY149" s="7"/>
      <c r="RZ149" s="7"/>
      <c r="SA149" s="7"/>
      <c r="SB149" s="7"/>
      <c r="SC149" s="7"/>
      <c r="SD149" s="7"/>
      <c r="SE149" s="7"/>
      <c r="SF149" s="7"/>
      <c r="SG149" s="36">
        <f t="shared" si="283"/>
        <v>464800</v>
      </c>
      <c r="SH149" s="36">
        <f t="shared" si="284"/>
        <v>464800</v>
      </c>
      <c r="SI149" s="36">
        <f t="shared" si="285"/>
        <v>428800</v>
      </c>
      <c r="SJ149" s="20">
        <f t="shared" si="286"/>
        <v>428800</v>
      </c>
      <c r="SK149" s="20">
        <f t="shared" si="287"/>
        <v>0</v>
      </c>
      <c r="SL149" s="20">
        <f t="shared" si="288"/>
        <v>0</v>
      </c>
      <c r="SM149" s="20">
        <f t="shared" si="289"/>
        <v>0</v>
      </c>
      <c r="SN149" s="36">
        <f t="shared" si="290"/>
        <v>36000</v>
      </c>
      <c r="SO149" s="36">
        <f t="shared" si="291"/>
        <v>0</v>
      </c>
      <c r="SP149" s="20">
        <f t="shared" si="292"/>
        <v>0</v>
      </c>
      <c r="SQ149" s="20">
        <f t="shared" si="293"/>
        <v>0</v>
      </c>
      <c r="SR149" s="20">
        <f t="shared" si="294"/>
        <v>0</v>
      </c>
      <c r="SS149" s="20">
        <f t="shared" si="295"/>
        <v>2000</v>
      </c>
      <c r="ST149" s="20">
        <f t="shared" si="296"/>
        <v>0</v>
      </c>
      <c r="SU149" s="20">
        <f t="shared" si="297"/>
        <v>2400</v>
      </c>
      <c r="SV149" s="36">
        <f t="shared" si="298"/>
        <v>11600</v>
      </c>
      <c r="SW149" s="20">
        <f t="shared" si="299"/>
        <v>8100</v>
      </c>
      <c r="SX149" s="20">
        <f t="shared" si="300"/>
        <v>1000</v>
      </c>
      <c r="SY149" s="20">
        <f t="shared" si="301"/>
        <v>0</v>
      </c>
      <c r="SZ149" s="20">
        <f t="shared" si="302"/>
        <v>0</v>
      </c>
      <c r="TA149" s="20">
        <f t="shared" si="303"/>
        <v>0</v>
      </c>
      <c r="TB149" s="20">
        <f t="shared" si="304"/>
        <v>0</v>
      </c>
      <c r="TC149" s="20">
        <f t="shared" si="305"/>
        <v>0</v>
      </c>
      <c r="TD149" s="20">
        <f t="shared" si="306"/>
        <v>0</v>
      </c>
      <c r="TE149" s="20">
        <f t="shared" si="307"/>
        <v>0</v>
      </c>
      <c r="TF149" s="20">
        <f t="shared" si="308"/>
        <v>2500</v>
      </c>
      <c r="TG149" s="20">
        <f t="shared" si="309"/>
        <v>0</v>
      </c>
      <c r="TH149" s="20">
        <f t="shared" si="310"/>
        <v>20000</v>
      </c>
      <c r="TI149" s="6"/>
      <c r="TJ149" s="36">
        <f t="shared" si="311"/>
        <v>280000</v>
      </c>
      <c r="TK149" s="36">
        <f t="shared" si="312"/>
        <v>280000</v>
      </c>
      <c r="TL149" s="36">
        <f t="shared" si="313"/>
        <v>280000</v>
      </c>
      <c r="TM149" s="20">
        <f t="shared" si="314"/>
        <v>280000</v>
      </c>
      <c r="TN149" s="20">
        <f t="shared" si="315"/>
        <v>0</v>
      </c>
      <c r="TO149" s="20">
        <f t="shared" si="316"/>
        <v>0</v>
      </c>
      <c r="TP149" s="20">
        <f t="shared" si="317"/>
        <v>0</v>
      </c>
      <c r="TQ149" s="36">
        <f t="shared" si="318"/>
        <v>0</v>
      </c>
      <c r="TR149" s="36">
        <f t="shared" si="319"/>
        <v>0</v>
      </c>
      <c r="TS149" s="20">
        <f t="shared" si="320"/>
        <v>0</v>
      </c>
      <c r="TT149" s="20">
        <f t="shared" si="321"/>
        <v>0</v>
      </c>
      <c r="TU149" s="20">
        <f t="shared" si="322"/>
        <v>0</v>
      </c>
      <c r="TV149" s="20">
        <f t="shared" si="323"/>
        <v>0</v>
      </c>
      <c r="TW149" s="20">
        <f t="shared" si="324"/>
        <v>0</v>
      </c>
      <c r="TX149" s="20">
        <f t="shared" si="325"/>
        <v>0</v>
      </c>
      <c r="TY149" s="36">
        <f t="shared" si="326"/>
        <v>0</v>
      </c>
      <c r="TZ149" s="20">
        <f t="shared" si="327"/>
        <v>0</v>
      </c>
      <c r="UA149" s="20">
        <f t="shared" si="328"/>
        <v>0</v>
      </c>
      <c r="UB149" s="20">
        <f t="shared" si="329"/>
        <v>0</v>
      </c>
      <c r="UC149" s="20">
        <f t="shared" si="330"/>
        <v>0</v>
      </c>
      <c r="UD149" s="20">
        <f t="shared" si="331"/>
        <v>0</v>
      </c>
      <c r="UE149" s="20">
        <f t="shared" si="332"/>
        <v>0</v>
      </c>
      <c r="UF149" s="20">
        <f t="shared" si="333"/>
        <v>0</v>
      </c>
      <c r="UG149" s="20">
        <f t="shared" si="334"/>
        <v>0</v>
      </c>
      <c r="UH149" s="20">
        <f t="shared" si="335"/>
        <v>0</v>
      </c>
      <c r="UI149" s="20">
        <f t="shared" si="336"/>
        <v>0</v>
      </c>
      <c r="UJ149" s="20">
        <f t="shared" si="337"/>
        <v>0</v>
      </c>
      <c r="UK149" s="20">
        <f t="shared" si="338"/>
        <v>0</v>
      </c>
      <c r="UL149" s="6"/>
      <c r="UM149" s="36">
        <f t="shared" si="339"/>
        <v>280000</v>
      </c>
      <c r="UN149" s="36">
        <f t="shared" si="340"/>
        <v>280000</v>
      </c>
      <c r="UO149" s="36">
        <f t="shared" si="341"/>
        <v>280000</v>
      </c>
      <c r="UP149" s="20">
        <f t="shared" si="342"/>
        <v>280000</v>
      </c>
      <c r="UQ149" s="20">
        <f t="shared" si="343"/>
        <v>0</v>
      </c>
      <c r="UR149" s="20">
        <f t="shared" si="344"/>
        <v>0</v>
      </c>
      <c r="US149" s="20">
        <f t="shared" si="345"/>
        <v>0</v>
      </c>
      <c r="UT149" s="36">
        <f t="shared" si="346"/>
        <v>0</v>
      </c>
      <c r="UU149" s="36">
        <f t="shared" si="347"/>
        <v>0</v>
      </c>
      <c r="UV149" s="20">
        <f t="shared" si="348"/>
        <v>0</v>
      </c>
      <c r="UW149" s="20">
        <f t="shared" si="349"/>
        <v>0</v>
      </c>
      <c r="UX149" s="20">
        <f t="shared" si="350"/>
        <v>0</v>
      </c>
      <c r="UY149" s="20">
        <f t="shared" si="351"/>
        <v>0</v>
      </c>
      <c r="UZ149" s="20">
        <f t="shared" si="352"/>
        <v>0</v>
      </c>
      <c r="VA149" s="20">
        <f t="shared" si="353"/>
        <v>0</v>
      </c>
      <c r="VB149" s="36">
        <f t="shared" si="354"/>
        <v>0</v>
      </c>
      <c r="VC149" s="20">
        <f t="shared" si="355"/>
        <v>0</v>
      </c>
      <c r="VD149" s="20">
        <f t="shared" si="356"/>
        <v>0</v>
      </c>
      <c r="VE149" s="20">
        <f t="shared" si="357"/>
        <v>0</v>
      </c>
      <c r="VF149" s="20">
        <f t="shared" si="358"/>
        <v>0</v>
      </c>
      <c r="VG149" s="20">
        <f t="shared" si="359"/>
        <v>0</v>
      </c>
      <c r="VH149" s="20">
        <f t="shared" si="360"/>
        <v>0</v>
      </c>
      <c r="VI149" s="20">
        <f t="shared" si="361"/>
        <v>0</v>
      </c>
      <c r="VJ149" s="20">
        <f t="shared" si="362"/>
        <v>0</v>
      </c>
      <c r="VK149" s="20">
        <f t="shared" si="363"/>
        <v>0</v>
      </c>
      <c r="VL149" s="20">
        <f t="shared" si="364"/>
        <v>0</v>
      </c>
      <c r="VM149" s="20">
        <f t="shared" si="365"/>
        <v>0</v>
      </c>
      <c r="VN149" s="20">
        <f t="shared" si="366"/>
        <v>0</v>
      </c>
      <c r="VT149" s="34">
        <f t="shared" si="253"/>
        <v>6466112</v>
      </c>
      <c r="VU149" s="34" t="str">
        <f t="shared" si="254"/>
        <v>Oblastní charita Červený Kostelec</v>
      </c>
      <c r="VV149" s="34" t="str">
        <f t="shared" si="255"/>
        <v>Odborná poradna</v>
      </c>
      <c r="VW149" s="34" t="str">
        <f t="shared" si="256"/>
        <v>odborné sociální poradenství</v>
      </c>
      <c r="VX149" s="10">
        <f t="shared" si="257"/>
        <v>2000</v>
      </c>
      <c r="VY149" s="10"/>
      <c r="VZ149" s="10"/>
      <c r="WA149" s="10">
        <f t="shared" si="258"/>
        <v>8100</v>
      </c>
      <c r="WB149" s="10">
        <f t="shared" si="259"/>
        <v>0</v>
      </c>
      <c r="WC149" s="10">
        <f t="shared" si="260"/>
        <v>0</v>
      </c>
      <c r="WD149" s="10">
        <f t="shared" si="261"/>
        <v>0</v>
      </c>
      <c r="WE149" s="10">
        <f t="shared" si="262"/>
        <v>1000</v>
      </c>
      <c r="WF149" s="10"/>
      <c r="WG149" s="10"/>
      <c r="WH149" s="10">
        <f t="shared" si="263"/>
        <v>0</v>
      </c>
      <c r="WI149" s="10">
        <f t="shared" si="264"/>
        <v>24900</v>
      </c>
      <c r="WJ149" s="10">
        <f t="shared" si="265"/>
        <v>325000</v>
      </c>
      <c r="WK149" s="10"/>
      <c r="WL149" s="10">
        <f t="shared" si="266"/>
        <v>103800</v>
      </c>
      <c r="WM149" s="10">
        <f t="shared" si="267"/>
        <v>464800</v>
      </c>
      <c r="WN149" s="10">
        <f t="shared" si="268"/>
        <v>464800</v>
      </c>
      <c r="WO149" s="10">
        <f t="shared" si="269"/>
        <v>0</v>
      </c>
      <c r="WP149" s="10">
        <f t="shared" si="270"/>
        <v>428800</v>
      </c>
      <c r="WQ149" s="34">
        <v>6115340</v>
      </c>
      <c r="WR149" s="10">
        <f t="shared" si="271"/>
        <v>0</v>
      </c>
      <c r="WS149" s="10"/>
      <c r="WT149" s="10"/>
      <c r="WU149" s="10">
        <f t="shared" si="272"/>
        <v>0</v>
      </c>
      <c r="WV149" s="10">
        <f t="shared" si="273"/>
        <v>0</v>
      </c>
      <c r="WW149" s="10">
        <f t="shared" si="274"/>
        <v>0</v>
      </c>
      <c r="WX149" s="10">
        <f t="shared" si="275"/>
        <v>0</v>
      </c>
      <c r="WY149" s="10">
        <f t="shared" si="276"/>
        <v>0</v>
      </c>
      <c r="WZ149" s="10"/>
      <c r="XA149" s="10"/>
      <c r="XB149" s="10">
        <f t="shared" si="277"/>
        <v>0</v>
      </c>
      <c r="XC149" s="10">
        <f t="shared" si="278"/>
        <v>0</v>
      </c>
      <c r="XD149" s="10">
        <f t="shared" si="279"/>
        <v>280000</v>
      </c>
      <c r="XE149" s="10">
        <f t="shared" si="280"/>
        <v>280000</v>
      </c>
      <c r="XF149" s="10"/>
      <c r="XG149" s="10">
        <f t="shared" si="281"/>
        <v>280000</v>
      </c>
      <c r="XH149" s="10">
        <f t="shared" si="282"/>
        <v>0</v>
      </c>
      <c r="XI149" s="10"/>
      <c r="XJ149" s="10"/>
      <c r="XK149" s="10"/>
    </row>
    <row r="150" spans="1:635" s="34" customFormat="1" ht="28.5" customHeight="1">
      <c r="A150" s="7">
        <v>1</v>
      </c>
      <c r="B150" s="9" t="s">
        <v>1679</v>
      </c>
      <c r="C150" s="7">
        <v>48623814</v>
      </c>
      <c r="D150" s="7" t="s">
        <v>1680</v>
      </c>
      <c r="E150" s="7" t="s">
        <v>1315</v>
      </c>
      <c r="F150" s="7">
        <v>6627771</v>
      </c>
      <c r="G150" s="7" t="s">
        <v>1235</v>
      </c>
      <c r="H150" s="7" t="s">
        <v>1187</v>
      </c>
      <c r="I150" s="7" t="s">
        <v>1690</v>
      </c>
      <c r="J150" s="35">
        <v>39083</v>
      </c>
      <c r="K150" s="7"/>
      <c r="L150" s="7" t="s">
        <v>1188</v>
      </c>
      <c r="M150" s="7" t="s">
        <v>1691</v>
      </c>
      <c r="N150" s="7">
        <v>2</v>
      </c>
      <c r="O150" s="7"/>
      <c r="P150" s="7">
        <v>2</v>
      </c>
      <c r="Q150" s="7">
        <v>2</v>
      </c>
      <c r="R150" s="7">
        <v>2</v>
      </c>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t="s">
        <v>1606</v>
      </c>
      <c r="BM150" s="7" t="s">
        <v>1492</v>
      </c>
      <c r="BN150" s="7" t="s">
        <v>1692</v>
      </c>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v>0</v>
      </c>
      <c r="DB150" s="7">
        <v>0</v>
      </c>
      <c r="DC150" s="7">
        <v>0</v>
      </c>
      <c r="DD150" s="7">
        <v>0</v>
      </c>
      <c r="DE150" s="7">
        <v>0</v>
      </c>
      <c r="DF150" s="7">
        <v>0</v>
      </c>
      <c r="DG150" s="7">
        <v>0</v>
      </c>
      <c r="DH150" s="7">
        <v>1</v>
      </c>
      <c r="DI150" s="7">
        <v>1</v>
      </c>
      <c r="DJ150" s="7">
        <v>0</v>
      </c>
      <c r="DK150" s="7">
        <v>0</v>
      </c>
      <c r="DL150" s="7">
        <v>0</v>
      </c>
      <c r="DM150" s="7">
        <v>1</v>
      </c>
      <c r="DN150" s="7">
        <v>1</v>
      </c>
      <c r="DO150" s="7">
        <v>0</v>
      </c>
      <c r="DP150" s="7">
        <v>0</v>
      </c>
      <c r="DQ150" s="7">
        <v>2</v>
      </c>
      <c r="DR150" s="7">
        <v>2</v>
      </c>
      <c r="DS150" s="7">
        <v>0</v>
      </c>
      <c r="DT150" s="7">
        <v>0</v>
      </c>
      <c r="DU150" s="7">
        <v>0</v>
      </c>
      <c r="DV150" s="7">
        <v>0</v>
      </c>
      <c r="DW150" s="7">
        <v>0</v>
      </c>
      <c r="DX150" s="7">
        <v>0</v>
      </c>
      <c r="DY150" s="7">
        <v>0</v>
      </c>
      <c r="DZ150" s="7">
        <v>1</v>
      </c>
      <c r="EA150" s="7">
        <v>1</v>
      </c>
      <c r="EB150" s="7">
        <v>0</v>
      </c>
      <c r="EC150" s="7">
        <v>0</v>
      </c>
      <c r="ED150" s="7">
        <v>0</v>
      </c>
      <c r="EE150" s="7">
        <v>1</v>
      </c>
      <c r="EF150" s="7">
        <v>1</v>
      </c>
      <c r="EG150" s="7">
        <v>0</v>
      </c>
      <c r="EH150" s="7">
        <v>0</v>
      </c>
      <c r="EI150" s="7">
        <v>2</v>
      </c>
      <c r="EJ150" s="7">
        <v>2</v>
      </c>
      <c r="EK150" s="7">
        <v>1</v>
      </c>
      <c r="EL150" s="7">
        <v>0.2</v>
      </c>
      <c r="EM150" s="7">
        <v>0.2</v>
      </c>
      <c r="EN150" s="7">
        <v>65000</v>
      </c>
      <c r="EO150" s="7">
        <v>65000</v>
      </c>
      <c r="EP150" s="7">
        <v>3</v>
      </c>
      <c r="EQ150" s="7">
        <v>0.3</v>
      </c>
      <c r="ER150" s="7">
        <v>0.15</v>
      </c>
      <c r="ES150" s="7">
        <v>88000</v>
      </c>
      <c r="ET150" s="7">
        <v>88000</v>
      </c>
      <c r="EU150" s="7">
        <v>1</v>
      </c>
      <c r="EV150" s="7">
        <v>0.1</v>
      </c>
      <c r="EW150" s="7">
        <v>0.3</v>
      </c>
      <c r="EX150" s="7">
        <v>58000</v>
      </c>
      <c r="EY150" s="7">
        <v>0</v>
      </c>
      <c r="EZ150" s="7"/>
      <c r="FA150" s="7"/>
      <c r="FB150" s="7"/>
      <c r="FC150" s="7"/>
      <c r="FD150" s="7"/>
      <c r="FE150" s="7"/>
      <c r="FF150" s="7"/>
      <c r="FG150" s="7"/>
      <c r="FH150" s="7"/>
      <c r="FI150" s="7"/>
      <c r="FJ150" s="7"/>
      <c r="FK150" s="7"/>
      <c r="FL150" s="7"/>
      <c r="FM150" s="7"/>
      <c r="FN150" s="7"/>
      <c r="FO150" s="7">
        <v>3</v>
      </c>
      <c r="FP150" s="7">
        <v>0.26</v>
      </c>
      <c r="FQ150" s="7">
        <v>0.2</v>
      </c>
      <c r="FR150" s="7">
        <v>97200</v>
      </c>
      <c r="FS150" s="7">
        <v>97000</v>
      </c>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c r="IW150" s="7"/>
      <c r="IX150" s="7"/>
      <c r="IY150" s="7"/>
      <c r="IZ150" s="7"/>
      <c r="JA150" s="7"/>
      <c r="JB150" s="7"/>
      <c r="JC150" s="7"/>
      <c r="JD150" s="7"/>
      <c r="JE150" s="7"/>
      <c r="JF150" s="7"/>
      <c r="JG150" s="7"/>
      <c r="JH150" s="7"/>
      <c r="JI150" s="7"/>
      <c r="JJ150" s="7"/>
      <c r="JK150" s="7"/>
      <c r="JL150" s="7"/>
      <c r="JM150" s="7"/>
      <c r="JN150" s="7"/>
      <c r="JO150" s="7"/>
      <c r="JP150" s="7"/>
      <c r="JQ150" s="7"/>
      <c r="JR150" s="7"/>
      <c r="JS150" s="7"/>
      <c r="JT150" s="7"/>
      <c r="JU150" s="7"/>
      <c r="JV150" s="7"/>
      <c r="JW150" s="7"/>
      <c r="JX150" s="7"/>
      <c r="JY150" s="7"/>
      <c r="JZ150" s="7"/>
      <c r="KA150" s="7"/>
      <c r="KB150" s="7"/>
      <c r="KC150" s="7"/>
      <c r="KD150" s="7"/>
      <c r="KE150" s="7"/>
      <c r="KF150" s="7"/>
      <c r="KG150" s="7">
        <v>21</v>
      </c>
      <c r="KH150" s="7">
        <v>358</v>
      </c>
      <c r="KI150" s="7">
        <v>0.6</v>
      </c>
      <c r="KJ150" s="7">
        <v>0</v>
      </c>
      <c r="KK150" s="7">
        <v>0</v>
      </c>
      <c r="KL150" s="7">
        <v>0</v>
      </c>
      <c r="KM150" s="7">
        <v>0.6</v>
      </c>
      <c r="KN150" s="7">
        <v>308200</v>
      </c>
      <c r="KO150" s="7">
        <v>250000</v>
      </c>
      <c r="KP150" s="7">
        <v>250000</v>
      </c>
      <c r="KQ150" s="7"/>
      <c r="KR150" s="7"/>
      <c r="KS150" s="7"/>
      <c r="KT150" s="7">
        <v>0</v>
      </c>
      <c r="KU150" s="7">
        <v>0</v>
      </c>
      <c r="KV150" s="7">
        <v>0</v>
      </c>
      <c r="KW150" s="7"/>
      <c r="KX150" s="7"/>
      <c r="KY150" s="7"/>
      <c r="KZ150" s="7">
        <v>0</v>
      </c>
      <c r="LA150" s="7">
        <v>0</v>
      </c>
      <c r="LB150" s="7">
        <v>0</v>
      </c>
      <c r="LC150" s="7"/>
      <c r="LD150" s="7"/>
      <c r="LE150" s="7"/>
      <c r="LF150" s="7">
        <v>0</v>
      </c>
      <c r="LG150" s="7">
        <v>0</v>
      </c>
      <c r="LH150" s="7">
        <v>0</v>
      </c>
      <c r="LI150" s="7"/>
      <c r="LJ150" s="7"/>
      <c r="LK150" s="7"/>
      <c r="LL150" s="7">
        <v>0</v>
      </c>
      <c r="LM150" s="7">
        <v>0</v>
      </c>
      <c r="LN150" s="7">
        <v>0</v>
      </c>
      <c r="LO150" s="7"/>
      <c r="LP150" s="7"/>
      <c r="LQ150" s="7"/>
      <c r="LR150" s="7">
        <v>50000</v>
      </c>
      <c r="LS150" s="7">
        <v>45000</v>
      </c>
      <c r="LT150" s="7">
        <v>45000</v>
      </c>
      <c r="LU150" s="7"/>
      <c r="LV150" s="7"/>
      <c r="LW150" s="7"/>
      <c r="LX150" s="7">
        <v>0</v>
      </c>
      <c r="LY150" s="7">
        <v>0</v>
      </c>
      <c r="LZ150" s="7">
        <v>0</v>
      </c>
      <c r="MA150" s="7"/>
      <c r="MB150" s="7"/>
      <c r="MC150" s="7"/>
      <c r="MD150" s="7">
        <v>3000</v>
      </c>
      <c r="ME150" s="7">
        <v>3000</v>
      </c>
      <c r="MF150" s="7">
        <v>3000</v>
      </c>
      <c r="MG150" s="7"/>
      <c r="MH150" s="7"/>
      <c r="MI150" s="7"/>
      <c r="MJ150" s="7">
        <v>2000</v>
      </c>
      <c r="MK150" s="7">
        <v>1000</v>
      </c>
      <c r="ML150" s="7">
        <v>1000</v>
      </c>
      <c r="MM150" s="7"/>
      <c r="MN150" s="7"/>
      <c r="MO150" s="7"/>
      <c r="MP150" s="7">
        <v>20000</v>
      </c>
      <c r="MQ150" s="7">
        <v>16000</v>
      </c>
      <c r="MR150" s="7">
        <v>16000</v>
      </c>
      <c r="MS150" s="7"/>
      <c r="MT150" s="7"/>
      <c r="MU150" s="7"/>
      <c r="MV150" s="7">
        <v>85500</v>
      </c>
      <c r="MW150" s="7">
        <v>80000</v>
      </c>
      <c r="MX150" s="7">
        <v>80000</v>
      </c>
      <c r="MY150" s="7"/>
      <c r="MZ150" s="7"/>
      <c r="NA150" s="7"/>
      <c r="NB150" s="7">
        <v>5700</v>
      </c>
      <c r="NC150" s="7">
        <v>5700</v>
      </c>
      <c r="ND150" s="7">
        <v>5700</v>
      </c>
      <c r="NE150" s="7"/>
      <c r="NF150" s="7"/>
      <c r="NG150" s="7"/>
      <c r="NH150" s="7">
        <v>0</v>
      </c>
      <c r="NI150" s="7">
        <v>0</v>
      </c>
      <c r="NJ150" s="7">
        <v>0</v>
      </c>
      <c r="NK150" s="7"/>
      <c r="NL150" s="7"/>
      <c r="NM150" s="7"/>
      <c r="NN150" s="7">
        <v>0</v>
      </c>
      <c r="NO150" s="7">
        <v>0</v>
      </c>
      <c r="NP150" s="7">
        <v>0</v>
      </c>
      <c r="NQ150" s="7"/>
      <c r="NR150" s="7"/>
      <c r="NS150" s="7"/>
      <c r="NT150" s="7">
        <v>1500</v>
      </c>
      <c r="NU150" s="7">
        <v>1300</v>
      </c>
      <c r="NV150" s="7">
        <v>1300</v>
      </c>
      <c r="NW150" s="7"/>
      <c r="NX150" s="7"/>
      <c r="NY150" s="7"/>
      <c r="NZ150" s="7">
        <v>36000</v>
      </c>
      <c r="OA150" s="7">
        <v>30000</v>
      </c>
      <c r="OB150" s="7">
        <v>30000</v>
      </c>
      <c r="OC150" s="7"/>
      <c r="OD150" s="7"/>
      <c r="OE150" s="7"/>
      <c r="OF150" s="7">
        <v>0</v>
      </c>
      <c r="OG150" s="7">
        <v>0</v>
      </c>
      <c r="OH150" s="7">
        <v>0</v>
      </c>
      <c r="OI150" s="7"/>
      <c r="OJ150" s="7"/>
      <c r="OK150" s="7"/>
      <c r="OL150" s="7">
        <v>0</v>
      </c>
      <c r="OM150" s="7">
        <v>0</v>
      </c>
      <c r="ON150" s="7">
        <v>0</v>
      </c>
      <c r="OO150" s="7"/>
      <c r="OP150" s="7"/>
      <c r="OQ150" s="7"/>
      <c r="OR150" s="7">
        <v>0</v>
      </c>
      <c r="OS150" s="7">
        <v>0</v>
      </c>
      <c r="OT150" s="7">
        <v>0</v>
      </c>
      <c r="OU150" s="7"/>
      <c r="OV150" s="7"/>
      <c r="OW150" s="7"/>
      <c r="OX150" s="7">
        <v>50000</v>
      </c>
      <c r="OY150" s="7">
        <v>18000</v>
      </c>
      <c r="OZ150" s="7">
        <v>18000</v>
      </c>
      <c r="PA150" s="7"/>
      <c r="PB150" s="7"/>
      <c r="PC150" s="7"/>
      <c r="PD150" s="7">
        <v>222000</v>
      </c>
      <c r="PE150" s="7">
        <v>0</v>
      </c>
      <c r="PF150" s="7">
        <v>0</v>
      </c>
      <c r="PG150" s="7"/>
      <c r="PH150" s="7"/>
      <c r="PI150" s="7"/>
      <c r="PJ150" s="7">
        <v>125000</v>
      </c>
      <c r="PK150" s="7">
        <v>50000</v>
      </c>
      <c r="PL150" s="7">
        <v>50000</v>
      </c>
      <c r="PM150" s="7"/>
      <c r="PN150" s="7"/>
      <c r="PO150" s="7"/>
      <c r="PP150" s="7">
        <v>908900</v>
      </c>
      <c r="PQ150" s="7">
        <v>500000</v>
      </c>
      <c r="PR150" s="8">
        <v>500000</v>
      </c>
      <c r="PS150" s="7">
        <v>100</v>
      </c>
      <c r="PT150" s="7">
        <v>100</v>
      </c>
      <c r="PU150" s="7"/>
      <c r="PV150" s="7"/>
      <c r="PW150" s="7"/>
      <c r="PX150" s="7">
        <v>491000</v>
      </c>
      <c r="PY150" s="7">
        <v>200000</v>
      </c>
      <c r="PZ150" s="7">
        <v>500000</v>
      </c>
      <c r="QA150" s="7">
        <v>0</v>
      </c>
      <c r="QB150" s="7">
        <v>0</v>
      </c>
      <c r="QC150" s="7">
        <v>0</v>
      </c>
      <c r="QD150" s="7">
        <v>0</v>
      </c>
      <c r="QE150" s="7">
        <v>0</v>
      </c>
      <c r="QF150" s="7">
        <v>0</v>
      </c>
      <c r="QG150" s="7">
        <v>0</v>
      </c>
      <c r="QH150" s="7">
        <v>0</v>
      </c>
      <c r="QI150" s="7">
        <v>0</v>
      </c>
      <c r="QJ150" s="7">
        <v>146343</v>
      </c>
      <c r="QK150" s="7">
        <v>155000</v>
      </c>
      <c r="QL150" s="7">
        <v>150000</v>
      </c>
      <c r="QM150" s="7"/>
      <c r="QN150" s="7">
        <v>0</v>
      </c>
      <c r="QO150" s="7">
        <v>0</v>
      </c>
      <c r="QP150" s="7">
        <v>0</v>
      </c>
      <c r="QQ150" s="7"/>
      <c r="QR150" s="7"/>
      <c r="QS150" s="7"/>
      <c r="QT150" s="7"/>
      <c r="QU150" s="7">
        <v>69000</v>
      </c>
      <c r="QV150" s="7">
        <v>28000</v>
      </c>
      <c r="QW150" s="7">
        <v>0</v>
      </c>
      <c r="QX150" s="7"/>
      <c r="QY150" s="7"/>
      <c r="QZ150" s="7"/>
      <c r="RA150" s="7"/>
      <c r="RB150" s="7"/>
      <c r="RC150" s="7"/>
      <c r="RD150" s="7">
        <v>403860</v>
      </c>
      <c r="RE150" s="7">
        <v>426000</v>
      </c>
      <c r="RF150" s="7">
        <v>258900</v>
      </c>
      <c r="RG150" s="7"/>
      <c r="RH150" s="7"/>
      <c r="RI150" s="7">
        <v>0</v>
      </c>
      <c r="RJ150" s="7"/>
      <c r="RK150" s="7"/>
      <c r="RL150" s="7"/>
      <c r="RM150" s="7" t="s">
        <v>1188</v>
      </c>
      <c r="RN150" s="7"/>
      <c r="RO150" s="7"/>
      <c r="RP150" s="7"/>
      <c r="RQ150" s="7"/>
      <c r="RR150" s="7"/>
      <c r="RS150" s="7"/>
      <c r="RT150" s="7"/>
      <c r="RU150" s="7"/>
      <c r="RV150" s="7"/>
      <c r="RW150" s="7"/>
      <c r="RX150" s="7"/>
      <c r="RY150" s="7"/>
      <c r="RZ150" s="7"/>
      <c r="SA150" s="7"/>
      <c r="SB150" s="7"/>
      <c r="SC150" s="7"/>
      <c r="SD150" s="7"/>
      <c r="SE150" s="7"/>
      <c r="SF150" s="7"/>
      <c r="SG150" s="36">
        <f t="shared" si="283"/>
        <v>908900</v>
      </c>
      <c r="SH150" s="36">
        <f t="shared" si="284"/>
        <v>908900</v>
      </c>
      <c r="SI150" s="36">
        <f t="shared" si="285"/>
        <v>308200</v>
      </c>
      <c r="SJ150" s="20">
        <f t="shared" si="286"/>
        <v>308200</v>
      </c>
      <c r="SK150" s="20">
        <f t="shared" si="287"/>
        <v>0</v>
      </c>
      <c r="SL150" s="20">
        <f t="shared" si="288"/>
        <v>0</v>
      </c>
      <c r="SM150" s="20">
        <f t="shared" si="289"/>
        <v>0</v>
      </c>
      <c r="SN150" s="36">
        <f t="shared" si="290"/>
        <v>600700</v>
      </c>
      <c r="SO150" s="36">
        <f t="shared" si="291"/>
        <v>50000</v>
      </c>
      <c r="SP150" s="20">
        <f t="shared" si="292"/>
        <v>0</v>
      </c>
      <c r="SQ150" s="20">
        <f t="shared" si="293"/>
        <v>50000</v>
      </c>
      <c r="SR150" s="20">
        <f t="shared" si="294"/>
        <v>0</v>
      </c>
      <c r="SS150" s="20">
        <f t="shared" si="295"/>
        <v>3000</v>
      </c>
      <c r="ST150" s="20">
        <f t="shared" si="296"/>
        <v>2000</v>
      </c>
      <c r="SU150" s="20">
        <f t="shared" si="297"/>
        <v>20000</v>
      </c>
      <c r="SV150" s="36">
        <f t="shared" si="298"/>
        <v>178700</v>
      </c>
      <c r="SW150" s="20">
        <f t="shared" si="299"/>
        <v>85500</v>
      </c>
      <c r="SX150" s="20">
        <f t="shared" si="300"/>
        <v>5700</v>
      </c>
      <c r="SY150" s="20">
        <f t="shared" si="301"/>
        <v>0</v>
      </c>
      <c r="SZ150" s="20">
        <f t="shared" si="302"/>
        <v>0</v>
      </c>
      <c r="TA150" s="20">
        <f t="shared" si="303"/>
        <v>1500</v>
      </c>
      <c r="TB150" s="20">
        <f t="shared" si="304"/>
        <v>36000</v>
      </c>
      <c r="TC150" s="20">
        <f t="shared" si="305"/>
        <v>0</v>
      </c>
      <c r="TD150" s="20">
        <f t="shared" si="306"/>
        <v>0</v>
      </c>
      <c r="TE150" s="20">
        <f t="shared" si="307"/>
        <v>0</v>
      </c>
      <c r="TF150" s="20">
        <f t="shared" si="308"/>
        <v>50000</v>
      </c>
      <c r="TG150" s="20">
        <f t="shared" si="309"/>
        <v>222000</v>
      </c>
      <c r="TH150" s="20">
        <f t="shared" si="310"/>
        <v>125000</v>
      </c>
      <c r="TI150" s="6"/>
      <c r="TJ150" s="36">
        <f t="shared" si="311"/>
        <v>500000</v>
      </c>
      <c r="TK150" s="36">
        <f t="shared" si="312"/>
        <v>500000</v>
      </c>
      <c r="TL150" s="36">
        <f t="shared" si="313"/>
        <v>250000</v>
      </c>
      <c r="TM150" s="20">
        <f t="shared" si="314"/>
        <v>250000</v>
      </c>
      <c r="TN150" s="20">
        <f t="shared" si="315"/>
        <v>0</v>
      </c>
      <c r="TO150" s="20">
        <f t="shared" si="316"/>
        <v>0</v>
      </c>
      <c r="TP150" s="20">
        <f t="shared" si="317"/>
        <v>0</v>
      </c>
      <c r="TQ150" s="36">
        <f t="shared" si="318"/>
        <v>250000</v>
      </c>
      <c r="TR150" s="36">
        <f t="shared" si="319"/>
        <v>45000</v>
      </c>
      <c r="TS150" s="20">
        <f t="shared" si="320"/>
        <v>0</v>
      </c>
      <c r="TT150" s="20">
        <f t="shared" si="321"/>
        <v>45000</v>
      </c>
      <c r="TU150" s="20">
        <f t="shared" si="322"/>
        <v>0</v>
      </c>
      <c r="TV150" s="20">
        <f t="shared" si="323"/>
        <v>3000</v>
      </c>
      <c r="TW150" s="20">
        <f t="shared" si="324"/>
        <v>1000</v>
      </c>
      <c r="TX150" s="20">
        <f t="shared" si="325"/>
        <v>16000</v>
      </c>
      <c r="TY150" s="36">
        <f t="shared" si="326"/>
        <v>135000</v>
      </c>
      <c r="TZ150" s="20">
        <f t="shared" si="327"/>
        <v>80000</v>
      </c>
      <c r="UA150" s="20">
        <f t="shared" si="328"/>
        <v>5700</v>
      </c>
      <c r="UB150" s="20">
        <f t="shared" si="329"/>
        <v>0</v>
      </c>
      <c r="UC150" s="20">
        <f t="shared" si="330"/>
        <v>0</v>
      </c>
      <c r="UD150" s="20">
        <f t="shared" si="331"/>
        <v>1300</v>
      </c>
      <c r="UE150" s="20">
        <f t="shared" si="332"/>
        <v>30000</v>
      </c>
      <c r="UF150" s="20">
        <f t="shared" si="333"/>
        <v>0</v>
      </c>
      <c r="UG150" s="20">
        <f t="shared" si="334"/>
        <v>0</v>
      </c>
      <c r="UH150" s="20">
        <f t="shared" si="335"/>
        <v>0</v>
      </c>
      <c r="UI150" s="20">
        <f t="shared" si="336"/>
        <v>18000</v>
      </c>
      <c r="UJ150" s="20">
        <f t="shared" si="337"/>
        <v>0</v>
      </c>
      <c r="UK150" s="20">
        <f t="shared" si="338"/>
        <v>50000</v>
      </c>
      <c r="UL150" s="6"/>
      <c r="UM150" s="36">
        <f t="shared" si="339"/>
        <v>500000</v>
      </c>
      <c r="UN150" s="36">
        <f t="shared" si="340"/>
        <v>500000</v>
      </c>
      <c r="UO150" s="36">
        <f t="shared" si="341"/>
        <v>250000</v>
      </c>
      <c r="UP150" s="20">
        <f t="shared" si="342"/>
        <v>250000</v>
      </c>
      <c r="UQ150" s="20">
        <f t="shared" si="343"/>
        <v>0</v>
      </c>
      <c r="UR150" s="20">
        <f t="shared" si="344"/>
        <v>0</v>
      </c>
      <c r="US150" s="20">
        <f t="shared" si="345"/>
        <v>0</v>
      </c>
      <c r="UT150" s="36">
        <f t="shared" si="346"/>
        <v>250000</v>
      </c>
      <c r="UU150" s="36">
        <f t="shared" si="347"/>
        <v>45000</v>
      </c>
      <c r="UV150" s="20">
        <f t="shared" si="348"/>
        <v>0</v>
      </c>
      <c r="UW150" s="20">
        <f t="shared" si="349"/>
        <v>45000</v>
      </c>
      <c r="UX150" s="20">
        <f t="shared" si="350"/>
        <v>0</v>
      </c>
      <c r="UY150" s="20">
        <f t="shared" si="351"/>
        <v>3000</v>
      </c>
      <c r="UZ150" s="20">
        <f t="shared" si="352"/>
        <v>1000</v>
      </c>
      <c r="VA150" s="20">
        <f t="shared" si="353"/>
        <v>16000</v>
      </c>
      <c r="VB150" s="36">
        <f t="shared" si="354"/>
        <v>135000</v>
      </c>
      <c r="VC150" s="20">
        <f t="shared" si="355"/>
        <v>80000</v>
      </c>
      <c r="VD150" s="20">
        <f t="shared" si="356"/>
        <v>5700</v>
      </c>
      <c r="VE150" s="20">
        <f t="shared" si="357"/>
        <v>0</v>
      </c>
      <c r="VF150" s="20">
        <f t="shared" si="358"/>
        <v>0</v>
      </c>
      <c r="VG150" s="20">
        <f t="shared" si="359"/>
        <v>1300</v>
      </c>
      <c r="VH150" s="20">
        <f t="shared" si="360"/>
        <v>30000</v>
      </c>
      <c r="VI150" s="20">
        <f t="shared" si="361"/>
        <v>0</v>
      </c>
      <c r="VJ150" s="20">
        <f t="shared" si="362"/>
        <v>0</v>
      </c>
      <c r="VK150" s="20">
        <f t="shared" si="363"/>
        <v>0</v>
      </c>
      <c r="VL150" s="20">
        <f t="shared" si="364"/>
        <v>18000</v>
      </c>
      <c r="VM150" s="20">
        <f t="shared" si="365"/>
        <v>0</v>
      </c>
      <c r="VN150" s="20">
        <f t="shared" si="366"/>
        <v>50000</v>
      </c>
      <c r="VT150" s="34">
        <f t="shared" si="253"/>
        <v>6627771</v>
      </c>
      <c r="VU150" s="34" t="str">
        <f t="shared" si="254"/>
        <v>Oblastní charita Červený Kostelec</v>
      </c>
      <c r="VV150" s="34" t="str">
        <f t="shared" si="255"/>
        <v>Chráněné bydlení</v>
      </c>
      <c r="VW150" s="34" t="str">
        <f t="shared" si="256"/>
        <v>chráněné bydlení</v>
      </c>
      <c r="VX150" s="10">
        <f t="shared" si="257"/>
        <v>55000</v>
      </c>
      <c r="VY150" s="10"/>
      <c r="VZ150" s="10"/>
      <c r="WA150" s="10">
        <f t="shared" si="258"/>
        <v>85500</v>
      </c>
      <c r="WB150" s="10">
        <f t="shared" si="259"/>
        <v>36000</v>
      </c>
      <c r="WC150" s="10">
        <f t="shared" si="260"/>
        <v>0</v>
      </c>
      <c r="WD150" s="10">
        <f t="shared" si="261"/>
        <v>0</v>
      </c>
      <c r="WE150" s="10">
        <f t="shared" si="262"/>
        <v>7200</v>
      </c>
      <c r="WF150" s="10"/>
      <c r="WG150" s="10"/>
      <c r="WH150" s="10">
        <f t="shared" si="263"/>
        <v>222000</v>
      </c>
      <c r="WI150" s="10">
        <f t="shared" si="264"/>
        <v>195000</v>
      </c>
      <c r="WJ150" s="10">
        <f t="shared" si="265"/>
        <v>211000</v>
      </c>
      <c r="WK150" s="10"/>
      <c r="WL150" s="10">
        <f t="shared" si="266"/>
        <v>97200</v>
      </c>
      <c r="WM150" s="10">
        <f t="shared" si="267"/>
        <v>908900</v>
      </c>
      <c r="WN150" s="10">
        <f t="shared" si="268"/>
        <v>908900</v>
      </c>
      <c r="WO150" s="10">
        <f t="shared" si="269"/>
        <v>0</v>
      </c>
      <c r="WP150" s="10">
        <f t="shared" si="270"/>
        <v>308200</v>
      </c>
      <c r="WQ150" s="34">
        <v>6115340</v>
      </c>
      <c r="WR150" s="10">
        <f t="shared" si="271"/>
        <v>49000</v>
      </c>
      <c r="WS150" s="10"/>
      <c r="WT150" s="10"/>
      <c r="WU150" s="10">
        <f t="shared" si="272"/>
        <v>80000</v>
      </c>
      <c r="WV150" s="10">
        <f t="shared" si="273"/>
        <v>30000</v>
      </c>
      <c r="WW150" s="10">
        <f t="shared" si="274"/>
        <v>0</v>
      </c>
      <c r="WX150" s="10">
        <f t="shared" si="275"/>
        <v>0</v>
      </c>
      <c r="WY150" s="10">
        <f t="shared" si="276"/>
        <v>7000</v>
      </c>
      <c r="WZ150" s="10"/>
      <c r="XA150" s="10"/>
      <c r="XB150" s="10">
        <f t="shared" si="277"/>
        <v>0</v>
      </c>
      <c r="XC150" s="10">
        <f t="shared" si="278"/>
        <v>84000</v>
      </c>
      <c r="XD150" s="10">
        <f t="shared" si="279"/>
        <v>250000</v>
      </c>
      <c r="XE150" s="10">
        <f t="shared" si="280"/>
        <v>500000</v>
      </c>
      <c r="XF150" s="10"/>
      <c r="XG150" s="10">
        <f t="shared" si="281"/>
        <v>500000</v>
      </c>
      <c r="XH150" s="10">
        <f t="shared" si="282"/>
        <v>0</v>
      </c>
      <c r="XI150" s="10"/>
      <c r="XJ150" s="10"/>
      <c r="XK150" s="10"/>
    </row>
    <row r="151" spans="1:635" s="34" customFormat="1" ht="28.5" customHeight="1">
      <c r="A151" s="7">
        <v>1</v>
      </c>
      <c r="B151" s="9" t="s">
        <v>1679</v>
      </c>
      <c r="C151" s="7">
        <v>48623814</v>
      </c>
      <c r="D151" s="7" t="s">
        <v>1680</v>
      </c>
      <c r="E151" s="7" t="s">
        <v>1315</v>
      </c>
      <c r="F151" s="7">
        <v>7741294</v>
      </c>
      <c r="G151" s="7" t="s">
        <v>1186</v>
      </c>
      <c r="H151" s="7" t="s">
        <v>1187</v>
      </c>
      <c r="I151" s="7" t="s">
        <v>1693</v>
      </c>
      <c r="J151" s="35">
        <v>40299</v>
      </c>
      <c r="K151" s="7"/>
      <c r="L151" s="7" t="s">
        <v>1188</v>
      </c>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t="s">
        <v>1694</v>
      </c>
      <c r="AQ151" s="7">
        <v>4</v>
      </c>
      <c r="AR151" s="7">
        <v>125</v>
      </c>
      <c r="AS151" s="7">
        <v>107</v>
      </c>
      <c r="AT151" s="7">
        <v>108</v>
      </c>
      <c r="AU151" s="7">
        <v>110</v>
      </c>
      <c r="AV151" s="7"/>
      <c r="AW151" s="7"/>
      <c r="AX151" s="7"/>
      <c r="AY151" s="7"/>
      <c r="AZ151" s="7"/>
      <c r="BA151" s="7"/>
      <c r="BB151" s="7"/>
      <c r="BC151" s="7"/>
      <c r="BD151" s="7"/>
      <c r="BE151" s="7"/>
      <c r="BF151" s="7"/>
      <c r="BG151" s="7"/>
      <c r="BH151" s="7"/>
      <c r="BI151" s="7"/>
      <c r="BJ151" s="7">
        <v>3150</v>
      </c>
      <c r="BK151" s="7"/>
      <c r="BL151" s="7" t="s">
        <v>1695</v>
      </c>
      <c r="BM151" s="7" t="s">
        <v>1191</v>
      </c>
      <c r="BN151" s="7" t="s">
        <v>1696</v>
      </c>
      <c r="BO151" s="7">
        <v>0</v>
      </c>
      <c r="BP151" s="7">
        <v>0</v>
      </c>
      <c r="BQ151" s="7">
        <v>0</v>
      </c>
      <c r="BR151" s="7">
        <v>0</v>
      </c>
      <c r="BS151" s="7">
        <v>0</v>
      </c>
      <c r="BT151" s="7">
        <v>14</v>
      </c>
      <c r="BU151" s="7">
        <v>29</v>
      </c>
      <c r="BV151" s="7">
        <v>4</v>
      </c>
      <c r="BW151" s="7">
        <v>1</v>
      </c>
      <c r="BX151" s="7">
        <v>60</v>
      </c>
      <c r="BY151" s="7">
        <v>14</v>
      </c>
      <c r="BZ151" s="7">
        <v>29</v>
      </c>
      <c r="CA151" s="7">
        <v>4</v>
      </c>
      <c r="CB151" s="7">
        <v>1</v>
      </c>
      <c r="CC151" s="7">
        <v>60</v>
      </c>
      <c r="CD151" s="7">
        <v>0</v>
      </c>
      <c r="CE151" s="7">
        <v>108</v>
      </c>
      <c r="CF151" s="7">
        <v>108</v>
      </c>
      <c r="CG151" s="7">
        <v>0</v>
      </c>
      <c r="CH151" s="7">
        <v>0</v>
      </c>
      <c r="CI151" s="7">
        <v>0</v>
      </c>
      <c r="CJ151" s="7">
        <v>0</v>
      </c>
      <c r="CK151" s="7">
        <v>0</v>
      </c>
      <c r="CL151" s="7">
        <v>0</v>
      </c>
      <c r="CM151" s="7">
        <v>16</v>
      </c>
      <c r="CN151" s="7">
        <v>29</v>
      </c>
      <c r="CO151" s="7">
        <v>5</v>
      </c>
      <c r="CP151" s="7">
        <v>0</v>
      </c>
      <c r="CQ151" s="7">
        <v>60</v>
      </c>
      <c r="CR151" s="7">
        <v>16</v>
      </c>
      <c r="CS151" s="7">
        <v>29</v>
      </c>
      <c r="CT151" s="7">
        <v>5</v>
      </c>
      <c r="CU151" s="7">
        <v>0</v>
      </c>
      <c r="CV151" s="7">
        <v>60</v>
      </c>
      <c r="CW151" s="7">
        <v>0</v>
      </c>
      <c r="CX151" s="7">
        <v>110</v>
      </c>
      <c r="CY151" s="7">
        <v>110</v>
      </c>
      <c r="CZ151" s="7">
        <v>0</v>
      </c>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v>1</v>
      </c>
      <c r="EL151" s="7">
        <v>1</v>
      </c>
      <c r="EM151" s="7">
        <v>1</v>
      </c>
      <c r="EN151" s="7">
        <v>380000</v>
      </c>
      <c r="EO151" s="7">
        <v>300000</v>
      </c>
      <c r="EP151" s="7">
        <v>3</v>
      </c>
      <c r="EQ151" s="7">
        <v>2.5</v>
      </c>
      <c r="ER151" s="7">
        <v>2.5</v>
      </c>
      <c r="ES151" s="7">
        <v>660000</v>
      </c>
      <c r="ET151" s="7">
        <v>580000</v>
      </c>
      <c r="EU151" s="7"/>
      <c r="EV151" s="7"/>
      <c r="EW151" s="7"/>
      <c r="EX151" s="7"/>
      <c r="EY151" s="7"/>
      <c r="EZ151" s="7"/>
      <c r="FA151" s="7"/>
      <c r="FB151" s="7"/>
      <c r="FC151" s="7"/>
      <c r="FD151" s="7"/>
      <c r="FE151" s="7"/>
      <c r="FF151" s="7"/>
      <c r="FG151" s="7"/>
      <c r="FH151" s="7"/>
      <c r="FI151" s="7"/>
      <c r="FJ151" s="7"/>
      <c r="FK151" s="7"/>
      <c r="FL151" s="7"/>
      <c r="FM151" s="7"/>
      <c r="FN151" s="7"/>
      <c r="FO151" s="7">
        <v>4</v>
      </c>
      <c r="FP151" s="7">
        <v>1.1100000000000001</v>
      </c>
      <c r="FQ151" s="7">
        <v>0.36</v>
      </c>
      <c r="FR151" s="7">
        <v>300000</v>
      </c>
      <c r="FS151" s="7">
        <v>120000</v>
      </c>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c r="IW151" s="7"/>
      <c r="IX151" s="7"/>
      <c r="IY151" s="7"/>
      <c r="IZ151" s="7"/>
      <c r="JA151" s="7"/>
      <c r="JB151" s="7"/>
      <c r="JC151" s="7"/>
      <c r="JD151" s="7"/>
      <c r="JE151" s="7"/>
      <c r="JF151" s="7"/>
      <c r="JG151" s="7"/>
      <c r="JH151" s="7"/>
      <c r="JI151" s="7"/>
      <c r="JJ151" s="7"/>
      <c r="JK151" s="7"/>
      <c r="JL151" s="7"/>
      <c r="JM151" s="7"/>
      <c r="JN151" s="7"/>
      <c r="JO151" s="7"/>
      <c r="JP151" s="7"/>
      <c r="JQ151" s="7"/>
      <c r="JR151" s="7"/>
      <c r="JS151" s="7"/>
      <c r="JT151" s="7"/>
      <c r="JU151" s="7"/>
      <c r="JV151" s="7"/>
      <c r="JW151" s="7"/>
      <c r="JX151" s="7"/>
      <c r="JY151" s="7"/>
      <c r="JZ151" s="7"/>
      <c r="KA151" s="7"/>
      <c r="KB151" s="7"/>
      <c r="KC151" s="7"/>
      <c r="KD151" s="7"/>
      <c r="KE151" s="7"/>
      <c r="KF151" s="7"/>
      <c r="KG151" s="7">
        <v>0</v>
      </c>
      <c r="KH151" s="7"/>
      <c r="KI151" s="7">
        <v>3.5</v>
      </c>
      <c r="KJ151" s="7">
        <v>0</v>
      </c>
      <c r="KK151" s="7">
        <v>0</v>
      </c>
      <c r="KL151" s="7">
        <v>0</v>
      </c>
      <c r="KM151" s="7">
        <v>3.5</v>
      </c>
      <c r="KN151" s="7">
        <v>1340000</v>
      </c>
      <c r="KO151" s="7">
        <v>1000000</v>
      </c>
      <c r="KP151" s="7">
        <v>1000000</v>
      </c>
      <c r="KQ151" s="7"/>
      <c r="KR151" s="7"/>
      <c r="KS151" s="7"/>
      <c r="KT151" s="7">
        <v>0</v>
      </c>
      <c r="KU151" s="7">
        <v>0</v>
      </c>
      <c r="KV151" s="7">
        <v>0</v>
      </c>
      <c r="KW151" s="7"/>
      <c r="KX151" s="7"/>
      <c r="KY151" s="7"/>
      <c r="KZ151" s="7">
        <v>0</v>
      </c>
      <c r="LA151" s="7">
        <v>0</v>
      </c>
      <c r="LB151" s="7">
        <v>0</v>
      </c>
      <c r="LC151" s="7"/>
      <c r="LD151" s="7"/>
      <c r="LE151" s="7"/>
      <c r="LF151" s="7">
        <v>54500</v>
      </c>
      <c r="LG151" s="7">
        <v>0</v>
      </c>
      <c r="LH151" s="7">
        <v>0</v>
      </c>
      <c r="LI151" s="7"/>
      <c r="LJ151" s="7"/>
      <c r="LK151" s="7"/>
      <c r="LL151" s="7">
        <v>0</v>
      </c>
      <c r="LM151" s="7">
        <v>0</v>
      </c>
      <c r="LN151" s="7">
        <v>0</v>
      </c>
      <c r="LO151" s="7"/>
      <c r="LP151" s="7"/>
      <c r="LQ151" s="7"/>
      <c r="LR151" s="7">
        <v>55000</v>
      </c>
      <c r="LS151" s="7">
        <v>0</v>
      </c>
      <c r="LT151" s="7">
        <v>0</v>
      </c>
      <c r="LU151" s="7"/>
      <c r="LV151" s="7"/>
      <c r="LW151" s="7"/>
      <c r="LX151" s="7">
        <v>0</v>
      </c>
      <c r="LY151" s="7">
        <v>0</v>
      </c>
      <c r="LZ151" s="7">
        <v>0</v>
      </c>
      <c r="MA151" s="7"/>
      <c r="MB151" s="7"/>
      <c r="MC151" s="7"/>
      <c r="MD151" s="7">
        <v>8000</v>
      </c>
      <c r="ME151" s="7">
        <v>0</v>
      </c>
      <c r="MF151" s="7">
        <v>0</v>
      </c>
      <c r="MG151" s="7"/>
      <c r="MH151" s="7"/>
      <c r="MI151" s="7"/>
      <c r="MJ151" s="7">
        <v>50000</v>
      </c>
      <c r="MK151" s="7">
        <v>0</v>
      </c>
      <c r="ML151" s="7">
        <v>0</v>
      </c>
      <c r="MM151" s="7"/>
      <c r="MN151" s="7"/>
      <c r="MO151" s="7"/>
      <c r="MP151" s="7">
        <v>33000</v>
      </c>
      <c r="MQ151" s="7">
        <v>0</v>
      </c>
      <c r="MR151" s="7">
        <v>0</v>
      </c>
      <c r="MS151" s="7"/>
      <c r="MT151" s="7"/>
      <c r="MU151" s="7"/>
      <c r="MV151" s="7">
        <v>83000</v>
      </c>
      <c r="MW151" s="7">
        <v>0</v>
      </c>
      <c r="MX151" s="7">
        <v>0</v>
      </c>
      <c r="MY151" s="7"/>
      <c r="MZ151" s="7"/>
      <c r="NA151" s="7"/>
      <c r="NB151" s="7">
        <v>25500</v>
      </c>
      <c r="NC151" s="7">
        <v>0</v>
      </c>
      <c r="ND151" s="7">
        <v>0</v>
      </c>
      <c r="NE151" s="7"/>
      <c r="NF151" s="7"/>
      <c r="NG151" s="7"/>
      <c r="NH151" s="7">
        <v>70000</v>
      </c>
      <c r="NI151" s="7">
        <v>0</v>
      </c>
      <c r="NJ151" s="7">
        <v>0</v>
      </c>
      <c r="NK151" s="7"/>
      <c r="NL151" s="7"/>
      <c r="NM151" s="7"/>
      <c r="NN151" s="7">
        <v>0</v>
      </c>
      <c r="NO151" s="7">
        <v>0</v>
      </c>
      <c r="NP151" s="7">
        <v>0</v>
      </c>
      <c r="NQ151" s="7"/>
      <c r="NR151" s="7"/>
      <c r="NS151" s="7"/>
      <c r="NT151" s="7">
        <v>10000</v>
      </c>
      <c r="NU151" s="7">
        <v>0</v>
      </c>
      <c r="NV151" s="7">
        <v>0</v>
      </c>
      <c r="NW151" s="7"/>
      <c r="NX151" s="7"/>
      <c r="NY151" s="7"/>
      <c r="NZ151" s="7">
        <v>13000</v>
      </c>
      <c r="OA151" s="7">
        <v>0</v>
      </c>
      <c r="OB151" s="7">
        <v>0</v>
      </c>
      <c r="OC151" s="7"/>
      <c r="OD151" s="7"/>
      <c r="OE151" s="7"/>
      <c r="OF151" s="7">
        <v>1000</v>
      </c>
      <c r="OG151" s="7">
        <v>0</v>
      </c>
      <c r="OH151" s="7">
        <v>0</v>
      </c>
      <c r="OI151" s="7"/>
      <c r="OJ151" s="7"/>
      <c r="OK151" s="7"/>
      <c r="OL151" s="7">
        <v>0</v>
      </c>
      <c r="OM151" s="7">
        <v>0</v>
      </c>
      <c r="ON151" s="7">
        <v>0</v>
      </c>
      <c r="OO151" s="7"/>
      <c r="OP151" s="7"/>
      <c r="OQ151" s="7"/>
      <c r="OR151" s="7">
        <v>0</v>
      </c>
      <c r="OS151" s="7">
        <v>0</v>
      </c>
      <c r="OT151" s="7">
        <v>0</v>
      </c>
      <c r="OU151" s="7"/>
      <c r="OV151" s="7"/>
      <c r="OW151" s="7"/>
      <c r="OX151" s="7">
        <v>58000</v>
      </c>
      <c r="OY151" s="7">
        <v>0</v>
      </c>
      <c r="OZ151" s="7">
        <v>0</v>
      </c>
      <c r="PA151" s="7"/>
      <c r="PB151" s="7"/>
      <c r="PC151" s="7"/>
      <c r="PD151" s="7">
        <v>32000</v>
      </c>
      <c r="PE151" s="7">
        <v>0</v>
      </c>
      <c r="PF151" s="7">
        <v>0</v>
      </c>
      <c r="PG151" s="7"/>
      <c r="PH151" s="7"/>
      <c r="PI151" s="7"/>
      <c r="PJ151" s="7">
        <v>243000</v>
      </c>
      <c r="PK151" s="7">
        <v>0</v>
      </c>
      <c r="PL151" s="7">
        <v>0</v>
      </c>
      <c r="PM151" s="7"/>
      <c r="PN151" s="7"/>
      <c r="PO151" s="7"/>
      <c r="PP151" s="7">
        <v>2076000</v>
      </c>
      <c r="PQ151" s="7">
        <v>1000000</v>
      </c>
      <c r="PR151" s="8">
        <v>1000000</v>
      </c>
      <c r="PS151" s="7">
        <v>100</v>
      </c>
      <c r="PT151" s="7">
        <v>100</v>
      </c>
      <c r="PU151" s="7"/>
      <c r="PV151" s="7">
        <v>1573255</v>
      </c>
      <c r="PW151" s="7"/>
      <c r="PX151" s="7">
        <v>778000</v>
      </c>
      <c r="PY151" s="7">
        <v>849000</v>
      </c>
      <c r="PZ151" s="7">
        <v>1000000</v>
      </c>
      <c r="QA151" s="7">
        <v>8647</v>
      </c>
      <c r="QB151" s="7">
        <v>24000</v>
      </c>
      <c r="QC151" s="7">
        <v>24000</v>
      </c>
      <c r="QD151" s="7">
        <v>0</v>
      </c>
      <c r="QE151" s="7">
        <v>0</v>
      </c>
      <c r="QF151" s="7">
        <v>0</v>
      </c>
      <c r="QG151" s="7">
        <v>0</v>
      </c>
      <c r="QH151" s="7">
        <v>0</v>
      </c>
      <c r="QI151" s="7">
        <v>0</v>
      </c>
      <c r="QJ151" s="7">
        <v>339733</v>
      </c>
      <c r="QK151" s="7">
        <v>380000</v>
      </c>
      <c r="QL151" s="7">
        <v>350000</v>
      </c>
      <c r="QM151" s="7"/>
      <c r="QN151" s="7">
        <v>0</v>
      </c>
      <c r="QO151" s="7">
        <v>0</v>
      </c>
      <c r="QP151" s="7">
        <v>0</v>
      </c>
      <c r="QQ151" s="7"/>
      <c r="QR151" s="7"/>
      <c r="QS151" s="7"/>
      <c r="QT151" s="7"/>
      <c r="QU151" s="7"/>
      <c r="QV151" s="7"/>
      <c r="QW151" s="7"/>
      <c r="QX151" s="7">
        <v>675000</v>
      </c>
      <c r="QY151" s="7">
        <v>688000</v>
      </c>
      <c r="QZ151" s="7">
        <v>660000</v>
      </c>
      <c r="RA151" s="7"/>
      <c r="RB151" s="7"/>
      <c r="RC151" s="7"/>
      <c r="RD151" s="7">
        <v>152862</v>
      </c>
      <c r="RE151" s="7">
        <v>105000</v>
      </c>
      <c r="RF151" s="7">
        <v>42000</v>
      </c>
      <c r="RG151" s="7"/>
      <c r="RH151" s="7"/>
      <c r="RI151" s="7">
        <v>0</v>
      </c>
      <c r="RJ151" s="7"/>
      <c r="RK151" s="7"/>
      <c r="RL151" s="7"/>
      <c r="RM151" s="7" t="s">
        <v>1188</v>
      </c>
      <c r="RN151" s="7"/>
      <c r="RO151" s="7"/>
      <c r="RP151" s="7"/>
      <c r="RQ151" s="7"/>
      <c r="RR151" s="7"/>
      <c r="RS151" s="7"/>
      <c r="RT151" s="7"/>
      <c r="RU151" s="7"/>
      <c r="RV151" s="7"/>
      <c r="RW151" s="7"/>
      <c r="RX151" s="7"/>
      <c r="RY151" s="7"/>
      <c r="RZ151" s="7"/>
      <c r="SA151" s="7"/>
      <c r="SB151" s="7"/>
      <c r="SC151" s="7"/>
      <c r="SD151" s="7"/>
      <c r="SE151" s="7"/>
      <c r="SF151" s="7"/>
      <c r="SG151" s="36">
        <f t="shared" si="283"/>
        <v>2076000</v>
      </c>
      <c r="SH151" s="36">
        <f t="shared" si="284"/>
        <v>2076000</v>
      </c>
      <c r="SI151" s="36">
        <f t="shared" si="285"/>
        <v>1394500</v>
      </c>
      <c r="SJ151" s="20">
        <f t="shared" si="286"/>
        <v>1340000</v>
      </c>
      <c r="SK151" s="20">
        <f t="shared" si="287"/>
        <v>0</v>
      </c>
      <c r="SL151" s="20">
        <f t="shared" si="288"/>
        <v>0</v>
      </c>
      <c r="SM151" s="20">
        <f t="shared" si="289"/>
        <v>54500</v>
      </c>
      <c r="SN151" s="36">
        <f t="shared" si="290"/>
        <v>681500</v>
      </c>
      <c r="SO151" s="36">
        <f t="shared" si="291"/>
        <v>55000</v>
      </c>
      <c r="SP151" s="20">
        <f t="shared" si="292"/>
        <v>0</v>
      </c>
      <c r="SQ151" s="20">
        <f t="shared" si="293"/>
        <v>55000</v>
      </c>
      <c r="SR151" s="20">
        <f t="shared" si="294"/>
        <v>0</v>
      </c>
      <c r="SS151" s="20">
        <f t="shared" si="295"/>
        <v>8000</v>
      </c>
      <c r="ST151" s="20">
        <f t="shared" si="296"/>
        <v>50000</v>
      </c>
      <c r="SU151" s="20">
        <f t="shared" si="297"/>
        <v>33000</v>
      </c>
      <c r="SV151" s="36">
        <f t="shared" si="298"/>
        <v>260500</v>
      </c>
      <c r="SW151" s="20">
        <f t="shared" si="299"/>
        <v>83000</v>
      </c>
      <c r="SX151" s="20">
        <f t="shared" si="300"/>
        <v>25500</v>
      </c>
      <c r="SY151" s="20">
        <f t="shared" si="301"/>
        <v>70000</v>
      </c>
      <c r="SZ151" s="20">
        <f t="shared" si="302"/>
        <v>0</v>
      </c>
      <c r="TA151" s="20">
        <f t="shared" si="303"/>
        <v>10000</v>
      </c>
      <c r="TB151" s="20">
        <f t="shared" si="304"/>
        <v>13000</v>
      </c>
      <c r="TC151" s="20">
        <f t="shared" si="305"/>
        <v>1000</v>
      </c>
      <c r="TD151" s="20">
        <f t="shared" si="306"/>
        <v>0</v>
      </c>
      <c r="TE151" s="20">
        <f t="shared" si="307"/>
        <v>0</v>
      </c>
      <c r="TF151" s="20">
        <f t="shared" si="308"/>
        <v>58000</v>
      </c>
      <c r="TG151" s="20">
        <f t="shared" si="309"/>
        <v>32000</v>
      </c>
      <c r="TH151" s="20">
        <f t="shared" si="310"/>
        <v>243000</v>
      </c>
      <c r="TI151" s="6"/>
      <c r="TJ151" s="36">
        <f t="shared" si="311"/>
        <v>1000000</v>
      </c>
      <c r="TK151" s="36">
        <f t="shared" si="312"/>
        <v>1000000</v>
      </c>
      <c r="TL151" s="36">
        <f t="shared" si="313"/>
        <v>1000000</v>
      </c>
      <c r="TM151" s="20">
        <f t="shared" si="314"/>
        <v>1000000</v>
      </c>
      <c r="TN151" s="20">
        <f t="shared" si="315"/>
        <v>0</v>
      </c>
      <c r="TO151" s="20">
        <f t="shared" si="316"/>
        <v>0</v>
      </c>
      <c r="TP151" s="20">
        <f t="shared" si="317"/>
        <v>0</v>
      </c>
      <c r="TQ151" s="36">
        <f t="shared" si="318"/>
        <v>0</v>
      </c>
      <c r="TR151" s="36">
        <f t="shared" si="319"/>
        <v>0</v>
      </c>
      <c r="TS151" s="20">
        <f t="shared" si="320"/>
        <v>0</v>
      </c>
      <c r="TT151" s="20">
        <f t="shared" si="321"/>
        <v>0</v>
      </c>
      <c r="TU151" s="20">
        <f t="shared" si="322"/>
        <v>0</v>
      </c>
      <c r="TV151" s="20">
        <f t="shared" si="323"/>
        <v>0</v>
      </c>
      <c r="TW151" s="20">
        <f t="shared" si="324"/>
        <v>0</v>
      </c>
      <c r="TX151" s="20">
        <f t="shared" si="325"/>
        <v>0</v>
      </c>
      <c r="TY151" s="36">
        <f t="shared" si="326"/>
        <v>0</v>
      </c>
      <c r="TZ151" s="20">
        <f t="shared" si="327"/>
        <v>0</v>
      </c>
      <c r="UA151" s="20">
        <f t="shared" si="328"/>
        <v>0</v>
      </c>
      <c r="UB151" s="20">
        <f t="shared" si="329"/>
        <v>0</v>
      </c>
      <c r="UC151" s="20">
        <f t="shared" si="330"/>
        <v>0</v>
      </c>
      <c r="UD151" s="20">
        <f t="shared" si="331"/>
        <v>0</v>
      </c>
      <c r="UE151" s="20">
        <f t="shared" si="332"/>
        <v>0</v>
      </c>
      <c r="UF151" s="20">
        <f t="shared" si="333"/>
        <v>0</v>
      </c>
      <c r="UG151" s="20">
        <f t="shared" si="334"/>
        <v>0</v>
      </c>
      <c r="UH151" s="20">
        <f t="shared" si="335"/>
        <v>0</v>
      </c>
      <c r="UI151" s="20">
        <f t="shared" si="336"/>
        <v>0</v>
      </c>
      <c r="UJ151" s="20">
        <f t="shared" si="337"/>
        <v>0</v>
      </c>
      <c r="UK151" s="20">
        <f t="shared" si="338"/>
        <v>0</v>
      </c>
      <c r="UL151" s="6"/>
      <c r="UM151" s="36">
        <f t="shared" si="339"/>
        <v>1000000</v>
      </c>
      <c r="UN151" s="36">
        <f t="shared" si="340"/>
        <v>1000000</v>
      </c>
      <c r="UO151" s="36">
        <f t="shared" si="341"/>
        <v>1000000</v>
      </c>
      <c r="UP151" s="20">
        <f t="shared" si="342"/>
        <v>1000000</v>
      </c>
      <c r="UQ151" s="20">
        <f t="shared" si="343"/>
        <v>0</v>
      </c>
      <c r="UR151" s="20">
        <f t="shared" si="344"/>
        <v>0</v>
      </c>
      <c r="US151" s="20">
        <f t="shared" si="345"/>
        <v>0</v>
      </c>
      <c r="UT151" s="36">
        <f t="shared" si="346"/>
        <v>0</v>
      </c>
      <c r="UU151" s="36">
        <f t="shared" si="347"/>
        <v>0</v>
      </c>
      <c r="UV151" s="20">
        <f t="shared" si="348"/>
        <v>0</v>
      </c>
      <c r="UW151" s="20">
        <f t="shared" si="349"/>
        <v>0</v>
      </c>
      <c r="UX151" s="20">
        <f t="shared" si="350"/>
        <v>0</v>
      </c>
      <c r="UY151" s="20">
        <f t="shared" si="351"/>
        <v>0</v>
      </c>
      <c r="UZ151" s="20">
        <f t="shared" si="352"/>
        <v>0</v>
      </c>
      <c r="VA151" s="20">
        <f t="shared" si="353"/>
        <v>0</v>
      </c>
      <c r="VB151" s="36">
        <f t="shared" si="354"/>
        <v>0</v>
      </c>
      <c r="VC151" s="20">
        <f t="shared" si="355"/>
        <v>0</v>
      </c>
      <c r="VD151" s="20">
        <f t="shared" si="356"/>
        <v>0</v>
      </c>
      <c r="VE151" s="20">
        <f t="shared" si="357"/>
        <v>0</v>
      </c>
      <c r="VF151" s="20">
        <f t="shared" si="358"/>
        <v>0</v>
      </c>
      <c r="VG151" s="20">
        <f t="shared" si="359"/>
        <v>0</v>
      </c>
      <c r="VH151" s="20">
        <f t="shared" si="360"/>
        <v>0</v>
      </c>
      <c r="VI151" s="20">
        <f t="shared" si="361"/>
        <v>0</v>
      </c>
      <c r="VJ151" s="20">
        <f t="shared" si="362"/>
        <v>0</v>
      </c>
      <c r="VK151" s="20">
        <f t="shared" si="363"/>
        <v>0</v>
      </c>
      <c r="VL151" s="20">
        <f t="shared" si="364"/>
        <v>0</v>
      </c>
      <c r="VM151" s="20">
        <f t="shared" si="365"/>
        <v>0</v>
      </c>
      <c r="VN151" s="20">
        <f t="shared" si="366"/>
        <v>0</v>
      </c>
      <c r="VT151" s="34">
        <f t="shared" si="253"/>
        <v>7741294</v>
      </c>
      <c r="VU151" s="34" t="str">
        <f t="shared" si="254"/>
        <v>Oblastní charita Červený Kostelec</v>
      </c>
      <c r="VV151" s="34" t="str">
        <f t="shared" si="255"/>
        <v>Charitní pečovatelská služba Hostinné</v>
      </c>
      <c r="VW151" s="34" t="str">
        <f t="shared" si="256"/>
        <v>pečovatelská služba</v>
      </c>
      <c r="VX151" s="10">
        <f t="shared" si="257"/>
        <v>113000</v>
      </c>
      <c r="VY151" s="10"/>
      <c r="VZ151" s="10"/>
      <c r="WA151" s="10">
        <f t="shared" si="258"/>
        <v>83000</v>
      </c>
      <c r="WB151" s="10">
        <f t="shared" si="259"/>
        <v>13000</v>
      </c>
      <c r="WC151" s="10">
        <f t="shared" si="260"/>
        <v>70000</v>
      </c>
      <c r="WD151" s="10">
        <f t="shared" si="261"/>
        <v>0</v>
      </c>
      <c r="WE151" s="10">
        <f t="shared" si="262"/>
        <v>35500</v>
      </c>
      <c r="WF151" s="10"/>
      <c r="WG151" s="10"/>
      <c r="WH151" s="10">
        <f t="shared" si="263"/>
        <v>32000</v>
      </c>
      <c r="WI151" s="10">
        <f t="shared" si="264"/>
        <v>335000</v>
      </c>
      <c r="WJ151" s="10">
        <f t="shared" si="265"/>
        <v>1040000</v>
      </c>
      <c r="WK151" s="10"/>
      <c r="WL151" s="10">
        <f t="shared" si="266"/>
        <v>354500</v>
      </c>
      <c r="WM151" s="10">
        <f t="shared" si="267"/>
        <v>2076000</v>
      </c>
      <c r="WN151" s="10">
        <f t="shared" si="268"/>
        <v>2076000</v>
      </c>
      <c r="WO151" s="10">
        <f t="shared" si="269"/>
        <v>0</v>
      </c>
      <c r="WP151" s="10">
        <f t="shared" si="270"/>
        <v>1394500</v>
      </c>
      <c r="WQ151" s="34">
        <v>6115340</v>
      </c>
      <c r="WR151" s="10">
        <f t="shared" si="271"/>
        <v>0</v>
      </c>
      <c r="WS151" s="10"/>
      <c r="WT151" s="10"/>
      <c r="WU151" s="10">
        <f t="shared" si="272"/>
        <v>0</v>
      </c>
      <c r="WV151" s="10">
        <f t="shared" si="273"/>
        <v>0</v>
      </c>
      <c r="WW151" s="10">
        <f t="shared" si="274"/>
        <v>0</v>
      </c>
      <c r="WX151" s="10">
        <f t="shared" si="275"/>
        <v>0</v>
      </c>
      <c r="WY151" s="10">
        <f t="shared" si="276"/>
        <v>0</v>
      </c>
      <c r="WZ151" s="10"/>
      <c r="XA151" s="10"/>
      <c r="XB151" s="10">
        <f t="shared" si="277"/>
        <v>0</v>
      </c>
      <c r="XC151" s="10">
        <f t="shared" si="278"/>
        <v>0</v>
      </c>
      <c r="XD151" s="10">
        <f t="shared" si="279"/>
        <v>1000000</v>
      </c>
      <c r="XE151" s="10">
        <f t="shared" si="280"/>
        <v>1000000</v>
      </c>
      <c r="XF151" s="10"/>
      <c r="XG151" s="10">
        <f t="shared" si="281"/>
        <v>1000000</v>
      </c>
      <c r="XH151" s="10">
        <f t="shared" si="282"/>
        <v>0</v>
      </c>
      <c r="XI151" s="10"/>
      <c r="XJ151" s="10"/>
      <c r="XK151" s="10"/>
    </row>
    <row r="152" spans="1:635" s="34" customFormat="1" ht="28.5" customHeight="1">
      <c r="A152" s="7">
        <v>1</v>
      </c>
      <c r="B152" s="9" t="s">
        <v>1697</v>
      </c>
      <c r="C152" s="7">
        <v>45979855</v>
      </c>
      <c r="D152" s="7" t="s">
        <v>1698</v>
      </c>
      <c r="E152" s="7" t="s">
        <v>1315</v>
      </c>
      <c r="F152" s="7">
        <v>1840658</v>
      </c>
      <c r="G152" s="7" t="s">
        <v>1241</v>
      </c>
      <c r="H152" s="7" t="s">
        <v>1221</v>
      </c>
      <c r="I152" s="7" t="s">
        <v>1699</v>
      </c>
      <c r="J152" s="35">
        <v>39083</v>
      </c>
      <c r="K152" s="7"/>
      <c r="L152" s="7" t="s">
        <v>1188</v>
      </c>
      <c r="M152" s="7"/>
      <c r="N152" s="7"/>
      <c r="O152" s="7"/>
      <c r="P152" s="7"/>
      <c r="Q152" s="7"/>
      <c r="R152" s="7"/>
      <c r="S152" s="7"/>
      <c r="T152" s="7"/>
      <c r="U152" s="7"/>
      <c r="V152" s="7"/>
      <c r="W152" s="7"/>
      <c r="X152" s="7" t="s">
        <v>1700</v>
      </c>
      <c r="Y152" s="7"/>
      <c r="Z152" s="7">
        <v>100</v>
      </c>
      <c r="AA152" s="7">
        <v>16</v>
      </c>
      <c r="AB152" s="7">
        <v>113</v>
      </c>
      <c r="AC152" s="7">
        <v>115</v>
      </c>
      <c r="AD152" s="7">
        <v>120</v>
      </c>
      <c r="AE152" s="7"/>
      <c r="AF152" s="7"/>
      <c r="AG152" s="7"/>
      <c r="AH152" s="7"/>
      <c r="AI152" s="7"/>
      <c r="AJ152" s="7"/>
      <c r="AK152" s="7"/>
      <c r="AL152" s="7"/>
      <c r="AM152" s="7"/>
      <c r="AN152" s="7"/>
      <c r="AO152" s="7" t="s">
        <v>1701</v>
      </c>
      <c r="AP152" s="7" t="s">
        <v>1700</v>
      </c>
      <c r="AQ152" s="7">
        <v>100</v>
      </c>
      <c r="AR152" s="7">
        <v>12</v>
      </c>
      <c r="AS152" s="7">
        <v>113</v>
      </c>
      <c r="AT152" s="7">
        <v>115</v>
      </c>
      <c r="AU152" s="7">
        <v>120</v>
      </c>
      <c r="AV152" s="7"/>
      <c r="AW152" s="7"/>
      <c r="AX152" s="7"/>
      <c r="AY152" s="7"/>
      <c r="AZ152" s="7"/>
      <c r="BA152" s="7"/>
      <c r="BB152" s="7"/>
      <c r="BC152" s="7"/>
      <c r="BD152" s="7"/>
      <c r="BE152" s="7"/>
      <c r="BF152" s="7"/>
      <c r="BG152" s="7"/>
      <c r="BH152" s="7"/>
      <c r="BI152" s="7"/>
      <c r="BJ152" s="7"/>
      <c r="BK152" s="7" t="s">
        <v>1702</v>
      </c>
      <c r="BL152" s="7" t="s">
        <v>1703</v>
      </c>
      <c r="BM152" s="7" t="s">
        <v>1247</v>
      </c>
      <c r="BN152" s="7" t="s">
        <v>1192</v>
      </c>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v>1</v>
      </c>
      <c r="EL152" s="7">
        <v>1</v>
      </c>
      <c r="EM152" s="7">
        <v>0.94</v>
      </c>
      <c r="EN152" s="7">
        <v>355369</v>
      </c>
      <c r="EO152" s="7">
        <v>355369</v>
      </c>
      <c r="EP152" s="7"/>
      <c r="EQ152" s="7"/>
      <c r="ER152" s="7"/>
      <c r="ES152" s="7"/>
      <c r="ET152" s="7"/>
      <c r="EU152" s="7"/>
      <c r="EV152" s="7"/>
      <c r="EW152" s="7"/>
      <c r="EX152" s="7"/>
      <c r="EY152" s="7"/>
      <c r="EZ152" s="7"/>
      <c r="FA152" s="7"/>
      <c r="FB152" s="7"/>
      <c r="FC152" s="7"/>
      <c r="FD152" s="7"/>
      <c r="FE152" s="7"/>
      <c r="FF152" s="7"/>
      <c r="FG152" s="7"/>
      <c r="FH152" s="7"/>
      <c r="FI152" s="7"/>
      <c r="FJ152" s="7">
        <v>5</v>
      </c>
      <c r="FK152" s="7">
        <v>4.5</v>
      </c>
      <c r="FL152" s="7">
        <v>4.2</v>
      </c>
      <c r="FM152" s="7">
        <v>1649010</v>
      </c>
      <c r="FN152" s="7">
        <v>1649000</v>
      </c>
      <c r="FO152" s="7">
        <v>10</v>
      </c>
      <c r="FP152" s="7">
        <v>1.3</v>
      </c>
      <c r="FQ152" s="7">
        <v>0.94</v>
      </c>
      <c r="FR152" s="7">
        <v>506201</v>
      </c>
      <c r="FS152" s="7">
        <v>504131</v>
      </c>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v>1</v>
      </c>
      <c r="IO152" s="7">
        <v>58</v>
      </c>
      <c r="IP152" s="7">
        <v>2.9000000000000001E-2</v>
      </c>
      <c r="IQ152" s="7">
        <v>16240</v>
      </c>
      <c r="IR152" s="7">
        <v>5000</v>
      </c>
      <c r="IS152" s="7">
        <v>1</v>
      </c>
      <c r="IT152" s="7">
        <v>12</v>
      </c>
      <c r="IU152" s="7">
        <v>6.0000000000000001E-3</v>
      </c>
      <c r="IV152" s="7">
        <v>6000</v>
      </c>
      <c r="IW152" s="7">
        <v>1500</v>
      </c>
      <c r="IX152" s="7"/>
      <c r="IY152" s="7"/>
      <c r="IZ152" s="7"/>
      <c r="JA152" s="7"/>
      <c r="JB152" s="7"/>
      <c r="JC152" s="7"/>
      <c r="JD152" s="7"/>
      <c r="JE152" s="7"/>
      <c r="JF152" s="7"/>
      <c r="JG152" s="7"/>
      <c r="JH152" s="7"/>
      <c r="JI152" s="7"/>
      <c r="JJ152" s="7"/>
      <c r="JK152" s="7"/>
      <c r="JL152" s="7"/>
      <c r="JM152" s="7"/>
      <c r="JN152" s="7"/>
      <c r="JO152" s="7"/>
      <c r="JP152" s="7"/>
      <c r="JQ152" s="7"/>
      <c r="JR152" s="7"/>
      <c r="JS152" s="7"/>
      <c r="JT152" s="7"/>
      <c r="JU152" s="7"/>
      <c r="JV152" s="7"/>
      <c r="JW152" s="7"/>
      <c r="JX152" s="7"/>
      <c r="JY152" s="7"/>
      <c r="JZ152" s="7"/>
      <c r="KA152" s="7"/>
      <c r="KB152" s="7"/>
      <c r="KC152" s="7"/>
      <c r="KD152" s="7"/>
      <c r="KE152" s="7"/>
      <c r="KF152" s="7"/>
      <c r="KG152" s="7">
        <v>15</v>
      </c>
      <c r="KH152" s="7">
        <v>180</v>
      </c>
      <c r="KI152" s="7">
        <v>5.5</v>
      </c>
      <c r="KJ152" s="7">
        <v>0</v>
      </c>
      <c r="KK152" s="7">
        <v>2.9000000000000001E-2</v>
      </c>
      <c r="KL152" s="7">
        <v>0</v>
      </c>
      <c r="KM152" s="7">
        <v>5.5289999999999999</v>
      </c>
      <c r="KN152" s="7">
        <v>2510580</v>
      </c>
      <c r="KO152" s="7">
        <v>2508500</v>
      </c>
      <c r="KP152" s="7">
        <v>2508500</v>
      </c>
      <c r="KQ152" s="7"/>
      <c r="KR152" s="7"/>
      <c r="KS152" s="7"/>
      <c r="KT152" s="7">
        <v>0</v>
      </c>
      <c r="KU152" s="7">
        <v>0</v>
      </c>
      <c r="KV152" s="7">
        <v>0</v>
      </c>
      <c r="KW152" s="7"/>
      <c r="KX152" s="7"/>
      <c r="KY152" s="7"/>
      <c r="KZ152" s="7">
        <v>22240</v>
      </c>
      <c r="LA152" s="7">
        <v>6500</v>
      </c>
      <c r="LB152" s="7">
        <v>6500</v>
      </c>
      <c r="LC152" s="7"/>
      <c r="LD152" s="7"/>
      <c r="LE152" s="7"/>
      <c r="LF152" s="7">
        <v>54760</v>
      </c>
      <c r="LG152" s="7">
        <v>0</v>
      </c>
      <c r="LH152" s="7">
        <v>0</v>
      </c>
      <c r="LI152" s="7"/>
      <c r="LJ152" s="7"/>
      <c r="LK152" s="7"/>
      <c r="LL152" s="7">
        <v>10000</v>
      </c>
      <c r="LM152" s="7">
        <v>9000</v>
      </c>
      <c r="LN152" s="7">
        <v>9000</v>
      </c>
      <c r="LO152" s="7"/>
      <c r="LP152" s="7"/>
      <c r="LQ152" s="7"/>
      <c r="LR152" s="7">
        <v>32000</v>
      </c>
      <c r="LS152" s="7">
        <v>20000</v>
      </c>
      <c r="LT152" s="7">
        <v>20000</v>
      </c>
      <c r="LU152" s="7"/>
      <c r="LV152" s="7"/>
      <c r="LW152" s="7"/>
      <c r="LX152" s="7">
        <v>3000</v>
      </c>
      <c r="LY152" s="7">
        <v>0</v>
      </c>
      <c r="LZ152" s="7">
        <v>0</v>
      </c>
      <c r="MA152" s="7"/>
      <c r="MB152" s="7"/>
      <c r="MC152" s="7"/>
      <c r="MD152" s="7">
        <v>15000</v>
      </c>
      <c r="ME152" s="7">
        <v>10000</v>
      </c>
      <c r="MF152" s="7">
        <v>10000</v>
      </c>
      <c r="MG152" s="7"/>
      <c r="MH152" s="7"/>
      <c r="MI152" s="7"/>
      <c r="MJ152" s="7">
        <v>100000</v>
      </c>
      <c r="MK152" s="7">
        <v>60000</v>
      </c>
      <c r="ML152" s="7">
        <v>60000</v>
      </c>
      <c r="MM152" s="7"/>
      <c r="MN152" s="7"/>
      <c r="MO152" s="7"/>
      <c r="MP152" s="7">
        <v>100000</v>
      </c>
      <c r="MQ152" s="7">
        <v>50000</v>
      </c>
      <c r="MR152" s="7">
        <v>50000</v>
      </c>
      <c r="MS152" s="7"/>
      <c r="MT152" s="7"/>
      <c r="MU152" s="7"/>
      <c r="MV152" s="7">
        <v>100000</v>
      </c>
      <c r="MW152" s="7">
        <v>80000</v>
      </c>
      <c r="MX152" s="7">
        <v>80000</v>
      </c>
      <c r="MY152" s="7"/>
      <c r="MZ152" s="7"/>
      <c r="NA152" s="7"/>
      <c r="NB152" s="7">
        <v>24500</v>
      </c>
      <c r="NC152" s="7">
        <v>6000</v>
      </c>
      <c r="ND152" s="7">
        <v>6000</v>
      </c>
      <c r="NE152" s="7"/>
      <c r="NF152" s="7"/>
      <c r="NG152" s="7"/>
      <c r="NH152" s="7">
        <v>240000</v>
      </c>
      <c r="NI152" s="7">
        <v>150000</v>
      </c>
      <c r="NJ152" s="7">
        <v>150000</v>
      </c>
      <c r="NK152" s="7"/>
      <c r="NL152" s="7"/>
      <c r="NM152" s="7"/>
      <c r="NN152" s="7">
        <v>120000</v>
      </c>
      <c r="NO152" s="7">
        <v>100000</v>
      </c>
      <c r="NP152" s="7">
        <v>100000</v>
      </c>
      <c r="NQ152" s="7"/>
      <c r="NR152" s="7"/>
      <c r="NS152" s="7"/>
      <c r="NT152" s="7">
        <v>35000</v>
      </c>
      <c r="NU152" s="7">
        <v>5000</v>
      </c>
      <c r="NV152" s="7">
        <v>5000</v>
      </c>
      <c r="NW152" s="7"/>
      <c r="NX152" s="7"/>
      <c r="NY152" s="7"/>
      <c r="NZ152" s="7">
        <v>116000</v>
      </c>
      <c r="OA152" s="7">
        <v>80000</v>
      </c>
      <c r="OB152" s="7">
        <v>80000</v>
      </c>
      <c r="OC152" s="7"/>
      <c r="OD152" s="7"/>
      <c r="OE152" s="7"/>
      <c r="OF152" s="7">
        <v>18000</v>
      </c>
      <c r="OG152" s="7">
        <v>0</v>
      </c>
      <c r="OH152" s="7">
        <v>0</v>
      </c>
      <c r="OI152" s="7"/>
      <c r="OJ152" s="7"/>
      <c r="OK152" s="7"/>
      <c r="OL152" s="7">
        <v>0</v>
      </c>
      <c r="OM152" s="7">
        <v>0</v>
      </c>
      <c r="ON152" s="7">
        <v>0</v>
      </c>
      <c r="OO152" s="7"/>
      <c r="OP152" s="7"/>
      <c r="OQ152" s="7"/>
      <c r="OR152" s="7">
        <v>0</v>
      </c>
      <c r="OS152" s="7">
        <v>0</v>
      </c>
      <c r="OT152" s="7">
        <v>0</v>
      </c>
      <c r="OU152" s="7"/>
      <c r="OV152" s="7"/>
      <c r="OW152" s="7"/>
      <c r="OX152" s="7">
        <v>90000</v>
      </c>
      <c r="OY152" s="7">
        <v>20000</v>
      </c>
      <c r="OZ152" s="7">
        <v>20000</v>
      </c>
      <c r="PA152" s="7"/>
      <c r="PB152" s="7"/>
      <c r="PC152" s="7"/>
      <c r="PD152" s="7">
        <v>80000</v>
      </c>
      <c r="PE152" s="7">
        <v>0</v>
      </c>
      <c r="PF152" s="7">
        <v>0</v>
      </c>
      <c r="PG152" s="7"/>
      <c r="PH152" s="7"/>
      <c r="PI152" s="7"/>
      <c r="PJ152" s="7">
        <v>53000</v>
      </c>
      <c r="PK152" s="7">
        <v>0</v>
      </c>
      <c r="PL152" s="7">
        <v>0</v>
      </c>
      <c r="PM152" s="7"/>
      <c r="PN152" s="7"/>
      <c r="PO152" s="7"/>
      <c r="PP152" s="7">
        <v>3724080</v>
      </c>
      <c r="PQ152" s="7">
        <v>3105000</v>
      </c>
      <c r="PR152" s="8">
        <v>3105000</v>
      </c>
      <c r="PS152" s="7">
        <v>100</v>
      </c>
      <c r="PT152" s="7">
        <v>100</v>
      </c>
      <c r="PU152" s="7"/>
      <c r="PV152" s="7"/>
      <c r="PW152" s="7"/>
      <c r="PX152" s="7">
        <v>2022000</v>
      </c>
      <c r="PY152" s="7">
        <v>2734000</v>
      </c>
      <c r="PZ152" s="7">
        <v>3105000</v>
      </c>
      <c r="QA152" s="7">
        <v>0</v>
      </c>
      <c r="QB152" s="7">
        <v>0</v>
      </c>
      <c r="QC152" s="7">
        <v>0</v>
      </c>
      <c r="QD152" s="7">
        <v>0</v>
      </c>
      <c r="QE152" s="7">
        <v>0</v>
      </c>
      <c r="QF152" s="7">
        <v>0</v>
      </c>
      <c r="QG152" s="7">
        <v>0</v>
      </c>
      <c r="QH152" s="7">
        <v>0</v>
      </c>
      <c r="QI152" s="7">
        <v>0</v>
      </c>
      <c r="QJ152" s="7">
        <v>0</v>
      </c>
      <c r="QK152" s="7">
        <v>0</v>
      </c>
      <c r="QL152" s="7">
        <v>0</v>
      </c>
      <c r="QM152" s="7"/>
      <c r="QN152" s="7">
        <v>0</v>
      </c>
      <c r="QO152" s="7">
        <v>0</v>
      </c>
      <c r="QP152" s="7">
        <v>0</v>
      </c>
      <c r="QQ152" s="7"/>
      <c r="QR152" s="7"/>
      <c r="QS152" s="7"/>
      <c r="QT152" s="7"/>
      <c r="QU152" s="7">
        <v>544000</v>
      </c>
      <c r="QV152" s="7">
        <v>0</v>
      </c>
      <c r="QW152" s="7">
        <v>0</v>
      </c>
      <c r="QX152" s="7">
        <v>336000</v>
      </c>
      <c r="QY152" s="7">
        <v>685000</v>
      </c>
      <c r="QZ152" s="7">
        <v>469080</v>
      </c>
      <c r="RA152" s="7"/>
      <c r="RB152" s="7"/>
      <c r="RC152" s="7"/>
      <c r="RD152" s="7">
        <v>344132</v>
      </c>
      <c r="RE152" s="7">
        <v>85000</v>
      </c>
      <c r="RF152" s="7">
        <v>150000</v>
      </c>
      <c r="RG152" s="7"/>
      <c r="RH152" s="7"/>
      <c r="RI152" s="7">
        <v>0</v>
      </c>
      <c r="RJ152" s="7"/>
      <c r="RK152" s="7"/>
      <c r="RL152" s="7"/>
      <c r="RM152" s="7" t="s">
        <v>1188</v>
      </c>
      <c r="RN152" s="7"/>
      <c r="RO152" s="7"/>
      <c r="RP152" s="7"/>
      <c r="RQ152" s="7"/>
      <c r="RR152" s="7"/>
      <c r="RS152" s="7"/>
      <c r="RT152" s="7"/>
      <c r="RU152" s="7"/>
      <c r="RV152" s="7"/>
      <c r="RW152" s="7"/>
      <c r="RX152" s="7"/>
      <c r="RY152" s="7"/>
      <c r="RZ152" s="7"/>
      <c r="SA152" s="7"/>
      <c r="SB152" s="7"/>
      <c r="SC152" s="7"/>
      <c r="SD152" s="7"/>
      <c r="SE152" s="7"/>
      <c r="SF152" s="7"/>
      <c r="SG152" s="36">
        <f t="shared" si="283"/>
        <v>3724080</v>
      </c>
      <c r="SH152" s="36">
        <f t="shared" si="284"/>
        <v>3724080</v>
      </c>
      <c r="SI152" s="36">
        <f t="shared" si="285"/>
        <v>2587580</v>
      </c>
      <c r="SJ152" s="20">
        <f t="shared" si="286"/>
        <v>2510580</v>
      </c>
      <c r="SK152" s="20">
        <f t="shared" si="287"/>
        <v>0</v>
      </c>
      <c r="SL152" s="20">
        <f t="shared" si="288"/>
        <v>22240</v>
      </c>
      <c r="SM152" s="20">
        <f t="shared" si="289"/>
        <v>54760</v>
      </c>
      <c r="SN152" s="36">
        <f t="shared" si="290"/>
        <v>1136500</v>
      </c>
      <c r="SO152" s="36">
        <f t="shared" si="291"/>
        <v>42000</v>
      </c>
      <c r="SP152" s="20">
        <f t="shared" si="292"/>
        <v>10000</v>
      </c>
      <c r="SQ152" s="20">
        <f t="shared" si="293"/>
        <v>32000</v>
      </c>
      <c r="SR152" s="20">
        <f t="shared" si="294"/>
        <v>3000</v>
      </c>
      <c r="SS152" s="20">
        <f t="shared" si="295"/>
        <v>15000</v>
      </c>
      <c r="ST152" s="20">
        <f t="shared" si="296"/>
        <v>100000</v>
      </c>
      <c r="SU152" s="20">
        <f t="shared" si="297"/>
        <v>100000</v>
      </c>
      <c r="SV152" s="36">
        <f t="shared" si="298"/>
        <v>743500</v>
      </c>
      <c r="SW152" s="20">
        <f t="shared" si="299"/>
        <v>100000</v>
      </c>
      <c r="SX152" s="20">
        <f t="shared" si="300"/>
        <v>24500</v>
      </c>
      <c r="SY152" s="20">
        <f t="shared" si="301"/>
        <v>240000</v>
      </c>
      <c r="SZ152" s="20">
        <f t="shared" si="302"/>
        <v>120000</v>
      </c>
      <c r="TA152" s="20">
        <f t="shared" si="303"/>
        <v>35000</v>
      </c>
      <c r="TB152" s="20">
        <f t="shared" si="304"/>
        <v>116000</v>
      </c>
      <c r="TC152" s="20">
        <f t="shared" si="305"/>
        <v>18000</v>
      </c>
      <c r="TD152" s="20">
        <f t="shared" si="306"/>
        <v>0</v>
      </c>
      <c r="TE152" s="20">
        <f t="shared" si="307"/>
        <v>0</v>
      </c>
      <c r="TF152" s="20">
        <f t="shared" si="308"/>
        <v>90000</v>
      </c>
      <c r="TG152" s="20">
        <f t="shared" si="309"/>
        <v>80000</v>
      </c>
      <c r="TH152" s="20">
        <f t="shared" si="310"/>
        <v>53000</v>
      </c>
      <c r="TI152" s="6"/>
      <c r="TJ152" s="36">
        <f t="shared" si="311"/>
        <v>3105000</v>
      </c>
      <c r="TK152" s="36">
        <f t="shared" si="312"/>
        <v>3105000</v>
      </c>
      <c r="TL152" s="36">
        <f t="shared" si="313"/>
        <v>2515000</v>
      </c>
      <c r="TM152" s="20">
        <f t="shared" si="314"/>
        <v>2508500</v>
      </c>
      <c r="TN152" s="20">
        <f t="shared" si="315"/>
        <v>0</v>
      </c>
      <c r="TO152" s="20">
        <f t="shared" si="316"/>
        <v>6500</v>
      </c>
      <c r="TP152" s="20">
        <f t="shared" si="317"/>
        <v>0</v>
      </c>
      <c r="TQ152" s="36">
        <f t="shared" si="318"/>
        <v>590000</v>
      </c>
      <c r="TR152" s="36">
        <f t="shared" si="319"/>
        <v>29000</v>
      </c>
      <c r="TS152" s="20">
        <f t="shared" si="320"/>
        <v>9000</v>
      </c>
      <c r="TT152" s="20">
        <f t="shared" si="321"/>
        <v>20000</v>
      </c>
      <c r="TU152" s="20">
        <f t="shared" si="322"/>
        <v>0</v>
      </c>
      <c r="TV152" s="20">
        <f t="shared" si="323"/>
        <v>10000</v>
      </c>
      <c r="TW152" s="20">
        <f t="shared" si="324"/>
        <v>60000</v>
      </c>
      <c r="TX152" s="20">
        <f t="shared" si="325"/>
        <v>50000</v>
      </c>
      <c r="TY152" s="36">
        <f t="shared" si="326"/>
        <v>441000</v>
      </c>
      <c r="TZ152" s="20">
        <f t="shared" si="327"/>
        <v>80000</v>
      </c>
      <c r="UA152" s="20">
        <f t="shared" si="328"/>
        <v>6000</v>
      </c>
      <c r="UB152" s="20">
        <f t="shared" si="329"/>
        <v>150000</v>
      </c>
      <c r="UC152" s="20">
        <f t="shared" si="330"/>
        <v>100000</v>
      </c>
      <c r="UD152" s="20">
        <f t="shared" si="331"/>
        <v>5000</v>
      </c>
      <c r="UE152" s="20">
        <f t="shared" si="332"/>
        <v>80000</v>
      </c>
      <c r="UF152" s="20">
        <f t="shared" si="333"/>
        <v>0</v>
      </c>
      <c r="UG152" s="20">
        <f t="shared" si="334"/>
        <v>0</v>
      </c>
      <c r="UH152" s="20">
        <f t="shared" si="335"/>
        <v>0</v>
      </c>
      <c r="UI152" s="20">
        <f t="shared" si="336"/>
        <v>20000</v>
      </c>
      <c r="UJ152" s="20">
        <f t="shared" si="337"/>
        <v>0</v>
      </c>
      <c r="UK152" s="20">
        <f t="shared" si="338"/>
        <v>0</v>
      </c>
      <c r="UL152" s="6"/>
      <c r="UM152" s="36">
        <f t="shared" si="339"/>
        <v>3105000</v>
      </c>
      <c r="UN152" s="36">
        <f t="shared" si="340"/>
        <v>3105000</v>
      </c>
      <c r="UO152" s="36">
        <f t="shared" si="341"/>
        <v>2515000</v>
      </c>
      <c r="UP152" s="20">
        <f t="shared" si="342"/>
        <v>2508500</v>
      </c>
      <c r="UQ152" s="20">
        <f t="shared" si="343"/>
        <v>0</v>
      </c>
      <c r="UR152" s="20">
        <f t="shared" si="344"/>
        <v>6500</v>
      </c>
      <c r="US152" s="20">
        <f t="shared" si="345"/>
        <v>0</v>
      </c>
      <c r="UT152" s="36">
        <f t="shared" si="346"/>
        <v>590000</v>
      </c>
      <c r="UU152" s="36">
        <f t="shared" si="347"/>
        <v>29000</v>
      </c>
      <c r="UV152" s="20">
        <f t="shared" si="348"/>
        <v>9000</v>
      </c>
      <c r="UW152" s="20">
        <f t="shared" si="349"/>
        <v>20000</v>
      </c>
      <c r="UX152" s="20">
        <f t="shared" si="350"/>
        <v>0</v>
      </c>
      <c r="UY152" s="20">
        <f t="shared" si="351"/>
        <v>10000</v>
      </c>
      <c r="UZ152" s="20">
        <f t="shared" si="352"/>
        <v>60000</v>
      </c>
      <c r="VA152" s="20">
        <f t="shared" si="353"/>
        <v>50000</v>
      </c>
      <c r="VB152" s="36">
        <f t="shared" si="354"/>
        <v>441000</v>
      </c>
      <c r="VC152" s="20">
        <f t="shared" si="355"/>
        <v>80000</v>
      </c>
      <c r="VD152" s="20">
        <f t="shared" si="356"/>
        <v>6000</v>
      </c>
      <c r="VE152" s="20">
        <f t="shared" si="357"/>
        <v>150000</v>
      </c>
      <c r="VF152" s="20">
        <f t="shared" si="358"/>
        <v>100000</v>
      </c>
      <c r="VG152" s="20">
        <f t="shared" si="359"/>
        <v>5000</v>
      </c>
      <c r="VH152" s="20">
        <f t="shared" si="360"/>
        <v>80000</v>
      </c>
      <c r="VI152" s="20">
        <f t="shared" si="361"/>
        <v>0</v>
      </c>
      <c r="VJ152" s="20">
        <f t="shared" si="362"/>
        <v>0</v>
      </c>
      <c r="VK152" s="20">
        <f t="shared" si="363"/>
        <v>0</v>
      </c>
      <c r="VL152" s="20">
        <f t="shared" si="364"/>
        <v>20000</v>
      </c>
      <c r="VM152" s="20">
        <f t="shared" si="365"/>
        <v>0</v>
      </c>
      <c r="VN152" s="20">
        <f t="shared" si="366"/>
        <v>0</v>
      </c>
      <c r="VT152" s="34">
        <f t="shared" si="253"/>
        <v>1840658</v>
      </c>
      <c r="VU152" s="34" t="str">
        <f t="shared" si="254"/>
        <v>Oblastní charita Hradec Králové</v>
      </c>
      <c r="VV152" s="34" t="str">
        <f t="shared" si="255"/>
        <v>Středisko rané péče Sluníčko</v>
      </c>
      <c r="VW152" s="34" t="str">
        <f t="shared" si="256"/>
        <v>raná péče</v>
      </c>
      <c r="VX152" s="10">
        <f t="shared" si="257"/>
        <v>160000</v>
      </c>
      <c r="VY152" s="10"/>
      <c r="VZ152" s="10"/>
      <c r="WA152" s="10">
        <f t="shared" si="258"/>
        <v>100000</v>
      </c>
      <c r="WB152" s="10">
        <f t="shared" si="259"/>
        <v>116000</v>
      </c>
      <c r="WC152" s="10">
        <f t="shared" si="260"/>
        <v>240000</v>
      </c>
      <c r="WD152" s="10">
        <f t="shared" si="261"/>
        <v>0</v>
      </c>
      <c r="WE152" s="10">
        <f t="shared" si="262"/>
        <v>179500</v>
      </c>
      <c r="WF152" s="10"/>
      <c r="WG152" s="10"/>
      <c r="WH152" s="10">
        <f t="shared" si="263"/>
        <v>80000</v>
      </c>
      <c r="WI152" s="10">
        <f t="shared" si="264"/>
        <v>261000</v>
      </c>
      <c r="WJ152" s="10">
        <f t="shared" si="265"/>
        <v>2020619</v>
      </c>
      <c r="WK152" s="10"/>
      <c r="WL152" s="10">
        <f t="shared" si="266"/>
        <v>566961</v>
      </c>
      <c r="WM152" s="10">
        <f t="shared" si="267"/>
        <v>3724080</v>
      </c>
      <c r="WN152" s="10">
        <f t="shared" si="268"/>
        <v>3724080</v>
      </c>
      <c r="WO152" s="10">
        <f t="shared" si="269"/>
        <v>0</v>
      </c>
      <c r="WP152" s="10">
        <f t="shared" si="270"/>
        <v>2587580</v>
      </c>
      <c r="WQ152" s="34">
        <v>6115340</v>
      </c>
      <c r="WR152" s="10">
        <f t="shared" si="271"/>
        <v>99000</v>
      </c>
      <c r="WS152" s="10"/>
      <c r="WT152" s="10"/>
      <c r="WU152" s="10">
        <f t="shared" si="272"/>
        <v>80000</v>
      </c>
      <c r="WV152" s="10">
        <f t="shared" si="273"/>
        <v>80000</v>
      </c>
      <c r="WW152" s="10">
        <f t="shared" si="274"/>
        <v>150000</v>
      </c>
      <c r="WX152" s="10">
        <f t="shared" si="275"/>
        <v>0</v>
      </c>
      <c r="WY152" s="10">
        <f t="shared" si="276"/>
        <v>111000</v>
      </c>
      <c r="WZ152" s="10"/>
      <c r="XA152" s="10"/>
      <c r="XB152" s="10">
        <f t="shared" si="277"/>
        <v>0</v>
      </c>
      <c r="XC152" s="10">
        <f t="shared" si="278"/>
        <v>70000</v>
      </c>
      <c r="XD152" s="10">
        <f t="shared" si="279"/>
        <v>2515000</v>
      </c>
      <c r="XE152" s="10">
        <f t="shared" si="280"/>
        <v>3105000</v>
      </c>
      <c r="XF152" s="10"/>
      <c r="XG152" s="10">
        <f t="shared" si="281"/>
        <v>3105000</v>
      </c>
      <c r="XH152" s="10">
        <f t="shared" si="282"/>
        <v>0</v>
      </c>
      <c r="XI152" s="10"/>
      <c r="XJ152" s="10"/>
      <c r="XK152" s="10"/>
    </row>
    <row r="153" spans="1:635" s="34" customFormat="1" ht="28.5" customHeight="1">
      <c r="A153" s="7">
        <v>1</v>
      </c>
      <c r="B153" s="9" t="s">
        <v>1697</v>
      </c>
      <c r="C153" s="7">
        <v>45979855</v>
      </c>
      <c r="D153" s="7" t="s">
        <v>1698</v>
      </c>
      <c r="E153" s="7" t="s">
        <v>1315</v>
      </c>
      <c r="F153" s="7">
        <v>1968420</v>
      </c>
      <c r="G153" s="7" t="s">
        <v>1704</v>
      </c>
      <c r="H153" s="7" t="s">
        <v>1221</v>
      </c>
      <c r="I153" s="7" t="s">
        <v>1705</v>
      </c>
      <c r="J153" s="35">
        <v>39083</v>
      </c>
      <c r="K153" s="7"/>
      <c r="L153" s="7" t="s">
        <v>1188</v>
      </c>
      <c r="M153" s="7"/>
      <c r="N153" s="7"/>
      <c r="O153" s="7"/>
      <c r="P153" s="7"/>
      <c r="Q153" s="7"/>
      <c r="R153" s="7"/>
      <c r="S153" s="7"/>
      <c r="T153" s="7"/>
      <c r="U153" s="7"/>
      <c r="V153" s="7"/>
      <c r="W153" s="7"/>
      <c r="X153" s="7" t="s">
        <v>1706</v>
      </c>
      <c r="Y153" s="7">
        <v>58</v>
      </c>
      <c r="Z153" s="7"/>
      <c r="AA153" s="7"/>
      <c r="AB153" s="7">
        <v>295</v>
      </c>
      <c r="AC153" s="7">
        <v>300</v>
      </c>
      <c r="AD153" s="7">
        <v>310</v>
      </c>
      <c r="AE153" s="7"/>
      <c r="AF153" s="7"/>
      <c r="AG153" s="7"/>
      <c r="AH153" s="7"/>
      <c r="AI153" s="7"/>
      <c r="AJ153" s="7"/>
      <c r="AK153" s="7"/>
      <c r="AL153" s="7"/>
      <c r="AM153" s="7"/>
      <c r="AN153" s="7"/>
      <c r="AO153" s="7" t="s">
        <v>1707</v>
      </c>
      <c r="AP153" s="7"/>
      <c r="AQ153" s="7"/>
      <c r="AR153" s="7"/>
      <c r="AS153" s="7"/>
      <c r="AT153" s="7"/>
      <c r="AU153" s="7"/>
      <c r="AV153" s="7"/>
      <c r="AW153" s="7"/>
      <c r="AX153" s="7"/>
      <c r="AY153" s="7"/>
      <c r="AZ153" s="7"/>
      <c r="BA153" s="7"/>
      <c r="BB153" s="7"/>
      <c r="BC153" s="7"/>
      <c r="BD153" s="7"/>
      <c r="BE153" s="7"/>
      <c r="BF153" s="7"/>
      <c r="BG153" s="7"/>
      <c r="BH153" s="7"/>
      <c r="BI153" s="7"/>
      <c r="BJ153" s="7"/>
      <c r="BK153" s="7"/>
      <c r="BL153" s="7" t="s">
        <v>1708</v>
      </c>
      <c r="BM153" s="7" t="s">
        <v>1709</v>
      </c>
      <c r="BN153" s="7" t="s">
        <v>1319</v>
      </c>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v>2</v>
      </c>
      <c r="EL153" s="7">
        <v>0.25</v>
      </c>
      <c r="EM153" s="7">
        <v>0.27</v>
      </c>
      <c r="EN153" s="7">
        <v>92460</v>
      </c>
      <c r="EO153" s="7">
        <v>92460</v>
      </c>
      <c r="EP153" s="7">
        <v>9</v>
      </c>
      <c r="EQ153" s="7">
        <v>5.6</v>
      </c>
      <c r="ER153" s="7">
        <v>5.64</v>
      </c>
      <c r="ES153" s="7">
        <v>1920597</v>
      </c>
      <c r="ET153" s="7">
        <v>1920000</v>
      </c>
      <c r="EU153" s="7"/>
      <c r="EV153" s="7"/>
      <c r="EW153" s="7"/>
      <c r="EX153" s="7"/>
      <c r="EY153" s="7"/>
      <c r="EZ153" s="7"/>
      <c r="FA153" s="7"/>
      <c r="FB153" s="7"/>
      <c r="FC153" s="7"/>
      <c r="FD153" s="7"/>
      <c r="FE153" s="7"/>
      <c r="FF153" s="7"/>
      <c r="FG153" s="7"/>
      <c r="FH153" s="7"/>
      <c r="FI153" s="7"/>
      <c r="FJ153" s="7"/>
      <c r="FK153" s="7"/>
      <c r="FL153" s="7"/>
      <c r="FM153" s="7"/>
      <c r="FN153" s="7"/>
      <c r="FO153" s="7">
        <v>10</v>
      </c>
      <c r="FP153" s="7">
        <v>1.2</v>
      </c>
      <c r="FQ153" s="7">
        <v>1.04</v>
      </c>
      <c r="FR153" s="7">
        <v>469456</v>
      </c>
      <c r="FS153" s="7">
        <v>465000</v>
      </c>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v>1</v>
      </c>
      <c r="II153" s="7">
        <v>0.2</v>
      </c>
      <c r="IJ153" s="7">
        <v>12</v>
      </c>
      <c r="IK153" s="7">
        <v>0.2</v>
      </c>
      <c r="IL153" s="7">
        <v>72038</v>
      </c>
      <c r="IM153" s="7">
        <v>58000</v>
      </c>
      <c r="IN153" s="7">
        <v>1</v>
      </c>
      <c r="IO153" s="7">
        <v>40</v>
      </c>
      <c r="IP153" s="7">
        <v>0.02</v>
      </c>
      <c r="IQ153" s="7">
        <v>10000</v>
      </c>
      <c r="IR153" s="7">
        <v>8000</v>
      </c>
      <c r="IS153" s="7">
        <v>3</v>
      </c>
      <c r="IT153" s="7">
        <v>540</v>
      </c>
      <c r="IU153" s="7">
        <v>0.26900000000000002</v>
      </c>
      <c r="IV153" s="7">
        <v>45600</v>
      </c>
      <c r="IW153" s="7">
        <v>31000</v>
      </c>
      <c r="IX153" s="7"/>
      <c r="IY153" s="7"/>
      <c r="IZ153" s="7"/>
      <c r="JA153" s="7"/>
      <c r="JB153" s="7"/>
      <c r="JC153" s="7"/>
      <c r="JD153" s="7"/>
      <c r="JE153" s="7"/>
      <c r="JF153" s="7"/>
      <c r="JG153" s="7"/>
      <c r="JH153" s="7"/>
      <c r="JI153" s="7"/>
      <c r="JJ153" s="7"/>
      <c r="JK153" s="7"/>
      <c r="JL153" s="7"/>
      <c r="JM153" s="7"/>
      <c r="JN153" s="7"/>
      <c r="JO153" s="7"/>
      <c r="JP153" s="7"/>
      <c r="JQ153" s="7"/>
      <c r="JR153" s="7"/>
      <c r="JS153" s="7"/>
      <c r="JT153" s="7"/>
      <c r="JU153" s="7"/>
      <c r="JV153" s="7"/>
      <c r="JW153" s="7"/>
      <c r="JX153" s="7"/>
      <c r="JY153" s="7"/>
      <c r="JZ153" s="7"/>
      <c r="KA153" s="7"/>
      <c r="KB153" s="7"/>
      <c r="KC153" s="7"/>
      <c r="KD153" s="7"/>
      <c r="KE153" s="7"/>
      <c r="KF153" s="7"/>
      <c r="KG153" s="7">
        <v>58</v>
      </c>
      <c r="KH153" s="7">
        <v>1880</v>
      </c>
      <c r="KI153" s="7">
        <v>5.85</v>
      </c>
      <c r="KJ153" s="7">
        <v>0</v>
      </c>
      <c r="KK153" s="7">
        <v>0.02</v>
      </c>
      <c r="KL153" s="7">
        <v>0</v>
      </c>
      <c r="KM153" s="7">
        <v>5.87</v>
      </c>
      <c r="KN153" s="7">
        <v>2482513</v>
      </c>
      <c r="KO153" s="7">
        <v>2477460</v>
      </c>
      <c r="KP153" s="7">
        <v>2477460</v>
      </c>
      <c r="KQ153" s="7"/>
      <c r="KR153" s="7"/>
      <c r="KS153" s="7"/>
      <c r="KT153" s="7">
        <v>72038</v>
      </c>
      <c r="KU153" s="7">
        <v>58000</v>
      </c>
      <c r="KV153" s="7">
        <v>58000</v>
      </c>
      <c r="KW153" s="7"/>
      <c r="KX153" s="7"/>
      <c r="KY153" s="7"/>
      <c r="KZ153" s="7">
        <v>55600</v>
      </c>
      <c r="LA153" s="7">
        <v>39000</v>
      </c>
      <c r="LB153" s="7">
        <v>39000</v>
      </c>
      <c r="LC153" s="7"/>
      <c r="LD153" s="7"/>
      <c r="LE153" s="7"/>
      <c r="LF153" s="7">
        <v>64349</v>
      </c>
      <c r="LG153" s="7">
        <v>0</v>
      </c>
      <c r="LH153" s="7">
        <v>0</v>
      </c>
      <c r="LI153" s="7"/>
      <c r="LJ153" s="7"/>
      <c r="LK153" s="7"/>
      <c r="LL153" s="7">
        <v>7000</v>
      </c>
      <c r="LM153" s="7">
        <v>7000</v>
      </c>
      <c r="LN153" s="7">
        <v>7000</v>
      </c>
      <c r="LO153" s="7"/>
      <c r="LP153" s="7"/>
      <c r="LQ153" s="7"/>
      <c r="LR153" s="7">
        <v>98000</v>
      </c>
      <c r="LS153" s="7">
        <v>65000</v>
      </c>
      <c r="LT153" s="7">
        <v>65000</v>
      </c>
      <c r="LU153" s="7"/>
      <c r="LV153" s="7"/>
      <c r="LW153" s="7"/>
      <c r="LX153" s="7">
        <v>22000</v>
      </c>
      <c r="LY153" s="7">
        <v>5000</v>
      </c>
      <c r="LZ153" s="7">
        <v>5000</v>
      </c>
      <c r="MA153" s="7"/>
      <c r="MB153" s="7"/>
      <c r="MC153" s="7"/>
      <c r="MD153" s="7">
        <v>10000</v>
      </c>
      <c r="ME153" s="7">
        <v>5000</v>
      </c>
      <c r="MF153" s="7">
        <v>5000</v>
      </c>
      <c r="MG153" s="7"/>
      <c r="MH153" s="7"/>
      <c r="MI153" s="7"/>
      <c r="MJ153" s="7">
        <v>17000</v>
      </c>
      <c r="MK153" s="7">
        <v>15000</v>
      </c>
      <c r="ML153" s="7">
        <v>15000</v>
      </c>
      <c r="MM153" s="7"/>
      <c r="MN153" s="7"/>
      <c r="MO153" s="7"/>
      <c r="MP153" s="7">
        <v>150000</v>
      </c>
      <c r="MQ153" s="7">
        <v>87000</v>
      </c>
      <c r="MR153" s="7">
        <v>87000</v>
      </c>
      <c r="MS153" s="7"/>
      <c r="MT153" s="7"/>
      <c r="MU153" s="7"/>
      <c r="MV153" s="7">
        <v>562000</v>
      </c>
      <c r="MW153" s="7">
        <v>350000</v>
      </c>
      <c r="MX153" s="7">
        <v>350000</v>
      </c>
      <c r="MY153" s="7"/>
      <c r="MZ153" s="7"/>
      <c r="NA153" s="7"/>
      <c r="NB153" s="7">
        <v>11000</v>
      </c>
      <c r="NC153" s="7">
        <v>4000</v>
      </c>
      <c r="ND153" s="7">
        <v>4000</v>
      </c>
      <c r="NE153" s="7"/>
      <c r="NF153" s="7"/>
      <c r="NG153" s="7"/>
      <c r="NH153" s="7">
        <v>422000</v>
      </c>
      <c r="NI153" s="7">
        <v>150000</v>
      </c>
      <c r="NJ153" s="7">
        <v>150000</v>
      </c>
      <c r="NK153" s="7"/>
      <c r="NL153" s="7"/>
      <c r="NM153" s="7"/>
      <c r="NN153" s="7">
        <v>164000</v>
      </c>
      <c r="NO153" s="7">
        <v>20000</v>
      </c>
      <c r="NP153" s="7">
        <v>20000</v>
      </c>
      <c r="NQ153" s="7"/>
      <c r="NR153" s="7"/>
      <c r="NS153" s="7"/>
      <c r="NT153" s="7">
        <v>12000</v>
      </c>
      <c r="NU153" s="7">
        <v>3000</v>
      </c>
      <c r="NV153" s="7">
        <v>3000</v>
      </c>
      <c r="NW153" s="7"/>
      <c r="NX153" s="7"/>
      <c r="NY153" s="7"/>
      <c r="NZ153" s="7">
        <v>43500</v>
      </c>
      <c r="OA153" s="7">
        <v>35000</v>
      </c>
      <c r="OB153" s="7">
        <v>35000</v>
      </c>
      <c r="OC153" s="7"/>
      <c r="OD153" s="7"/>
      <c r="OE153" s="7"/>
      <c r="OF153" s="7">
        <v>4000</v>
      </c>
      <c r="OG153" s="7">
        <v>1500</v>
      </c>
      <c r="OH153" s="7">
        <v>1500</v>
      </c>
      <c r="OI153" s="7"/>
      <c r="OJ153" s="7"/>
      <c r="OK153" s="7"/>
      <c r="OL153" s="7">
        <v>0</v>
      </c>
      <c r="OM153" s="7">
        <v>0</v>
      </c>
      <c r="ON153" s="7">
        <v>0</v>
      </c>
      <c r="OO153" s="7"/>
      <c r="OP153" s="7"/>
      <c r="OQ153" s="7"/>
      <c r="OR153" s="7">
        <v>0</v>
      </c>
      <c r="OS153" s="7">
        <v>0</v>
      </c>
      <c r="OT153" s="7">
        <v>0</v>
      </c>
      <c r="OU153" s="7"/>
      <c r="OV153" s="7"/>
      <c r="OW153" s="7"/>
      <c r="OX153" s="7">
        <v>85000</v>
      </c>
      <c r="OY153" s="7">
        <v>50000</v>
      </c>
      <c r="OZ153" s="7">
        <v>50000</v>
      </c>
      <c r="PA153" s="7"/>
      <c r="PB153" s="7"/>
      <c r="PC153" s="7"/>
      <c r="PD153" s="7">
        <v>25000</v>
      </c>
      <c r="PE153" s="7">
        <v>0</v>
      </c>
      <c r="PF153" s="7">
        <v>0</v>
      </c>
      <c r="PG153" s="7"/>
      <c r="PH153" s="7"/>
      <c r="PI153" s="7"/>
      <c r="PJ153" s="7">
        <v>23000</v>
      </c>
      <c r="PK153" s="7">
        <v>0</v>
      </c>
      <c r="PL153" s="7">
        <v>0</v>
      </c>
      <c r="PM153" s="7"/>
      <c r="PN153" s="7"/>
      <c r="PO153" s="7"/>
      <c r="PP153" s="7">
        <v>4330000</v>
      </c>
      <c r="PQ153" s="7">
        <v>3371960</v>
      </c>
      <c r="PR153" s="8">
        <v>3371960</v>
      </c>
      <c r="PS153" s="7">
        <v>100</v>
      </c>
      <c r="PT153" s="7">
        <v>100</v>
      </c>
      <c r="PU153" s="7"/>
      <c r="PV153" s="7"/>
      <c r="PW153" s="7"/>
      <c r="PX153" s="7">
        <v>3108000</v>
      </c>
      <c r="PY153" s="7">
        <v>3127000</v>
      </c>
      <c r="PZ153" s="7">
        <v>3371960</v>
      </c>
      <c r="QA153" s="7">
        <v>0</v>
      </c>
      <c r="QB153" s="7">
        <v>0</v>
      </c>
      <c r="QC153" s="7">
        <v>0</v>
      </c>
      <c r="QD153" s="7">
        <v>0</v>
      </c>
      <c r="QE153" s="7">
        <v>0</v>
      </c>
      <c r="QF153" s="7">
        <v>0</v>
      </c>
      <c r="QG153" s="7">
        <v>0</v>
      </c>
      <c r="QH153" s="7">
        <v>0</v>
      </c>
      <c r="QI153" s="7">
        <v>0</v>
      </c>
      <c r="QJ153" s="7">
        <v>495160</v>
      </c>
      <c r="QK153" s="7">
        <v>495000</v>
      </c>
      <c r="QL153" s="7">
        <v>443040</v>
      </c>
      <c r="QM153" s="7"/>
      <c r="QN153" s="7">
        <v>0</v>
      </c>
      <c r="QO153" s="7">
        <v>0</v>
      </c>
      <c r="QP153" s="7">
        <v>0</v>
      </c>
      <c r="QQ153" s="7"/>
      <c r="QR153" s="7"/>
      <c r="QS153" s="7"/>
      <c r="QT153" s="7"/>
      <c r="QU153" s="7">
        <v>0</v>
      </c>
      <c r="QV153" s="7">
        <v>24000</v>
      </c>
      <c r="QW153" s="7">
        <v>0</v>
      </c>
      <c r="QX153" s="7">
        <v>815000</v>
      </c>
      <c r="QY153" s="7">
        <v>733000</v>
      </c>
      <c r="QZ153" s="7">
        <v>515000</v>
      </c>
      <c r="RA153" s="7"/>
      <c r="RB153" s="7"/>
      <c r="RC153" s="7"/>
      <c r="RD153" s="7"/>
      <c r="RE153" s="7"/>
      <c r="RF153" s="7"/>
      <c r="RG153" s="7"/>
      <c r="RH153" s="7"/>
      <c r="RI153" s="7">
        <v>0</v>
      </c>
      <c r="RJ153" s="7"/>
      <c r="RK153" s="7"/>
      <c r="RL153" s="7"/>
      <c r="RM153" s="7" t="s">
        <v>1188</v>
      </c>
      <c r="RN153" s="7"/>
      <c r="RO153" s="7"/>
      <c r="RP153" s="7"/>
      <c r="RQ153" s="7"/>
      <c r="RR153" s="7"/>
      <c r="RS153" s="7"/>
      <c r="RT153" s="7"/>
      <c r="RU153" s="7"/>
      <c r="RV153" s="7"/>
      <c r="RW153" s="7"/>
      <c r="RX153" s="7"/>
      <c r="RY153" s="7"/>
      <c r="RZ153" s="7"/>
      <c r="SA153" s="7"/>
      <c r="SB153" s="7"/>
      <c r="SC153" s="7"/>
      <c r="SD153" s="7"/>
      <c r="SE153" s="7"/>
      <c r="SF153" s="7"/>
      <c r="SG153" s="36">
        <f t="shared" si="283"/>
        <v>4330000</v>
      </c>
      <c r="SH153" s="36">
        <f t="shared" si="284"/>
        <v>4330000</v>
      </c>
      <c r="SI153" s="36">
        <f t="shared" si="285"/>
        <v>2674500</v>
      </c>
      <c r="SJ153" s="20">
        <f t="shared" si="286"/>
        <v>2482513</v>
      </c>
      <c r="SK153" s="20">
        <f t="shared" si="287"/>
        <v>72038</v>
      </c>
      <c r="SL153" s="20">
        <f t="shared" si="288"/>
        <v>55600</v>
      </c>
      <c r="SM153" s="20">
        <f t="shared" si="289"/>
        <v>64349</v>
      </c>
      <c r="SN153" s="36">
        <f t="shared" si="290"/>
        <v>1655500</v>
      </c>
      <c r="SO153" s="36">
        <f t="shared" si="291"/>
        <v>105000</v>
      </c>
      <c r="SP153" s="20">
        <f t="shared" si="292"/>
        <v>7000</v>
      </c>
      <c r="SQ153" s="20">
        <f t="shared" si="293"/>
        <v>98000</v>
      </c>
      <c r="SR153" s="20">
        <f t="shared" si="294"/>
        <v>22000</v>
      </c>
      <c r="SS153" s="20">
        <f t="shared" si="295"/>
        <v>10000</v>
      </c>
      <c r="ST153" s="20">
        <f t="shared" si="296"/>
        <v>17000</v>
      </c>
      <c r="SU153" s="20">
        <f t="shared" si="297"/>
        <v>150000</v>
      </c>
      <c r="SV153" s="36">
        <f t="shared" si="298"/>
        <v>1303500</v>
      </c>
      <c r="SW153" s="20">
        <f t="shared" si="299"/>
        <v>562000</v>
      </c>
      <c r="SX153" s="20">
        <f t="shared" si="300"/>
        <v>11000</v>
      </c>
      <c r="SY153" s="20">
        <f t="shared" si="301"/>
        <v>422000</v>
      </c>
      <c r="SZ153" s="20">
        <f t="shared" si="302"/>
        <v>164000</v>
      </c>
      <c r="TA153" s="20">
        <f t="shared" si="303"/>
        <v>12000</v>
      </c>
      <c r="TB153" s="20">
        <f t="shared" si="304"/>
        <v>43500</v>
      </c>
      <c r="TC153" s="20">
        <f t="shared" si="305"/>
        <v>4000</v>
      </c>
      <c r="TD153" s="20">
        <f t="shared" si="306"/>
        <v>0</v>
      </c>
      <c r="TE153" s="20">
        <f t="shared" si="307"/>
        <v>0</v>
      </c>
      <c r="TF153" s="20">
        <f t="shared" si="308"/>
        <v>85000</v>
      </c>
      <c r="TG153" s="20">
        <f t="shared" si="309"/>
        <v>25000</v>
      </c>
      <c r="TH153" s="20">
        <f t="shared" si="310"/>
        <v>23000</v>
      </c>
      <c r="TI153" s="6"/>
      <c r="TJ153" s="36">
        <f t="shared" si="311"/>
        <v>3371960</v>
      </c>
      <c r="TK153" s="36">
        <f t="shared" si="312"/>
        <v>3371960</v>
      </c>
      <c r="TL153" s="36">
        <f t="shared" si="313"/>
        <v>2574460</v>
      </c>
      <c r="TM153" s="20">
        <f t="shared" si="314"/>
        <v>2477460</v>
      </c>
      <c r="TN153" s="20">
        <f t="shared" si="315"/>
        <v>58000</v>
      </c>
      <c r="TO153" s="20">
        <f t="shared" si="316"/>
        <v>39000</v>
      </c>
      <c r="TP153" s="20">
        <f t="shared" si="317"/>
        <v>0</v>
      </c>
      <c r="TQ153" s="36">
        <f t="shared" si="318"/>
        <v>797500</v>
      </c>
      <c r="TR153" s="36">
        <f t="shared" si="319"/>
        <v>72000</v>
      </c>
      <c r="TS153" s="20">
        <f t="shared" si="320"/>
        <v>7000</v>
      </c>
      <c r="TT153" s="20">
        <f t="shared" si="321"/>
        <v>65000</v>
      </c>
      <c r="TU153" s="20">
        <f t="shared" si="322"/>
        <v>5000</v>
      </c>
      <c r="TV153" s="20">
        <f t="shared" si="323"/>
        <v>5000</v>
      </c>
      <c r="TW153" s="20">
        <f t="shared" si="324"/>
        <v>15000</v>
      </c>
      <c r="TX153" s="20">
        <f t="shared" si="325"/>
        <v>87000</v>
      </c>
      <c r="TY153" s="36">
        <f t="shared" si="326"/>
        <v>613500</v>
      </c>
      <c r="TZ153" s="20">
        <f t="shared" si="327"/>
        <v>350000</v>
      </c>
      <c r="UA153" s="20">
        <f t="shared" si="328"/>
        <v>4000</v>
      </c>
      <c r="UB153" s="20">
        <f t="shared" si="329"/>
        <v>150000</v>
      </c>
      <c r="UC153" s="20">
        <f t="shared" si="330"/>
        <v>20000</v>
      </c>
      <c r="UD153" s="20">
        <f t="shared" si="331"/>
        <v>3000</v>
      </c>
      <c r="UE153" s="20">
        <f t="shared" si="332"/>
        <v>35000</v>
      </c>
      <c r="UF153" s="20">
        <f t="shared" si="333"/>
        <v>1500</v>
      </c>
      <c r="UG153" s="20">
        <f t="shared" si="334"/>
        <v>0</v>
      </c>
      <c r="UH153" s="20">
        <f t="shared" si="335"/>
        <v>0</v>
      </c>
      <c r="UI153" s="20">
        <f t="shared" si="336"/>
        <v>50000</v>
      </c>
      <c r="UJ153" s="20">
        <f t="shared" si="337"/>
        <v>0</v>
      </c>
      <c r="UK153" s="20">
        <f t="shared" si="338"/>
        <v>0</v>
      </c>
      <c r="UL153" s="6"/>
      <c r="UM153" s="36">
        <f t="shared" si="339"/>
        <v>3371960</v>
      </c>
      <c r="UN153" s="36">
        <f t="shared" si="340"/>
        <v>3371960</v>
      </c>
      <c r="UO153" s="36">
        <f t="shared" si="341"/>
        <v>2574460</v>
      </c>
      <c r="UP153" s="20">
        <f t="shared" si="342"/>
        <v>2477460</v>
      </c>
      <c r="UQ153" s="20">
        <f t="shared" si="343"/>
        <v>58000</v>
      </c>
      <c r="UR153" s="20">
        <f t="shared" si="344"/>
        <v>39000</v>
      </c>
      <c r="US153" s="20">
        <f t="shared" si="345"/>
        <v>0</v>
      </c>
      <c r="UT153" s="36">
        <f t="shared" si="346"/>
        <v>797500</v>
      </c>
      <c r="UU153" s="36">
        <f t="shared" si="347"/>
        <v>72000</v>
      </c>
      <c r="UV153" s="20">
        <f t="shared" si="348"/>
        <v>7000</v>
      </c>
      <c r="UW153" s="20">
        <f t="shared" si="349"/>
        <v>65000</v>
      </c>
      <c r="UX153" s="20">
        <f t="shared" si="350"/>
        <v>5000</v>
      </c>
      <c r="UY153" s="20">
        <f t="shared" si="351"/>
        <v>5000</v>
      </c>
      <c r="UZ153" s="20">
        <f t="shared" si="352"/>
        <v>15000</v>
      </c>
      <c r="VA153" s="20">
        <f t="shared" si="353"/>
        <v>87000</v>
      </c>
      <c r="VB153" s="36">
        <f t="shared" si="354"/>
        <v>613500</v>
      </c>
      <c r="VC153" s="20">
        <f t="shared" si="355"/>
        <v>350000</v>
      </c>
      <c r="VD153" s="20">
        <f t="shared" si="356"/>
        <v>4000</v>
      </c>
      <c r="VE153" s="20">
        <f t="shared" si="357"/>
        <v>150000</v>
      </c>
      <c r="VF153" s="20">
        <f t="shared" si="358"/>
        <v>20000</v>
      </c>
      <c r="VG153" s="20">
        <f t="shared" si="359"/>
        <v>3000</v>
      </c>
      <c r="VH153" s="20">
        <f t="shared" si="360"/>
        <v>35000</v>
      </c>
      <c r="VI153" s="20">
        <f t="shared" si="361"/>
        <v>1500</v>
      </c>
      <c r="VJ153" s="20">
        <f t="shared" si="362"/>
        <v>0</v>
      </c>
      <c r="VK153" s="20">
        <f t="shared" si="363"/>
        <v>0</v>
      </c>
      <c r="VL153" s="20">
        <f t="shared" si="364"/>
        <v>50000</v>
      </c>
      <c r="VM153" s="20">
        <f t="shared" si="365"/>
        <v>0</v>
      </c>
      <c r="VN153" s="20">
        <f t="shared" si="366"/>
        <v>0</v>
      </c>
      <c r="VT153" s="34">
        <f t="shared" si="253"/>
        <v>1968420</v>
      </c>
      <c r="VU153" s="34" t="str">
        <f t="shared" si="254"/>
        <v>Oblastní charita Hradec Králové</v>
      </c>
      <c r="VV153" s="34" t="str">
        <f t="shared" si="255"/>
        <v>Noclehárna- Dům Matky Terezy Hradec Králové</v>
      </c>
      <c r="VW153" s="34" t="str">
        <f t="shared" si="256"/>
        <v>noclehárny</v>
      </c>
      <c r="VX153" s="10">
        <f t="shared" si="257"/>
        <v>154000</v>
      </c>
      <c r="VY153" s="10"/>
      <c r="VZ153" s="10"/>
      <c r="WA153" s="10">
        <f t="shared" si="258"/>
        <v>562000</v>
      </c>
      <c r="WB153" s="10">
        <f t="shared" si="259"/>
        <v>43500</v>
      </c>
      <c r="WC153" s="10">
        <f t="shared" si="260"/>
        <v>422000</v>
      </c>
      <c r="WD153" s="10">
        <f t="shared" si="261"/>
        <v>0</v>
      </c>
      <c r="WE153" s="10">
        <f t="shared" si="262"/>
        <v>187000</v>
      </c>
      <c r="WF153" s="10"/>
      <c r="WG153" s="10"/>
      <c r="WH153" s="10">
        <f t="shared" si="263"/>
        <v>25000</v>
      </c>
      <c r="WI153" s="10">
        <f t="shared" si="264"/>
        <v>262000</v>
      </c>
      <c r="WJ153" s="10">
        <f t="shared" si="265"/>
        <v>2023057</v>
      </c>
      <c r="WK153" s="10"/>
      <c r="WL153" s="10">
        <f t="shared" si="266"/>
        <v>651443</v>
      </c>
      <c r="WM153" s="10">
        <f t="shared" si="267"/>
        <v>4330000</v>
      </c>
      <c r="WN153" s="10">
        <f t="shared" si="268"/>
        <v>4330000</v>
      </c>
      <c r="WO153" s="10">
        <f t="shared" si="269"/>
        <v>0</v>
      </c>
      <c r="WP153" s="10">
        <f t="shared" si="270"/>
        <v>2674500</v>
      </c>
      <c r="WQ153" s="34">
        <v>6115340</v>
      </c>
      <c r="WR153" s="10">
        <f t="shared" si="271"/>
        <v>97000</v>
      </c>
      <c r="WS153" s="10"/>
      <c r="WT153" s="10"/>
      <c r="WU153" s="10">
        <f t="shared" si="272"/>
        <v>350000</v>
      </c>
      <c r="WV153" s="10">
        <f t="shared" si="273"/>
        <v>35000</v>
      </c>
      <c r="WW153" s="10">
        <f t="shared" si="274"/>
        <v>150000</v>
      </c>
      <c r="WX153" s="10">
        <f t="shared" si="275"/>
        <v>0</v>
      </c>
      <c r="WY153" s="10">
        <f t="shared" si="276"/>
        <v>27000</v>
      </c>
      <c r="WZ153" s="10"/>
      <c r="XA153" s="10"/>
      <c r="XB153" s="10">
        <f t="shared" si="277"/>
        <v>0</v>
      </c>
      <c r="XC153" s="10">
        <f t="shared" si="278"/>
        <v>138500</v>
      </c>
      <c r="XD153" s="10">
        <f t="shared" si="279"/>
        <v>2574460</v>
      </c>
      <c r="XE153" s="10">
        <f t="shared" si="280"/>
        <v>3371960</v>
      </c>
      <c r="XF153" s="10"/>
      <c r="XG153" s="10">
        <f t="shared" si="281"/>
        <v>3371960</v>
      </c>
      <c r="XH153" s="10">
        <f t="shared" si="282"/>
        <v>0</v>
      </c>
      <c r="XI153" s="10"/>
      <c r="XJ153" s="10"/>
      <c r="XK153" s="10"/>
    </row>
    <row r="154" spans="1:635" s="34" customFormat="1" ht="28.5" customHeight="1">
      <c r="A154" s="7">
        <v>1</v>
      </c>
      <c r="B154" s="9" t="s">
        <v>1697</v>
      </c>
      <c r="C154" s="7">
        <v>45979855</v>
      </c>
      <c r="D154" s="7" t="s">
        <v>1698</v>
      </c>
      <c r="E154" s="7" t="s">
        <v>1315</v>
      </c>
      <c r="F154" s="7">
        <v>2886510</v>
      </c>
      <c r="G154" s="7" t="s">
        <v>1262</v>
      </c>
      <c r="H154" s="7" t="s">
        <v>1263</v>
      </c>
      <c r="I154" s="7" t="s">
        <v>1710</v>
      </c>
      <c r="J154" s="35">
        <v>39083</v>
      </c>
      <c r="K154" s="7"/>
      <c r="L154" s="7" t="s">
        <v>1188</v>
      </c>
      <c r="M154" s="7"/>
      <c r="N154" s="7"/>
      <c r="O154" s="7"/>
      <c r="P154" s="7"/>
      <c r="Q154" s="7"/>
      <c r="R154" s="7"/>
      <c r="S154" s="7"/>
      <c r="T154" s="7"/>
      <c r="U154" s="7"/>
      <c r="V154" s="7"/>
      <c r="W154" s="7"/>
      <c r="X154" s="7" t="s">
        <v>1711</v>
      </c>
      <c r="Y154" s="7"/>
      <c r="Z154" s="7"/>
      <c r="AA154" s="7"/>
      <c r="AB154" s="7"/>
      <c r="AC154" s="7"/>
      <c r="AD154" s="7"/>
      <c r="AE154" s="7"/>
      <c r="AF154" s="7"/>
      <c r="AG154" s="7"/>
      <c r="AH154" s="7"/>
      <c r="AI154" s="7">
        <v>3</v>
      </c>
      <c r="AJ154" s="7">
        <v>32</v>
      </c>
      <c r="AK154" s="7">
        <v>2734</v>
      </c>
      <c r="AL154" s="7">
        <v>2900</v>
      </c>
      <c r="AM154" s="7">
        <v>3000</v>
      </c>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t="s">
        <v>1712</v>
      </c>
      <c r="BM154" s="7" t="s">
        <v>1277</v>
      </c>
      <c r="BN154" s="7" t="s">
        <v>1319</v>
      </c>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v>3</v>
      </c>
      <c r="EL154" s="7">
        <v>2.5</v>
      </c>
      <c r="EM154" s="7">
        <v>1.61</v>
      </c>
      <c r="EN154" s="7">
        <v>960780</v>
      </c>
      <c r="EO154" s="7">
        <v>700000</v>
      </c>
      <c r="EP154" s="7"/>
      <c r="EQ154" s="7"/>
      <c r="ER154" s="7"/>
      <c r="ES154" s="7"/>
      <c r="ET154" s="7"/>
      <c r="EU154" s="7"/>
      <c r="EV154" s="7"/>
      <c r="EW154" s="7"/>
      <c r="EX154" s="7"/>
      <c r="EY154" s="7"/>
      <c r="EZ154" s="7"/>
      <c r="FA154" s="7"/>
      <c r="FB154" s="7"/>
      <c r="FC154" s="7"/>
      <c r="FD154" s="7"/>
      <c r="FE154" s="7"/>
      <c r="FF154" s="7"/>
      <c r="FG154" s="7"/>
      <c r="FH154" s="7"/>
      <c r="FI154" s="7"/>
      <c r="FJ154" s="7">
        <v>1</v>
      </c>
      <c r="FK154" s="7">
        <v>0.75</v>
      </c>
      <c r="FL154" s="7">
        <v>0.75</v>
      </c>
      <c r="FM154" s="7">
        <v>271350</v>
      </c>
      <c r="FN154" s="7">
        <v>200000</v>
      </c>
      <c r="FO154" s="7">
        <v>9</v>
      </c>
      <c r="FP154" s="7">
        <v>0.8</v>
      </c>
      <c r="FQ154" s="7">
        <v>0.96</v>
      </c>
      <c r="FR154" s="7">
        <v>332300</v>
      </c>
      <c r="FS154" s="7">
        <v>215000</v>
      </c>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v>1</v>
      </c>
      <c r="HW154" s="7">
        <v>0.15</v>
      </c>
      <c r="HX154" s="7">
        <v>12</v>
      </c>
      <c r="HY154" s="7">
        <v>0.15</v>
      </c>
      <c r="HZ154" s="7">
        <v>70760</v>
      </c>
      <c r="IA154" s="7">
        <v>50000</v>
      </c>
      <c r="IB154" s="7"/>
      <c r="IC154" s="7"/>
      <c r="ID154" s="7"/>
      <c r="IE154" s="7"/>
      <c r="IF154" s="7"/>
      <c r="IG154" s="7"/>
      <c r="IH154" s="7"/>
      <c r="II154" s="7"/>
      <c r="IJ154" s="7"/>
      <c r="IK154" s="7"/>
      <c r="IL154" s="7"/>
      <c r="IM154" s="7"/>
      <c r="IN154" s="7">
        <v>3</v>
      </c>
      <c r="IO154" s="7">
        <v>360</v>
      </c>
      <c r="IP154" s="7">
        <v>0.17899999999999999</v>
      </c>
      <c r="IQ154" s="7">
        <v>120000</v>
      </c>
      <c r="IR154" s="7">
        <v>28000</v>
      </c>
      <c r="IS154" s="7">
        <v>1</v>
      </c>
      <c r="IT154" s="7">
        <v>120</v>
      </c>
      <c r="IU154" s="7">
        <v>0.06</v>
      </c>
      <c r="IV154" s="7">
        <v>36000</v>
      </c>
      <c r="IW154" s="7">
        <v>0</v>
      </c>
      <c r="IX154" s="7"/>
      <c r="IY154" s="7"/>
      <c r="IZ154" s="7"/>
      <c r="JA154" s="7"/>
      <c r="JB154" s="7"/>
      <c r="JC154" s="7"/>
      <c r="JD154" s="7"/>
      <c r="JE154" s="7"/>
      <c r="JF154" s="7"/>
      <c r="JG154" s="7"/>
      <c r="JH154" s="7"/>
      <c r="JI154" s="7"/>
      <c r="JJ154" s="7"/>
      <c r="JK154" s="7"/>
      <c r="JL154" s="7"/>
      <c r="JM154" s="7"/>
      <c r="JN154" s="7"/>
      <c r="JO154" s="7"/>
      <c r="JP154" s="7"/>
      <c r="JQ154" s="7"/>
      <c r="JR154" s="7"/>
      <c r="JS154" s="7"/>
      <c r="JT154" s="7"/>
      <c r="JU154" s="7"/>
      <c r="JV154" s="7"/>
      <c r="JW154" s="7"/>
      <c r="JX154" s="7"/>
      <c r="JY154" s="7"/>
      <c r="JZ154" s="7"/>
      <c r="KA154" s="7"/>
      <c r="KB154" s="7"/>
      <c r="KC154" s="7"/>
      <c r="KD154" s="7"/>
      <c r="KE154" s="7"/>
      <c r="KF154" s="7"/>
      <c r="KG154" s="7">
        <v>5</v>
      </c>
      <c r="KH154" s="7">
        <v>15</v>
      </c>
      <c r="KI154" s="7">
        <v>3.25</v>
      </c>
      <c r="KJ154" s="7">
        <v>0.15</v>
      </c>
      <c r="KK154" s="7">
        <v>0.17899999999999999</v>
      </c>
      <c r="KL154" s="7">
        <v>0</v>
      </c>
      <c r="KM154" s="7">
        <v>3.5790000000000002</v>
      </c>
      <c r="KN154" s="7">
        <v>1564430</v>
      </c>
      <c r="KO154" s="7">
        <v>1115000</v>
      </c>
      <c r="KP154" s="7">
        <v>1115000</v>
      </c>
      <c r="KQ154" s="7"/>
      <c r="KR154" s="7"/>
      <c r="KS154" s="7"/>
      <c r="KT154" s="7">
        <v>70760</v>
      </c>
      <c r="KU154" s="7">
        <v>50000</v>
      </c>
      <c r="KV154" s="7">
        <v>50000</v>
      </c>
      <c r="KW154" s="7"/>
      <c r="KX154" s="7"/>
      <c r="KY154" s="7"/>
      <c r="KZ154" s="7">
        <v>156000</v>
      </c>
      <c r="LA154" s="7">
        <v>28000</v>
      </c>
      <c r="LB154" s="7">
        <v>28000</v>
      </c>
      <c r="LC154" s="7"/>
      <c r="LD154" s="7"/>
      <c r="LE154" s="7"/>
      <c r="LF154" s="7">
        <v>31060</v>
      </c>
      <c r="LG154" s="7">
        <v>0</v>
      </c>
      <c r="LH154" s="7">
        <v>0</v>
      </c>
      <c r="LI154" s="7"/>
      <c r="LJ154" s="7"/>
      <c r="LK154" s="7"/>
      <c r="LL154" s="7">
        <v>8000</v>
      </c>
      <c r="LM154" s="7">
        <v>6000</v>
      </c>
      <c r="LN154" s="7">
        <v>6000</v>
      </c>
      <c r="LO154" s="7"/>
      <c r="LP154" s="7"/>
      <c r="LQ154" s="7"/>
      <c r="LR154" s="7">
        <v>15000</v>
      </c>
      <c r="LS154" s="7">
        <v>2000</v>
      </c>
      <c r="LT154" s="7">
        <v>2000</v>
      </c>
      <c r="LU154" s="7"/>
      <c r="LV154" s="7"/>
      <c r="LW154" s="7"/>
      <c r="LX154" s="7">
        <v>500</v>
      </c>
      <c r="LY154" s="7">
        <v>0</v>
      </c>
      <c r="LZ154" s="7">
        <v>0</v>
      </c>
      <c r="MA154" s="7"/>
      <c r="MB154" s="7"/>
      <c r="MC154" s="7"/>
      <c r="MD154" s="7">
        <v>8000</v>
      </c>
      <c r="ME154" s="7">
        <v>4000</v>
      </c>
      <c r="MF154" s="7">
        <v>4000</v>
      </c>
      <c r="MG154" s="7"/>
      <c r="MH154" s="7"/>
      <c r="MI154" s="7"/>
      <c r="MJ154" s="7">
        <v>0</v>
      </c>
      <c r="MK154" s="7">
        <v>0</v>
      </c>
      <c r="ML154" s="7">
        <v>0</v>
      </c>
      <c r="MM154" s="7"/>
      <c r="MN154" s="7"/>
      <c r="MO154" s="7"/>
      <c r="MP154" s="7">
        <v>15000</v>
      </c>
      <c r="MQ154" s="7">
        <v>10000</v>
      </c>
      <c r="MR154" s="7">
        <v>10000</v>
      </c>
      <c r="MS154" s="7"/>
      <c r="MT154" s="7"/>
      <c r="MU154" s="7"/>
      <c r="MV154" s="7">
        <v>28000</v>
      </c>
      <c r="MW154" s="7">
        <v>14000</v>
      </c>
      <c r="MX154" s="7">
        <v>14000</v>
      </c>
      <c r="MY154" s="7"/>
      <c r="MZ154" s="7"/>
      <c r="NA154" s="7"/>
      <c r="NB154" s="7">
        <v>14000</v>
      </c>
      <c r="NC154" s="7">
        <v>7000</v>
      </c>
      <c r="ND154" s="7">
        <v>7000</v>
      </c>
      <c r="NE154" s="7"/>
      <c r="NF154" s="7"/>
      <c r="NG154" s="7"/>
      <c r="NH154" s="7">
        <v>100387</v>
      </c>
      <c r="NI154" s="7">
        <v>90000</v>
      </c>
      <c r="NJ154" s="7">
        <v>90000</v>
      </c>
      <c r="NK154" s="7"/>
      <c r="NL154" s="7"/>
      <c r="NM154" s="7"/>
      <c r="NN154" s="7">
        <v>94000</v>
      </c>
      <c r="NO154" s="7">
        <v>90000</v>
      </c>
      <c r="NP154" s="7">
        <v>90000</v>
      </c>
      <c r="NQ154" s="7"/>
      <c r="NR154" s="7"/>
      <c r="NS154" s="7"/>
      <c r="NT154" s="7">
        <v>20000</v>
      </c>
      <c r="NU154" s="7">
        <v>5000</v>
      </c>
      <c r="NV154" s="7">
        <v>5000</v>
      </c>
      <c r="NW154" s="7"/>
      <c r="NX154" s="7"/>
      <c r="NY154" s="7"/>
      <c r="NZ154" s="7">
        <v>4000</v>
      </c>
      <c r="OA154" s="7">
        <v>2000</v>
      </c>
      <c r="OB154" s="7">
        <v>2000</v>
      </c>
      <c r="OC154" s="7"/>
      <c r="OD154" s="7"/>
      <c r="OE154" s="7"/>
      <c r="OF154" s="7">
        <v>4780</v>
      </c>
      <c r="OG154" s="7">
        <v>2000</v>
      </c>
      <c r="OH154" s="7">
        <v>2000</v>
      </c>
      <c r="OI154" s="7"/>
      <c r="OJ154" s="7"/>
      <c r="OK154" s="7"/>
      <c r="OL154" s="7">
        <v>0</v>
      </c>
      <c r="OM154" s="7">
        <v>0</v>
      </c>
      <c r="ON154" s="7">
        <v>0</v>
      </c>
      <c r="OO154" s="7"/>
      <c r="OP154" s="7"/>
      <c r="OQ154" s="7"/>
      <c r="OR154" s="7">
        <v>0</v>
      </c>
      <c r="OS154" s="7">
        <v>0</v>
      </c>
      <c r="OT154" s="7">
        <v>0</v>
      </c>
      <c r="OU154" s="7"/>
      <c r="OV154" s="7"/>
      <c r="OW154" s="7"/>
      <c r="OX154" s="7">
        <v>36600</v>
      </c>
      <c r="OY154" s="7">
        <v>25000</v>
      </c>
      <c r="OZ154" s="7">
        <v>25000</v>
      </c>
      <c r="PA154" s="7"/>
      <c r="PB154" s="7"/>
      <c r="PC154" s="7"/>
      <c r="PD154" s="7">
        <v>0</v>
      </c>
      <c r="PE154" s="7">
        <v>0</v>
      </c>
      <c r="PF154" s="7">
        <v>0</v>
      </c>
      <c r="PG154" s="7"/>
      <c r="PH154" s="7"/>
      <c r="PI154" s="7"/>
      <c r="PJ154" s="7">
        <v>6000</v>
      </c>
      <c r="PK154" s="7">
        <v>0</v>
      </c>
      <c r="PL154" s="7">
        <v>0</v>
      </c>
      <c r="PM154" s="7"/>
      <c r="PN154" s="7"/>
      <c r="PO154" s="7"/>
      <c r="PP154" s="7">
        <v>2176517</v>
      </c>
      <c r="PQ154" s="7">
        <v>1450000</v>
      </c>
      <c r="PR154" s="8">
        <v>1450000</v>
      </c>
      <c r="PS154" s="7">
        <v>100</v>
      </c>
      <c r="PT154" s="7">
        <v>100</v>
      </c>
      <c r="PU154" s="7"/>
      <c r="PV154" s="7"/>
      <c r="PW154" s="7"/>
      <c r="PX154" s="7">
        <v>1165000</v>
      </c>
      <c r="PY154" s="7">
        <v>1357000</v>
      </c>
      <c r="PZ154" s="7">
        <v>1450000</v>
      </c>
      <c r="QA154" s="7">
        <v>0</v>
      </c>
      <c r="QB154" s="7">
        <v>0</v>
      </c>
      <c r="QC154" s="7">
        <v>0</v>
      </c>
      <c r="QD154" s="7">
        <v>0</v>
      </c>
      <c r="QE154" s="7">
        <v>0</v>
      </c>
      <c r="QF154" s="7">
        <v>0</v>
      </c>
      <c r="QG154" s="7">
        <v>0</v>
      </c>
      <c r="QH154" s="7">
        <v>0</v>
      </c>
      <c r="QI154" s="7">
        <v>0</v>
      </c>
      <c r="QJ154" s="7">
        <v>0</v>
      </c>
      <c r="QK154" s="7">
        <v>0</v>
      </c>
      <c r="QL154" s="7">
        <v>0</v>
      </c>
      <c r="QM154" s="7"/>
      <c r="QN154" s="7">
        <v>0</v>
      </c>
      <c r="QO154" s="7">
        <v>0</v>
      </c>
      <c r="QP154" s="7">
        <v>0</v>
      </c>
      <c r="QQ154" s="7"/>
      <c r="QR154" s="7"/>
      <c r="QS154" s="7"/>
      <c r="QT154" s="7"/>
      <c r="QU154" s="7">
        <v>174000</v>
      </c>
      <c r="QV154" s="7">
        <v>32000</v>
      </c>
      <c r="QW154" s="7">
        <v>250000</v>
      </c>
      <c r="QX154" s="7">
        <v>248000</v>
      </c>
      <c r="QY154" s="7">
        <v>254000</v>
      </c>
      <c r="QZ154" s="7">
        <v>350000</v>
      </c>
      <c r="RA154" s="7"/>
      <c r="RB154" s="7"/>
      <c r="RC154" s="7"/>
      <c r="RD154" s="7">
        <v>126697</v>
      </c>
      <c r="RE154" s="7">
        <v>30000</v>
      </c>
      <c r="RF154" s="7">
        <v>126517</v>
      </c>
      <c r="RG154" s="7"/>
      <c r="RH154" s="7"/>
      <c r="RI154" s="7">
        <v>0</v>
      </c>
      <c r="RJ154" s="7"/>
      <c r="RK154" s="7"/>
      <c r="RL154" s="7"/>
      <c r="RM154" s="7" t="s">
        <v>1188</v>
      </c>
      <c r="RN154" s="7"/>
      <c r="RO154" s="7"/>
      <c r="RP154" s="7"/>
      <c r="RQ154" s="7"/>
      <c r="RR154" s="7"/>
      <c r="RS154" s="7"/>
      <c r="RT154" s="7"/>
      <c r="RU154" s="7"/>
      <c r="RV154" s="7"/>
      <c r="RW154" s="7"/>
      <c r="RX154" s="7"/>
      <c r="RY154" s="7"/>
      <c r="RZ154" s="7"/>
      <c r="SA154" s="7"/>
      <c r="SB154" s="7"/>
      <c r="SC154" s="7"/>
      <c r="SD154" s="7"/>
      <c r="SE154" s="7"/>
      <c r="SF154" s="7"/>
      <c r="SG154" s="36">
        <f t="shared" si="283"/>
        <v>2176517</v>
      </c>
      <c r="SH154" s="36">
        <f t="shared" si="284"/>
        <v>2176517</v>
      </c>
      <c r="SI154" s="36">
        <f t="shared" si="285"/>
        <v>1822250</v>
      </c>
      <c r="SJ154" s="20">
        <f t="shared" si="286"/>
        <v>1564430</v>
      </c>
      <c r="SK154" s="20">
        <f t="shared" si="287"/>
        <v>70760</v>
      </c>
      <c r="SL154" s="20">
        <f t="shared" si="288"/>
        <v>156000</v>
      </c>
      <c r="SM154" s="20">
        <f t="shared" si="289"/>
        <v>31060</v>
      </c>
      <c r="SN154" s="36">
        <f t="shared" si="290"/>
        <v>354267</v>
      </c>
      <c r="SO154" s="36">
        <f t="shared" si="291"/>
        <v>23000</v>
      </c>
      <c r="SP154" s="20">
        <f t="shared" si="292"/>
        <v>8000</v>
      </c>
      <c r="SQ154" s="20">
        <f t="shared" si="293"/>
        <v>15000</v>
      </c>
      <c r="SR154" s="20">
        <f t="shared" si="294"/>
        <v>500</v>
      </c>
      <c r="SS154" s="20">
        <f t="shared" si="295"/>
        <v>8000</v>
      </c>
      <c r="ST154" s="20">
        <f t="shared" si="296"/>
        <v>0</v>
      </c>
      <c r="SU154" s="20">
        <f t="shared" si="297"/>
        <v>15000</v>
      </c>
      <c r="SV154" s="36">
        <f t="shared" si="298"/>
        <v>301767</v>
      </c>
      <c r="SW154" s="20">
        <f t="shared" si="299"/>
        <v>28000</v>
      </c>
      <c r="SX154" s="20">
        <f t="shared" si="300"/>
        <v>14000</v>
      </c>
      <c r="SY154" s="20">
        <f t="shared" si="301"/>
        <v>100387</v>
      </c>
      <c r="SZ154" s="20">
        <f t="shared" si="302"/>
        <v>94000</v>
      </c>
      <c r="TA154" s="20">
        <f t="shared" si="303"/>
        <v>20000</v>
      </c>
      <c r="TB154" s="20">
        <f t="shared" si="304"/>
        <v>4000</v>
      </c>
      <c r="TC154" s="20">
        <f t="shared" si="305"/>
        <v>4780</v>
      </c>
      <c r="TD154" s="20">
        <f t="shared" si="306"/>
        <v>0</v>
      </c>
      <c r="TE154" s="20">
        <f t="shared" si="307"/>
        <v>0</v>
      </c>
      <c r="TF154" s="20">
        <f t="shared" si="308"/>
        <v>36600</v>
      </c>
      <c r="TG154" s="20">
        <f t="shared" si="309"/>
        <v>0</v>
      </c>
      <c r="TH154" s="20">
        <f t="shared" si="310"/>
        <v>6000</v>
      </c>
      <c r="TI154" s="6"/>
      <c r="TJ154" s="36">
        <f t="shared" si="311"/>
        <v>1450000</v>
      </c>
      <c r="TK154" s="36">
        <f t="shared" si="312"/>
        <v>1450000</v>
      </c>
      <c r="TL154" s="36">
        <f t="shared" si="313"/>
        <v>1193000</v>
      </c>
      <c r="TM154" s="20">
        <f t="shared" si="314"/>
        <v>1115000</v>
      </c>
      <c r="TN154" s="20">
        <f t="shared" si="315"/>
        <v>50000</v>
      </c>
      <c r="TO154" s="20">
        <f t="shared" si="316"/>
        <v>28000</v>
      </c>
      <c r="TP154" s="20">
        <f t="shared" si="317"/>
        <v>0</v>
      </c>
      <c r="TQ154" s="36">
        <f t="shared" si="318"/>
        <v>257000</v>
      </c>
      <c r="TR154" s="36">
        <f t="shared" si="319"/>
        <v>8000</v>
      </c>
      <c r="TS154" s="20">
        <f t="shared" si="320"/>
        <v>6000</v>
      </c>
      <c r="TT154" s="20">
        <f t="shared" si="321"/>
        <v>2000</v>
      </c>
      <c r="TU154" s="20">
        <f t="shared" si="322"/>
        <v>0</v>
      </c>
      <c r="TV154" s="20">
        <f t="shared" si="323"/>
        <v>4000</v>
      </c>
      <c r="TW154" s="20">
        <f t="shared" si="324"/>
        <v>0</v>
      </c>
      <c r="TX154" s="20">
        <f t="shared" si="325"/>
        <v>10000</v>
      </c>
      <c r="TY154" s="36">
        <f t="shared" si="326"/>
        <v>235000</v>
      </c>
      <c r="TZ154" s="20">
        <f t="shared" si="327"/>
        <v>14000</v>
      </c>
      <c r="UA154" s="20">
        <f t="shared" si="328"/>
        <v>7000</v>
      </c>
      <c r="UB154" s="20">
        <f t="shared" si="329"/>
        <v>90000</v>
      </c>
      <c r="UC154" s="20">
        <f t="shared" si="330"/>
        <v>90000</v>
      </c>
      <c r="UD154" s="20">
        <f t="shared" si="331"/>
        <v>5000</v>
      </c>
      <c r="UE154" s="20">
        <f t="shared" si="332"/>
        <v>2000</v>
      </c>
      <c r="UF154" s="20">
        <f t="shared" si="333"/>
        <v>2000</v>
      </c>
      <c r="UG154" s="20">
        <f t="shared" si="334"/>
        <v>0</v>
      </c>
      <c r="UH154" s="20">
        <f t="shared" si="335"/>
        <v>0</v>
      </c>
      <c r="UI154" s="20">
        <f t="shared" si="336"/>
        <v>25000</v>
      </c>
      <c r="UJ154" s="20">
        <f t="shared" si="337"/>
        <v>0</v>
      </c>
      <c r="UK154" s="20">
        <f t="shared" si="338"/>
        <v>0</v>
      </c>
      <c r="UL154" s="6"/>
      <c r="UM154" s="36">
        <f t="shared" si="339"/>
        <v>1450000</v>
      </c>
      <c r="UN154" s="36">
        <f t="shared" si="340"/>
        <v>1450000</v>
      </c>
      <c r="UO154" s="36">
        <f t="shared" si="341"/>
        <v>1193000</v>
      </c>
      <c r="UP154" s="20">
        <f t="shared" si="342"/>
        <v>1115000</v>
      </c>
      <c r="UQ154" s="20">
        <f t="shared" si="343"/>
        <v>50000</v>
      </c>
      <c r="UR154" s="20">
        <f t="shared" si="344"/>
        <v>28000</v>
      </c>
      <c r="US154" s="20">
        <f t="shared" si="345"/>
        <v>0</v>
      </c>
      <c r="UT154" s="36">
        <f t="shared" si="346"/>
        <v>257000</v>
      </c>
      <c r="UU154" s="36">
        <f t="shared" si="347"/>
        <v>8000</v>
      </c>
      <c r="UV154" s="20">
        <f t="shared" si="348"/>
        <v>6000</v>
      </c>
      <c r="UW154" s="20">
        <f t="shared" si="349"/>
        <v>2000</v>
      </c>
      <c r="UX154" s="20">
        <f t="shared" si="350"/>
        <v>0</v>
      </c>
      <c r="UY154" s="20">
        <f t="shared" si="351"/>
        <v>4000</v>
      </c>
      <c r="UZ154" s="20">
        <f t="shared" si="352"/>
        <v>0</v>
      </c>
      <c r="VA154" s="20">
        <f t="shared" si="353"/>
        <v>10000</v>
      </c>
      <c r="VB154" s="36">
        <f t="shared" si="354"/>
        <v>235000</v>
      </c>
      <c r="VC154" s="20">
        <f t="shared" si="355"/>
        <v>14000</v>
      </c>
      <c r="VD154" s="20">
        <f t="shared" si="356"/>
        <v>7000</v>
      </c>
      <c r="VE154" s="20">
        <f t="shared" si="357"/>
        <v>90000</v>
      </c>
      <c r="VF154" s="20">
        <f t="shared" si="358"/>
        <v>90000</v>
      </c>
      <c r="VG154" s="20">
        <f t="shared" si="359"/>
        <v>5000</v>
      </c>
      <c r="VH154" s="20">
        <f t="shared" si="360"/>
        <v>2000</v>
      </c>
      <c r="VI154" s="20">
        <f t="shared" si="361"/>
        <v>2000</v>
      </c>
      <c r="VJ154" s="20">
        <f t="shared" si="362"/>
        <v>0</v>
      </c>
      <c r="VK154" s="20">
        <f t="shared" si="363"/>
        <v>0</v>
      </c>
      <c r="VL154" s="20">
        <f t="shared" si="364"/>
        <v>25000</v>
      </c>
      <c r="VM154" s="20">
        <f t="shared" si="365"/>
        <v>0</v>
      </c>
      <c r="VN154" s="20">
        <f t="shared" si="366"/>
        <v>0</v>
      </c>
      <c r="VT154" s="34">
        <f t="shared" si="253"/>
        <v>2886510</v>
      </c>
      <c r="VU154" s="34" t="str">
        <f t="shared" si="254"/>
        <v>Oblastní charita Hradec Králové</v>
      </c>
      <c r="VV154" s="34" t="str">
        <f t="shared" si="255"/>
        <v>Poradna pro lidi v tísni</v>
      </c>
      <c r="VW154" s="34" t="str">
        <f t="shared" si="256"/>
        <v>odborné sociální poradenství</v>
      </c>
      <c r="VX154" s="10">
        <f t="shared" si="257"/>
        <v>31500</v>
      </c>
      <c r="VY154" s="10"/>
      <c r="VZ154" s="10"/>
      <c r="WA154" s="10">
        <f t="shared" si="258"/>
        <v>28000</v>
      </c>
      <c r="WB154" s="10">
        <f t="shared" si="259"/>
        <v>4000</v>
      </c>
      <c r="WC154" s="10">
        <f t="shared" si="260"/>
        <v>100387</v>
      </c>
      <c r="WD154" s="10">
        <f t="shared" si="261"/>
        <v>0</v>
      </c>
      <c r="WE154" s="10">
        <f t="shared" si="262"/>
        <v>128000</v>
      </c>
      <c r="WF154" s="10"/>
      <c r="WG154" s="10"/>
      <c r="WH154" s="10">
        <f t="shared" si="263"/>
        <v>0</v>
      </c>
      <c r="WI154" s="10">
        <f t="shared" si="264"/>
        <v>62380</v>
      </c>
      <c r="WJ154" s="10">
        <f t="shared" si="265"/>
        <v>1422890</v>
      </c>
      <c r="WK154" s="10"/>
      <c r="WL154" s="10">
        <f t="shared" si="266"/>
        <v>399360</v>
      </c>
      <c r="WM154" s="10">
        <f t="shared" si="267"/>
        <v>2176517</v>
      </c>
      <c r="WN154" s="10">
        <f t="shared" si="268"/>
        <v>2176517</v>
      </c>
      <c r="WO154" s="10">
        <f t="shared" si="269"/>
        <v>0</v>
      </c>
      <c r="WP154" s="10">
        <f t="shared" si="270"/>
        <v>1822250</v>
      </c>
      <c r="WQ154" s="34">
        <v>6115340</v>
      </c>
      <c r="WR154" s="10">
        <f t="shared" si="271"/>
        <v>12000</v>
      </c>
      <c r="WS154" s="10"/>
      <c r="WT154" s="10"/>
      <c r="WU154" s="10">
        <f t="shared" si="272"/>
        <v>14000</v>
      </c>
      <c r="WV154" s="10">
        <f t="shared" si="273"/>
        <v>2000</v>
      </c>
      <c r="WW154" s="10">
        <f t="shared" si="274"/>
        <v>90000</v>
      </c>
      <c r="WX154" s="10">
        <f t="shared" si="275"/>
        <v>0</v>
      </c>
      <c r="WY154" s="10">
        <f t="shared" si="276"/>
        <v>102000</v>
      </c>
      <c r="WZ154" s="10"/>
      <c r="XA154" s="10"/>
      <c r="XB154" s="10">
        <f t="shared" si="277"/>
        <v>0</v>
      </c>
      <c r="XC154" s="10">
        <f t="shared" si="278"/>
        <v>37000</v>
      </c>
      <c r="XD154" s="10">
        <f t="shared" si="279"/>
        <v>1193000</v>
      </c>
      <c r="XE154" s="10">
        <f t="shared" si="280"/>
        <v>1450000</v>
      </c>
      <c r="XF154" s="10"/>
      <c r="XG154" s="10">
        <f t="shared" si="281"/>
        <v>1450000</v>
      </c>
      <c r="XH154" s="10">
        <f t="shared" si="282"/>
        <v>0</v>
      </c>
      <c r="XI154" s="10"/>
      <c r="XJ154" s="10"/>
      <c r="XK154" s="10"/>
    </row>
    <row r="155" spans="1:635" s="34" customFormat="1" ht="28.5" customHeight="1">
      <c r="A155" s="7">
        <v>1</v>
      </c>
      <c r="B155" s="9" t="s">
        <v>1697</v>
      </c>
      <c r="C155" s="7">
        <v>45979855</v>
      </c>
      <c r="D155" s="7" t="s">
        <v>1698</v>
      </c>
      <c r="E155" s="7" t="s">
        <v>1315</v>
      </c>
      <c r="F155" s="7">
        <v>5376966</v>
      </c>
      <c r="G155" s="7" t="s">
        <v>1186</v>
      </c>
      <c r="H155" s="7" t="s">
        <v>1187</v>
      </c>
      <c r="I155" s="7" t="s">
        <v>1713</v>
      </c>
      <c r="J155" s="35">
        <v>39083</v>
      </c>
      <c r="K155" s="7"/>
      <c r="L155" s="7" t="s">
        <v>1188</v>
      </c>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t="s">
        <v>1700</v>
      </c>
      <c r="AQ155" s="7">
        <v>17</v>
      </c>
      <c r="AR155" s="7">
        <v>72</v>
      </c>
      <c r="AS155" s="7">
        <v>230</v>
      </c>
      <c r="AT155" s="7">
        <v>235</v>
      </c>
      <c r="AU155" s="7">
        <v>240</v>
      </c>
      <c r="AV155" s="7"/>
      <c r="AW155" s="7"/>
      <c r="AX155" s="7"/>
      <c r="AY155" s="7"/>
      <c r="AZ155" s="7"/>
      <c r="BA155" s="7"/>
      <c r="BB155" s="7"/>
      <c r="BC155" s="7"/>
      <c r="BD155" s="7"/>
      <c r="BE155" s="7"/>
      <c r="BF155" s="7"/>
      <c r="BG155" s="7"/>
      <c r="BH155" s="7"/>
      <c r="BI155" s="7"/>
      <c r="BJ155" s="7">
        <v>17600</v>
      </c>
      <c r="BK155" s="7" t="s">
        <v>1714</v>
      </c>
      <c r="BL155" s="7" t="s">
        <v>1715</v>
      </c>
      <c r="BM155" s="7" t="s">
        <v>1191</v>
      </c>
      <c r="BN155" s="7" t="s">
        <v>1319</v>
      </c>
      <c r="BO155" s="7">
        <v>0</v>
      </c>
      <c r="BP155" s="7">
        <v>0</v>
      </c>
      <c r="BQ155" s="7">
        <v>0</v>
      </c>
      <c r="BR155" s="7">
        <v>0</v>
      </c>
      <c r="BS155" s="7">
        <v>0</v>
      </c>
      <c r="BT155" s="7">
        <v>22</v>
      </c>
      <c r="BU155" s="7">
        <v>36</v>
      </c>
      <c r="BV155" s="7">
        <v>21</v>
      </c>
      <c r="BW155" s="7">
        <v>8</v>
      </c>
      <c r="BX155" s="7">
        <v>48</v>
      </c>
      <c r="BY155" s="7">
        <v>22</v>
      </c>
      <c r="BZ155" s="7">
        <v>36</v>
      </c>
      <c r="CA155" s="7">
        <v>21</v>
      </c>
      <c r="CB155" s="7">
        <v>8</v>
      </c>
      <c r="CC155" s="7">
        <v>48</v>
      </c>
      <c r="CD155" s="7">
        <v>0</v>
      </c>
      <c r="CE155" s="7">
        <v>135</v>
      </c>
      <c r="CF155" s="7">
        <v>135</v>
      </c>
      <c r="CG155" s="7">
        <v>0</v>
      </c>
      <c r="CH155" s="7">
        <v>0</v>
      </c>
      <c r="CI155" s="7">
        <v>0</v>
      </c>
      <c r="CJ155" s="7">
        <v>0</v>
      </c>
      <c r="CK155" s="7">
        <v>0</v>
      </c>
      <c r="CL155" s="7">
        <v>0</v>
      </c>
      <c r="CM155" s="7">
        <v>25</v>
      </c>
      <c r="CN155" s="7">
        <v>50</v>
      </c>
      <c r="CO155" s="7">
        <v>35</v>
      </c>
      <c r="CP155" s="7">
        <v>20</v>
      </c>
      <c r="CQ155" s="7">
        <v>110</v>
      </c>
      <c r="CR155" s="7">
        <v>25</v>
      </c>
      <c r="CS155" s="7">
        <v>50</v>
      </c>
      <c r="CT155" s="7">
        <v>35</v>
      </c>
      <c r="CU155" s="7">
        <v>20</v>
      </c>
      <c r="CV155" s="7">
        <v>110</v>
      </c>
      <c r="CW155" s="7">
        <v>0</v>
      </c>
      <c r="CX155" s="7">
        <v>240</v>
      </c>
      <c r="CY155" s="7">
        <v>240</v>
      </c>
      <c r="CZ155" s="7">
        <v>0</v>
      </c>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v>2</v>
      </c>
      <c r="EL155" s="7">
        <v>2</v>
      </c>
      <c r="EM155" s="7">
        <v>2.1</v>
      </c>
      <c r="EN155" s="7">
        <v>783096</v>
      </c>
      <c r="EO155" s="7">
        <v>460000</v>
      </c>
      <c r="EP155" s="7">
        <v>16</v>
      </c>
      <c r="EQ155" s="7">
        <v>16</v>
      </c>
      <c r="ER155" s="7">
        <v>15.53</v>
      </c>
      <c r="ES155" s="7">
        <v>4450944</v>
      </c>
      <c r="ET155" s="7">
        <v>2495000</v>
      </c>
      <c r="EU155" s="7"/>
      <c r="EV155" s="7"/>
      <c r="EW155" s="7"/>
      <c r="EX155" s="7"/>
      <c r="EY155" s="7"/>
      <c r="EZ155" s="7"/>
      <c r="FA155" s="7"/>
      <c r="FB155" s="7"/>
      <c r="FC155" s="7"/>
      <c r="FD155" s="7"/>
      <c r="FE155" s="7"/>
      <c r="FF155" s="7"/>
      <c r="FG155" s="7"/>
      <c r="FH155" s="7"/>
      <c r="FI155" s="7"/>
      <c r="FJ155" s="7"/>
      <c r="FK155" s="7"/>
      <c r="FL155" s="7"/>
      <c r="FM155" s="7"/>
      <c r="FN155" s="7"/>
      <c r="FO155" s="7">
        <v>10</v>
      </c>
      <c r="FP155" s="7">
        <v>1.75</v>
      </c>
      <c r="FQ155" s="7">
        <v>1.7</v>
      </c>
      <c r="FR155" s="7">
        <v>749170</v>
      </c>
      <c r="FS155" s="7">
        <v>280000</v>
      </c>
      <c r="FT155" s="7"/>
      <c r="FU155" s="7"/>
      <c r="FV155" s="7"/>
      <c r="FW155" s="7"/>
      <c r="FX155" s="7"/>
      <c r="FY155" s="7"/>
      <c r="FZ155" s="7">
        <v>1</v>
      </c>
      <c r="GA155" s="7">
        <v>0.84</v>
      </c>
      <c r="GB155" s="7">
        <v>12</v>
      </c>
      <c r="GC155" s="7">
        <v>0.84</v>
      </c>
      <c r="GD155" s="7">
        <v>170850</v>
      </c>
      <c r="GE155" s="7">
        <v>80000</v>
      </c>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v>2</v>
      </c>
      <c r="II155" s="7">
        <v>0.15</v>
      </c>
      <c r="IJ155" s="7">
        <v>24</v>
      </c>
      <c r="IK155" s="7">
        <v>0.15</v>
      </c>
      <c r="IL155" s="7">
        <v>29480</v>
      </c>
      <c r="IM155" s="7">
        <v>0</v>
      </c>
      <c r="IN155" s="7">
        <v>4</v>
      </c>
      <c r="IO155" s="7">
        <v>1200</v>
      </c>
      <c r="IP155" s="7">
        <v>0.59799999999999998</v>
      </c>
      <c r="IQ155" s="7">
        <v>90000</v>
      </c>
      <c r="IR155" s="7">
        <v>80000</v>
      </c>
      <c r="IS155" s="7">
        <v>2</v>
      </c>
      <c r="IT155" s="7">
        <v>600</v>
      </c>
      <c r="IU155" s="7">
        <v>0.29899999999999999</v>
      </c>
      <c r="IV155" s="7">
        <v>42000</v>
      </c>
      <c r="IW155" s="7">
        <v>0</v>
      </c>
      <c r="IX155" s="7"/>
      <c r="IY155" s="7"/>
      <c r="IZ155" s="7"/>
      <c r="JA155" s="7"/>
      <c r="JB155" s="7"/>
      <c r="JC155" s="7"/>
      <c r="JD155" s="7"/>
      <c r="JE155" s="7"/>
      <c r="JF155" s="7"/>
      <c r="JG155" s="7"/>
      <c r="JH155" s="7"/>
      <c r="JI155" s="7"/>
      <c r="JJ155" s="7"/>
      <c r="JK155" s="7"/>
      <c r="JL155" s="7"/>
      <c r="JM155" s="7"/>
      <c r="JN155" s="7"/>
      <c r="JO155" s="7"/>
      <c r="JP155" s="7"/>
      <c r="JQ155" s="7"/>
      <c r="JR155" s="7"/>
      <c r="JS155" s="7"/>
      <c r="JT155" s="7"/>
      <c r="JU155" s="7"/>
      <c r="JV155" s="7"/>
      <c r="JW155" s="7"/>
      <c r="JX155" s="7"/>
      <c r="JY155" s="7"/>
      <c r="JZ155" s="7"/>
      <c r="KA155" s="7"/>
      <c r="KB155" s="7"/>
      <c r="KC155" s="7"/>
      <c r="KD155" s="7"/>
      <c r="KE155" s="7"/>
      <c r="KF155" s="7"/>
      <c r="KG155" s="7">
        <v>27</v>
      </c>
      <c r="KH155" s="7">
        <v>123</v>
      </c>
      <c r="KI155" s="7">
        <v>18</v>
      </c>
      <c r="KJ155" s="7">
        <v>0.84</v>
      </c>
      <c r="KK155" s="7">
        <v>0.59799999999999998</v>
      </c>
      <c r="KL155" s="7">
        <v>0</v>
      </c>
      <c r="KM155" s="7">
        <v>19.437999999999999</v>
      </c>
      <c r="KN155" s="7">
        <v>5983210</v>
      </c>
      <c r="KO155" s="7">
        <v>3235000</v>
      </c>
      <c r="KP155" s="7">
        <v>3235000</v>
      </c>
      <c r="KQ155" s="7"/>
      <c r="KR155" s="7"/>
      <c r="KS155" s="7"/>
      <c r="KT155" s="7">
        <v>200330</v>
      </c>
      <c r="KU155" s="7">
        <v>80000</v>
      </c>
      <c r="KV155" s="7">
        <v>80000</v>
      </c>
      <c r="KW155" s="7"/>
      <c r="KX155" s="7"/>
      <c r="KY155" s="7"/>
      <c r="KZ155" s="7">
        <v>132000</v>
      </c>
      <c r="LA155" s="7">
        <v>80000</v>
      </c>
      <c r="LB155" s="7">
        <v>80000</v>
      </c>
      <c r="LC155" s="7"/>
      <c r="LD155" s="7"/>
      <c r="LE155" s="7"/>
      <c r="LF155" s="7">
        <v>178800</v>
      </c>
      <c r="LG155" s="7">
        <v>0</v>
      </c>
      <c r="LH155" s="7">
        <v>0</v>
      </c>
      <c r="LI155" s="7"/>
      <c r="LJ155" s="7"/>
      <c r="LK155" s="7"/>
      <c r="LL155" s="7">
        <v>32000</v>
      </c>
      <c r="LM155" s="7">
        <v>15000</v>
      </c>
      <c r="LN155" s="7">
        <v>15000</v>
      </c>
      <c r="LO155" s="7"/>
      <c r="LP155" s="7"/>
      <c r="LQ155" s="7"/>
      <c r="LR155" s="7">
        <v>30000</v>
      </c>
      <c r="LS155" s="7">
        <v>25000</v>
      </c>
      <c r="LT155" s="7">
        <v>25000</v>
      </c>
      <c r="LU155" s="7"/>
      <c r="LV155" s="7"/>
      <c r="LW155" s="7"/>
      <c r="LX155" s="7">
        <v>3000</v>
      </c>
      <c r="LY155" s="7">
        <v>0</v>
      </c>
      <c r="LZ155" s="7">
        <v>0</v>
      </c>
      <c r="MA155" s="7"/>
      <c r="MB155" s="7"/>
      <c r="MC155" s="7"/>
      <c r="MD155" s="7">
        <v>15000</v>
      </c>
      <c r="ME155" s="7">
        <v>15000</v>
      </c>
      <c r="MF155" s="7">
        <v>15000</v>
      </c>
      <c r="MG155" s="7"/>
      <c r="MH155" s="7"/>
      <c r="MI155" s="7"/>
      <c r="MJ155" s="7">
        <v>370000</v>
      </c>
      <c r="MK155" s="7">
        <v>300000</v>
      </c>
      <c r="ML155" s="7">
        <v>300000</v>
      </c>
      <c r="MM155" s="7"/>
      <c r="MN155" s="7"/>
      <c r="MO155" s="7"/>
      <c r="MP155" s="7">
        <v>90000</v>
      </c>
      <c r="MQ155" s="7">
        <v>60000</v>
      </c>
      <c r="MR155" s="7">
        <v>60000</v>
      </c>
      <c r="MS155" s="7"/>
      <c r="MT155" s="7"/>
      <c r="MU155" s="7"/>
      <c r="MV155" s="7">
        <v>64000</v>
      </c>
      <c r="MW155" s="7">
        <v>30000</v>
      </c>
      <c r="MX155" s="7">
        <v>30000</v>
      </c>
      <c r="MY155" s="7"/>
      <c r="MZ155" s="7"/>
      <c r="NA155" s="7"/>
      <c r="NB155" s="7">
        <v>50500</v>
      </c>
      <c r="NC155" s="7">
        <v>20000</v>
      </c>
      <c r="ND155" s="7">
        <v>20000</v>
      </c>
      <c r="NE155" s="7"/>
      <c r="NF155" s="7"/>
      <c r="NG155" s="7"/>
      <c r="NH155" s="7">
        <v>55000</v>
      </c>
      <c r="NI155" s="7">
        <v>30000</v>
      </c>
      <c r="NJ155" s="7">
        <v>30000</v>
      </c>
      <c r="NK155" s="7"/>
      <c r="NL155" s="7"/>
      <c r="NM155" s="7"/>
      <c r="NN155" s="7">
        <v>216000</v>
      </c>
      <c r="NO155" s="7">
        <v>0</v>
      </c>
      <c r="NP155" s="7">
        <v>0</v>
      </c>
      <c r="NQ155" s="7"/>
      <c r="NR155" s="7"/>
      <c r="NS155" s="7"/>
      <c r="NT155" s="7">
        <v>50000</v>
      </c>
      <c r="NU155" s="7">
        <v>0</v>
      </c>
      <c r="NV155" s="7">
        <v>0</v>
      </c>
      <c r="NW155" s="7"/>
      <c r="NX155" s="7"/>
      <c r="NY155" s="7"/>
      <c r="NZ155" s="7">
        <v>215000</v>
      </c>
      <c r="OA155" s="7">
        <v>120000</v>
      </c>
      <c r="OB155" s="7">
        <v>120000</v>
      </c>
      <c r="OC155" s="7"/>
      <c r="OD155" s="7"/>
      <c r="OE155" s="7"/>
      <c r="OF155" s="7">
        <v>45000</v>
      </c>
      <c r="OG155" s="7">
        <v>0</v>
      </c>
      <c r="OH155" s="7">
        <v>0</v>
      </c>
      <c r="OI155" s="7"/>
      <c r="OJ155" s="7"/>
      <c r="OK155" s="7"/>
      <c r="OL155" s="7">
        <v>0</v>
      </c>
      <c r="OM155" s="7">
        <v>0</v>
      </c>
      <c r="ON155" s="7">
        <v>0</v>
      </c>
      <c r="OO155" s="7"/>
      <c r="OP155" s="7"/>
      <c r="OQ155" s="7"/>
      <c r="OR155" s="7">
        <v>0</v>
      </c>
      <c r="OS155" s="7">
        <v>0</v>
      </c>
      <c r="OT155" s="7">
        <v>0</v>
      </c>
      <c r="OU155" s="7"/>
      <c r="OV155" s="7"/>
      <c r="OW155" s="7"/>
      <c r="OX155" s="7">
        <v>173200</v>
      </c>
      <c r="OY155" s="7">
        <v>60000</v>
      </c>
      <c r="OZ155" s="7">
        <v>60000</v>
      </c>
      <c r="PA155" s="7"/>
      <c r="PB155" s="7"/>
      <c r="PC155" s="7"/>
      <c r="PD155" s="7">
        <v>162000</v>
      </c>
      <c r="PE155" s="7">
        <v>0</v>
      </c>
      <c r="PF155" s="7">
        <v>0</v>
      </c>
      <c r="PG155" s="7"/>
      <c r="PH155" s="7"/>
      <c r="PI155" s="7"/>
      <c r="PJ155" s="7">
        <v>115000</v>
      </c>
      <c r="PK155" s="7">
        <v>0</v>
      </c>
      <c r="PL155" s="7">
        <v>0</v>
      </c>
      <c r="PM155" s="7"/>
      <c r="PN155" s="7"/>
      <c r="PO155" s="7"/>
      <c r="PP155" s="7">
        <v>8180040</v>
      </c>
      <c r="PQ155" s="7">
        <v>4070000</v>
      </c>
      <c r="PR155" s="8">
        <v>4070000</v>
      </c>
      <c r="PS155" s="7">
        <v>100</v>
      </c>
      <c r="PT155" s="7">
        <v>100</v>
      </c>
      <c r="PU155" s="7"/>
      <c r="PV155" s="7">
        <v>7672330</v>
      </c>
      <c r="PW155" s="7"/>
      <c r="PX155" s="7">
        <v>3526000</v>
      </c>
      <c r="PY155" s="7">
        <v>3924000</v>
      </c>
      <c r="PZ155" s="7">
        <v>4070000</v>
      </c>
      <c r="QA155" s="7">
        <v>0</v>
      </c>
      <c r="QB155" s="7">
        <v>90000</v>
      </c>
      <c r="QC155" s="7">
        <v>0</v>
      </c>
      <c r="QD155" s="7">
        <v>0</v>
      </c>
      <c r="QE155" s="7">
        <v>0</v>
      </c>
      <c r="QF155" s="7">
        <v>0</v>
      </c>
      <c r="QG155" s="7">
        <v>0</v>
      </c>
      <c r="QH155" s="7">
        <v>0</v>
      </c>
      <c r="QI155" s="7">
        <v>0</v>
      </c>
      <c r="QJ155" s="7">
        <v>2011102</v>
      </c>
      <c r="QK155" s="7">
        <v>2010000</v>
      </c>
      <c r="QL155" s="7">
        <v>2010000</v>
      </c>
      <c r="QM155" s="7"/>
      <c r="QN155" s="7">
        <v>0</v>
      </c>
      <c r="QO155" s="7">
        <v>0</v>
      </c>
      <c r="QP155" s="7">
        <v>0</v>
      </c>
      <c r="QQ155" s="7"/>
      <c r="QR155" s="7"/>
      <c r="QS155" s="7"/>
      <c r="QT155" s="7"/>
      <c r="QU155" s="7">
        <v>388000</v>
      </c>
      <c r="QV155" s="7">
        <v>30000</v>
      </c>
      <c r="QW155" s="7">
        <v>0</v>
      </c>
      <c r="QX155" s="7">
        <v>1920000</v>
      </c>
      <c r="QY155" s="7">
        <v>2359000</v>
      </c>
      <c r="QZ155" s="7">
        <v>2050000</v>
      </c>
      <c r="RA155" s="7"/>
      <c r="RB155" s="7"/>
      <c r="RC155" s="7"/>
      <c r="RD155" s="7">
        <v>345036</v>
      </c>
      <c r="RE155" s="7">
        <v>33767</v>
      </c>
      <c r="RF155" s="7">
        <v>50040</v>
      </c>
      <c r="RG155" s="7"/>
      <c r="RH155" s="7"/>
      <c r="RI155" s="7">
        <v>0</v>
      </c>
      <c r="RJ155" s="7"/>
      <c r="RK155" s="7"/>
      <c r="RL155" s="7"/>
      <c r="RM155" s="7" t="s">
        <v>1188</v>
      </c>
      <c r="RN155" s="7"/>
      <c r="RO155" s="7"/>
      <c r="RP155" s="7"/>
      <c r="RQ155" s="7"/>
      <c r="RR155" s="7"/>
      <c r="RS155" s="7"/>
      <c r="RT155" s="7"/>
      <c r="RU155" s="7"/>
      <c r="RV155" s="7"/>
      <c r="RW155" s="7"/>
      <c r="RX155" s="7"/>
      <c r="RY155" s="7"/>
      <c r="RZ155" s="7"/>
      <c r="SA155" s="7"/>
      <c r="SB155" s="7"/>
      <c r="SC155" s="7"/>
      <c r="SD155" s="7"/>
      <c r="SE155" s="7"/>
      <c r="SF155" s="7"/>
      <c r="SG155" s="36">
        <f t="shared" si="283"/>
        <v>8180040</v>
      </c>
      <c r="SH155" s="36">
        <f t="shared" si="284"/>
        <v>8180040</v>
      </c>
      <c r="SI155" s="36">
        <f t="shared" si="285"/>
        <v>6494340</v>
      </c>
      <c r="SJ155" s="20">
        <f t="shared" si="286"/>
        <v>5983210</v>
      </c>
      <c r="SK155" s="20">
        <f t="shared" si="287"/>
        <v>200330</v>
      </c>
      <c r="SL155" s="20">
        <f t="shared" si="288"/>
        <v>132000</v>
      </c>
      <c r="SM155" s="20">
        <f t="shared" si="289"/>
        <v>178800</v>
      </c>
      <c r="SN155" s="36">
        <f t="shared" si="290"/>
        <v>1685700</v>
      </c>
      <c r="SO155" s="36">
        <f t="shared" si="291"/>
        <v>62000</v>
      </c>
      <c r="SP155" s="20">
        <f t="shared" si="292"/>
        <v>32000</v>
      </c>
      <c r="SQ155" s="20">
        <f t="shared" si="293"/>
        <v>30000</v>
      </c>
      <c r="SR155" s="20">
        <f t="shared" si="294"/>
        <v>3000</v>
      </c>
      <c r="SS155" s="20">
        <f t="shared" si="295"/>
        <v>15000</v>
      </c>
      <c r="ST155" s="20">
        <f t="shared" si="296"/>
        <v>370000</v>
      </c>
      <c r="SU155" s="20">
        <f t="shared" si="297"/>
        <v>90000</v>
      </c>
      <c r="SV155" s="36">
        <f t="shared" si="298"/>
        <v>868700</v>
      </c>
      <c r="SW155" s="20">
        <f t="shared" si="299"/>
        <v>64000</v>
      </c>
      <c r="SX155" s="20">
        <f t="shared" si="300"/>
        <v>50500</v>
      </c>
      <c r="SY155" s="20">
        <f t="shared" si="301"/>
        <v>55000</v>
      </c>
      <c r="SZ155" s="20">
        <f t="shared" si="302"/>
        <v>216000</v>
      </c>
      <c r="TA155" s="20">
        <f t="shared" si="303"/>
        <v>50000</v>
      </c>
      <c r="TB155" s="20">
        <f t="shared" si="304"/>
        <v>215000</v>
      </c>
      <c r="TC155" s="20">
        <f t="shared" si="305"/>
        <v>45000</v>
      </c>
      <c r="TD155" s="20">
        <f t="shared" si="306"/>
        <v>0</v>
      </c>
      <c r="TE155" s="20">
        <f t="shared" si="307"/>
        <v>0</v>
      </c>
      <c r="TF155" s="20">
        <f t="shared" si="308"/>
        <v>173200</v>
      </c>
      <c r="TG155" s="20">
        <f t="shared" si="309"/>
        <v>162000</v>
      </c>
      <c r="TH155" s="20">
        <f t="shared" si="310"/>
        <v>115000</v>
      </c>
      <c r="TI155" s="6"/>
      <c r="TJ155" s="36">
        <f t="shared" si="311"/>
        <v>4070000</v>
      </c>
      <c r="TK155" s="36">
        <f t="shared" si="312"/>
        <v>4070000</v>
      </c>
      <c r="TL155" s="36">
        <f t="shared" si="313"/>
        <v>3395000</v>
      </c>
      <c r="TM155" s="20">
        <f t="shared" si="314"/>
        <v>3235000</v>
      </c>
      <c r="TN155" s="20">
        <f t="shared" si="315"/>
        <v>80000</v>
      </c>
      <c r="TO155" s="20">
        <f t="shared" si="316"/>
        <v>80000</v>
      </c>
      <c r="TP155" s="20">
        <f t="shared" si="317"/>
        <v>0</v>
      </c>
      <c r="TQ155" s="36">
        <f t="shared" si="318"/>
        <v>675000</v>
      </c>
      <c r="TR155" s="36">
        <f t="shared" si="319"/>
        <v>40000</v>
      </c>
      <c r="TS155" s="20">
        <f t="shared" si="320"/>
        <v>15000</v>
      </c>
      <c r="TT155" s="20">
        <f t="shared" si="321"/>
        <v>25000</v>
      </c>
      <c r="TU155" s="20">
        <f t="shared" si="322"/>
        <v>0</v>
      </c>
      <c r="TV155" s="20">
        <f t="shared" si="323"/>
        <v>15000</v>
      </c>
      <c r="TW155" s="20">
        <f t="shared" si="324"/>
        <v>300000</v>
      </c>
      <c r="TX155" s="20">
        <f t="shared" si="325"/>
        <v>60000</v>
      </c>
      <c r="TY155" s="36">
        <f t="shared" si="326"/>
        <v>260000</v>
      </c>
      <c r="TZ155" s="20">
        <f t="shared" si="327"/>
        <v>30000</v>
      </c>
      <c r="UA155" s="20">
        <f t="shared" si="328"/>
        <v>20000</v>
      </c>
      <c r="UB155" s="20">
        <f t="shared" si="329"/>
        <v>30000</v>
      </c>
      <c r="UC155" s="20">
        <f t="shared" si="330"/>
        <v>0</v>
      </c>
      <c r="UD155" s="20">
        <f t="shared" si="331"/>
        <v>0</v>
      </c>
      <c r="UE155" s="20">
        <f t="shared" si="332"/>
        <v>120000</v>
      </c>
      <c r="UF155" s="20">
        <f t="shared" si="333"/>
        <v>0</v>
      </c>
      <c r="UG155" s="20">
        <f t="shared" si="334"/>
        <v>0</v>
      </c>
      <c r="UH155" s="20">
        <f t="shared" si="335"/>
        <v>0</v>
      </c>
      <c r="UI155" s="20">
        <f t="shared" si="336"/>
        <v>60000</v>
      </c>
      <c r="UJ155" s="20">
        <f t="shared" si="337"/>
        <v>0</v>
      </c>
      <c r="UK155" s="20">
        <f t="shared" si="338"/>
        <v>0</v>
      </c>
      <c r="UL155" s="6"/>
      <c r="UM155" s="36">
        <f t="shared" si="339"/>
        <v>4070000</v>
      </c>
      <c r="UN155" s="36">
        <f t="shared" si="340"/>
        <v>4070000</v>
      </c>
      <c r="UO155" s="36">
        <f t="shared" si="341"/>
        <v>3395000</v>
      </c>
      <c r="UP155" s="20">
        <f t="shared" si="342"/>
        <v>3235000</v>
      </c>
      <c r="UQ155" s="20">
        <f t="shared" si="343"/>
        <v>80000</v>
      </c>
      <c r="UR155" s="20">
        <f t="shared" si="344"/>
        <v>80000</v>
      </c>
      <c r="US155" s="20">
        <f t="shared" si="345"/>
        <v>0</v>
      </c>
      <c r="UT155" s="36">
        <f t="shared" si="346"/>
        <v>675000</v>
      </c>
      <c r="UU155" s="36">
        <f t="shared" si="347"/>
        <v>40000</v>
      </c>
      <c r="UV155" s="20">
        <f t="shared" si="348"/>
        <v>15000</v>
      </c>
      <c r="UW155" s="20">
        <f t="shared" si="349"/>
        <v>25000</v>
      </c>
      <c r="UX155" s="20">
        <f t="shared" si="350"/>
        <v>0</v>
      </c>
      <c r="UY155" s="20">
        <f t="shared" si="351"/>
        <v>15000</v>
      </c>
      <c r="UZ155" s="20">
        <f t="shared" si="352"/>
        <v>300000</v>
      </c>
      <c r="VA155" s="20">
        <f t="shared" si="353"/>
        <v>60000</v>
      </c>
      <c r="VB155" s="36">
        <f t="shared" si="354"/>
        <v>260000</v>
      </c>
      <c r="VC155" s="20">
        <f t="shared" si="355"/>
        <v>30000</v>
      </c>
      <c r="VD155" s="20">
        <f t="shared" si="356"/>
        <v>20000</v>
      </c>
      <c r="VE155" s="20">
        <f t="shared" si="357"/>
        <v>30000</v>
      </c>
      <c r="VF155" s="20">
        <f t="shared" si="358"/>
        <v>0</v>
      </c>
      <c r="VG155" s="20">
        <f t="shared" si="359"/>
        <v>0</v>
      </c>
      <c r="VH155" s="20">
        <f t="shared" si="360"/>
        <v>120000</v>
      </c>
      <c r="VI155" s="20">
        <f t="shared" si="361"/>
        <v>0</v>
      </c>
      <c r="VJ155" s="20">
        <f t="shared" si="362"/>
        <v>0</v>
      </c>
      <c r="VK155" s="20">
        <f t="shared" si="363"/>
        <v>0</v>
      </c>
      <c r="VL155" s="20">
        <f t="shared" si="364"/>
        <v>60000</v>
      </c>
      <c r="VM155" s="20">
        <f t="shared" si="365"/>
        <v>0</v>
      </c>
      <c r="VN155" s="20">
        <f t="shared" si="366"/>
        <v>0</v>
      </c>
      <c r="VT155" s="34">
        <f t="shared" si="253"/>
        <v>5376966</v>
      </c>
      <c r="VU155" s="34" t="str">
        <f t="shared" si="254"/>
        <v>Oblastní charita Hradec Králové</v>
      </c>
      <c r="VV155" s="34" t="str">
        <f t="shared" si="255"/>
        <v>Charitní pečovatelská služba</v>
      </c>
      <c r="VW155" s="34" t="str">
        <f t="shared" si="256"/>
        <v>pečovatelská služba</v>
      </c>
      <c r="VX155" s="10">
        <f t="shared" si="257"/>
        <v>450000</v>
      </c>
      <c r="VY155" s="10"/>
      <c r="VZ155" s="10"/>
      <c r="WA155" s="10">
        <f t="shared" si="258"/>
        <v>64000</v>
      </c>
      <c r="WB155" s="10">
        <f t="shared" si="259"/>
        <v>215000</v>
      </c>
      <c r="WC155" s="10">
        <f t="shared" si="260"/>
        <v>55000</v>
      </c>
      <c r="WD155" s="10">
        <f t="shared" si="261"/>
        <v>0</v>
      </c>
      <c r="WE155" s="10">
        <f t="shared" si="262"/>
        <v>316500</v>
      </c>
      <c r="WF155" s="10"/>
      <c r="WG155" s="10"/>
      <c r="WH155" s="10">
        <f t="shared" si="263"/>
        <v>162000</v>
      </c>
      <c r="WI155" s="10">
        <f t="shared" si="264"/>
        <v>423200</v>
      </c>
      <c r="WJ155" s="10">
        <f t="shared" si="265"/>
        <v>5494890</v>
      </c>
      <c r="WK155" s="10"/>
      <c r="WL155" s="10">
        <f t="shared" si="266"/>
        <v>999450</v>
      </c>
      <c r="WM155" s="10">
        <f t="shared" si="267"/>
        <v>8180040</v>
      </c>
      <c r="WN155" s="10">
        <f t="shared" si="268"/>
        <v>8180040</v>
      </c>
      <c r="WO155" s="10">
        <f t="shared" si="269"/>
        <v>0</v>
      </c>
      <c r="WP155" s="10">
        <f t="shared" si="270"/>
        <v>6494340</v>
      </c>
      <c r="WQ155" s="34">
        <v>6115340</v>
      </c>
      <c r="WR155" s="10">
        <f t="shared" si="271"/>
        <v>355000</v>
      </c>
      <c r="WS155" s="10"/>
      <c r="WT155" s="10"/>
      <c r="WU155" s="10">
        <f t="shared" si="272"/>
        <v>30000</v>
      </c>
      <c r="WV155" s="10">
        <f t="shared" si="273"/>
        <v>120000</v>
      </c>
      <c r="WW155" s="10">
        <f t="shared" si="274"/>
        <v>30000</v>
      </c>
      <c r="WX155" s="10">
        <f t="shared" si="275"/>
        <v>0</v>
      </c>
      <c r="WY155" s="10">
        <f t="shared" si="276"/>
        <v>20000</v>
      </c>
      <c r="WZ155" s="10"/>
      <c r="XA155" s="10"/>
      <c r="XB155" s="10">
        <f t="shared" si="277"/>
        <v>0</v>
      </c>
      <c r="XC155" s="10">
        <f t="shared" si="278"/>
        <v>120000</v>
      </c>
      <c r="XD155" s="10">
        <f t="shared" si="279"/>
        <v>3395000</v>
      </c>
      <c r="XE155" s="10">
        <f t="shared" si="280"/>
        <v>4070000</v>
      </c>
      <c r="XF155" s="10"/>
      <c r="XG155" s="10">
        <f t="shared" si="281"/>
        <v>4070000</v>
      </c>
      <c r="XH155" s="10">
        <f t="shared" si="282"/>
        <v>0</v>
      </c>
      <c r="XI155" s="10"/>
      <c r="XJ155" s="10"/>
      <c r="XK155" s="10"/>
    </row>
    <row r="156" spans="1:635" s="34" customFormat="1" ht="28.5" customHeight="1">
      <c r="A156" s="7">
        <v>1</v>
      </c>
      <c r="B156" s="9" t="s">
        <v>1697</v>
      </c>
      <c r="C156" s="7">
        <v>45979855</v>
      </c>
      <c r="D156" s="7" t="s">
        <v>1698</v>
      </c>
      <c r="E156" s="7" t="s">
        <v>1315</v>
      </c>
      <c r="F156" s="7">
        <v>5903063</v>
      </c>
      <c r="G156" s="7" t="s">
        <v>1262</v>
      </c>
      <c r="H156" s="7" t="s">
        <v>1263</v>
      </c>
      <c r="I156" s="7" t="s">
        <v>1716</v>
      </c>
      <c r="J156" s="35">
        <v>42491</v>
      </c>
      <c r="K156" s="7"/>
      <c r="L156" s="7" t="s">
        <v>1188</v>
      </c>
      <c r="M156" s="7"/>
      <c r="N156" s="7"/>
      <c r="O156" s="7"/>
      <c r="P156" s="7"/>
      <c r="Q156" s="7"/>
      <c r="R156" s="7"/>
      <c r="S156" s="7"/>
      <c r="T156" s="7"/>
      <c r="U156" s="7"/>
      <c r="V156" s="7"/>
      <c r="W156" s="7"/>
      <c r="X156" s="7" t="s">
        <v>1717</v>
      </c>
      <c r="Y156" s="7"/>
      <c r="Z156" s="7"/>
      <c r="AA156" s="7"/>
      <c r="AB156" s="7"/>
      <c r="AC156" s="7"/>
      <c r="AD156" s="7"/>
      <c r="AE156" s="7"/>
      <c r="AF156" s="7"/>
      <c r="AG156" s="7"/>
      <c r="AH156" s="7"/>
      <c r="AI156" s="7">
        <v>1</v>
      </c>
      <c r="AJ156" s="7">
        <v>5</v>
      </c>
      <c r="AK156" s="7">
        <v>0</v>
      </c>
      <c r="AL156" s="7">
        <v>20</v>
      </c>
      <c r="AM156" s="7">
        <v>50</v>
      </c>
      <c r="AN156" s="7"/>
      <c r="AO156" s="7" t="s">
        <v>1718</v>
      </c>
      <c r="AP156" s="7" t="s">
        <v>1525</v>
      </c>
      <c r="AQ156" s="7"/>
      <c r="AR156" s="7"/>
      <c r="AS156" s="7"/>
      <c r="AT156" s="7"/>
      <c r="AU156" s="7"/>
      <c r="AV156" s="7"/>
      <c r="AW156" s="7"/>
      <c r="AX156" s="7"/>
      <c r="AY156" s="7"/>
      <c r="AZ156" s="7"/>
      <c r="BA156" s="7"/>
      <c r="BB156" s="7"/>
      <c r="BC156" s="7"/>
      <c r="BD156" s="7"/>
      <c r="BE156" s="7">
        <v>2</v>
      </c>
      <c r="BF156" s="7">
        <v>8</v>
      </c>
      <c r="BG156" s="7">
        <v>0</v>
      </c>
      <c r="BH156" s="7">
        <v>289</v>
      </c>
      <c r="BI156" s="7">
        <v>540</v>
      </c>
      <c r="BJ156" s="7"/>
      <c r="BK156" s="7" t="s">
        <v>1719</v>
      </c>
      <c r="BL156" s="7" t="s">
        <v>1720</v>
      </c>
      <c r="BM156" s="7" t="s">
        <v>1277</v>
      </c>
      <c r="BN156" s="7" t="s">
        <v>1484</v>
      </c>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v>2</v>
      </c>
      <c r="EL156" s="7">
        <v>1</v>
      </c>
      <c r="EM156" s="7">
        <v>0</v>
      </c>
      <c r="EN156" s="7">
        <v>485620</v>
      </c>
      <c r="EO156" s="7">
        <v>410000</v>
      </c>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v>8</v>
      </c>
      <c r="FP156" s="7">
        <v>0.2</v>
      </c>
      <c r="FQ156" s="7">
        <v>0</v>
      </c>
      <c r="FR156" s="7">
        <v>91294</v>
      </c>
      <c r="FS156" s="7">
        <v>50000</v>
      </c>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c r="IW156" s="7"/>
      <c r="IX156" s="7"/>
      <c r="IY156" s="7"/>
      <c r="IZ156" s="7"/>
      <c r="JA156" s="7"/>
      <c r="JB156" s="7"/>
      <c r="JC156" s="7"/>
      <c r="JD156" s="7"/>
      <c r="JE156" s="7"/>
      <c r="JF156" s="7"/>
      <c r="JG156" s="7"/>
      <c r="JH156" s="7"/>
      <c r="JI156" s="7"/>
      <c r="JJ156" s="7"/>
      <c r="JK156" s="7"/>
      <c r="JL156" s="7"/>
      <c r="JM156" s="7"/>
      <c r="JN156" s="7"/>
      <c r="JO156" s="7"/>
      <c r="JP156" s="7"/>
      <c r="JQ156" s="7"/>
      <c r="JR156" s="7"/>
      <c r="JS156" s="7"/>
      <c r="JT156" s="7"/>
      <c r="JU156" s="7"/>
      <c r="JV156" s="7"/>
      <c r="JW156" s="7"/>
      <c r="JX156" s="7"/>
      <c r="JY156" s="7"/>
      <c r="JZ156" s="7"/>
      <c r="KA156" s="7"/>
      <c r="KB156" s="7"/>
      <c r="KC156" s="7"/>
      <c r="KD156" s="7"/>
      <c r="KE156" s="7"/>
      <c r="KF156" s="7"/>
      <c r="KG156" s="7">
        <v>0</v>
      </c>
      <c r="KH156" s="7"/>
      <c r="KI156" s="7">
        <v>1</v>
      </c>
      <c r="KJ156" s="7">
        <v>0</v>
      </c>
      <c r="KK156" s="7">
        <v>0</v>
      </c>
      <c r="KL156" s="7">
        <v>0</v>
      </c>
      <c r="KM156" s="7">
        <v>1</v>
      </c>
      <c r="KN156" s="7">
        <v>576914</v>
      </c>
      <c r="KO156" s="7">
        <v>460000</v>
      </c>
      <c r="KP156" s="7">
        <v>460000</v>
      </c>
      <c r="KQ156" s="7"/>
      <c r="KR156" s="7"/>
      <c r="KS156" s="7"/>
      <c r="KT156" s="7">
        <v>0</v>
      </c>
      <c r="KU156" s="7">
        <v>0</v>
      </c>
      <c r="KV156" s="7">
        <v>0</v>
      </c>
      <c r="KW156" s="7"/>
      <c r="KX156" s="7"/>
      <c r="KY156" s="7"/>
      <c r="KZ156" s="7">
        <v>0</v>
      </c>
      <c r="LA156" s="7">
        <v>0</v>
      </c>
      <c r="LB156" s="7">
        <v>0</v>
      </c>
      <c r="LC156" s="7"/>
      <c r="LD156" s="7"/>
      <c r="LE156" s="7"/>
      <c r="LF156" s="7">
        <v>8420</v>
      </c>
      <c r="LG156" s="7">
        <v>0</v>
      </c>
      <c r="LH156" s="7">
        <v>0</v>
      </c>
      <c r="LI156" s="7"/>
      <c r="LJ156" s="7"/>
      <c r="LK156" s="7"/>
      <c r="LL156" s="7">
        <v>2000</v>
      </c>
      <c r="LM156" s="7">
        <v>2000</v>
      </c>
      <c r="LN156" s="7">
        <v>2000</v>
      </c>
      <c r="LO156" s="7"/>
      <c r="LP156" s="7"/>
      <c r="LQ156" s="7"/>
      <c r="LR156" s="7">
        <v>5000</v>
      </c>
      <c r="LS156" s="7">
        <v>0</v>
      </c>
      <c r="LT156" s="7">
        <v>0</v>
      </c>
      <c r="LU156" s="7"/>
      <c r="LV156" s="7"/>
      <c r="LW156" s="7"/>
      <c r="LX156" s="7">
        <v>1000</v>
      </c>
      <c r="LY156" s="7">
        <v>0</v>
      </c>
      <c r="LZ156" s="7">
        <v>0</v>
      </c>
      <c r="MA156" s="7"/>
      <c r="MB156" s="7"/>
      <c r="MC156" s="7"/>
      <c r="MD156" s="7">
        <v>3000</v>
      </c>
      <c r="ME156" s="7">
        <v>0</v>
      </c>
      <c r="MF156" s="7">
        <v>0</v>
      </c>
      <c r="MG156" s="7"/>
      <c r="MH156" s="7"/>
      <c r="MI156" s="7"/>
      <c r="MJ156" s="7">
        <v>15000</v>
      </c>
      <c r="MK156" s="7">
        <v>0</v>
      </c>
      <c r="ML156" s="7">
        <v>0</v>
      </c>
      <c r="MM156" s="7"/>
      <c r="MN156" s="7"/>
      <c r="MO156" s="7"/>
      <c r="MP156" s="7">
        <v>8000</v>
      </c>
      <c r="MQ156" s="7">
        <v>0</v>
      </c>
      <c r="MR156" s="7">
        <v>0</v>
      </c>
      <c r="MS156" s="7"/>
      <c r="MT156" s="7"/>
      <c r="MU156" s="7"/>
      <c r="MV156" s="7">
        <v>5500</v>
      </c>
      <c r="MW156" s="7">
        <v>1000</v>
      </c>
      <c r="MX156" s="7">
        <v>1000</v>
      </c>
      <c r="MY156" s="7"/>
      <c r="MZ156" s="7"/>
      <c r="NA156" s="7"/>
      <c r="NB156" s="7">
        <v>10000</v>
      </c>
      <c r="NC156" s="7">
        <v>1000</v>
      </c>
      <c r="ND156" s="7">
        <v>1000</v>
      </c>
      <c r="NE156" s="7"/>
      <c r="NF156" s="7"/>
      <c r="NG156" s="7"/>
      <c r="NH156" s="7">
        <v>7550</v>
      </c>
      <c r="NI156" s="7">
        <v>5000</v>
      </c>
      <c r="NJ156" s="7">
        <v>5000</v>
      </c>
      <c r="NK156" s="7"/>
      <c r="NL156" s="7"/>
      <c r="NM156" s="7"/>
      <c r="NN156" s="7">
        <v>20000</v>
      </c>
      <c r="NO156" s="7">
        <v>10000</v>
      </c>
      <c r="NP156" s="7">
        <v>10000</v>
      </c>
      <c r="NQ156" s="7"/>
      <c r="NR156" s="7"/>
      <c r="NS156" s="7"/>
      <c r="NT156" s="7">
        <v>2500</v>
      </c>
      <c r="NU156" s="7">
        <v>0</v>
      </c>
      <c r="NV156" s="7">
        <v>0</v>
      </c>
      <c r="NW156" s="7"/>
      <c r="NX156" s="7"/>
      <c r="NY156" s="7"/>
      <c r="NZ156" s="7">
        <v>3000</v>
      </c>
      <c r="OA156" s="7">
        <v>0</v>
      </c>
      <c r="OB156" s="7">
        <v>0</v>
      </c>
      <c r="OC156" s="7"/>
      <c r="OD156" s="7"/>
      <c r="OE156" s="7"/>
      <c r="OF156" s="7">
        <v>1500</v>
      </c>
      <c r="OG156" s="7">
        <v>0</v>
      </c>
      <c r="OH156" s="7">
        <v>0</v>
      </c>
      <c r="OI156" s="7"/>
      <c r="OJ156" s="7"/>
      <c r="OK156" s="7"/>
      <c r="OL156" s="7">
        <v>0</v>
      </c>
      <c r="OM156" s="7">
        <v>0</v>
      </c>
      <c r="ON156" s="7">
        <v>0</v>
      </c>
      <c r="OO156" s="7"/>
      <c r="OP156" s="7"/>
      <c r="OQ156" s="7"/>
      <c r="OR156" s="7">
        <v>0</v>
      </c>
      <c r="OS156" s="7">
        <v>0</v>
      </c>
      <c r="OT156" s="7">
        <v>0</v>
      </c>
      <c r="OU156" s="7"/>
      <c r="OV156" s="7"/>
      <c r="OW156" s="7"/>
      <c r="OX156" s="7">
        <v>2000</v>
      </c>
      <c r="OY156" s="7">
        <v>0</v>
      </c>
      <c r="OZ156" s="7">
        <v>0</v>
      </c>
      <c r="PA156" s="7"/>
      <c r="PB156" s="7"/>
      <c r="PC156" s="7"/>
      <c r="PD156" s="7">
        <v>0</v>
      </c>
      <c r="PE156" s="7">
        <v>0</v>
      </c>
      <c r="PF156" s="7">
        <v>0</v>
      </c>
      <c r="PG156" s="7"/>
      <c r="PH156" s="7"/>
      <c r="PI156" s="7"/>
      <c r="PJ156" s="7">
        <v>2000</v>
      </c>
      <c r="PK156" s="7">
        <v>0</v>
      </c>
      <c r="PL156" s="7">
        <v>0</v>
      </c>
      <c r="PM156" s="7"/>
      <c r="PN156" s="7"/>
      <c r="PO156" s="7"/>
      <c r="PP156" s="7">
        <v>673384</v>
      </c>
      <c r="PQ156" s="7">
        <v>479000</v>
      </c>
      <c r="PR156" s="8">
        <v>479000</v>
      </c>
      <c r="PS156" s="7">
        <v>100</v>
      </c>
      <c r="PT156" s="7">
        <v>100</v>
      </c>
      <c r="PU156" s="7"/>
      <c r="PV156" s="7"/>
      <c r="PW156" s="7"/>
      <c r="PX156" s="7"/>
      <c r="PY156" s="7">
        <v>0</v>
      </c>
      <c r="PZ156" s="7">
        <v>479000</v>
      </c>
      <c r="QA156" s="7"/>
      <c r="QB156" s="7">
        <v>0</v>
      </c>
      <c r="QC156" s="7">
        <v>0</v>
      </c>
      <c r="QD156" s="7"/>
      <c r="QE156" s="7">
        <v>0</v>
      </c>
      <c r="QF156" s="7">
        <v>0</v>
      </c>
      <c r="QG156" s="7"/>
      <c r="QH156" s="7">
        <v>0</v>
      </c>
      <c r="QI156" s="7">
        <v>0</v>
      </c>
      <c r="QJ156" s="7"/>
      <c r="QK156" s="7">
        <v>0</v>
      </c>
      <c r="QL156" s="7">
        <v>0</v>
      </c>
      <c r="QM156" s="7"/>
      <c r="QN156" s="7"/>
      <c r="QO156" s="7">
        <v>0</v>
      </c>
      <c r="QP156" s="7">
        <v>0</v>
      </c>
      <c r="QQ156" s="7"/>
      <c r="QR156" s="7"/>
      <c r="QS156" s="7"/>
      <c r="QT156" s="7"/>
      <c r="QU156" s="7"/>
      <c r="QV156" s="7">
        <v>79000</v>
      </c>
      <c r="QW156" s="7">
        <v>90000</v>
      </c>
      <c r="QX156" s="7"/>
      <c r="QY156" s="7">
        <v>73000</v>
      </c>
      <c r="QZ156" s="7">
        <v>90000</v>
      </c>
      <c r="RA156" s="7"/>
      <c r="RB156" s="7"/>
      <c r="RC156" s="7"/>
      <c r="RD156" s="7"/>
      <c r="RE156" s="7">
        <v>15000</v>
      </c>
      <c r="RF156" s="7">
        <v>14384</v>
      </c>
      <c r="RG156" s="7"/>
      <c r="RH156" s="7"/>
      <c r="RI156" s="7">
        <v>0</v>
      </c>
      <c r="RJ156" s="7"/>
      <c r="RK156" s="7"/>
      <c r="RL156" s="7"/>
      <c r="RM156" s="7" t="s">
        <v>1188</v>
      </c>
      <c r="RN156" s="7"/>
      <c r="RO156" s="7"/>
      <c r="RP156" s="7"/>
      <c r="RQ156" s="7"/>
      <c r="RR156" s="7"/>
      <c r="RS156" s="7"/>
      <c r="RT156" s="7"/>
      <c r="RU156" s="7"/>
      <c r="RV156" s="7"/>
      <c r="RW156" s="7"/>
      <c r="RX156" s="7"/>
      <c r="RY156" s="7"/>
      <c r="RZ156" s="7"/>
      <c r="SA156" s="7"/>
      <c r="SB156" s="7"/>
      <c r="SC156" s="7"/>
      <c r="SD156" s="7"/>
      <c r="SE156" s="7"/>
      <c r="SF156" s="7"/>
      <c r="SG156" s="36">
        <f t="shared" si="283"/>
        <v>673384</v>
      </c>
      <c r="SH156" s="36">
        <f t="shared" si="284"/>
        <v>673384</v>
      </c>
      <c r="SI156" s="36">
        <f t="shared" si="285"/>
        <v>585334</v>
      </c>
      <c r="SJ156" s="20">
        <f t="shared" si="286"/>
        <v>576914</v>
      </c>
      <c r="SK156" s="20">
        <f t="shared" si="287"/>
        <v>0</v>
      </c>
      <c r="SL156" s="20">
        <f t="shared" si="288"/>
        <v>0</v>
      </c>
      <c r="SM156" s="20">
        <f t="shared" si="289"/>
        <v>8420</v>
      </c>
      <c r="SN156" s="36">
        <f t="shared" si="290"/>
        <v>88050</v>
      </c>
      <c r="SO156" s="36">
        <f t="shared" si="291"/>
        <v>7000</v>
      </c>
      <c r="SP156" s="20">
        <f t="shared" si="292"/>
        <v>2000</v>
      </c>
      <c r="SQ156" s="20">
        <f t="shared" si="293"/>
        <v>5000</v>
      </c>
      <c r="SR156" s="20">
        <f t="shared" si="294"/>
        <v>1000</v>
      </c>
      <c r="SS156" s="20">
        <f t="shared" si="295"/>
        <v>3000</v>
      </c>
      <c r="ST156" s="20">
        <f t="shared" si="296"/>
        <v>15000</v>
      </c>
      <c r="SU156" s="20">
        <f t="shared" si="297"/>
        <v>8000</v>
      </c>
      <c r="SV156" s="36">
        <f t="shared" si="298"/>
        <v>52050</v>
      </c>
      <c r="SW156" s="20">
        <f t="shared" si="299"/>
        <v>5500</v>
      </c>
      <c r="SX156" s="20">
        <f t="shared" si="300"/>
        <v>10000</v>
      </c>
      <c r="SY156" s="20">
        <f t="shared" si="301"/>
        <v>7550</v>
      </c>
      <c r="SZ156" s="20">
        <f t="shared" si="302"/>
        <v>20000</v>
      </c>
      <c r="TA156" s="20">
        <f t="shared" si="303"/>
        <v>2500</v>
      </c>
      <c r="TB156" s="20">
        <f t="shared" si="304"/>
        <v>3000</v>
      </c>
      <c r="TC156" s="20">
        <f t="shared" si="305"/>
        <v>1500</v>
      </c>
      <c r="TD156" s="20">
        <f t="shared" si="306"/>
        <v>0</v>
      </c>
      <c r="TE156" s="20">
        <f t="shared" si="307"/>
        <v>0</v>
      </c>
      <c r="TF156" s="20">
        <f t="shared" si="308"/>
        <v>2000</v>
      </c>
      <c r="TG156" s="20">
        <f t="shared" si="309"/>
        <v>0</v>
      </c>
      <c r="TH156" s="20">
        <f t="shared" si="310"/>
        <v>2000</v>
      </c>
      <c r="TI156" s="6"/>
      <c r="TJ156" s="36">
        <f t="shared" si="311"/>
        <v>479000</v>
      </c>
      <c r="TK156" s="36">
        <f t="shared" si="312"/>
        <v>479000</v>
      </c>
      <c r="TL156" s="36">
        <f t="shared" si="313"/>
        <v>460000</v>
      </c>
      <c r="TM156" s="20">
        <f t="shared" si="314"/>
        <v>460000</v>
      </c>
      <c r="TN156" s="20">
        <f t="shared" si="315"/>
        <v>0</v>
      </c>
      <c r="TO156" s="20">
        <f t="shared" si="316"/>
        <v>0</v>
      </c>
      <c r="TP156" s="20">
        <f t="shared" si="317"/>
        <v>0</v>
      </c>
      <c r="TQ156" s="36">
        <f t="shared" si="318"/>
        <v>19000</v>
      </c>
      <c r="TR156" s="36">
        <f t="shared" si="319"/>
        <v>2000</v>
      </c>
      <c r="TS156" s="20">
        <f t="shared" si="320"/>
        <v>2000</v>
      </c>
      <c r="TT156" s="20">
        <f t="shared" si="321"/>
        <v>0</v>
      </c>
      <c r="TU156" s="20">
        <f t="shared" si="322"/>
        <v>0</v>
      </c>
      <c r="TV156" s="20">
        <f t="shared" si="323"/>
        <v>0</v>
      </c>
      <c r="TW156" s="20">
        <f t="shared" si="324"/>
        <v>0</v>
      </c>
      <c r="TX156" s="20">
        <f t="shared" si="325"/>
        <v>0</v>
      </c>
      <c r="TY156" s="36">
        <f t="shared" si="326"/>
        <v>17000</v>
      </c>
      <c r="TZ156" s="20">
        <f t="shared" si="327"/>
        <v>1000</v>
      </c>
      <c r="UA156" s="20">
        <f t="shared" si="328"/>
        <v>1000</v>
      </c>
      <c r="UB156" s="20">
        <f t="shared" si="329"/>
        <v>5000</v>
      </c>
      <c r="UC156" s="20">
        <f t="shared" si="330"/>
        <v>10000</v>
      </c>
      <c r="UD156" s="20">
        <f t="shared" si="331"/>
        <v>0</v>
      </c>
      <c r="UE156" s="20">
        <f t="shared" si="332"/>
        <v>0</v>
      </c>
      <c r="UF156" s="20">
        <f t="shared" si="333"/>
        <v>0</v>
      </c>
      <c r="UG156" s="20">
        <f t="shared" si="334"/>
        <v>0</v>
      </c>
      <c r="UH156" s="20">
        <f t="shared" si="335"/>
        <v>0</v>
      </c>
      <c r="UI156" s="20">
        <f t="shared" si="336"/>
        <v>0</v>
      </c>
      <c r="UJ156" s="20">
        <f t="shared" si="337"/>
        <v>0</v>
      </c>
      <c r="UK156" s="20">
        <f t="shared" si="338"/>
        <v>0</v>
      </c>
      <c r="UL156" s="6"/>
      <c r="UM156" s="36">
        <f t="shared" si="339"/>
        <v>479000</v>
      </c>
      <c r="UN156" s="36">
        <f t="shared" si="340"/>
        <v>479000</v>
      </c>
      <c r="UO156" s="36">
        <f t="shared" si="341"/>
        <v>460000</v>
      </c>
      <c r="UP156" s="20">
        <f t="shared" si="342"/>
        <v>460000</v>
      </c>
      <c r="UQ156" s="20">
        <f t="shared" si="343"/>
        <v>0</v>
      </c>
      <c r="UR156" s="20">
        <f t="shared" si="344"/>
        <v>0</v>
      </c>
      <c r="US156" s="20">
        <f t="shared" si="345"/>
        <v>0</v>
      </c>
      <c r="UT156" s="36">
        <f t="shared" si="346"/>
        <v>19000</v>
      </c>
      <c r="UU156" s="36">
        <f t="shared" si="347"/>
        <v>2000</v>
      </c>
      <c r="UV156" s="20">
        <f t="shared" si="348"/>
        <v>2000</v>
      </c>
      <c r="UW156" s="20">
        <f t="shared" si="349"/>
        <v>0</v>
      </c>
      <c r="UX156" s="20">
        <f t="shared" si="350"/>
        <v>0</v>
      </c>
      <c r="UY156" s="20">
        <f t="shared" si="351"/>
        <v>0</v>
      </c>
      <c r="UZ156" s="20">
        <f t="shared" si="352"/>
        <v>0</v>
      </c>
      <c r="VA156" s="20">
        <f t="shared" si="353"/>
        <v>0</v>
      </c>
      <c r="VB156" s="36">
        <f t="shared" si="354"/>
        <v>17000</v>
      </c>
      <c r="VC156" s="20">
        <f t="shared" si="355"/>
        <v>1000</v>
      </c>
      <c r="VD156" s="20">
        <f t="shared" si="356"/>
        <v>1000</v>
      </c>
      <c r="VE156" s="20">
        <f t="shared" si="357"/>
        <v>5000</v>
      </c>
      <c r="VF156" s="20">
        <f t="shared" si="358"/>
        <v>10000</v>
      </c>
      <c r="VG156" s="20">
        <f t="shared" si="359"/>
        <v>0</v>
      </c>
      <c r="VH156" s="20">
        <f t="shared" si="360"/>
        <v>0</v>
      </c>
      <c r="VI156" s="20">
        <f t="shared" si="361"/>
        <v>0</v>
      </c>
      <c r="VJ156" s="20">
        <f t="shared" si="362"/>
        <v>0</v>
      </c>
      <c r="VK156" s="20">
        <f t="shared" si="363"/>
        <v>0</v>
      </c>
      <c r="VL156" s="20">
        <f t="shared" si="364"/>
        <v>0</v>
      </c>
      <c r="VM156" s="20">
        <f t="shared" si="365"/>
        <v>0</v>
      </c>
      <c r="VN156" s="20">
        <f t="shared" si="366"/>
        <v>0</v>
      </c>
      <c r="VT156" s="34">
        <f t="shared" si="253"/>
        <v>5903063</v>
      </c>
      <c r="VU156" s="34" t="str">
        <f t="shared" si="254"/>
        <v>Oblastní charita Hradec Králové</v>
      </c>
      <c r="VV156" s="34" t="str">
        <f t="shared" si="255"/>
        <v>Poradna Domácí hospicové péče</v>
      </c>
      <c r="VW156" s="34" t="str">
        <f t="shared" si="256"/>
        <v>odborné sociální poradenství</v>
      </c>
      <c r="VX156" s="10">
        <f t="shared" si="257"/>
        <v>26000</v>
      </c>
      <c r="VY156" s="10"/>
      <c r="VZ156" s="10"/>
      <c r="WA156" s="10">
        <f t="shared" si="258"/>
        <v>5500</v>
      </c>
      <c r="WB156" s="10">
        <f t="shared" si="259"/>
        <v>3000</v>
      </c>
      <c r="WC156" s="10">
        <f t="shared" si="260"/>
        <v>7550</v>
      </c>
      <c r="WD156" s="10">
        <f t="shared" si="261"/>
        <v>0</v>
      </c>
      <c r="WE156" s="10">
        <f t="shared" si="262"/>
        <v>32500</v>
      </c>
      <c r="WF156" s="10"/>
      <c r="WG156" s="10"/>
      <c r="WH156" s="10">
        <f t="shared" si="263"/>
        <v>0</v>
      </c>
      <c r="WI156" s="10">
        <f t="shared" si="264"/>
        <v>13500</v>
      </c>
      <c r="WJ156" s="10">
        <f t="shared" si="265"/>
        <v>485620</v>
      </c>
      <c r="WK156" s="10"/>
      <c r="WL156" s="10">
        <f t="shared" si="266"/>
        <v>99714</v>
      </c>
      <c r="WM156" s="10">
        <f t="shared" si="267"/>
        <v>673384</v>
      </c>
      <c r="WN156" s="10">
        <f t="shared" si="268"/>
        <v>673384</v>
      </c>
      <c r="WO156" s="10">
        <f t="shared" si="269"/>
        <v>0</v>
      </c>
      <c r="WP156" s="10">
        <f t="shared" si="270"/>
        <v>585334</v>
      </c>
      <c r="WQ156" s="34">
        <v>6115340</v>
      </c>
      <c r="WR156" s="10">
        <f t="shared" si="271"/>
        <v>2000</v>
      </c>
      <c r="WS156" s="10"/>
      <c r="WT156" s="10"/>
      <c r="WU156" s="10">
        <f t="shared" si="272"/>
        <v>1000</v>
      </c>
      <c r="WV156" s="10">
        <f t="shared" si="273"/>
        <v>0</v>
      </c>
      <c r="WW156" s="10">
        <f t="shared" si="274"/>
        <v>5000</v>
      </c>
      <c r="WX156" s="10">
        <f t="shared" si="275"/>
        <v>0</v>
      </c>
      <c r="WY156" s="10">
        <f t="shared" si="276"/>
        <v>11000</v>
      </c>
      <c r="WZ156" s="10"/>
      <c r="XA156" s="10"/>
      <c r="XB156" s="10">
        <f t="shared" si="277"/>
        <v>0</v>
      </c>
      <c r="XC156" s="10">
        <f t="shared" si="278"/>
        <v>0</v>
      </c>
      <c r="XD156" s="10">
        <f t="shared" si="279"/>
        <v>460000</v>
      </c>
      <c r="XE156" s="10">
        <f t="shared" si="280"/>
        <v>479000</v>
      </c>
      <c r="XF156" s="10"/>
      <c r="XG156" s="10">
        <f t="shared" si="281"/>
        <v>479000</v>
      </c>
      <c r="XH156" s="10">
        <f t="shared" si="282"/>
        <v>0</v>
      </c>
      <c r="XI156" s="10"/>
      <c r="XJ156" s="10"/>
      <c r="XK156" s="10"/>
    </row>
    <row r="157" spans="1:635" s="34" customFormat="1" ht="28.5" customHeight="1">
      <c r="A157" s="7">
        <v>1</v>
      </c>
      <c r="B157" s="9" t="s">
        <v>1721</v>
      </c>
      <c r="C157" s="7">
        <v>73633755</v>
      </c>
      <c r="D157" s="7" t="s">
        <v>1722</v>
      </c>
      <c r="E157" s="7" t="s">
        <v>1315</v>
      </c>
      <c r="F157" s="7">
        <v>1738957</v>
      </c>
      <c r="G157" s="7" t="s">
        <v>1477</v>
      </c>
      <c r="H157" s="7" t="s">
        <v>1221</v>
      </c>
      <c r="I157" s="7" t="s">
        <v>1723</v>
      </c>
      <c r="J157" s="35">
        <v>40001</v>
      </c>
      <c r="K157" s="7"/>
      <c r="L157" s="7" t="s">
        <v>1188</v>
      </c>
      <c r="M157" s="7"/>
      <c r="N157" s="7"/>
      <c r="O157" s="7"/>
      <c r="P157" s="7"/>
      <c r="Q157" s="7"/>
      <c r="R157" s="7"/>
      <c r="S157" s="7"/>
      <c r="T157" s="7"/>
      <c r="U157" s="7"/>
      <c r="V157" s="7"/>
      <c r="W157" s="7"/>
      <c r="X157" s="7" t="s">
        <v>1291</v>
      </c>
      <c r="Y157" s="7"/>
      <c r="Z157" s="7">
        <v>20</v>
      </c>
      <c r="AA157" s="7">
        <v>40</v>
      </c>
      <c r="AB157" s="7">
        <v>69</v>
      </c>
      <c r="AC157" s="7">
        <v>80</v>
      </c>
      <c r="AD157" s="7">
        <v>80</v>
      </c>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t="s">
        <v>1498</v>
      </c>
      <c r="BM157" s="7" t="s">
        <v>1480</v>
      </c>
      <c r="BN157" s="7" t="s">
        <v>1499</v>
      </c>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v>3</v>
      </c>
      <c r="EL157" s="7">
        <v>2.2999999999999998</v>
      </c>
      <c r="EM157" s="7">
        <v>1.47</v>
      </c>
      <c r="EN157" s="7">
        <v>784088</v>
      </c>
      <c r="EO157" s="7">
        <v>760000</v>
      </c>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v>5</v>
      </c>
      <c r="FP157" s="7">
        <v>0.62</v>
      </c>
      <c r="FQ157" s="7">
        <v>0.51</v>
      </c>
      <c r="FR157" s="7">
        <v>283095</v>
      </c>
      <c r="FS157" s="7">
        <v>280000</v>
      </c>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v>1</v>
      </c>
      <c r="IO157" s="7">
        <v>125</v>
      </c>
      <c r="IP157" s="7">
        <v>6.2E-2</v>
      </c>
      <c r="IQ157" s="7">
        <v>11250</v>
      </c>
      <c r="IR157" s="7">
        <v>11000</v>
      </c>
      <c r="IS157" s="7">
        <v>2</v>
      </c>
      <c r="IT157" s="7">
        <v>16</v>
      </c>
      <c r="IU157" s="7">
        <v>8.0000000000000002E-3</v>
      </c>
      <c r="IV157" s="7">
        <v>7575</v>
      </c>
      <c r="IW157" s="7">
        <v>7000</v>
      </c>
      <c r="IX157" s="7"/>
      <c r="IY157" s="7"/>
      <c r="IZ157" s="7"/>
      <c r="JA157" s="7"/>
      <c r="JB157" s="7"/>
      <c r="JC157" s="7"/>
      <c r="JD157" s="7"/>
      <c r="JE157" s="7"/>
      <c r="JF157" s="7"/>
      <c r="JG157" s="7"/>
      <c r="JH157" s="7"/>
      <c r="JI157" s="7"/>
      <c r="JJ157" s="7"/>
      <c r="JK157" s="7"/>
      <c r="JL157" s="7"/>
      <c r="JM157" s="7"/>
      <c r="JN157" s="7"/>
      <c r="JO157" s="7"/>
      <c r="JP157" s="7"/>
      <c r="JQ157" s="7"/>
      <c r="JR157" s="7"/>
      <c r="JS157" s="7"/>
      <c r="JT157" s="7"/>
      <c r="JU157" s="7"/>
      <c r="JV157" s="7"/>
      <c r="JW157" s="7"/>
      <c r="JX157" s="7"/>
      <c r="JY157" s="7"/>
      <c r="JZ157" s="7"/>
      <c r="KA157" s="7"/>
      <c r="KB157" s="7"/>
      <c r="KC157" s="7"/>
      <c r="KD157" s="7"/>
      <c r="KE157" s="7"/>
      <c r="KF157" s="7"/>
      <c r="KG157" s="7">
        <v>1</v>
      </c>
      <c r="KH157" s="7">
        <v>26</v>
      </c>
      <c r="KI157" s="7">
        <v>2.2999999999999998</v>
      </c>
      <c r="KJ157" s="7">
        <v>0</v>
      </c>
      <c r="KK157" s="7">
        <v>6.2E-2</v>
      </c>
      <c r="KL157" s="7">
        <v>0</v>
      </c>
      <c r="KM157" s="7">
        <v>2.3620000000000001</v>
      </c>
      <c r="KN157" s="7">
        <v>1067183</v>
      </c>
      <c r="KO157" s="7">
        <v>1040000</v>
      </c>
      <c r="KP157" s="7">
        <v>1040000</v>
      </c>
      <c r="KQ157" s="7"/>
      <c r="KR157" s="7"/>
      <c r="KS157" s="7"/>
      <c r="KT157" s="7">
        <v>0</v>
      </c>
      <c r="KU157" s="7">
        <v>0</v>
      </c>
      <c r="KV157" s="7">
        <v>0</v>
      </c>
      <c r="KW157" s="7"/>
      <c r="KX157" s="7"/>
      <c r="KY157" s="7"/>
      <c r="KZ157" s="7">
        <v>18825</v>
      </c>
      <c r="LA157" s="7">
        <v>18000</v>
      </c>
      <c r="LB157" s="7">
        <v>18000</v>
      </c>
      <c r="LC157" s="7"/>
      <c r="LD157" s="7"/>
      <c r="LE157" s="7"/>
      <c r="LF157" s="7">
        <v>3344</v>
      </c>
      <c r="LG157" s="7">
        <v>3000</v>
      </c>
      <c r="LH157" s="7">
        <v>3000</v>
      </c>
      <c r="LI157" s="7"/>
      <c r="LJ157" s="7"/>
      <c r="LK157" s="7"/>
      <c r="LL157" s="7">
        <v>0</v>
      </c>
      <c r="LM157" s="7">
        <v>0</v>
      </c>
      <c r="LN157" s="7">
        <v>0</v>
      </c>
      <c r="LO157" s="7"/>
      <c r="LP157" s="7"/>
      <c r="LQ157" s="7"/>
      <c r="LR157" s="7">
        <v>10900</v>
      </c>
      <c r="LS157" s="7">
        <v>5000</v>
      </c>
      <c r="LT157" s="7">
        <v>5000</v>
      </c>
      <c r="LU157" s="7"/>
      <c r="LV157" s="7"/>
      <c r="LW157" s="7"/>
      <c r="LX157" s="7">
        <v>0</v>
      </c>
      <c r="LY157" s="7">
        <v>0</v>
      </c>
      <c r="LZ157" s="7">
        <v>0</v>
      </c>
      <c r="MA157" s="7"/>
      <c r="MB157" s="7"/>
      <c r="MC157" s="7"/>
      <c r="MD157" s="7">
        <v>21350</v>
      </c>
      <c r="ME157" s="7">
        <v>15000</v>
      </c>
      <c r="MF157" s="7">
        <v>15000</v>
      </c>
      <c r="MG157" s="7"/>
      <c r="MH157" s="7"/>
      <c r="MI157" s="7"/>
      <c r="MJ157" s="7">
        <v>1090</v>
      </c>
      <c r="MK157" s="7">
        <v>0</v>
      </c>
      <c r="ML157" s="7">
        <v>0</v>
      </c>
      <c r="MM157" s="7"/>
      <c r="MN157" s="7"/>
      <c r="MO157" s="7"/>
      <c r="MP157" s="7">
        <v>10900</v>
      </c>
      <c r="MQ157" s="7">
        <v>10000</v>
      </c>
      <c r="MR157" s="7">
        <v>10000</v>
      </c>
      <c r="MS157" s="7"/>
      <c r="MT157" s="7"/>
      <c r="MU157" s="7"/>
      <c r="MV157" s="7">
        <v>51793</v>
      </c>
      <c r="MW157" s="7">
        <v>0</v>
      </c>
      <c r="MX157" s="7">
        <v>0</v>
      </c>
      <c r="MY157" s="7"/>
      <c r="MZ157" s="7"/>
      <c r="NA157" s="7"/>
      <c r="NB157" s="7">
        <v>11183</v>
      </c>
      <c r="NC157" s="7">
        <v>7000</v>
      </c>
      <c r="ND157" s="7">
        <v>7000</v>
      </c>
      <c r="NE157" s="7"/>
      <c r="NF157" s="7"/>
      <c r="NG157" s="7"/>
      <c r="NH157" s="7">
        <v>32471</v>
      </c>
      <c r="NI157" s="7">
        <v>30000</v>
      </c>
      <c r="NJ157" s="7">
        <v>30000</v>
      </c>
      <c r="NK157" s="7"/>
      <c r="NL157" s="7"/>
      <c r="NM157" s="7"/>
      <c r="NN157" s="7">
        <v>3784</v>
      </c>
      <c r="NO157" s="7">
        <v>0</v>
      </c>
      <c r="NP157" s="7">
        <v>0</v>
      </c>
      <c r="NQ157" s="7"/>
      <c r="NR157" s="7"/>
      <c r="NS157" s="7"/>
      <c r="NT157" s="7">
        <v>11210</v>
      </c>
      <c r="NU157" s="7">
        <v>8000</v>
      </c>
      <c r="NV157" s="7">
        <v>8000</v>
      </c>
      <c r="NW157" s="7"/>
      <c r="NX157" s="7"/>
      <c r="NY157" s="7"/>
      <c r="NZ157" s="7">
        <v>2090</v>
      </c>
      <c r="OA157" s="7">
        <v>0</v>
      </c>
      <c r="OB157" s="7">
        <v>0</v>
      </c>
      <c r="OC157" s="7"/>
      <c r="OD157" s="7"/>
      <c r="OE157" s="7"/>
      <c r="OF157" s="7">
        <v>17675</v>
      </c>
      <c r="OG157" s="7">
        <v>5000</v>
      </c>
      <c r="OH157" s="7">
        <v>5000</v>
      </c>
      <c r="OI157" s="7"/>
      <c r="OJ157" s="7"/>
      <c r="OK157" s="7"/>
      <c r="OL157" s="7">
        <v>0</v>
      </c>
      <c r="OM157" s="7">
        <v>0</v>
      </c>
      <c r="ON157" s="7">
        <v>0</v>
      </c>
      <c r="OO157" s="7"/>
      <c r="OP157" s="7"/>
      <c r="OQ157" s="7"/>
      <c r="OR157" s="7">
        <v>0</v>
      </c>
      <c r="OS157" s="7">
        <v>0</v>
      </c>
      <c r="OT157" s="7">
        <v>0</v>
      </c>
      <c r="OU157" s="7"/>
      <c r="OV157" s="7"/>
      <c r="OW157" s="7"/>
      <c r="OX157" s="7">
        <v>41937</v>
      </c>
      <c r="OY157" s="7">
        <v>0</v>
      </c>
      <c r="OZ157" s="7">
        <v>0</v>
      </c>
      <c r="PA157" s="7"/>
      <c r="PB157" s="7"/>
      <c r="PC157" s="7"/>
      <c r="PD157" s="7">
        <v>0</v>
      </c>
      <c r="PE157" s="7">
        <v>0</v>
      </c>
      <c r="PF157" s="7">
        <v>0</v>
      </c>
      <c r="PG157" s="7"/>
      <c r="PH157" s="7"/>
      <c r="PI157" s="7"/>
      <c r="PJ157" s="7">
        <v>585</v>
      </c>
      <c r="PK157" s="7">
        <v>0</v>
      </c>
      <c r="PL157" s="7">
        <v>0</v>
      </c>
      <c r="PM157" s="7"/>
      <c r="PN157" s="7"/>
      <c r="PO157" s="7"/>
      <c r="PP157" s="7">
        <v>1306320</v>
      </c>
      <c r="PQ157" s="7">
        <v>1141000</v>
      </c>
      <c r="PR157" s="8">
        <v>1141000</v>
      </c>
      <c r="PS157" s="7">
        <v>100</v>
      </c>
      <c r="PT157" s="7">
        <v>100</v>
      </c>
      <c r="PU157" s="7"/>
      <c r="PV157" s="7"/>
      <c r="PW157" s="7"/>
      <c r="PX157" s="7">
        <v>583000</v>
      </c>
      <c r="PY157" s="7">
        <v>878000</v>
      </c>
      <c r="PZ157" s="7">
        <v>1141000</v>
      </c>
      <c r="QA157" s="7">
        <v>0</v>
      </c>
      <c r="QB157" s="7">
        <v>0</v>
      </c>
      <c r="QC157" s="7">
        <v>0</v>
      </c>
      <c r="QD157" s="7">
        <v>160000</v>
      </c>
      <c r="QE157" s="7">
        <v>160000</v>
      </c>
      <c r="QF157" s="7">
        <v>160000</v>
      </c>
      <c r="QG157" s="7">
        <v>0</v>
      </c>
      <c r="QH157" s="7">
        <v>0</v>
      </c>
      <c r="QI157" s="7">
        <v>0</v>
      </c>
      <c r="QJ157" s="7">
        <v>0</v>
      </c>
      <c r="QK157" s="7">
        <v>0</v>
      </c>
      <c r="QL157" s="7">
        <v>0</v>
      </c>
      <c r="QM157" s="7"/>
      <c r="QN157" s="7">
        <v>0</v>
      </c>
      <c r="QO157" s="7">
        <v>0</v>
      </c>
      <c r="QP157" s="7">
        <v>0</v>
      </c>
      <c r="QQ157" s="7"/>
      <c r="QR157" s="7"/>
      <c r="QS157" s="7"/>
      <c r="QT157" s="7"/>
      <c r="QU157" s="7"/>
      <c r="QV157" s="7"/>
      <c r="QW157" s="7"/>
      <c r="QX157" s="7">
        <v>5000</v>
      </c>
      <c r="QY157" s="7">
        <v>4000</v>
      </c>
      <c r="QZ157" s="7">
        <v>0</v>
      </c>
      <c r="RA157" s="7">
        <v>379999</v>
      </c>
      <c r="RB157" s="7">
        <v>0</v>
      </c>
      <c r="RC157" s="7">
        <v>0</v>
      </c>
      <c r="RD157" s="7">
        <v>20075</v>
      </c>
      <c r="RE157" s="7">
        <v>56835</v>
      </c>
      <c r="RF157" s="7">
        <v>5320</v>
      </c>
      <c r="RG157" s="7"/>
      <c r="RH157" s="7"/>
      <c r="RI157" s="7">
        <v>0</v>
      </c>
      <c r="RJ157" s="7"/>
      <c r="RK157" s="7"/>
      <c r="RL157" s="7"/>
      <c r="RM157" s="7" t="s">
        <v>1188</v>
      </c>
      <c r="RN157" s="7"/>
      <c r="RO157" s="7"/>
      <c r="RP157" s="7"/>
      <c r="RQ157" s="7"/>
      <c r="RR157" s="7"/>
      <c r="RS157" s="7"/>
      <c r="RT157" s="7"/>
      <c r="RU157" s="7"/>
      <c r="RV157" s="7"/>
      <c r="RW157" s="7"/>
      <c r="RX157" s="7"/>
      <c r="RY157" s="7"/>
      <c r="RZ157" s="7"/>
      <c r="SA157" s="7"/>
      <c r="SB157" s="7"/>
      <c r="SC157" s="7"/>
      <c r="SD157" s="7"/>
      <c r="SE157" s="7"/>
      <c r="SF157" s="7"/>
      <c r="SG157" s="36">
        <f t="shared" si="283"/>
        <v>1306320</v>
      </c>
      <c r="SH157" s="36">
        <f t="shared" si="284"/>
        <v>1306320</v>
      </c>
      <c r="SI157" s="36">
        <f t="shared" si="285"/>
        <v>1089352</v>
      </c>
      <c r="SJ157" s="20">
        <f t="shared" si="286"/>
        <v>1067183</v>
      </c>
      <c r="SK157" s="20">
        <f t="shared" si="287"/>
        <v>0</v>
      </c>
      <c r="SL157" s="20">
        <f t="shared" si="288"/>
        <v>18825</v>
      </c>
      <c r="SM157" s="20">
        <f t="shared" si="289"/>
        <v>3344</v>
      </c>
      <c r="SN157" s="36">
        <f t="shared" si="290"/>
        <v>216968</v>
      </c>
      <c r="SO157" s="36">
        <f t="shared" si="291"/>
        <v>10900</v>
      </c>
      <c r="SP157" s="20">
        <f t="shared" si="292"/>
        <v>0</v>
      </c>
      <c r="SQ157" s="20">
        <f t="shared" si="293"/>
        <v>10900</v>
      </c>
      <c r="SR157" s="20">
        <f t="shared" si="294"/>
        <v>0</v>
      </c>
      <c r="SS157" s="20">
        <f t="shared" si="295"/>
        <v>21350</v>
      </c>
      <c r="ST157" s="20">
        <f t="shared" si="296"/>
        <v>1090</v>
      </c>
      <c r="SU157" s="20">
        <f t="shared" si="297"/>
        <v>10900</v>
      </c>
      <c r="SV157" s="36">
        <f t="shared" si="298"/>
        <v>172143</v>
      </c>
      <c r="SW157" s="20">
        <f t="shared" si="299"/>
        <v>51793</v>
      </c>
      <c r="SX157" s="20">
        <f t="shared" si="300"/>
        <v>11183</v>
      </c>
      <c r="SY157" s="20">
        <f t="shared" si="301"/>
        <v>32471</v>
      </c>
      <c r="SZ157" s="20">
        <f t="shared" si="302"/>
        <v>3784</v>
      </c>
      <c r="TA157" s="20">
        <f t="shared" si="303"/>
        <v>11210</v>
      </c>
      <c r="TB157" s="20">
        <f t="shared" si="304"/>
        <v>2090</v>
      </c>
      <c r="TC157" s="20">
        <f t="shared" si="305"/>
        <v>17675</v>
      </c>
      <c r="TD157" s="20">
        <f t="shared" si="306"/>
        <v>0</v>
      </c>
      <c r="TE157" s="20">
        <f t="shared" si="307"/>
        <v>0</v>
      </c>
      <c r="TF157" s="20">
        <f t="shared" si="308"/>
        <v>41937</v>
      </c>
      <c r="TG157" s="20">
        <f t="shared" si="309"/>
        <v>0</v>
      </c>
      <c r="TH157" s="20">
        <f t="shared" si="310"/>
        <v>585</v>
      </c>
      <c r="TI157" s="6"/>
      <c r="TJ157" s="36">
        <f t="shared" si="311"/>
        <v>1141000</v>
      </c>
      <c r="TK157" s="36">
        <f t="shared" si="312"/>
        <v>1141000</v>
      </c>
      <c r="TL157" s="36">
        <f t="shared" si="313"/>
        <v>1061000</v>
      </c>
      <c r="TM157" s="20">
        <f t="shared" si="314"/>
        <v>1040000</v>
      </c>
      <c r="TN157" s="20">
        <f t="shared" si="315"/>
        <v>0</v>
      </c>
      <c r="TO157" s="20">
        <f t="shared" si="316"/>
        <v>18000</v>
      </c>
      <c r="TP157" s="20">
        <f t="shared" si="317"/>
        <v>3000</v>
      </c>
      <c r="TQ157" s="36">
        <f t="shared" si="318"/>
        <v>80000</v>
      </c>
      <c r="TR157" s="36">
        <f t="shared" si="319"/>
        <v>5000</v>
      </c>
      <c r="TS157" s="20">
        <f t="shared" si="320"/>
        <v>0</v>
      </c>
      <c r="TT157" s="20">
        <f t="shared" si="321"/>
        <v>5000</v>
      </c>
      <c r="TU157" s="20">
        <f t="shared" si="322"/>
        <v>0</v>
      </c>
      <c r="TV157" s="20">
        <f t="shared" si="323"/>
        <v>15000</v>
      </c>
      <c r="TW157" s="20">
        <f t="shared" si="324"/>
        <v>0</v>
      </c>
      <c r="TX157" s="20">
        <f t="shared" si="325"/>
        <v>10000</v>
      </c>
      <c r="TY157" s="36">
        <f t="shared" si="326"/>
        <v>50000</v>
      </c>
      <c r="TZ157" s="20">
        <f t="shared" si="327"/>
        <v>0</v>
      </c>
      <c r="UA157" s="20">
        <f t="shared" si="328"/>
        <v>7000</v>
      </c>
      <c r="UB157" s="20">
        <f t="shared" si="329"/>
        <v>30000</v>
      </c>
      <c r="UC157" s="20">
        <f t="shared" si="330"/>
        <v>0</v>
      </c>
      <c r="UD157" s="20">
        <f t="shared" si="331"/>
        <v>8000</v>
      </c>
      <c r="UE157" s="20">
        <f t="shared" si="332"/>
        <v>0</v>
      </c>
      <c r="UF157" s="20">
        <f t="shared" si="333"/>
        <v>5000</v>
      </c>
      <c r="UG157" s="20">
        <f t="shared" si="334"/>
        <v>0</v>
      </c>
      <c r="UH157" s="20">
        <f t="shared" si="335"/>
        <v>0</v>
      </c>
      <c r="UI157" s="20">
        <f t="shared" si="336"/>
        <v>0</v>
      </c>
      <c r="UJ157" s="20">
        <f t="shared" si="337"/>
        <v>0</v>
      </c>
      <c r="UK157" s="20">
        <f t="shared" si="338"/>
        <v>0</v>
      </c>
      <c r="UL157" s="6"/>
      <c r="UM157" s="36">
        <f t="shared" si="339"/>
        <v>1141000</v>
      </c>
      <c r="UN157" s="36">
        <f t="shared" si="340"/>
        <v>1141000</v>
      </c>
      <c r="UO157" s="36">
        <f t="shared" si="341"/>
        <v>1061000</v>
      </c>
      <c r="UP157" s="20">
        <f t="shared" si="342"/>
        <v>1040000</v>
      </c>
      <c r="UQ157" s="20">
        <f t="shared" si="343"/>
        <v>0</v>
      </c>
      <c r="UR157" s="20">
        <f t="shared" si="344"/>
        <v>18000</v>
      </c>
      <c r="US157" s="20">
        <f t="shared" si="345"/>
        <v>3000</v>
      </c>
      <c r="UT157" s="36">
        <f t="shared" si="346"/>
        <v>80000</v>
      </c>
      <c r="UU157" s="36">
        <f t="shared" si="347"/>
        <v>5000</v>
      </c>
      <c r="UV157" s="20">
        <f t="shared" si="348"/>
        <v>0</v>
      </c>
      <c r="UW157" s="20">
        <f t="shared" si="349"/>
        <v>5000</v>
      </c>
      <c r="UX157" s="20">
        <f t="shared" si="350"/>
        <v>0</v>
      </c>
      <c r="UY157" s="20">
        <f t="shared" si="351"/>
        <v>15000</v>
      </c>
      <c r="UZ157" s="20">
        <f t="shared" si="352"/>
        <v>0</v>
      </c>
      <c r="VA157" s="20">
        <f t="shared" si="353"/>
        <v>10000</v>
      </c>
      <c r="VB157" s="36">
        <f t="shared" si="354"/>
        <v>50000</v>
      </c>
      <c r="VC157" s="20">
        <f t="shared" si="355"/>
        <v>0</v>
      </c>
      <c r="VD157" s="20">
        <f t="shared" si="356"/>
        <v>7000</v>
      </c>
      <c r="VE157" s="20">
        <f t="shared" si="357"/>
        <v>30000</v>
      </c>
      <c r="VF157" s="20">
        <f t="shared" si="358"/>
        <v>0</v>
      </c>
      <c r="VG157" s="20">
        <f t="shared" si="359"/>
        <v>8000</v>
      </c>
      <c r="VH157" s="20">
        <f t="shared" si="360"/>
        <v>0</v>
      </c>
      <c r="VI157" s="20">
        <f t="shared" si="361"/>
        <v>5000</v>
      </c>
      <c r="VJ157" s="20">
        <f t="shared" si="362"/>
        <v>0</v>
      </c>
      <c r="VK157" s="20">
        <f t="shared" si="363"/>
        <v>0</v>
      </c>
      <c r="VL157" s="20">
        <f t="shared" si="364"/>
        <v>0</v>
      </c>
      <c r="VM157" s="20">
        <f t="shared" si="365"/>
        <v>0</v>
      </c>
      <c r="VN157" s="20">
        <f t="shared" si="366"/>
        <v>0</v>
      </c>
      <c r="VT157" s="34">
        <f t="shared" si="253"/>
        <v>1738957</v>
      </c>
      <c r="VU157" s="34" t="str">
        <f t="shared" si="254"/>
        <v>Oblastní charita Jičín</v>
      </c>
      <c r="VV157" s="34" t="str">
        <f t="shared" si="255"/>
        <v>Nízkoprahový klub Pohoda</v>
      </c>
      <c r="VW157" s="34" t="str">
        <f t="shared" si="256"/>
        <v>nízkoprahová zařízení pro děti a mládež</v>
      </c>
      <c r="VX157" s="10">
        <f t="shared" si="257"/>
        <v>33340</v>
      </c>
      <c r="VY157" s="10"/>
      <c r="VZ157" s="10"/>
      <c r="WA157" s="10">
        <f t="shared" si="258"/>
        <v>51793</v>
      </c>
      <c r="WB157" s="10">
        <f t="shared" si="259"/>
        <v>2090</v>
      </c>
      <c r="WC157" s="10">
        <f t="shared" si="260"/>
        <v>32471</v>
      </c>
      <c r="WD157" s="10">
        <f t="shared" si="261"/>
        <v>0</v>
      </c>
      <c r="WE157" s="10">
        <f t="shared" si="262"/>
        <v>26177</v>
      </c>
      <c r="WF157" s="10"/>
      <c r="WG157" s="10"/>
      <c r="WH157" s="10">
        <f t="shared" si="263"/>
        <v>0</v>
      </c>
      <c r="WI157" s="10">
        <f t="shared" si="264"/>
        <v>71097</v>
      </c>
      <c r="WJ157" s="10">
        <f t="shared" si="265"/>
        <v>795338</v>
      </c>
      <c r="WK157" s="10"/>
      <c r="WL157" s="10">
        <f t="shared" si="266"/>
        <v>294014</v>
      </c>
      <c r="WM157" s="10">
        <f t="shared" si="267"/>
        <v>1306320</v>
      </c>
      <c r="WN157" s="10">
        <f t="shared" si="268"/>
        <v>1306320</v>
      </c>
      <c r="WO157" s="10">
        <f t="shared" si="269"/>
        <v>0</v>
      </c>
      <c r="WP157" s="10">
        <f t="shared" si="270"/>
        <v>1089352</v>
      </c>
      <c r="WQ157" s="34">
        <v>6115340</v>
      </c>
      <c r="WR157" s="10">
        <f t="shared" si="271"/>
        <v>20000</v>
      </c>
      <c r="WS157" s="10"/>
      <c r="WT157" s="10"/>
      <c r="WU157" s="10">
        <f t="shared" si="272"/>
        <v>0</v>
      </c>
      <c r="WV157" s="10">
        <f t="shared" si="273"/>
        <v>0</v>
      </c>
      <c r="WW157" s="10">
        <f t="shared" si="274"/>
        <v>30000</v>
      </c>
      <c r="WX157" s="10">
        <f t="shared" si="275"/>
        <v>0</v>
      </c>
      <c r="WY157" s="10">
        <f t="shared" si="276"/>
        <v>15000</v>
      </c>
      <c r="WZ157" s="10"/>
      <c r="XA157" s="10"/>
      <c r="XB157" s="10">
        <f t="shared" si="277"/>
        <v>0</v>
      </c>
      <c r="XC157" s="10">
        <f t="shared" si="278"/>
        <v>15000</v>
      </c>
      <c r="XD157" s="10">
        <f t="shared" si="279"/>
        <v>1061000</v>
      </c>
      <c r="XE157" s="10">
        <f t="shared" si="280"/>
        <v>1141000</v>
      </c>
      <c r="XF157" s="10"/>
      <c r="XG157" s="10">
        <f t="shared" si="281"/>
        <v>1141000</v>
      </c>
      <c r="XH157" s="10">
        <f t="shared" si="282"/>
        <v>0</v>
      </c>
      <c r="XI157" s="10"/>
      <c r="XJ157" s="10"/>
      <c r="XK157" s="10"/>
    </row>
    <row r="158" spans="1:635" s="34" customFormat="1" ht="28.5" customHeight="1">
      <c r="A158" s="7">
        <v>1</v>
      </c>
      <c r="B158" s="9" t="s">
        <v>1721</v>
      </c>
      <c r="C158" s="7">
        <v>73633755</v>
      </c>
      <c r="D158" s="7" t="s">
        <v>1722</v>
      </c>
      <c r="E158" s="7" t="s">
        <v>1315</v>
      </c>
      <c r="F158" s="7">
        <v>2315315</v>
      </c>
      <c r="G158" s="7" t="s">
        <v>1477</v>
      </c>
      <c r="H158" s="7" t="s">
        <v>1221</v>
      </c>
      <c r="I158" s="7" t="s">
        <v>1724</v>
      </c>
      <c r="J158" s="35">
        <v>39083</v>
      </c>
      <c r="K158" s="7"/>
      <c r="L158" s="7" t="s">
        <v>1188</v>
      </c>
      <c r="M158" s="7"/>
      <c r="N158" s="7"/>
      <c r="O158" s="7"/>
      <c r="P158" s="7"/>
      <c r="Q158" s="7"/>
      <c r="R158" s="7"/>
      <c r="S158" s="7"/>
      <c r="T158" s="7"/>
      <c r="U158" s="7"/>
      <c r="V158" s="7"/>
      <c r="W158" s="7"/>
      <c r="X158" s="7" t="s">
        <v>1291</v>
      </c>
      <c r="Y158" s="7"/>
      <c r="Z158" s="7">
        <v>20</v>
      </c>
      <c r="AA158" s="7">
        <v>40</v>
      </c>
      <c r="AB158" s="7">
        <v>72</v>
      </c>
      <c r="AC158" s="7">
        <v>70</v>
      </c>
      <c r="AD158" s="7">
        <v>80</v>
      </c>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t="s">
        <v>1498</v>
      </c>
      <c r="BM158" s="7" t="s">
        <v>1480</v>
      </c>
      <c r="BN158" s="7" t="s">
        <v>1499</v>
      </c>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v>3</v>
      </c>
      <c r="EL158" s="7">
        <v>2.2999999999999998</v>
      </c>
      <c r="EM158" s="7">
        <v>1.1599999999999999</v>
      </c>
      <c r="EN158" s="7">
        <v>780255</v>
      </c>
      <c r="EO158" s="7">
        <v>750000</v>
      </c>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v>5</v>
      </c>
      <c r="FP158" s="7">
        <v>0.61</v>
      </c>
      <c r="FQ158" s="7">
        <v>0.63</v>
      </c>
      <c r="FR158" s="7">
        <v>278162</v>
      </c>
      <c r="FS158" s="7">
        <v>277000</v>
      </c>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v>1</v>
      </c>
      <c r="IO158" s="7">
        <v>150</v>
      </c>
      <c r="IP158" s="7">
        <v>7.4999999999999997E-2</v>
      </c>
      <c r="IQ158" s="7">
        <v>13500</v>
      </c>
      <c r="IR158" s="7">
        <v>8000</v>
      </c>
      <c r="IS158" s="7">
        <v>2</v>
      </c>
      <c r="IT158" s="7">
        <v>15</v>
      </c>
      <c r="IU158" s="7">
        <v>7.0000000000000001E-3</v>
      </c>
      <c r="IV158" s="7">
        <v>6975</v>
      </c>
      <c r="IW158" s="7">
        <v>6600</v>
      </c>
      <c r="IX158" s="7"/>
      <c r="IY158" s="7"/>
      <c r="IZ158" s="7"/>
      <c r="JA158" s="7"/>
      <c r="JB158" s="7"/>
      <c r="JC158" s="7"/>
      <c r="JD158" s="7"/>
      <c r="JE158" s="7"/>
      <c r="JF158" s="7"/>
      <c r="JG158" s="7"/>
      <c r="JH158" s="7"/>
      <c r="JI158" s="7"/>
      <c r="JJ158" s="7"/>
      <c r="JK158" s="7"/>
      <c r="JL158" s="7"/>
      <c r="JM158" s="7"/>
      <c r="JN158" s="7"/>
      <c r="JO158" s="7"/>
      <c r="JP158" s="7"/>
      <c r="JQ158" s="7"/>
      <c r="JR158" s="7"/>
      <c r="JS158" s="7"/>
      <c r="JT158" s="7"/>
      <c r="JU158" s="7"/>
      <c r="JV158" s="7"/>
      <c r="JW158" s="7"/>
      <c r="JX158" s="7"/>
      <c r="JY158" s="7"/>
      <c r="JZ158" s="7"/>
      <c r="KA158" s="7"/>
      <c r="KB158" s="7"/>
      <c r="KC158" s="7"/>
      <c r="KD158" s="7"/>
      <c r="KE158" s="7"/>
      <c r="KF158" s="7"/>
      <c r="KG158" s="7">
        <v>4</v>
      </c>
      <c r="KH158" s="7">
        <v>33</v>
      </c>
      <c r="KI158" s="7">
        <v>2.2999999999999998</v>
      </c>
      <c r="KJ158" s="7">
        <v>0</v>
      </c>
      <c r="KK158" s="7">
        <v>7.4999999999999997E-2</v>
      </c>
      <c r="KL158" s="7">
        <v>0</v>
      </c>
      <c r="KM158" s="7">
        <v>2.375</v>
      </c>
      <c r="KN158" s="7">
        <v>1058417</v>
      </c>
      <c r="KO158" s="7">
        <v>1027000</v>
      </c>
      <c r="KP158" s="7">
        <v>1027000</v>
      </c>
      <c r="KQ158" s="7"/>
      <c r="KR158" s="7"/>
      <c r="KS158" s="7"/>
      <c r="KT158" s="7">
        <v>0</v>
      </c>
      <c r="KU158" s="7">
        <v>0</v>
      </c>
      <c r="KV158" s="7">
        <v>0</v>
      </c>
      <c r="KW158" s="7"/>
      <c r="KX158" s="7"/>
      <c r="KY158" s="7"/>
      <c r="KZ158" s="7">
        <v>20475</v>
      </c>
      <c r="LA158" s="7">
        <v>14600</v>
      </c>
      <c r="LB158" s="7">
        <v>14600</v>
      </c>
      <c r="LC158" s="7"/>
      <c r="LD158" s="7"/>
      <c r="LE158" s="7"/>
      <c r="LF158" s="7">
        <v>3717</v>
      </c>
      <c r="LG158" s="7">
        <v>3000</v>
      </c>
      <c r="LH158" s="7">
        <v>3000</v>
      </c>
      <c r="LI158" s="7"/>
      <c r="LJ158" s="7"/>
      <c r="LK158" s="7"/>
      <c r="LL158" s="7">
        <v>0</v>
      </c>
      <c r="LM158" s="7">
        <v>0</v>
      </c>
      <c r="LN158" s="7">
        <v>0</v>
      </c>
      <c r="LO158" s="7"/>
      <c r="LP158" s="7"/>
      <c r="LQ158" s="7"/>
      <c r="LR158" s="7">
        <v>10900</v>
      </c>
      <c r="LS158" s="7">
        <v>5000</v>
      </c>
      <c r="LT158" s="7">
        <v>5000</v>
      </c>
      <c r="LU158" s="7"/>
      <c r="LV158" s="7"/>
      <c r="LW158" s="7"/>
      <c r="LX158" s="7">
        <v>0</v>
      </c>
      <c r="LY158" s="7">
        <v>0</v>
      </c>
      <c r="LZ158" s="7">
        <v>0</v>
      </c>
      <c r="MA158" s="7"/>
      <c r="MB158" s="7"/>
      <c r="MC158" s="7"/>
      <c r="MD158" s="7">
        <v>16350</v>
      </c>
      <c r="ME158" s="7">
        <v>15000</v>
      </c>
      <c r="MF158" s="7">
        <v>15000</v>
      </c>
      <c r="MG158" s="7"/>
      <c r="MH158" s="7"/>
      <c r="MI158" s="7"/>
      <c r="MJ158" s="7">
        <v>1090</v>
      </c>
      <c r="MK158" s="7">
        <v>0</v>
      </c>
      <c r="ML158" s="7">
        <v>0</v>
      </c>
      <c r="MM158" s="7"/>
      <c r="MN158" s="7"/>
      <c r="MO158" s="7"/>
      <c r="MP158" s="7">
        <v>15900</v>
      </c>
      <c r="MQ158" s="7">
        <v>10000</v>
      </c>
      <c r="MR158" s="7">
        <v>10000</v>
      </c>
      <c r="MS158" s="7"/>
      <c r="MT158" s="7"/>
      <c r="MU158" s="7"/>
      <c r="MV158" s="7">
        <v>68743</v>
      </c>
      <c r="MW158" s="7">
        <v>0</v>
      </c>
      <c r="MX158" s="7">
        <v>0</v>
      </c>
      <c r="MY158" s="7"/>
      <c r="MZ158" s="7"/>
      <c r="NA158" s="7"/>
      <c r="NB158" s="7">
        <v>12320</v>
      </c>
      <c r="NC158" s="7">
        <v>0</v>
      </c>
      <c r="ND158" s="7">
        <v>0</v>
      </c>
      <c r="NE158" s="7"/>
      <c r="NF158" s="7"/>
      <c r="NG158" s="7"/>
      <c r="NH158" s="7">
        <v>80929</v>
      </c>
      <c r="NI158" s="7">
        <v>78000</v>
      </c>
      <c r="NJ158" s="7">
        <v>78000</v>
      </c>
      <c r="NK158" s="7"/>
      <c r="NL158" s="7"/>
      <c r="NM158" s="7"/>
      <c r="NN158" s="7">
        <v>3784</v>
      </c>
      <c r="NO158" s="7">
        <v>0</v>
      </c>
      <c r="NP158" s="7">
        <v>0</v>
      </c>
      <c r="NQ158" s="7"/>
      <c r="NR158" s="7"/>
      <c r="NS158" s="7"/>
      <c r="NT158" s="7">
        <v>11150</v>
      </c>
      <c r="NU158" s="7">
        <v>8000</v>
      </c>
      <c r="NV158" s="7">
        <v>8000</v>
      </c>
      <c r="NW158" s="7"/>
      <c r="NX158" s="7"/>
      <c r="NY158" s="7"/>
      <c r="NZ158" s="7">
        <v>2090</v>
      </c>
      <c r="OA158" s="7">
        <v>0</v>
      </c>
      <c r="OB158" s="7">
        <v>0</v>
      </c>
      <c r="OC158" s="7"/>
      <c r="OD158" s="7"/>
      <c r="OE158" s="7"/>
      <c r="OF158" s="7">
        <v>17280</v>
      </c>
      <c r="OG158" s="7">
        <v>8400</v>
      </c>
      <c r="OH158" s="7">
        <v>8400</v>
      </c>
      <c r="OI158" s="7"/>
      <c r="OJ158" s="7"/>
      <c r="OK158" s="7"/>
      <c r="OL158" s="7">
        <v>0</v>
      </c>
      <c r="OM158" s="7">
        <v>0</v>
      </c>
      <c r="ON158" s="7">
        <v>0</v>
      </c>
      <c r="OO158" s="7"/>
      <c r="OP158" s="7"/>
      <c r="OQ158" s="7"/>
      <c r="OR158" s="7">
        <v>0</v>
      </c>
      <c r="OS158" s="7">
        <v>0</v>
      </c>
      <c r="OT158" s="7">
        <v>0</v>
      </c>
      <c r="OU158" s="7"/>
      <c r="OV158" s="7"/>
      <c r="OW158" s="7"/>
      <c r="OX158" s="7">
        <v>51037</v>
      </c>
      <c r="OY158" s="7">
        <v>0</v>
      </c>
      <c r="OZ158" s="7">
        <v>0</v>
      </c>
      <c r="PA158" s="7"/>
      <c r="PB158" s="7"/>
      <c r="PC158" s="7"/>
      <c r="PD158" s="7">
        <v>0</v>
      </c>
      <c r="PE158" s="7">
        <v>0</v>
      </c>
      <c r="PF158" s="7">
        <v>0</v>
      </c>
      <c r="PG158" s="7"/>
      <c r="PH158" s="7"/>
      <c r="PI158" s="7"/>
      <c r="PJ158" s="7">
        <v>585</v>
      </c>
      <c r="PK158" s="7">
        <v>0</v>
      </c>
      <c r="PL158" s="7">
        <v>0</v>
      </c>
      <c r="PM158" s="7"/>
      <c r="PN158" s="7"/>
      <c r="PO158" s="7"/>
      <c r="PP158" s="7">
        <v>1374767</v>
      </c>
      <c r="PQ158" s="7">
        <v>1169000</v>
      </c>
      <c r="PR158" s="8">
        <v>1169000</v>
      </c>
      <c r="PS158" s="7">
        <v>100</v>
      </c>
      <c r="PT158" s="7">
        <v>100</v>
      </c>
      <c r="PU158" s="7"/>
      <c r="PV158" s="7"/>
      <c r="PW158" s="7"/>
      <c r="PX158" s="7">
        <v>730000</v>
      </c>
      <c r="PY158" s="7">
        <v>1003000</v>
      </c>
      <c r="PZ158" s="7">
        <v>1169000</v>
      </c>
      <c r="QA158" s="7">
        <v>0</v>
      </c>
      <c r="QB158" s="7">
        <v>0</v>
      </c>
      <c r="QC158" s="7">
        <v>0</v>
      </c>
      <c r="QD158" s="7">
        <v>0</v>
      </c>
      <c r="QE158" s="7">
        <v>0</v>
      </c>
      <c r="QF158" s="7">
        <v>200000</v>
      </c>
      <c r="QG158" s="7">
        <v>0</v>
      </c>
      <c r="QH158" s="7">
        <v>0</v>
      </c>
      <c r="QI158" s="7">
        <v>0</v>
      </c>
      <c r="QJ158" s="7">
        <v>0</v>
      </c>
      <c r="QK158" s="7">
        <v>0</v>
      </c>
      <c r="QL158" s="7">
        <v>0</v>
      </c>
      <c r="QM158" s="7"/>
      <c r="QN158" s="7">
        <v>0</v>
      </c>
      <c r="QO158" s="7">
        <v>0</v>
      </c>
      <c r="QP158" s="7">
        <v>0</v>
      </c>
      <c r="QQ158" s="7"/>
      <c r="QR158" s="7"/>
      <c r="QS158" s="7"/>
      <c r="QT158" s="7"/>
      <c r="QU158" s="7">
        <v>30000</v>
      </c>
      <c r="QV158" s="7">
        <v>19000</v>
      </c>
      <c r="QW158" s="7">
        <v>0</v>
      </c>
      <c r="QX158" s="7">
        <v>300000</v>
      </c>
      <c r="QY158" s="7">
        <v>200000</v>
      </c>
      <c r="QZ158" s="7">
        <v>0</v>
      </c>
      <c r="RA158" s="7">
        <v>169048</v>
      </c>
      <c r="RB158" s="7">
        <v>0</v>
      </c>
      <c r="RC158" s="7">
        <v>0</v>
      </c>
      <c r="RD158" s="7">
        <v>81048</v>
      </c>
      <c r="RE158" s="7">
        <v>28006</v>
      </c>
      <c r="RF158" s="7">
        <v>5767</v>
      </c>
      <c r="RG158" s="7"/>
      <c r="RH158" s="7"/>
      <c r="RI158" s="7">
        <v>0</v>
      </c>
      <c r="RJ158" s="7"/>
      <c r="RK158" s="7"/>
      <c r="RL158" s="7"/>
      <c r="RM158" s="7" t="s">
        <v>1188</v>
      </c>
      <c r="RN158" s="7"/>
      <c r="RO158" s="7"/>
      <c r="RP158" s="7"/>
      <c r="RQ158" s="7"/>
      <c r="RR158" s="7"/>
      <c r="RS158" s="7"/>
      <c r="RT158" s="7"/>
      <c r="RU158" s="7"/>
      <c r="RV158" s="7"/>
      <c r="RW158" s="7"/>
      <c r="RX158" s="7"/>
      <c r="RY158" s="7"/>
      <c r="RZ158" s="7"/>
      <c r="SA158" s="7"/>
      <c r="SB158" s="7"/>
      <c r="SC158" s="7"/>
      <c r="SD158" s="7"/>
      <c r="SE158" s="7"/>
      <c r="SF158" s="7"/>
      <c r="SG158" s="36">
        <f t="shared" si="283"/>
        <v>1374767</v>
      </c>
      <c r="SH158" s="36">
        <f t="shared" si="284"/>
        <v>1374767</v>
      </c>
      <c r="SI158" s="36">
        <f t="shared" si="285"/>
        <v>1082609</v>
      </c>
      <c r="SJ158" s="20">
        <f t="shared" si="286"/>
        <v>1058417</v>
      </c>
      <c r="SK158" s="20">
        <f t="shared" si="287"/>
        <v>0</v>
      </c>
      <c r="SL158" s="20">
        <f t="shared" si="288"/>
        <v>20475</v>
      </c>
      <c r="SM158" s="20">
        <f t="shared" si="289"/>
        <v>3717</v>
      </c>
      <c r="SN158" s="36">
        <f t="shared" si="290"/>
        <v>292158</v>
      </c>
      <c r="SO158" s="36">
        <f t="shared" si="291"/>
        <v>10900</v>
      </c>
      <c r="SP158" s="20">
        <f t="shared" si="292"/>
        <v>0</v>
      </c>
      <c r="SQ158" s="20">
        <f t="shared" si="293"/>
        <v>10900</v>
      </c>
      <c r="SR158" s="20">
        <f t="shared" si="294"/>
        <v>0</v>
      </c>
      <c r="SS158" s="20">
        <f t="shared" si="295"/>
        <v>16350</v>
      </c>
      <c r="ST158" s="20">
        <f t="shared" si="296"/>
        <v>1090</v>
      </c>
      <c r="SU158" s="20">
        <f t="shared" si="297"/>
        <v>15900</v>
      </c>
      <c r="SV158" s="36">
        <f t="shared" si="298"/>
        <v>247333</v>
      </c>
      <c r="SW158" s="20">
        <f t="shared" si="299"/>
        <v>68743</v>
      </c>
      <c r="SX158" s="20">
        <f t="shared" si="300"/>
        <v>12320</v>
      </c>
      <c r="SY158" s="20">
        <f t="shared" si="301"/>
        <v>80929</v>
      </c>
      <c r="SZ158" s="20">
        <f t="shared" si="302"/>
        <v>3784</v>
      </c>
      <c r="TA158" s="20">
        <f t="shared" si="303"/>
        <v>11150</v>
      </c>
      <c r="TB158" s="20">
        <f t="shared" si="304"/>
        <v>2090</v>
      </c>
      <c r="TC158" s="20">
        <f t="shared" si="305"/>
        <v>17280</v>
      </c>
      <c r="TD158" s="20">
        <f t="shared" si="306"/>
        <v>0</v>
      </c>
      <c r="TE158" s="20">
        <f t="shared" si="307"/>
        <v>0</v>
      </c>
      <c r="TF158" s="20">
        <f t="shared" si="308"/>
        <v>51037</v>
      </c>
      <c r="TG158" s="20">
        <f t="shared" si="309"/>
        <v>0</v>
      </c>
      <c r="TH158" s="20">
        <f t="shared" si="310"/>
        <v>585</v>
      </c>
      <c r="TI158" s="6"/>
      <c r="TJ158" s="36">
        <f t="shared" si="311"/>
        <v>1169000</v>
      </c>
      <c r="TK158" s="36">
        <f t="shared" si="312"/>
        <v>1169000</v>
      </c>
      <c r="TL158" s="36">
        <f t="shared" si="313"/>
        <v>1044600</v>
      </c>
      <c r="TM158" s="20">
        <f t="shared" si="314"/>
        <v>1027000</v>
      </c>
      <c r="TN158" s="20">
        <f t="shared" si="315"/>
        <v>0</v>
      </c>
      <c r="TO158" s="20">
        <f t="shared" si="316"/>
        <v>14600</v>
      </c>
      <c r="TP158" s="20">
        <f t="shared" si="317"/>
        <v>3000</v>
      </c>
      <c r="TQ158" s="36">
        <f t="shared" si="318"/>
        <v>124400</v>
      </c>
      <c r="TR158" s="36">
        <f t="shared" si="319"/>
        <v>5000</v>
      </c>
      <c r="TS158" s="20">
        <f t="shared" si="320"/>
        <v>0</v>
      </c>
      <c r="TT158" s="20">
        <f t="shared" si="321"/>
        <v>5000</v>
      </c>
      <c r="TU158" s="20">
        <f t="shared" si="322"/>
        <v>0</v>
      </c>
      <c r="TV158" s="20">
        <f t="shared" si="323"/>
        <v>15000</v>
      </c>
      <c r="TW158" s="20">
        <f t="shared" si="324"/>
        <v>0</v>
      </c>
      <c r="TX158" s="20">
        <f t="shared" si="325"/>
        <v>10000</v>
      </c>
      <c r="TY158" s="36">
        <f t="shared" si="326"/>
        <v>94400</v>
      </c>
      <c r="TZ158" s="20">
        <f t="shared" si="327"/>
        <v>0</v>
      </c>
      <c r="UA158" s="20">
        <f t="shared" si="328"/>
        <v>0</v>
      </c>
      <c r="UB158" s="20">
        <f t="shared" si="329"/>
        <v>78000</v>
      </c>
      <c r="UC158" s="20">
        <f t="shared" si="330"/>
        <v>0</v>
      </c>
      <c r="UD158" s="20">
        <f t="shared" si="331"/>
        <v>8000</v>
      </c>
      <c r="UE158" s="20">
        <f t="shared" si="332"/>
        <v>0</v>
      </c>
      <c r="UF158" s="20">
        <f t="shared" si="333"/>
        <v>8400</v>
      </c>
      <c r="UG158" s="20">
        <f t="shared" si="334"/>
        <v>0</v>
      </c>
      <c r="UH158" s="20">
        <f t="shared" si="335"/>
        <v>0</v>
      </c>
      <c r="UI158" s="20">
        <f t="shared" si="336"/>
        <v>0</v>
      </c>
      <c r="UJ158" s="20">
        <f t="shared" si="337"/>
        <v>0</v>
      </c>
      <c r="UK158" s="20">
        <f t="shared" si="338"/>
        <v>0</v>
      </c>
      <c r="UL158" s="6"/>
      <c r="UM158" s="36">
        <f t="shared" si="339"/>
        <v>1169000</v>
      </c>
      <c r="UN158" s="36">
        <f t="shared" si="340"/>
        <v>1169000</v>
      </c>
      <c r="UO158" s="36">
        <f t="shared" si="341"/>
        <v>1044600</v>
      </c>
      <c r="UP158" s="20">
        <f t="shared" si="342"/>
        <v>1027000</v>
      </c>
      <c r="UQ158" s="20">
        <f t="shared" si="343"/>
        <v>0</v>
      </c>
      <c r="UR158" s="20">
        <f t="shared" si="344"/>
        <v>14600</v>
      </c>
      <c r="US158" s="20">
        <f t="shared" si="345"/>
        <v>3000</v>
      </c>
      <c r="UT158" s="36">
        <f t="shared" si="346"/>
        <v>124400</v>
      </c>
      <c r="UU158" s="36">
        <f t="shared" si="347"/>
        <v>5000</v>
      </c>
      <c r="UV158" s="20">
        <f t="shared" si="348"/>
        <v>0</v>
      </c>
      <c r="UW158" s="20">
        <f t="shared" si="349"/>
        <v>5000</v>
      </c>
      <c r="UX158" s="20">
        <f t="shared" si="350"/>
        <v>0</v>
      </c>
      <c r="UY158" s="20">
        <f t="shared" si="351"/>
        <v>15000</v>
      </c>
      <c r="UZ158" s="20">
        <f t="shared" si="352"/>
        <v>0</v>
      </c>
      <c r="VA158" s="20">
        <f t="shared" si="353"/>
        <v>10000</v>
      </c>
      <c r="VB158" s="36">
        <f t="shared" si="354"/>
        <v>94400</v>
      </c>
      <c r="VC158" s="20">
        <f t="shared" si="355"/>
        <v>0</v>
      </c>
      <c r="VD158" s="20">
        <f t="shared" si="356"/>
        <v>0</v>
      </c>
      <c r="VE158" s="20">
        <f t="shared" si="357"/>
        <v>78000</v>
      </c>
      <c r="VF158" s="20">
        <f t="shared" si="358"/>
        <v>0</v>
      </c>
      <c r="VG158" s="20">
        <f t="shared" si="359"/>
        <v>8000</v>
      </c>
      <c r="VH158" s="20">
        <f t="shared" si="360"/>
        <v>0</v>
      </c>
      <c r="VI158" s="20">
        <f t="shared" si="361"/>
        <v>8400</v>
      </c>
      <c r="VJ158" s="20">
        <f t="shared" si="362"/>
        <v>0</v>
      </c>
      <c r="VK158" s="20">
        <f t="shared" si="363"/>
        <v>0</v>
      </c>
      <c r="VL158" s="20">
        <f t="shared" si="364"/>
        <v>0</v>
      </c>
      <c r="VM158" s="20">
        <f t="shared" si="365"/>
        <v>0</v>
      </c>
      <c r="VN158" s="20">
        <f t="shared" si="366"/>
        <v>0</v>
      </c>
      <c r="VT158" s="34">
        <f t="shared" si="253"/>
        <v>2315315</v>
      </c>
      <c r="VU158" s="34" t="str">
        <f t="shared" si="254"/>
        <v>Oblastní charita Jičín</v>
      </c>
      <c r="VV158" s="34" t="str">
        <f t="shared" si="255"/>
        <v>Nízkoprahový klub Exit</v>
      </c>
      <c r="VW158" s="34" t="str">
        <f t="shared" si="256"/>
        <v>nízkoprahová zařízení pro děti a mládež</v>
      </c>
      <c r="VX158" s="10">
        <f t="shared" si="257"/>
        <v>28340</v>
      </c>
      <c r="VY158" s="10"/>
      <c r="VZ158" s="10"/>
      <c r="WA158" s="10">
        <f t="shared" si="258"/>
        <v>68743</v>
      </c>
      <c r="WB158" s="10">
        <f t="shared" si="259"/>
        <v>2090</v>
      </c>
      <c r="WC158" s="10">
        <f t="shared" si="260"/>
        <v>80929</v>
      </c>
      <c r="WD158" s="10">
        <f t="shared" si="261"/>
        <v>0</v>
      </c>
      <c r="WE158" s="10">
        <f t="shared" si="262"/>
        <v>27254</v>
      </c>
      <c r="WF158" s="10"/>
      <c r="WG158" s="10"/>
      <c r="WH158" s="10">
        <f t="shared" si="263"/>
        <v>0</v>
      </c>
      <c r="WI158" s="10">
        <f t="shared" si="264"/>
        <v>84802</v>
      </c>
      <c r="WJ158" s="10">
        <f t="shared" si="265"/>
        <v>793755</v>
      </c>
      <c r="WK158" s="10"/>
      <c r="WL158" s="10">
        <f t="shared" si="266"/>
        <v>288854</v>
      </c>
      <c r="WM158" s="10">
        <f t="shared" si="267"/>
        <v>1374767</v>
      </c>
      <c r="WN158" s="10">
        <f t="shared" si="268"/>
        <v>1374767</v>
      </c>
      <c r="WO158" s="10">
        <f t="shared" si="269"/>
        <v>0</v>
      </c>
      <c r="WP158" s="10">
        <f t="shared" si="270"/>
        <v>1082609</v>
      </c>
      <c r="WQ158" s="34">
        <v>6115340</v>
      </c>
      <c r="WR158" s="10">
        <f t="shared" si="271"/>
        <v>20000</v>
      </c>
      <c r="WS158" s="10"/>
      <c r="WT158" s="10"/>
      <c r="WU158" s="10">
        <f t="shared" si="272"/>
        <v>0</v>
      </c>
      <c r="WV158" s="10">
        <f t="shared" si="273"/>
        <v>0</v>
      </c>
      <c r="WW158" s="10">
        <f t="shared" si="274"/>
        <v>78000</v>
      </c>
      <c r="WX158" s="10">
        <f t="shared" si="275"/>
        <v>0</v>
      </c>
      <c r="WY158" s="10">
        <f t="shared" si="276"/>
        <v>8000</v>
      </c>
      <c r="WZ158" s="10"/>
      <c r="XA158" s="10"/>
      <c r="XB158" s="10">
        <f t="shared" si="277"/>
        <v>0</v>
      </c>
      <c r="XC158" s="10">
        <f t="shared" si="278"/>
        <v>18400</v>
      </c>
      <c r="XD158" s="10">
        <f t="shared" si="279"/>
        <v>1044600</v>
      </c>
      <c r="XE158" s="10">
        <f t="shared" si="280"/>
        <v>1169000</v>
      </c>
      <c r="XF158" s="10"/>
      <c r="XG158" s="10">
        <f t="shared" si="281"/>
        <v>1169000</v>
      </c>
      <c r="XH158" s="10">
        <f t="shared" si="282"/>
        <v>0</v>
      </c>
      <c r="XI158" s="10"/>
      <c r="XJ158" s="10"/>
      <c r="XK158" s="10"/>
    </row>
    <row r="159" spans="1:635" s="34" customFormat="1" ht="28.5" customHeight="1">
      <c r="A159" s="7">
        <v>1</v>
      </c>
      <c r="B159" s="9" t="s">
        <v>1721</v>
      </c>
      <c r="C159" s="7">
        <v>73633755</v>
      </c>
      <c r="D159" s="7" t="s">
        <v>1722</v>
      </c>
      <c r="E159" s="7" t="s">
        <v>1315</v>
      </c>
      <c r="F159" s="7">
        <v>6607461</v>
      </c>
      <c r="G159" s="7" t="s">
        <v>1477</v>
      </c>
      <c r="H159" s="7" t="s">
        <v>1221</v>
      </c>
      <c r="I159" s="7" t="s">
        <v>1725</v>
      </c>
      <c r="J159" s="35">
        <v>42370</v>
      </c>
      <c r="K159" s="7"/>
      <c r="L159" s="7" t="s">
        <v>1188</v>
      </c>
      <c r="M159" s="7"/>
      <c r="N159" s="7"/>
      <c r="O159" s="7"/>
      <c r="P159" s="7"/>
      <c r="Q159" s="7"/>
      <c r="R159" s="7"/>
      <c r="S159" s="7"/>
      <c r="T159" s="7"/>
      <c r="U159" s="7"/>
      <c r="V159" s="7"/>
      <c r="W159" s="7"/>
      <c r="X159" s="7" t="s">
        <v>1628</v>
      </c>
      <c r="Y159" s="7"/>
      <c r="Z159" s="7">
        <v>15</v>
      </c>
      <c r="AA159" s="7">
        <v>30</v>
      </c>
      <c r="AB159" s="7">
        <v>0</v>
      </c>
      <c r="AC159" s="7">
        <v>35</v>
      </c>
      <c r="AD159" s="7">
        <v>50</v>
      </c>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t="s">
        <v>1498</v>
      </c>
      <c r="BM159" s="7" t="s">
        <v>1480</v>
      </c>
      <c r="BN159" s="7" t="s">
        <v>1499</v>
      </c>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v>3</v>
      </c>
      <c r="EL159" s="7">
        <v>2.2999999999999998</v>
      </c>
      <c r="EM159" s="7">
        <v>2.04</v>
      </c>
      <c r="EN159" s="7">
        <v>780255</v>
      </c>
      <c r="EO159" s="7">
        <v>750000</v>
      </c>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v>5</v>
      </c>
      <c r="FP159" s="7">
        <v>0.61</v>
      </c>
      <c r="FQ159" s="7">
        <v>0.32</v>
      </c>
      <c r="FR159" s="7">
        <v>278162</v>
      </c>
      <c r="FS159" s="7">
        <v>277000</v>
      </c>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v>1</v>
      </c>
      <c r="IO159" s="7">
        <v>125</v>
      </c>
      <c r="IP159" s="7">
        <v>6.2E-2</v>
      </c>
      <c r="IQ159" s="7">
        <v>11250</v>
      </c>
      <c r="IR159" s="7">
        <v>8000</v>
      </c>
      <c r="IS159" s="7">
        <v>2</v>
      </c>
      <c r="IT159" s="7">
        <v>15</v>
      </c>
      <c r="IU159" s="7">
        <v>7.0000000000000001E-3</v>
      </c>
      <c r="IV159" s="7">
        <v>6975</v>
      </c>
      <c r="IW159" s="7">
        <v>6600</v>
      </c>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c r="JY159" s="7"/>
      <c r="JZ159" s="7"/>
      <c r="KA159" s="7"/>
      <c r="KB159" s="7"/>
      <c r="KC159" s="7"/>
      <c r="KD159" s="7"/>
      <c r="KE159" s="7"/>
      <c r="KF159" s="7"/>
      <c r="KG159" s="7">
        <v>9</v>
      </c>
      <c r="KH159" s="7">
        <v>122</v>
      </c>
      <c r="KI159" s="7">
        <v>2.2999999999999998</v>
      </c>
      <c r="KJ159" s="7">
        <v>0</v>
      </c>
      <c r="KK159" s="7">
        <v>6.2E-2</v>
      </c>
      <c r="KL159" s="7">
        <v>0</v>
      </c>
      <c r="KM159" s="7">
        <v>2.3620000000000001</v>
      </c>
      <c r="KN159" s="7">
        <v>1058417</v>
      </c>
      <c r="KO159" s="7">
        <v>1027000</v>
      </c>
      <c r="KP159" s="7">
        <v>1027000</v>
      </c>
      <c r="KQ159" s="7"/>
      <c r="KR159" s="7"/>
      <c r="KS159" s="7"/>
      <c r="KT159" s="7">
        <v>0</v>
      </c>
      <c r="KU159" s="7">
        <v>0</v>
      </c>
      <c r="KV159" s="7">
        <v>0</v>
      </c>
      <c r="KW159" s="7"/>
      <c r="KX159" s="7"/>
      <c r="KY159" s="7"/>
      <c r="KZ159" s="7">
        <v>18225</v>
      </c>
      <c r="LA159" s="7">
        <v>14600</v>
      </c>
      <c r="LB159" s="7">
        <v>14600</v>
      </c>
      <c r="LC159" s="7"/>
      <c r="LD159" s="7"/>
      <c r="LE159" s="7"/>
      <c r="LF159" s="7">
        <v>3817</v>
      </c>
      <c r="LG159" s="7">
        <v>2400</v>
      </c>
      <c r="LH159" s="7">
        <v>2400</v>
      </c>
      <c r="LI159" s="7"/>
      <c r="LJ159" s="7"/>
      <c r="LK159" s="7"/>
      <c r="LL159" s="7">
        <v>0</v>
      </c>
      <c r="LM159" s="7">
        <v>0</v>
      </c>
      <c r="LN159" s="7">
        <v>0</v>
      </c>
      <c r="LO159" s="7"/>
      <c r="LP159" s="7"/>
      <c r="LQ159" s="7"/>
      <c r="LR159" s="7">
        <v>10900</v>
      </c>
      <c r="LS159" s="7">
        <v>5000</v>
      </c>
      <c r="LT159" s="7">
        <v>5000</v>
      </c>
      <c r="LU159" s="7"/>
      <c r="LV159" s="7"/>
      <c r="LW159" s="7"/>
      <c r="LX159" s="7">
        <v>0</v>
      </c>
      <c r="LY159" s="7">
        <v>0</v>
      </c>
      <c r="LZ159" s="7">
        <v>0</v>
      </c>
      <c r="MA159" s="7"/>
      <c r="MB159" s="7"/>
      <c r="MC159" s="7"/>
      <c r="MD159" s="7">
        <v>26350</v>
      </c>
      <c r="ME159" s="7">
        <v>15000</v>
      </c>
      <c r="MF159" s="7">
        <v>15000</v>
      </c>
      <c r="MG159" s="7"/>
      <c r="MH159" s="7"/>
      <c r="MI159" s="7"/>
      <c r="MJ159" s="7">
        <v>1090</v>
      </c>
      <c r="MK159" s="7">
        <v>0</v>
      </c>
      <c r="ML159" s="7">
        <v>0</v>
      </c>
      <c r="MM159" s="7"/>
      <c r="MN159" s="7"/>
      <c r="MO159" s="7"/>
      <c r="MP159" s="7">
        <v>15900</v>
      </c>
      <c r="MQ159" s="7">
        <v>10000</v>
      </c>
      <c r="MR159" s="7">
        <v>10000</v>
      </c>
      <c r="MS159" s="7"/>
      <c r="MT159" s="7"/>
      <c r="MU159" s="7"/>
      <c r="MV159" s="7">
        <v>51743</v>
      </c>
      <c r="MW159" s="7">
        <v>0</v>
      </c>
      <c r="MX159" s="7">
        <v>0</v>
      </c>
      <c r="MY159" s="7"/>
      <c r="MZ159" s="7"/>
      <c r="NA159" s="7"/>
      <c r="NB159" s="7">
        <v>5324</v>
      </c>
      <c r="NC159" s="7">
        <v>0</v>
      </c>
      <c r="ND159" s="7">
        <v>0</v>
      </c>
      <c r="NE159" s="7"/>
      <c r="NF159" s="7"/>
      <c r="NG159" s="7"/>
      <c r="NH159" s="7">
        <v>46509</v>
      </c>
      <c r="NI159" s="7">
        <v>21000</v>
      </c>
      <c r="NJ159" s="7">
        <v>21000</v>
      </c>
      <c r="NK159" s="7"/>
      <c r="NL159" s="7"/>
      <c r="NM159" s="7"/>
      <c r="NN159" s="7">
        <v>3784</v>
      </c>
      <c r="NO159" s="7">
        <v>0</v>
      </c>
      <c r="NP159" s="7">
        <v>0</v>
      </c>
      <c r="NQ159" s="7"/>
      <c r="NR159" s="7"/>
      <c r="NS159" s="7"/>
      <c r="NT159" s="7">
        <v>11150</v>
      </c>
      <c r="NU159" s="7">
        <v>0</v>
      </c>
      <c r="NV159" s="7">
        <v>0</v>
      </c>
      <c r="NW159" s="7"/>
      <c r="NX159" s="7"/>
      <c r="NY159" s="7"/>
      <c r="NZ159" s="7">
        <v>2090</v>
      </c>
      <c r="OA159" s="7">
        <v>0</v>
      </c>
      <c r="OB159" s="7">
        <v>0</v>
      </c>
      <c r="OC159" s="7"/>
      <c r="OD159" s="7"/>
      <c r="OE159" s="7"/>
      <c r="OF159" s="7">
        <v>18280</v>
      </c>
      <c r="OG159" s="7">
        <v>0</v>
      </c>
      <c r="OH159" s="7">
        <v>0</v>
      </c>
      <c r="OI159" s="7"/>
      <c r="OJ159" s="7"/>
      <c r="OK159" s="7"/>
      <c r="OL159" s="7">
        <v>0</v>
      </c>
      <c r="OM159" s="7">
        <v>0</v>
      </c>
      <c r="ON159" s="7">
        <v>0</v>
      </c>
      <c r="OO159" s="7"/>
      <c r="OP159" s="7"/>
      <c r="OQ159" s="7"/>
      <c r="OR159" s="7">
        <v>0</v>
      </c>
      <c r="OS159" s="7">
        <v>0</v>
      </c>
      <c r="OT159" s="7">
        <v>0</v>
      </c>
      <c r="OU159" s="7"/>
      <c r="OV159" s="7"/>
      <c r="OW159" s="7"/>
      <c r="OX159" s="7">
        <v>41237</v>
      </c>
      <c r="OY159" s="7">
        <v>0</v>
      </c>
      <c r="OZ159" s="7">
        <v>0</v>
      </c>
      <c r="PA159" s="7"/>
      <c r="PB159" s="7"/>
      <c r="PC159" s="7"/>
      <c r="PD159" s="7">
        <v>0</v>
      </c>
      <c r="PE159" s="7">
        <v>0</v>
      </c>
      <c r="PF159" s="7">
        <v>0</v>
      </c>
      <c r="PG159" s="7"/>
      <c r="PH159" s="7"/>
      <c r="PI159" s="7"/>
      <c r="PJ159" s="7">
        <v>585</v>
      </c>
      <c r="PK159" s="7">
        <v>0</v>
      </c>
      <c r="PL159" s="7">
        <v>0</v>
      </c>
      <c r="PM159" s="7"/>
      <c r="PN159" s="7"/>
      <c r="PO159" s="7"/>
      <c r="PP159" s="7">
        <v>1315401</v>
      </c>
      <c r="PQ159" s="7">
        <v>1095000</v>
      </c>
      <c r="PR159" s="8">
        <v>1095000</v>
      </c>
      <c r="PS159" s="7">
        <v>100</v>
      </c>
      <c r="PT159" s="7">
        <v>100</v>
      </c>
      <c r="PU159" s="7"/>
      <c r="PV159" s="7"/>
      <c r="PW159" s="7"/>
      <c r="PX159" s="7"/>
      <c r="PY159" s="7">
        <v>965000</v>
      </c>
      <c r="PZ159" s="7">
        <v>1095000</v>
      </c>
      <c r="QA159" s="7"/>
      <c r="QB159" s="7">
        <v>0</v>
      </c>
      <c r="QC159" s="7">
        <v>0</v>
      </c>
      <c r="QD159" s="7"/>
      <c r="QE159" s="7">
        <v>200000</v>
      </c>
      <c r="QF159" s="7">
        <v>200000</v>
      </c>
      <c r="QG159" s="7"/>
      <c r="QH159" s="7">
        <v>0</v>
      </c>
      <c r="QI159" s="7">
        <v>0</v>
      </c>
      <c r="QJ159" s="7"/>
      <c r="QK159" s="7">
        <v>0</v>
      </c>
      <c r="QL159" s="7">
        <v>0</v>
      </c>
      <c r="QM159" s="7"/>
      <c r="QN159" s="7"/>
      <c r="QO159" s="7">
        <v>0</v>
      </c>
      <c r="QP159" s="7">
        <v>0</v>
      </c>
      <c r="QQ159" s="7"/>
      <c r="QR159" s="7"/>
      <c r="QS159" s="7"/>
      <c r="QT159" s="7"/>
      <c r="QU159" s="7"/>
      <c r="QV159" s="7"/>
      <c r="QW159" s="7"/>
      <c r="QX159" s="7"/>
      <c r="QY159" s="7">
        <v>15000</v>
      </c>
      <c r="QZ159" s="7">
        <v>15000</v>
      </c>
      <c r="RA159" s="7"/>
      <c r="RB159" s="7"/>
      <c r="RC159" s="7"/>
      <c r="RD159" s="7"/>
      <c r="RE159" s="7">
        <v>38300</v>
      </c>
      <c r="RF159" s="7">
        <v>5401</v>
      </c>
      <c r="RG159" s="7"/>
      <c r="RH159" s="7"/>
      <c r="RI159" s="7">
        <v>0</v>
      </c>
      <c r="RJ159" s="7"/>
      <c r="RK159" s="7"/>
      <c r="RL159" s="7"/>
      <c r="RM159" s="7" t="s">
        <v>1188</v>
      </c>
      <c r="RN159" s="7"/>
      <c r="RO159" s="7"/>
      <c r="RP159" s="7"/>
      <c r="RQ159" s="7"/>
      <c r="RR159" s="7"/>
      <c r="RS159" s="7"/>
      <c r="RT159" s="7"/>
      <c r="RU159" s="7"/>
      <c r="RV159" s="7"/>
      <c r="RW159" s="7"/>
      <c r="RX159" s="7"/>
      <c r="RY159" s="7"/>
      <c r="RZ159" s="7"/>
      <c r="SA159" s="7"/>
      <c r="SB159" s="7"/>
      <c r="SC159" s="7"/>
      <c r="SD159" s="7"/>
      <c r="SE159" s="7"/>
      <c r="SF159" s="7"/>
      <c r="SG159" s="36">
        <f t="shared" si="283"/>
        <v>1315401</v>
      </c>
      <c r="SH159" s="36">
        <f t="shared" si="284"/>
        <v>1315401</v>
      </c>
      <c r="SI159" s="36">
        <f t="shared" si="285"/>
        <v>1080459</v>
      </c>
      <c r="SJ159" s="20">
        <f t="shared" si="286"/>
        <v>1058417</v>
      </c>
      <c r="SK159" s="20">
        <f t="shared" si="287"/>
        <v>0</v>
      </c>
      <c r="SL159" s="20">
        <f t="shared" si="288"/>
        <v>18225</v>
      </c>
      <c r="SM159" s="20">
        <f t="shared" si="289"/>
        <v>3817</v>
      </c>
      <c r="SN159" s="36">
        <f t="shared" si="290"/>
        <v>234942</v>
      </c>
      <c r="SO159" s="36">
        <f t="shared" si="291"/>
        <v>10900</v>
      </c>
      <c r="SP159" s="20">
        <f t="shared" si="292"/>
        <v>0</v>
      </c>
      <c r="SQ159" s="20">
        <f t="shared" si="293"/>
        <v>10900</v>
      </c>
      <c r="SR159" s="20">
        <f t="shared" si="294"/>
        <v>0</v>
      </c>
      <c r="SS159" s="20">
        <f t="shared" si="295"/>
        <v>26350</v>
      </c>
      <c r="ST159" s="20">
        <f t="shared" si="296"/>
        <v>1090</v>
      </c>
      <c r="SU159" s="20">
        <f t="shared" si="297"/>
        <v>15900</v>
      </c>
      <c r="SV159" s="36">
        <f t="shared" si="298"/>
        <v>180117</v>
      </c>
      <c r="SW159" s="20">
        <f t="shared" si="299"/>
        <v>51743</v>
      </c>
      <c r="SX159" s="20">
        <f t="shared" si="300"/>
        <v>5324</v>
      </c>
      <c r="SY159" s="20">
        <f t="shared" si="301"/>
        <v>46509</v>
      </c>
      <c r="SZ159" s="20">
        <f t="shared" si="302"/>
        <v>3784</v>
      </c>
      <c r="TA159" s="20">
        <f t="shared" si="303"/>
        <v>11150</v>
      </c>
      <c r="TB159" s="20">
        <f t="shared" si="304"/>
        <v>2090</v>
      </c>
      <c r="TC159" s="20">
        <f t="shared" si="305"/>
        <v>18280</v>
      </c>
      <c r="TD159" s="20">
        <f t="shared" si="306"/>
        <v>0</v>
      </c>
      <c r="TE159" s="20">
        <f t="shared" si="307"/>
        <v>0</v>
      </c>
      <c r="TF159" s="20">
        <f t="shared" si="308"/>
        <v>41237</v>
      </c>
      <c r="TG159" s="20">
        <f t="shared" si="309"/>
        <v>0</v>
      </c>
      <c r="TH159" s="20">
        <f t="shared" si="310"/>
        <v>585</v>
      </c>
      <c r="TI159" s="6"/>
      <c r="TJ159" s="36">
        <f t="shared" si="311"/>
        <v>1095000</v>
      </c>
      <c r="TK159" s="36">
        <f t="shared" si="312"/>
        <v>1095000</v>
      </c>
      <c r="TL159" s="36">
        <f t="shared" si="313"/>
        <v>1044000</v>
      </c>
      <c r="TM159" s="20">
        <f t="shared" si="314"/>
        <v>1027000</v>
      </c>
      <c r="TN159" s="20">
        <f t="shared" si="315"/>
        <v>0</v>
      </c>
      <c r="TO159" s="20">
        <f t="shared" si="316"/>
        <v>14600</v>
      </c>
      <c r="TP159" s="20">
        <f t="shared" si="317"/>
        <v>2400</v>
      </c>
      <c r="TQ159" s="36">
        <f t="shared" si="318"/>
        <v>51000</v>
      </c>
      <c r="TR159" s="36">
        <f t="shared" si="319"/>
        <v>5000</v>
      </c>
      <c r="TS159" s="20">
        <f t="shared" si="320"/>
        <v>0</v>
      </c>
      <c r="TT159" s="20">
        <f t="shared" si="321"/>
        <v>5000</v>
      </c>
      <c r="TU159" s="20">
        <f t="shared" si="322"/>
        <v>0</v>
      </c>
      <c r="TV159" s="20">
        <f t="shared" si="323"/>
        <v>15000</v>
      </c>
      <c r="TW159" s="20">
        <f t="shared" si="324"/>
        <v>0</v>
      </c>
      <c r="TX159" s="20">
        <f t="shared" si="325"/>
        <v>10000</v>
      </c>
      <c r="TY159" s="36">
        <f t="shared" si="326"/>
        <v>21000</v>
      </c>
      <c r="TZ159" s="20">
        <f t="shared" si="327"/>
        <v>0</v>
      </c>
      <c r="UA159" s="20">
        <f t="shared" si="328"/>
        <v>0</v>
      </c>
      <c r="UB159" s="20">
        <f t="shared" si="329"/>
        <v>21000</v>
      </c>
      <c r="UC159" s="20">
        <f t="shared" si="330"/>
        <v>0</v>
      </c>
      <c r="UD159" s="20">
        <f t="shared" si="331"/>
        <v>0</v>
      </c>
      <c r="UE159" s="20">
        <f t="shared" si="332"/>
        <v>0</v>
      </c>
      <c r="UF159" s="20">
        <f t="shared" si="333"/>
        <v>0</v>
      </c>
      <c r="UG159" s="20">
        <f t="shared" si="334"/>
        <v>0</v>
      </c>
      <c r="UH159" s="20">
        <f t="shared" si="335"/>
        <v>0</v>
      </c>
      <c r="UI159" s="20">
        <f t="shared" si="336"/>
        <v>0</v>
      </c>
      <c r="UJ159" s="20">
        <f t="shared" si="337"/>
        <v>0</v>
      </c>
      <c r="UK159" s="20">
        <f t="shared" si="338"/>
        <v>0</v>
      </c>
      <c r="UL159" s="6"/>
      <c r="UM159" s="36">
        <f t="shared" si="339"/>
        <v>1095000</v>
      </c>
      <c r="UN159" s="36">
        <f t="shared" si="340"/>
        <v>1095000</v>
      </c>
      <c r="UO159" s="36">
        <f t="shared" si="341"/>
        <v>1044000</v>
      </c>
      <c r="UP159" s="20">
        <f t="shared" si="342"/>
        <v>1027000</v>
      </c>
      <c r="UQ159" s="20">
        <f t="shared" si="343"/>
        <v>0</v>
      </c>
      <c r="UR159" s="20">
        <f t="shared" si="344"/>
        <v>14600</v>
      </c>
      <c r="US159" s="20">
        <f t="shared" si="345"/>
        <v>2400</v>
      </c>
      <c r="UT159" s="36">
        <f t="shared" si="346"/>
        <v>51000</v>
      </c>
      <c r="UU159" s="36">
        <f t="shared" si="347"/>
        <v>5000</v>
      </c>
      <c r="UV159" s="20">
        <f t="shared" si="348"/>
        <v>0</v>
      </c>
      <c r="UW159" s="20">
        <f t="shared" si="349"/>
        <v>5000</v>
      </c>
      <c r="UX159" s="20">
        <f t="shared" si="350"/>
        <v>0</v>
      </c>
      <c r="UY159" s="20">
        <f t="shared" si="351"/>
        <v>15000</v>
      </c>
      <c r="UZ159" s="20">
        <f t="shared" si="352"/>
        <v>0</v>
      </c>
      <c r="VA159" s="20">
        <f t="shared" si="353"/>
        <v>10000</v>
      </c>
      <c r="VB159" s="36">
        <f t="shared" si="354"/>
        <v>21000</v>
      </c>
      <c r="VC159" s="20">
        <f t="shared" si="355"/>
        <v>0</v>
      </c>
      <c r="VD159" s="20">
        <f t="shared" si="356"/>
        <v>0</v>
      </c>
      <c r="VE159" s="20">
        <f t="shared" si="357"/>
        <v>21000</v>
      </c>
      <c r="VF159" s="20">
        <f t="shared" si="358"/>
        <v>0</v>
      </c>
      <c r="VG159" s="20">
        <f t="shared" si="359"/>
        <v>0</v>
      </c>
      <c r="VH159" s="20">
        <f t="shared" si="360"/>
        <v>0</v>
      </c>
      <c r="VI159" s="20">
        <f t="shared" si="361"/>
        <v>0</v>
      </c>
      <c r="VJ159" s="20">
        <f t="shared" si="362"/>
        <v>0</v>
      </c>
      <c r="VK159" s="20">
        <f t="shared" si="363"/>
        <v>0</v>
      </c>
      <c r="VL159" s="20">
        <f t="shared" si="364"/>
        <v>0</v>
      </c>
      <c r="VM159" s="20">
        <f t="shared" si="365"/>
        <v>0</v>
      </c>
      <c r="VN159" s="20">
        <f t="shared" si="366"/>
        <v>0</v>
      </c>
      <c r="VT159" s="34">
        <f t="shared" si="253"/>
        <v>6607461</v>
      </c>
      <c r="VU159" s="34" t="str">
        <f t="shared" si="254"/>
        <v>Oblastní charita Jičín</v>
      </c>
      <c r="VV159" s="34" t="str">
        <f t="shared" si="255"/>
        <v>Nízkoprahový klub Nová Paka</v>
      </c>
      <c r="VW159" s="34" t="str">
        <f t="shared" si="256"/>
        <v>nízkoprahová zařízení pro děti a mládež</v>
      </c>
      <c r="VX159" s="10">
        <f t="shared" si="257"/>
        <v>38340</v>
      </c>
      <c r="VY159" s="10"/>
      <c r="VZ159" s="10"/>
      <c r="WA159" s="10">
        <f t="shared" si="258"/>
        <v>51743</v>
      </c>
      <c r="WB159" s="10">
        <f t="shared" si="259"/>
        <v>2090</v>
      </c>
      <c r="WC159" s="10">
        <f t="shared" si="260"/>
        <v>46509</v>
      </c>
      <c r="WD159" s="10">
        <f t="shared" si="261"/>
        <v>0</v>
      </c>
      <c r="WE159" s="10">
        <f t="shared" si="262"/>
        <v>20258</v>
      </c>
      <c r="WF159" s="10"/>
      <c r="WG159" s="10"/>
      <c r="WH159" s="10">
        <f t="shared" si="263"/>
        <v>0</v>
      </c>
      <c r="WI159" s="10">
        <f t="shared" si="264"/>
        <v>76002</v>
      </c>
      <c r="WJ159" s="10">
        <f t="shared" si="265"/>
        <v>791505</v>
      </c>
      <c r="WK159" s="10"/>
      <c r="WL159" s="10">
        <f t="shared" si="266"/>
        <v>288954</v>
      </c>
      <c r="WM159" s="10">
        <f t="shared" si="267"/>
        <v>1315401</v>
      </c>
      <c r="WN159" s="10">
        <f t="shared" si="268"/>
        <v>1315401</v>
      </c>
      <c r="WO159" s="10">
        <f t="shared" si="269"/>
        <v>0</v>
      </c>
      <c r="WP159" s="10">
        <f t="shared" si="270"/>
        <v>1080459</v>
      </c>
      <c r="WQ159" s="34">
        <v>6115340</v>
      </c>
      <c r="WR159" s="10">
        <f t="shared" si="271"/>
        <v>20000</v>
      </c>
      <c r="WS159" s="10"/>
      <c r="WT159" s="10"/>
      <c r="WU159" s="10">
        <f t="shared" si="272"/>
        <v>0</v>
      </c>
      <c r="WV159" s="10">
        <f t="shared" si="273"/>
        <v>0</v>
      </c>
      <c r="WW159" s="10">
        <f t="shared" si="274"/>
        <v>21000</v>
      </c>
      <c r="WX159" s="10">
        <f t="shared" si="275"/>
        <v>0</v>
      </c>
      <c r="WY159" s="10">
        <f t="shared" si="276"/>
        <v>0</v>
      </c>
      <c r="WZ159" s="10"/>
      <c r="XA159" s="10"/>
      <c r="XB159" s="10">
        <f t="shared" si="277"/>
        <v>0</v>
      </c>
      <c r="XC159" s="10">
        <f t="shared" si="278"/>
        <v>10000</v>
      </c>
      <c r="XD159" s="10">
        <f t="shared" si="279"/>
        <v>1044000</v>
      </c>
      <c r="XE159" s="10">
        <f t="shared" si="280"/>
        <v>1095000</v>
      </c>
      <c r="XF159" s="10"/>
      <c r="XG159" s="10">
        <f t="shared" si="281"/>
        <v>1095000</v>
      </c>
      <c r="XH159" s="10">
        <f t="shared" si="282"/>
        <v>0</v>
      </c>
      <c r="XI159" s="10"/>
      <c r="XJ159" s="10"/>
      <c r="XK159" s="10"/>
    </row>
    <row r="160" spans="1:635" s="34" customFormat="1" ht="28.5" customHeight="1">
      <c r="A160" s="7">
        <v>1</v>
      </c>
      <c r="B160" s="9" t="s">
        <v>1721</v>
      </c>
      <c r="C160" s="7">
        <v>73633755</v>
      </c>
      <c r="D160" s="7" t="s">
        <v>1722</v>
      </c>
      <c r="E160" s="7" t="s">
        <v>1315</v>
      </c>
      <c r="F160" s="7">
        <v>9554713</v>
      </c>
      <c r="G160" s="7" t="s">
        <v>1186</v>
      </c>
      <c r="H160" s="7" t="s">
        <v>1187</v>
      </c>
      <c r="I160" s="7" t="s">
        <v>1713</v>
      </c>
      <c r="J160" s="35">
        <v>39448</v>
      </c>
      <c r="K160" s="7"/>
      <c r="L160" s="7" t="s">
        <v>1188</v>
      </c>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t="s">
        <v>1726</v>
      </c>
      <c r="AQ160" s="7">
        <v>9</v>
      </c>
      <c r="AR160" s="7">
        <v>72</v>
      </c>
      <c r="AS160" s="7">
        <v>83</v>
      </c>
      <c r="AT160" s="7">
        <v>85</v>
      </c>
      <c r="AU160" s="7">
        <v>105</v>
      </c>
      <c r="AV160" s="7"/>
      <c r="AW160" s="7"/>
      <c r="AX160" s="7"/>
      <c r="AY160" s="7"/>
      <c r="AZ160" s="7"/>
      <c r="BA160" s="7"/>
      <c r="BB160" s="7"/>
      <c r="BC160" s="7"/>
      <c r="BD160" s="7"/>
      <c r="BE160" s="7"/>
      <c r="BF160" s="7"/>
      <c r="BG160" s="7"/>
      <c r="BH160" s="7"/>
      <c r="BI160" s="7"/>
      <c r="BJ160" s="7">
        <v>8185</v>
      </c>
      <c r="BK160" s="7"/>
      <c r="BL160" s="7" t="s">
        <v>1514</v>
      </c>
      <c r="BM160" s="7" t="s">
        <v>1191</v>
      </c>
      <c r="BN160" s="7" t="s">
        <v>1200</v>
      </c>
      <c r="BO160" s="7">
        <v>0</v>
      </c>
      <c r="BP160" s="7">
        <v>0</v>
      </c>
      <c r="BQ160" s="7">
        <v>0</v>
      </c>
      <c r="BR160" s="7">
        <v>0</v>
      </c>
      <c r="BS160" s="7">
        <v>0</v>
      </c>
      <c r="BT160" s="7">
        <v>16</v>
      </c>
      <c r="BU160" s="7">
        <v>9</v>
      </c>
      <c r="BV160" s="7">
        <v>3</v>
      </c>
      <c r="BW160" s="7">
        <v>1</v>
      </c>
      <c r="BX160" s="7">
        <v>41</v>
      </c>
      <c r="BY160" s="7">
        <v>16</v>
      </c>
      <c r="BZ160" s="7">
        <v>9</v>
      </c>
      <c r="CA160" s="7">
        <v>3</v>
      </c>
      <c r="CB160" s="7">
        <v>1</v>
      </c>
      <c r="CC160" s="7">
        <v>41</v>
      </c>
      <c r="CD160" s="7">
        <v>0</v>
      </c>
      <c r="CE160" s="7">
        <v>70</v>
      </c>
      <c r="CF160" s="7">
        <v>70</v>
      </c>
      <c r="CG160" s="7">
        <v>0</v>
      </c>
      <c r="CH160" s="7">
        <v>0</v>
      </c>
      <c r="CI160" s="7">
        <v>0</v>
      </c>
      <c r="CJ160" s="7">
        <v>0</v>
      </c>
      <c r="CK160" s="7">
        <v>0</v>
      </c>
      <c r="CL160" s="7">
        <v>0</v>
      </c>
      <c r="CM160" s="7">
        <v>25</v>
      </c>
      <c r="CN160" s="7">
        <v>12</v>
      </c>
      <c r="CO160" s="7">
        <v>4</v>
      </c>
      <c r="CP160" s="7">
        <v>1</v>
      </c>
      <c r="CQ160" s="7">
        <v>63</v>
      </c>
      <c r="CR160" s="7">
        <v>25</v>
      </c>
      <c r="CS160" s="7">
        <v>12</v>
      </c>
      <c r="CT160" s="7">
        <v>4</v>
      </c>
      <c r="CU160" s="7">
        <v>1</v>
      </c>
      <c r="CV160" s="7">
        <v>63</v>
      </c>
      <c r="CW160" s="7">
        <v>0</v>
      </c>
      <c r="CX160" s="7">
        <v>105</v>
      </c>
      <c r="CY160" s="7">
        <v>105</v>
      </c>
      <c r="CZ160" s="7">
        <v>0</v>
      </c>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v>10</v>
      </c>
      <c r="EL160" s="7">
        <v>9</v>
      </c>
      <c r="EM160" s="7">
        <v>1.5</v>
      </c>
      <c r="EN160" s="7">
        <v>2863581</v>
      </c>
      <c r="EO160" s="7">
        <v>2622500</v>
      </c>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v>5</v>
      </c>
      <c r="FP160" s="7">
        <v>1.46</v>
      </c>
      <c r="FQ160" s="7">
        <v>1.48</v>
      </c>
      <c r="FR160" s="7">
        <v>669755</v>
      </c>
      <c r="FS160" s="7">
        <v>520000</v>
      </c>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v>5</v>
      </c>
      <c r="IO160" s="7">
        <v>1231</v>
      </c>
      <c r="IP160" s="7">
        <v>0.61299999999999999</v>
      </c>
      <c r="IQ160" s="7">
        <v>107625</v>
      </c>
      <c r="IR160" s="7">
        <v>0</v>
      </c>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c r="JY160" s="7"/>
      <c r="JZ160" s="7"/>
      <c r="KA160" s="7"/>
      <c r="KB160" s="7"/>
      <c r="KC160" s="7"/>
      <c r="KD160" s="7"/>
      <c r="KE160" s="7"/>
      <c r="KF160" s="7"/>
      <c r="KG160" s="7">
        <v>1</v>
      </c>
      <c r="KH160" s="7">
        <v>80</v>
      </c>
      <c r="KI160" s="7">
        <v>9</v>
      </c>
      <c r="KJ160" s="7">
        <v>0</v>
      </c>
      <c r="KK160" s="7">
        <v>0.61299999999999999</v>
      </c>
      <c r="KL160" s="7">
        <v>0</v>
      </c>
      <c r="KM160" s="7">
        <v>9.6129999999999995</v>
      </c>
      <c r="KN160" s="7">
        <v>3533336</v>
      </c>
      <c r="KO160" s="7">
        <v>3142500</v>
      </c>
      <c r="KP160" s="7">
        <v>3142500</v>
      </c>
      <c r="KQ160" s="7"/>
      <c r="KR160" s="7"/>
      <c r="KS160" s="7"/>
      <c r="KT160" s="7">
        <v>0</v>
      </c>
      <c r="KU160" s="7">
        <v>0</v>
      </c>
      <c r="KV160" s="7">
        <v>0</v>
      </c>
      <c r="KW160" s="7"/>
      <c r="KX160" s="7"/>
      <c r="KY160" s="7"/>
      <c r="KZ160" s="7">
        <v>107625</v>
      </c>
      <c r="LA160" s="7">
        <v>0</v>
      </c>
      <c r="LB160" s="7">
        <v>0</v>
      </c>
      <c r="LC160" s="7"/>
      <c r="LD160" s="7"/>
      <c r="LE160" s="7"/>
      <c r="LF160" s="7">
        <v>12575</v>
      </c>
      <c r="LG160" s="7">
        <v>6000</v>
      </c>
      <c r="LH160" s="7">
        <v>6000</v>
      </c>
      <c r="LI160" s="7"/>
      <c r="LJ160" s="7"/>
      <c r="LK160" s="7"/>
      <c r="LL160" s="7">
        <v>0</v>
      </c>
      <c r="LM160" s="7">
        <v>0</v>
      </c>
      <c r="LN160" s="7">
        <v>0</v>
      </c>
      <c r="LO160" s="7"/>
      <c r="LP160" s="7"/>
      <c r="LQ160" s="7"/>
      <c r="LR160" s="7">
        <v>63100</v>
      </c>
      <c r="LS160" s="7">
        <v>0</v>
      </c>
      <c r="LT160" s="7">
        <v>0</v>
      </c>
      <c r="LU160" s="7"/>
      <c r="LV160" s="7"/>
      <c r="LW160" s="7"/>
      <c r="LX160" s="7">
        <v>0</v>
      </c>
      <c r="LY160" s="7">
        <v>0</v>
      </c>
      <c r="LZ160" s="7">
        <v>0</v>
      </c>
      <c r="MA160" s="7"/>
      <c r="MB160" s="7"/>
      <c r="MC160" s="7"/>
      <c r="MD160" s="7">
        <v>44650</v>
      </c>
      <c r="ME160" s="7">
        <v>0</v>
      </c>
      <c r="MF160" s="7">
        <v>0</v>
      </c>
      <c r="MG160" s="7"/>
      <c r="MH160" s="7"/>
      <c r="MI160" s="7"/>
      <c r="MJ160" s="7">
        <v>250310</v>
      </c>
      <c r="MK160" s="7">
        <v>0</v>
      </c>
      <c r="ML160" s="7">
        <v>0</v>
      </c>
      <c r="MM160" s="7"/>
      <c r="MN160" s="7"/>
      <c r="MO160" s="7"/>
      <c r="MP160" s="7">
        <v>60100</v>
      </c>
      <c r="MQ160" s="7">
        <v>0</v>
      </c>
      <c r="MR160" s="7">
        <v>0</v>
      </c>
      <c r="MS160" s="7"/>
      <c r="MT160" s="7"/>
      <c r="MU160" s="7"/>
      <c r="MV160" s="7">
        <v>106985</v>
      </c>
      <c r="MW160" s="7">
        <v>0</v>
      </c>
      <c r="MX160" s="7">
        <v>0</v>
      </c>
      <c r="MY160" s="7"/>
      <c r="MZ160" s="7"/>
      <c r="NA160" s="7"/>
      <c r="NB160" s="7">
        <v>32819</v>
      </c>
      <c r="NC160" s="7">
        <v>0</v>
      </c>
      <c r="ND160" s="7">
        <v>0</v>
      </c>
      <c r="NE160" s="7"/>
      <c r="NF160" s="7"/>
      <c r="NG160" s="7"/>
      <c r="NH160" s="7">
        <v>119945</v>
      </c>
      <c r="NI160" s="7">
        <v>0</v>
      </c>
      <c r="NJ160" s="7">
        <v>0</v>
      </c>
      <c r="NK160" s="7"/>
      <c r="NL160" s="7"/>
      <c r="NM160" s="7"/>
      <c r="NN160" s="7">
        <v>73035</v>
      </c>
      <c r="NO160" s="7">
        <v>0</v>
      </c>
      <c r="NP160" s="7">
        <v>0</v>
      </c>
      <c r="NQ160" s="7"/>
      <c r="NR160" s="7"/>
      <c r="NS160" s="7"/>
      <c r="NT160" s="7">
        <v>31030</v>
      </c>
      <c r="NU160" s="7">
        <v>0</v>
      </c>
      <c r="NV160" s="7">
        <v>0</v>
      </c>
      <c r="NW160" s="7"/>
      <c r="NX160" s="7"/>
      <c r="NY160" s="7"/>
      <c r="NZ160" s="7">
        <v>30310</v>
      </c>
      <c r="OA160" s="7">
        <v>0</v>
      </c>
      <c r="OB160" s="7">
        <v>0</v>
      </c>
      <c r="OC160" s="7"/>
      <c r="OD160" s="7"/>
      <c r="OE160" s="7"/>
      <c r="OF160" s="7">
        <v>9720</v>
      </c>
      <c r="OG160" s="7">
        <v>0</v>
      </c>
      <c r="OH160" s="7">
        <v>0</v>
      </c>
      <c r="OI160" s="7"/>
      <c r="OJ160" s="7"/>
      <c r="OK160" s="7"/>
      <c r="OL160" s="7">
        <v>0</v>
      </c>
      <c r="OM160" s="7">
        <v>0</v>
      </c>
      <c r="ON160" s="7">
        <v>0</v>
      </c>
      <c r="OO160" s="7"/>
      <c r="OP160" s="7"/>
      <c r="OQ160" s="7"/>
      <c r="OR160" s="7">
        <v>0</v>
      </c>
      <c r="OS160" s="7">
        <v>0</v>
      </c>
      <c r="OT160" s="7">
        <v>0</v>
      </c>
      <c r="OU160" s="7"/>
      <c r="OV160" s="7"/>
      <c r="OW160" s="7"/>
      <c r="OX160" s="7">
        <v>251516</v>
      </c>
      <c r="OY160" s="7">
        <v>0</v>
      </c>
      <c r="OZ160" s="7">
        <v>0</v>
      </c>
      <c r="PA160" s="7"/>
      <c r="PB160" s="7"/>
      <c r="PC160" s="7"/>
      <c r="PD160" s="7">
        <v>145332</v>
      </c>
      <c r="PE160" s="7">
        <v>0</v>
      </c>
      <c r="PF160" s="7">
        <v>0</v>
      </c>
      <c r="PG160" s="7"/>
      <c r="PH160" s="7"/>
      <c r="PI160" s="7"/>
      <c r="PJ160" s="7">
        <v>25555</v>
      </c>
      <c r="PK160" s="7">
        <v>0</v>
      </c>
      <c r="PL160" s="7">
        <v>0</v>
      </c>
      <c r="PM160" s="7"/>
      <c r="PN160" s="7"/>
      <c r="PO160" s="7"/>
      <c r="PP160" s="7">
        <v>4897943</v>
      </c>
      <c r="PQ160" s="7">
        <v>3148500</v>
      </c>
      <c r="PR160" s="8">
        <v>3148500</v>
      </c>
      <c r="PS160" s="7">
        <v>100</v>
      </c>
      <c r="PT160" s="7">
        <v>100</v>
      </c>
      <c r="PU160" s="7"/>
      <c r="PV160" s="7">
        <v>3785257</v>
      </c>
      <c r="PW160" s="7"/>
      <c r="PX160" s="7">
        <v>1052000</v>
      </c>
      <c r="PY160" s="7">
        <v>1320000</v>
      </c>
      <c r="PZ160" s="7">
        <v>3148500</v>
      </c>
      <c r="QA160" s="7">
        <v>0</v>
      </c>
      <c r="QB160" s="7">
        <v>0</v>
      </c>
      <c r="QC160" s="7">
        <v>0</v>
      </c>
      <c r="QD160" s="7">
        <v>0</v>
      </c>
      <c r="QE160" s="7">
        <v>0</v>
      </c>
      <c r="QF160" s="7">
        <v>0</v>
      </c>
      <c r="QG160" s="7">
        <v>0</v>
      </c>
      <c r="QH160" s="7">
        <v>600000</v>
      </c>
      <c r="QI160" s="7">
        <v>0</v>
      </c>
      <c r="QJ160" s="7">
        <v>760412</v>
      </c>
      <c r="QK160" s="7">
        <v>950000</v>
      </c>
      <c r="QL160" s="7">
        <v>950000</v>
      </c>
      <c r="QM160" s="7"/>
      <c r="QN160" s="7">
        <v>0</v>
      </c>
      <c r="QO160" s="7">
        <v>0</v>
      </c>
      <c r="QP160" s="7">
        <v>0</v>
      </c>
      <c r="QQ160" s="7"/>
      <c r="QR160" s="7"/>
      <c r="QS160" s="7"/>
      <c r="QT160" s="7"/>
      <c r="QU160" s="7">
        <v>271000</v>
      </c>
      <c r="QV160" s="7">
        <v>0</v>
      </c>
      <c r="QW160" s="7">
        <v>0</v>
      </c>
      <c r="QX160" s="7">
        <v>798500</v>
      </c>
      <c r="QY160" s="7">
        <v>823500</v>
      </c>
      <c r="QZ160" s="7">
        <v>798500</v>
      </c>
      <c r="RA160" s="7"/>
      <c r="RB160" s="7"/>
      <c r="RC160" s="7"/>
      <c r="RD160" s="7">
        <v>7543</v>
      </c>
      <c r="RE160" s="7">
        <v>0</v>
      </c>
      <c r="RF160" s="7">
        <v>943</v>
      </c>
      <c r="RG160" s="7"/>
      <c r="RH160" s="7"/>
      <c r="RI160" s="7">
        <v>0</v>
      </c>
      <c r="RJ160" s="7"/>
      <c r="RK160" s="7"/>
      <c r="RL160" s="7"/>
      <c r="RM160" s="7" t="s">
        <v>1188</v>
      </c>
      <c r="RN160" s="7"/>
      <c r="RO160" s="7"/>
      <c r="RP160" s="7"/>
      <c r="RQ160" s="7"/>
      <c r="RR160" s="7"/>
      <c r="RS160" s="7"/>
      <c r="RT160" s="7"/>
      <c r="RU160" s="7"/>
      <c r="RV160" s="7"/>
      <c r="RW160" s="7"/>
      <c r="RX160" s="7"/>
      <c r="RY160" s="7"/>
      <c r="RZ160" s="7"/>
      <c r="SA160" s="7"/>
      <c r="SB160" s="7"/>
      <c r="SC160" s="7"/>
      <c r="SD160" s="7"/>
      <c r="SE160" s="7"/>
      <c r="SF160" s="7"/>
      <c r="SG160" s="36">
        <f t="shared" si="283"/>
        <v>4897943</v>
      </c>
      <c r="SH160" s="36">
        <f t="shared" si="284"/>
        <v>4897943</v>
      </c>
      <c r="SI160" s="36">
        <f t="shared" si="285"/>
        <v>3653536</v>
      </c>
      <c r="SJ160" s="20">
        <f t="shared" si="286"/>
        <v>3533336</v>
      </c>
      <c r="SK160" s="20">
        <f t="shared" si="287"/>
        <v>0</v>
      </c>
      <c r="SL160" s="20">
        <f t="shared" si="288"/>
        <v>107625</v>
      </c>
      <c r="SM160" s="20">
        <f t="shared" si="289"/>
        <v>12575</v>
      </c>
      <c r="SN160" s="36">
        <f t="shared" si="290"/>
        <v>1244407</v>
      </c>
      <c r="SO160" s="36">
        <f t="shared" si="291"/>
        <v>63100</v>
      </c>
      <c r="SP160" s="20">
        <f t="shared" si="292"/>
        <v>0</v>
      </c>
      <c r="SQ160" s="20">
        <f t="shared" si="293"/>
        <v>63100</v>
      </c>
      <c r="SR160" s="20">
        <f t="shared" si="294"/>
        <v>0</v>
      </c>
      <c r="SS160" s="20">
        <f t="shared" si="295"/>
        <v>44650</v>
      </c>
      <c r="ST160" s="20">
        <f t="shared" si="296"/>
        <v>250310</v>
      </c>
      <c r="SU160" s="20">
        <f t="shared" si="297"/>
        <v>60100</v>
      </c>
      <c r="SV160" s="36">
        <f t="shared" si="298"/>
        <v>655360</v>
      </c>
      <c r="SW160" s="20">
        <f t="shared" si="299"/>
        <v>106985</v>
      </c>
      <c r="SX160" s="20">
        <f t="shared" si="300"/>
        <v>32819</v>
      </c>
      <c r="SY160" s="20">
        <f t="shared" si="301"/>
        <v>119945</v>
      </c>
      <c r="SZ160" s="20">
        <f t="shared" si="302"/>
        <v>73035</v>
      </c>
      <c r="TA160" s="20">
        <f t="shared" si="303"/>
        <v>31030</v>
      </c>
      <c r="TB160" s="20">
        <f t="shared" si="304"/>
        <v>30310</v>
      </c>
      <c r="TC160" s="20">
        <f t="shared" si="305"/>
        <v>9720</v>
      </c>
      <c r="TD160" s="20">
        <f t="shared" si="306"/>
        <v>0</v>
      </c>
      <c r="TE160" s="20">
        <f t="shared" si="307"/>
        <v>0</v>
      </c>
      <c r="TF160" s="20">
        <f t="shared" si="308"/>
        <v>251516</v>
      </c>
      <c r="TG160" s="20">
        <f t="shared" si="309"/>
        <v>145332</v>
      </c>
      <c r="TH160" s="20">
        <f t="shared" si="310"/>
        <v>25555</v>
      </c>
      <c r="TI160" s="6"/>
      <c r="TJ160" s="36">
        <f t="shared" si="311"/>
        <v>3148500</v>
      </c>
      <c r="TK160" s="36">
        <f t="shared" si="312"/>
        <v>3148500</v>
      </c>
      <c r="TL160" s="36">
        <f t="shared" si="313"/>
        <v>3148500</v>
      </c>
      <c r="TM160" s="20">
        <f t="shared" si="314"/>
        <v>3142500</v>
      </c>
      <c r="TN160" s="20">
        <f t="shared" si="315"/>
        <v>0</v>
      </c>
      <c r="TO160" s="20">
        <f t="shared" si="316"/>
        <v>0</v>
      </c>
      <c r="TP160" s="20">
        <f t="shared" si="317"/>
        <v>6000</v>
      </c>
      <c r="TQ160" s="36">
        <f t="shared" si="318"/>
        <v>0</v>
      </c>
      <c r="TR160" s="36">
        <f t="shared" si="319"/>
        <v>0</v>
      </c>
      <c r="TS160" s="20">
        <f t="shared" si="320"/>
        <v>0</v>
      </c>
      <c r="TT160" s="20">
        <f t="shared" si="321"/>
        <v>0</v>
      </c>
      <c r="TU160" s="20">
        <f t="shared" si="322"/>
        <v>0</v>
      </c>
      <c r="TV160" s="20">
        <f t="shared" si="323"/>
        <v>0</v>
      </c>
      <c r="TW160" s="20">
        <f t="shared" si="324"/>
        <v>0</v>
      </c>
      <c r="TX160" s="20">
        <f t="shared" si="325"/>
        <v>0</v>
      </c>
      <c r="TY160" s="36">
        <f t="shared" si="326"/>
        <v>0</v>
      </c>
      <c r="TZ160" s="20">
        <f t="shared" si="327"/>
        <v>0</v>
      </c>
      <c r="UA160" s="20">
        <f t="shared" si="328"/>
        <v>0</v>
      </c>
      <c r="UB160" s="20">
        <f t="shared" si="329"/>
        <v>0</v>
      </c>
      <c r="UC160" s="20">
        <f t="shared" si="330"/>
        <v>0</v>
      </c>
      <c r="UD160" s="20">
        <f t="shared" si="331"/>
        <v>0</v>
      </c>
      <c r="UE160" s="20">
        <f t="shared" si="332"/>
        <v>0</v>
      </c>
      <c r="UF160" s="20">
        <f t="shared" si="333"/>
        <v>0</v>
      </c>
      <c r="UG160" s="20">
        <f t="shared" si="334"/>
        <v>0</v>
      </c>
      <c r="UH160" s="20">
        <f t="shared" si="335"/>
        <v>0</v>
      </c>
      <c r="UI160" s="20">
        <f t="shared" si="336"/>
        <v>0</v>
      </c>
      <c r="UJ160" s="20">
        <f t="shared" si="337"/>
        <v>0</v>
      </c>
      <c r="UK160" s="20">
        <f t="shared" si="338"/>
        <v>0</v>
      </c>
      <c r="UL160" s="6"/>
      <c r="UM160" s="36">
        <f t="shared" si="339"/>
        <v>3148500</v>
      </c>
      <c r="UN160" s="36">
        <f t="shared" si="340"/>
        <v>3148500</v>
      </c>
      <c r="UO160" s="36">
        <f t="shared" si="341"/>
        <v>3148500</v>
      </c>
      <c r="UP160" s="20">
        <f t="shared" si="342"/>
        <v>3142500</v>
      </c>
      <c r="UQ160" s="20">
        <f t="shared" si="343"/>
        <v>0</v>
      </c>
      <c r="UR160" s="20">
        <f t="shared" si="344"/>
        <v>0</v>
      </c>
      <c r="US160" s="20">
        <f t="shared" si="345"/>
        <v>6000</v>
      </c>
      <c r="UT160" s="36">
        <f t="shared" si="346"/>
        <v>0</v>
      </c>
      <c r="UU160" s="36">
        <f t="shared" si="347"/>
        <v>0</v>
      </c>
      <c r="UV160" s="20">
        <f t="shared" si="348"/>
        <v>0</v>
      </c>
      <c r="UW160" s="20">
        <f t="shared" si="349"/>
        <v>0</v>
      </c>
      <c r="UX160" s="20">
        <f t="shared" si="350"/>
        <v>0</v>
      </c>
      <c r="UY160" s="20">
        <f t="shared" si="351"/>
        <v>0</v>
      </c>
      <c r="UZ160" s="20">
        <f t="shared" si="352"/>
        <v>0</v>
      </c>
      <c r="VA160" s="20">
        <f t="shared" si="353"/>
        <v>0</v>
      </c>
      <c r="VB160" s="36">
        <f t="shared" si="354"/>
        <v>0</v>
      </c>
      <c r="VC160" s="20">
        <f t="shared" si="355"/>
        <v>0</v>
      </c>
      <c r="VD160" s="20">
        <f t="shared" si="356"/>
        <v>0</v>
      </c>
      <c r="VE160" s="20">
        <f t="shared" si="357"/>
        <v>0</v>
      </c>
      <c r="VF160" s="20">
        <f t="shared" si="358"/>
        <v>0</v>
      </c>
      <c r="VG160" s="20">
        <f t="shared" si="359"/>
        <v>0</v>
      </c>
      <c r="VH160" s="20">
        <f t="shared" si="360"/>
        <v>0</v>
      </c>
      <c r="VI160" s="20">
        <f t="shared" si="361"/>
        <v>0</v>
      </c>
      <c r="VJ160" s="20">
        <f t="shared" si="362"/>
        <v>0</v>
      </c>
      <c r="VK160" s="20">
        <f t="shared" si="363"/>
        <v>0</v>
      </c>
      <c r="VL160" s="20">
        <f t="shared" si="364"/>
        <v>0</v>
      </c>
      <c r="VM160" s="20">
        <f t="shared" si="365"/>
        <v>0</v>
      </c>
      <c r="VN160" s="20">
        <f t="shared" si="366"/>
        <v>0</v>
      </c>
      <c r="VT160" s="34">
        <f t="shared" si="253"/>
        <v>9554713</v>
      </c>
      <c r="VU160" s="34" t="str">
        <f t="shared" si="254"/>
        <v>Oblastní charita Jičín</v>
      </c>
      <c r="VV160" s="34" t="str">
        <f t="shared" si="255"/>
        <v>Charitní pečovatelská služba</v>
      </c>
      <c r="VW160" s="34" t="str">
        <f t="shared" si="256"/>
        <v>pečovatelská služba</v>
      </c>
      <c r="VX160" s="10">
        <f t="shared" si="257"/>
        <v>358060</v>
      </c>
      <c r="VY160" s="10"/>
      <c r="VZ160" s="10"/>
      <c r="WA160" s="10">
        <f t="shared" si="258"/>
        <v>106985</v>
      </c>
      <c r="WB160" s="10">
        <f t="shared" si="259"/>
        <v>30310</v>
      </c>
      <c r="WC160" s="10">
        <f t="shared" si="260"/>
        <v>119945</v>
      </c>
      <c r="WD160" s="10">
        <f t="shared" si="261"/>
        <v>0</v>
      </c>
      <c r="WE160" s="10">
        <f t="shared" si="262"/>
        <v>136884</v>
      </c>
      <c r="WF160" s="10"/>
      <c r="WG160" s="10"/>
      <c r="WH160" s="10">
        <f t="shared" si="263"/>
        <v>145332</v>
      </c>
      <c r="WI160" s="10">
        <f t="shared" si="264"/>
        <v>346891</v>
      </c>
      <c r="WJ160" s="10">
        <f t="shared" si="265"/>
        <v>2971206</v>
      </c>
      <c r="WK160" s="10"/>
      <c r="WL160" s="10">
        <f t="shared" si="266"/>
        <v>682330</v>
      </c>
      <c r="WM160" s="10">
        <f t="shared" si="267"/>
        <v>4897943</v>
      </c>
      <c r="WN160" s="10">
        <f t="shared" si="268"/>
        <v>4897943</v>
      </c>
      <c r="WO160" s="10">
        <f t="shared" si="269"/>
        <v>0</v>
      </c>
      <c r="WP160" s="10">
        <f t="shared" si="270"/>
        <v>3653536</v>
      </c>
      <c r="WQ160" s="34">
        <v>6115340</v>
      </c>
      <c r="WR160" s="10">
        <f t="shared" si="271"/>
        <v>0</v>
      </c>
      <c r="WS160" s="10"/>
      <c r="WT160" s="10"/>
      <c r="WU160" s="10">
        <f t="shared" si="272"/>
        <v>0</v>
      </c>
      <c r="WV160" s="10">
        <f t="shared" si="273"/>
        <v>0</v>
      </c>
      <c r="WW160" s="10">
        <f t="shared" si="274"/>
        <v>0</v>
      </c>
      <c r="WX160" s="10">
        <f t="shared" si="275"/>
        <v>0</v>
      </c>
      <c r="WY160" s="10">
        <f t="shared" si="276"/>
        <v>0</v>
      </c>
      <c r="WZ160" s="10"/>
      <c r="XA160" s="10"/>
      <c r="XB160" s="10">
        <f t="shared" si="277"/>
        <v>0</v>
      </c>
      <c r="XC160" s="10">
        <f t="shared" si="278"/>
        <v>0</v>
      </c>
      <c r="XD160" s="10">
        <f t="shared" si="279"/>
        <v>3148500</v>
      </c>
      <c r="XE160" s="10">
        <f t="shared" si="280"/>
        <v>3148500</v>
      </c>
      <c r="XF160" s="10"/>
      <c r="XG160" s="10">
        <f t="shared" si="281"/>
        <v>3148500</v>
      </c>
      <c r="XH160" s="10">
        <f t="shared" si="282"/>
        <v>0</v>
      </c>
      <c r="XI160" s="10"/>
      <c r="XJ160" s="10"/>
      <c r="XK160" s="10"/>
    </row>
    <row r="161" spans="1:635" s="34" customFormat="1" ht="28.5" customHeight="1">
      <c r="A161" s="7">
        <v>1</v>
      </c>
      <c r="B161" s="9" t="s">
        <v>1727</v>
      </c>
      <c r="C161" s="7">
        <v>44477309</v>
      </c>
      <c r="D161" s="7" t="s">
        <v>1728</v>
      </c>
      <c r="E161" s="7" t="s">
        <v>1315</v>
      </c>
      <c r="F161" s="7">
        <v>1356155</v>
      </c>
      <c r="G161" s="7" t="s">
        <v>1186</v>
      </c>
      <c r="H161" s="7" t="s">
        <v>1187</v>
      </c>
      <c r="I161" s="7" t="s">
        <v>1729</v>
      </c>
      <c r="J161" s="35">
        <v>39083</v>
      </c>
      <c r="K161" s="7"/>
      <c r="L161" s="7" t="s">
        <v>1188</v>
      </c>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t="s">
        <v>1595</v>
      </c>
      <c r="AQ161" s="7">
        <v>3</v>
      </c>
      <c r="AR161" s="7">
        <v>12</v>
      </c>
      <c r="AS161" s="7">
        <v>35</v>
      </c>
      <c r="AT161" s="7">
        <v>32</v>
      </c>
      <c r="AU161" s="7">
        <v>35</v>
      </c>
      <c r="AV161" s="7"/>
      <c r="AW161" s="7"/>
      <c r="AX161" s="7"/>
      <c r="AY161" s="7"/>
      <c r="AZ161" s="7"/>
      <c r="BA161" s="7"/>
      <c r="BB161" s="7"/>
      <c r="BC161" s="7"/>
      <c r="BD161" s="7"/>
      <c r="BE161" s="7"/>
      <c r="BF161" s="7"/>
      <c r="BG161" s="7"/>
      <c r="BH161" s="7"/>
      <c r="BI161" s="7"/>
      <c r="BJ161" s="7">
        <v>3680</v>
      </c>
      <c r="BK161" s="7"/>
      <c r="BL161" s="7" t="s">
        <v>1473</v>
      </c>
      <c r="BM161" s="7" t="s">
        <v>1191</v>
      </c>
      <c r="BN161" s="7" t="s">
        <v>1309</v>
      </c>
      <c r="BO161" s="7">
        <v>0</v>
      </c>
      <c r="BP161" s="7">
        <v>0</v>
      </c>
      <c r="BQ161" s="7">
        <v>0</v>
      </c>
      <c r="BR161" s="7">
        <v>0</v>
      </c>
      <c r="BS161" s="7">
        <v>0</v>
      </c>
      <c r="BT161" s="7">
        <v>9</v>
      </c>
      <c r="BU161" s="7">
        <v>9</v>
      </c>
      <c r="BV161" s="7">
        <v>2</v>
      </c>
      <c r="BW161" s="7">
        <v>1</v>
      </c>
      <c r="BX161" s="7">
        <v>11</v>
      </c>
      <c r="BY161" s="7">
        <v>9</v>
      </c>
      <c r="BZ161" s="7">
        <v>9</v>
      </c>
      <c r="CA161" s="7">
        <v>2</v>
      </c>
      <c r="CB161" s="7">
        <v>1</v>
      </c>
      <c r="CC161" s="7">
        <v>11</v>
      </c>
      <c r="CD161" s="7">
        <v>0</v>
      </c>
      <c r="CE161" s="7">
        <v>32</v>
      </c>
      <c r="CF161" s="7">
        <v>32</v>
      </c>
      <c r="CG161" s="7">
        <v>0</v>
      </c>
      <c r="CH161" s="7">
        <v>0</v>
      </c>
      <c r="CI161" s="7">
        <v>0</v>
      </c>
      <c r="CJ161" s="7">
        <v>0</v>
      </c>
      <c r="CK161" s="7">
        <v>0</v>
      </c>
      <c r="CL161" s="7">
        <v>0</v>
      </c>
      <c r="CM161" s="7">
        <v>10</v>
      </c>
      <c r="CN161" s="7">
        <v>12</v>
      </c>
      <c r="CO161" s="7">
        <v>5</v>
      </c>
      <c r="CP161" s="7">
        <v>1</v>
      </c>
      <c r="CQ161" s="7">
        <v>7</v>
      </c>
      <c r="CR161" s="7">
        <v>10</v>
      </c>
      <c r="CS161" s="7">
        <v>12</v>
      </c>
      <c r="CT161" s="7">
        <v>5</v>
      </c>
      <c r="CU161" s="7">
        <v>1</v>
      </c>
      <c r="CV161" s="7">
        <v>7</v>
      </c>
      <c r="CW161" s="7">
        <v>0</v>
      </c>
      <c r="CX161" s="7">
        <v>35</v>
      </c>
      <c r="CY161" s="7">
        <v>35</v>
      </c>
      <c r="CZ161" s="7">
        <v>0</v>
      </c>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v>1</v>
      </c>
      <c r="EL161" s="7">
        <v>1</v>
      </c>
      <c r="EM161" s="7">
        <v>1</v>
      </c>
      <c r="EN161" s="7">
        <v>402000</v>
      </c>
      <c r="EO161" s="7">
        <v>230000</v>
      </c>
      <c r="EP161" s="7">
        <v>4</v>
      </c>
      <c r="EQ161" s="7">
        <v>3.6</v>
      </c>
      <c r="ER161" s="7">
        <v>3</v>
      </c>
      <c r="ES161" s="7">
        <v>965000</v>
      </c>
      <c r="ET161" s="7">
        <v>500000</v>
      </c>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c r="IW161" s="7"/>
      <c r="IX161" s="7"/>
      <c r="IY161" s="7"/>
      <c r="IZ161" s="7"/>
      <c r="JA161" s="7"/>
      <c r="JB161" s="7"/>
      <c r="JC161" s="7"/>
      <c r="JD161" s="7"/>
      <c r="JE161" s="7"/>
      <c r="JF161" s="7"/>
      <c r="JG161" s="7"/>
      <c r="JH161" s="7"/>
      <c r="JI161" s="7"/>
      <c r="JJ161" s="7"/>
      <c r="JK161" s="7"/>
      <c r="JL161" s="7"/>
      <c r="JM161" s="7"/>
      <c r="JN161" s="7"/>
      <c r="JO161" s="7"/>
      <c r="JP161" s="7"/>
      <c r="JQ161" s="7"/>
      <c r="JR161" s="7"/>
      <c r="JS161" s="7"/>
      <c r="JT161" s="7"/>
      <c r="JU161" s="7"/>
      <c r="JV161" s="7"/>
      <c r="JW161" s="7"/>
      <c r="JX161" s="7"/>
      <c r="JY161" s="7"/>
      <c r="JZ161" s="7"/>
      <c r="KA161" s="7"/>
      <c r="KB161" s="7"/>
      <c r="KC161" s="7"/>
      <c r="KD161" s="7"/>
      <c r="KE161" s="7"/>
      <c r="KF161" s="7"/>
      <c r="KG161" s="7">
        <v>0</v>
      </c>
      <c r="KH161" s="7"/>
      <c r="KI161" s="7">
        <v>4.5999999999999996</v>
      </c>
      <c r="KJ161" s="7">
        <v>0</v>
      </c>
      <c r="KK161" s="7">
        <v>0</v>
      </c>
      <c r="KL161" s="7">
        <v>0</v>
      </c>
      <c r="KM161" s="7">
        <v>4.5999999999999996</v>
      </c>
      <c r="KN161" s="7">
        <v>1367000</v>
      </c>
      <c r="KO161" s="7">
        <v>730000</v>
      </c>
      <c r="KP161" s="7">
        <v>730000</v>
      </c>
      <c r="KQ161" s="7"/>
      <c r="KR161" s="7"/>
      <c r="KS161" s="7"/>
      <c r="KT161" s="7">
        <v>0</v>
      </c>
      <c r="KU161" s="7">
        <v>0</v>
      </c>
      <c r="KV161" s="7">
        <v>0</v>
      </c>
      <c r="KW161" s="7"/>
      <c r="KX161" s="7"/>
      <c r="KY161" s="7"/>
      <c r="KZ161" s="7">
        <v>0</v>
      </c>
      <c r="LA161" s="7">
        <v>0</v>
      </c>
      <c r="LB161" s="7">
        <v>0</v>
      </c>
      <c r="LC161" s="7"/>
      <c r="LD161" s="7"/>
      <c r="LE161" s="7"/>
      <c r="LF161" s="7">
        <v>34000</v>
      </c>
      <c r="LG161" s="7">
        <v>0</v>
      </c>
      <c r="LH161" s="7">
        <v>0</v>
      </c>
      <c r="LI161" s="7"/>
      <c r="LJ161" s="7"/>
      <c r="LK161" s="7"/>
      <c r="LL161" s="7">
        <v>0</v>
      </c>
      <c r="LM161" s="7">
        <v>0</v>
      </c>
      <c r="LN161" s="7">
        <v>0</v>
      </c>
      <c r="LO161" s="7"/>
      <c r="LP161" s="7"/>
      <c r="LQ161" s="7"/>
      <c r="LR161" s="7">
        <v>0</v>
      </c>
      <c r="LS161" s="7">
        <v>0</v>
      </c>
      <c r="LT161" s="7">
        <v>0</v>
      </c>
      <c r="LU161" s="7"/>
      <c r="LV161" s="7"/>
      <c r="LW161" s="7"/>
      <c r="LX161" s="7">
        <v>0</v>
      </c>
      <c r="LY161" s="7">
        <v>0</v>
      </c>
      <c r="LZ161" s="7">
        <v>0</v>
      </c>
      <c r="MA161" s="7"/>
      <c r="MB161" s="7"/>
      <c r="MC161" s="7"/>
      <c r="MD161" s="7">
        <v>3000</v>
      </c>
      <c r="ME161" s="7">
        <v>1000</v>
      </c>
      <c r="MF161" s="7">
        <v>1000</v>
      </c>
      <c r="MG161" s="7"/>
      <c r="MH161" s="7"/>
      <c r="MI161" s="7"/>
      <c r="MJ161" s="7">
        <v>55000</v>
      </c>
      <c r="MK161" s="7">
        <v>30000</v>
      </c>
      <c r="ML161" s="7">
        <v>30000</v>
      </c>
      <c r="MM161" s="7"/>
      <c r="MN161" s="7"/>
      <c r="MO161" s="7"/>
      <c r="MP161" s="7">
        <v>8000</v>
      </c>
      <c r="MQ161" s="7">
        <v>3000</v>
      </c>
      <c r="MR161" s="7">
        <v>3000</v>
      </c>
      <c r="MS161" s="7"/>
      <c r="MT161" s="7"/>
      <c r="MU161" s="7"/>
      <c r="MV161" s="7">
        <v>29000</v>
      </c>
      <c r="MW161" s="7">
        <v>15000</v>
      </c>
      <c r="MX161" s="7">
        <v>15000</v>
      </c>
      <c r="MY161" s="7"/>
      <c r="MZ161" s="7"/>
      <c r="NA161" s="7"/>
      <c r="NB161" s="7">
        <v>10000</v>
      </c>
      <c r="NC161" s="7">
        <v>5000</v>
      </c>
      <c r="ND161" s="7">
        <v>5000</v>
      </c>
      <c r="NE161" s="7"/>
      <c r="NF161" s="7"/>
      <c r="NG161" s="7"/>
      <c r="NH161" s="7">
        <v>8000</v>
      </c>
      <c r="NI161" s="7">
        <v>4000</v>
      </c>
      <c r="NJ161" s="7">
        <v>4000</v>
      </c>
      <c r="NK161" s="7"/>
      <c r="NL161" s="7"/>
      <c r="NM161" s="7"/>
      <c r="NN161" s="7">
        <v>5000</v>
      </c>
      <c r="NO161" s="7">
        <v>2000</v>
      </c>
      <c r="NP161" s="7">
        <v>2000</v>
      </c>
      <c r="NQ161" s="7"/>
      <c r="NR161" s="7"/>
      <c r="NS161" s="7"/>
      <c r="NT161" s="7">
        <v>16000</v>
      </c>
      <c r="NU161" s="7">
        <v>5000</v>
      </c>
      <c r="NV161" s="7">
        <v>5000</v>
      </c>
      <c r="NW161" s="7"/>
      <c r="NX161" s="7"/>
      <c r="NY161" s="7"/>
      <c r="NZ161" s="7">
        <v>20000</v>
      </c>
      <c r="OA161" s="7">
        <v>5000</v>
      </c>
      <c r="OB161" s="7">
        <v>5000</v>
      </c>
      <c r="OC161" s="7"/>
      <c r="OD161" s="7"/>
      <c r="OE161" s="7"/>
      <c r="OF161" s="7">
        <v>2000</v>
      </c>
      <c r="OG161" s="7">
        <v>0</v>
      </c>
      <c r="OH161" s="7">
        <v>0</v>
      </c>
      <c r="OI161" s="7"/>
      <c r="OJ161" s="7"/>
      <c r="OK161" s="7"/>
      <c r="OL161" s="7">
        <v>0</v>
      </c>
      <c r="OM161" s="7">
        <v>0</v>
      </c>
      <c r="ON161" s="7">
        <v>0</v>
      </c>
      <c r="OO161" s="7"/>
      <c r="OP161" s="7"/>
      <c r="OQ161" s="7"/>
      <c r="OR161" s="7">
        <v>0</v>
      </c>
      <c r="OS161" s="7">
        <v>0</v>
      </c>
      <c r="OT161" s="7">
        <v>0</v>
      </c>
      <c r="OU161" s="7"/>
      <c r="OV161" s="7"/>
      <c r="OW161" s="7"/>
      <c r="OX161" s="7">
        <v>24000</v>
      </c>
      <c r="OY161" s="7">
        <v>0</v>
      </c>
      <c r="OZ161" s="7">
        <v>0</v>
      </c>
      <c r="PA161" s="7"/>
      <c r="PB161" s="7"/>
      <c r="PC161" s="7"/>
      <c r="PD161" s="7">
        <v>30000</v>
      </c>
      <c r="PE161" s="7">
        <v>0</v>
      </c>
      <c r="PF161" s="7">
        <v>0</v>
      </c>
      <c r="PG161" s="7"/>
      <c r="PH161" s="7"/>
      <c r="PI161" s="7"/>
      <c r="PJ161" s="7">
        <v>362000</v>
      </c>
      <c r="PK161" s="7">
        <v>0</v>
      </c>
      <c r="PL161" s="7">
        <v>0</v>
      </c>
      <c r="PM161" s="7"/>
      <c r="PN161" s="7"/>
      <c r="PO161" s="7"/>
      <c r="PP161" s="7">
        <v>1973000</v>
      </c>
      <c r="PQ161" s="7">
        <v>800000</v>
      </c>
      <c r="PR161" s="8">
        <v>800000</v>
      </c>
      <c r="PS161" s="7">
        <v>100</v>
      </c>
      <c r="PT161" s="7">
        <v>100</v>
      </c>
      <c r="PU161" s="7"/>
      <c r="PV161" s="7">
        <v>1569474</v>
      </c>
      <c r="PW161" s="7"/>
      <c r="PX161" s="7">
        <v>620000</v>
      </c>
      <c r="PY161" s="7">
        <v>700000</v>
      </c>
      <c r="PZ161" s="7">
        <v>800000</v>
      </c>
      <c r="QA161" s="7">
        <v>0</v>
      </c>
      <c r="QB161" s="7">
        <v>0</v>
      </c>
      <c r="QC161" s="7">
        <v>60000</v>
      </c>
      <c r="QD161" s="7">
        <v>0</v>
      </c>
      <c r="QE161" s="7">
        <v>0</v>
      </c>
      <c r="QF161" s="7">
        <v>0</v>
      </c>
      <c r="QG161" s="7">
        <v>0</v>
      </c>
      <c r="QH161" s="7">
        <v>0</v>
      </c>
      <c r="QI161" s="7">
        <v>0</v>
      </c>
      <c r="QJ161" s="7">
        <v>331385</v>
      </c>
      <c r="QK161" s="7">
        <v>390000</v>
      </c>
      <c r="QL161" s="7">
        <v>395000</v>
      </c>
      <c r="QM161" s="7"/>
      <c r="QN161" s="7">
        <v>0</v>
      </c>
      <c r="QO161" s="7">
        <v>0</v>
      </c>
      <c r="QP161" s="7">
        <v>0</v>
      </c>
      <c r="QQ161" s="7"/>
      <c r="QR161" s="7"/>
      <c r="QS161" s="7"/>
      <c r="QT161" s="7"/>
      <c r="QU161" s="7">
        <v>200000</v>
      </c>
      <c r="QV161" s="7">
        <v>250000</v>
      </c>
      <c r="QW161" s="7">
        <v>350000</v>
      </c>
      <c r="QX161" s="7">
        <v>65000</v>
      </c>
      <c r="QY161" s="7">
        <v>65000</v>
      </c>
      <c r="QZ161" s="7">
        <v>65000</v>
      </c>
      <c r="RA161" s="7"/>
      <c r="RB161" s="7"/>
      <c r="RC161" s="7"/>
      <c r="RD161" s="7">
        <v>236880</v>
      </c>
      <c r="RE161" s="7">
        <v>338000</v>
      </c>
      <c r="RF161" s="7">
        <v>303000</v>
      </c>
      <c r="RG161" s="7"/>
      <c r="RH161" s="7"/>
      <c r="RI161" s="7">
        <v>0</v>
      </c>
      <c r="RJ161" s="7"/>
      <c r="RK161" s="7"/>
      <c r="RL161" s="7"/>
      <c r="RM161" s="7" t="s">
        <v>1188</v>
      </c>
      <c r="RN161" s="7"/>
      <c r="RO161" s="7"/>
      <c r="RP161" s="7"/>
      <c r="RQ161" s="7"/>
      <c r="RR161" s="7"/>
      <c r="RS161" s="7"/>
      <c r="RT161" s="7"/>
      <c r="RU161" s="7"/>
      <c r="RV161" s="7"/>
      <c r="RW161" s="7"/>
      <c r="RX161" s="7"/>
      <c r="RY161" s="7"/>
      <c r="RZ161" s="7"/>
      <c r="SA161" s="7"/>
      <c r="SB161" s="7"/>
      <c r="SC161" s="7"/>
      <c r="SD161" s="7"/>
      <c r="SE161" s="7"/>
      <c r="SF161" s="7"/>
      <c r="SG161" s="36">
        <f t="shared" si="283"/>
        <v>1973000</v>
      </c>
      <c r="SH161" s="36">
        <f t="shared" si="284"/>
        <v>1973000</v>
      </c>
      <c r="SI161" s="36">
        <f t="shared" si="285"/>
        <v>1401000</v>
      </c>
      <c r="SJ161" s="20">
        <f t="shared" si="286"/>
        <v>1367000</v>
      </c>
      <c r="SK161" s="20">
        <f t="shared" si="287"/>
        <v>0</v>
      </c>
      <c r="SL161" s="20">
        <f t="shared" si="288"/>
        <v>0</v>
      </c>
      <c r="SM161" s="20">
        <f t="shared" si="289"/>
        <v>34000</v>
      </c>
      <c r="SN161" s="36">
        <f t="shared" si="290"/>
        <v>572000</v>
      </c>
      <c r="SO161" s="36">
        <f t="shared" si="291"/>
        <v>0</v>
      </c>
      <c r="SP161" s="20">
        <f t="shared" si="292"/>
        <v>0</v>
      </c>
      <c r="SQ161" s="20">
        <f t="shared" si="293"/>
        <v>0</v>
      </c>
      <c r="SR161" s="20">
        <f t="shared" si="294"/>
        <v>0</v>
      </c>
      <c r="SS161" s="20">
        <f t="shared" si="295"/>
        <v>3000</v>
      </c>
      <c r="ST161" s="20">
        <f t="shared" si="296"/>
        <v>55000</v>
      </c>
      <c r="SU161" s="20">
        <f t="shared" si="297"/>
        <v>8000</v>
      </c>
      <c r="SV161" s="36">
        <f t="shared" si="298"/>
        <v>114000</v>
      </c>
      <c r="SW161" s="20">
        <f t="shared" si="299"/>
        <v>29000</v>
      </c>
      <c r="SX161" s="20">
        <f t="shared" si="300"/>
        <v>10000</v>
      </c>
      <c r="SY161" s="20">
        <f t="shared" si="301"/>
        <v>8000</v>
      </c>
      <c r="SZ161" s="20">
        <f t="shared" si="302"/>
        <v>5000</v>
      </c>
      <c r="TA161" s="20">
        <f t="shared" si="303"/>
        <v>16000</v>
      </c>
      <c r="TB161" s="20">
        <f t="shared" si="304"/>
        <v>20000</v>
      </c>
      <c r="TC161" s="20">
        <f t="shared" si="305"/>
        <v>2000</v>
      </c>
      <c r="TD161" s="20">
        <f t="shared" si="306"/>
        <v>0</v>
      </c>
      <c r="TE161" s="20">
        <f t="shared" si="307"/>
        <v>0</v>
      </c>
      <c r="TF161" s="20">
        <f t="shared" si="308"/>
        <v>24000</v>
      </c>
      <c r="TG161" s="20">
        <f t="shared" si="309"/>
        <v>30000</v>
      </c>
      <c r="TH161" s="20">
        <f t="shared" si="310"/>
        <v>362000</v>
      </c>
      <c r="TI161" s="6"/>
      <c r="TJ161" s="36">
        <f t="shared" si="311"/>
        <v>800000</v>
      </c>
      <c r="TK161" s="36">
        <f t="shared" si="312"/>
        <v>800000</v>
      </c>
      <c r="TL161" s="36">
        <f t="shared" si="313"/>
        <v>730000</v>
      </c>
      <c r="TM161" s="20">
        <f t="shared" si="314"/>
        <v>730000</v>
      </c>
      <c r="TN161" s="20">
        <f t="shared" si="315"/>
        <v>0</v>
      </c>
      <c r="TO161" s="20">
        <f t="shared" si="316"/>
        <v>0</v>
      </c>
      <c r="TP161" s="20">
        <f t="shared" si="317"/>
        <v>0</v>
      </c>
      <c r="TQ161" s="36">
        <f t="shared" si="318"/>
        <v>70000</v>
      </c>
      <c r="TR161" s="36">
        <f t="shared" si="319"/>
        <v>0</v>
      </c>
      <c r="TS161" s="20">
        <f t="shared" si="320"/>
        <v>0</v>
      </c>
      <c r="TT161" s="20">
        <f t="shared" si="321"/>
        <v>0</v>
      </c>
      <c r="TU161" s="20">
        <f t="shared" si="322"/>
        <v>0</v>
      </c>
      <c r="TV161" s="20">
        <f t="shared" si="323"/>
        <v>1000</v>
      </c>
      <c r="TW161" s="20">
        <f t="shared" si="324"/>
        <v>30000</v>
      </c>
      <c r="TX161" s="20">
        <f t="shared" si="325"/>
        <v>3000</v>
      </c>
      <c r="TY161" s="36">
        <f t="shared" si="326"/>
        <v>36000</v>
      </c>
      <c r="TZ161" s="20">
        <f t="shared" si="327"/>
        <v>15000</v>
      </c>
      <c r="UA161" s="20">
        <f t="shared" si="328"/>
        <v>5000</v>
      </c>
      <c r="UB161" s="20">
        <f t="shared" si="329"/>
        <v>4000</v>
      </c>
      <c r="UC161" s="20">
        <f t="shared" si="330"/>
        <v>2000</v>
      </c>
      <c r="UD161" s="20">
        <f t="shared" si="331"/>
        <v>5000</v>
      </c>
      <c r="UE161" s="20">
        <f t="shared" si="332"/>
        <v>5000</v>
      </c>
      <c r="UF161" s="20">
        <f t="shared" si="333"/>
        <v>0</v>
      </c>
      <c r="UG161" s="20">
        <f t="shared" si="334"/>
        <v>0</v>
      </c>
      <c r="UH161" s="20">
        <f t="shared" si="335"/>
        <v>0</v>
      </c>
      <c r="UI161" s="20">
        <f t="shared" si="336"/>
        <v>0</v>
      </c>
      <c r="UJ161" s="20">
        <f t="shared" si="337"/>
        <v>0</v>
      </c>
      <c r="UK161" s="20">
        <f t="shared" si="338"/>
        <v>0</v>
      </c>
      <c r="UL161" s="6"/>
      <c r="UM161" s="36">
        <f t="shared" si="339"/>
        <v>800000</v>
      </c>
      <c r="UN161" s="36">
        <f t="shared" si="340"/>
        <v>800000</v>
      </c>
      <c r="UO161" s="36">
        <f t="shared" si="341"/>
        <v>730000</v>
      </c>
      <c r="UP161" s="20">
        <f t="shared" si="342"/>
        <v>730000</v>
      </c>
      <c r="UQ161" s="20">
        <f t="shared" si="343"/>
        <v>0</v>
      </c>
      <c r="UR161" s="20">
        <f t="shared" si="344"/>
        <v>0</v>
      </c>
      <c r="US161" s="20">
        <f t="shared" si="345"/>
        <v>0</v>
      </c>
      <c r="UT161" s="36">
        <f t="shared" si="346"/>
        <v>70000</v>
      </c>
      <c r="UU161" s="36">
        <f t="shared" si="347"/>
        <v>0</v>
      </c>
      <c r="UV161" s="20">
        <f t="shared" si="348"/>
        <v>0</v>
      </c>
      <c r="UW161" s="20">
        <f t="shared" si="349"/>
        <v>0</v>
      </c>
      <c r="UX161" s="20">
        <f t="shared" si="350"/>
        <v>0</v>
      </c>
      <c r="UY161" s="20">
        <f t="shared" si="351"/>
        <v>1000</v>
      </c>
      <c r="UZ161" s="20">
        <f t="shared" si="352"/>
        <v>30000</v>
      </c>
      <c r="VA161" s="20">
        <f t="shared" si="353"/>
        <v>3000</v>
      </c>
      <c r="VB161" s="36">
        <f t="shared" si="354"/>
        <v>36000</v>
      </c>
      <c r="VC161" s="20">
        <f t="shared" si="355"/>
        <v>15000</v>
      </c>
      <c r="VD161" s="20">
        <f t="shared" si="356"/>
        <v>5000</v>
      </c>
      <c r="VE161" s="20">
        <f t="shared" si="357"/>
        <v>4000</v>
      </c>
      <c r="VF161" s="20">
        <f t="shared" si="358"/>
        <v>2000</v>
      </c>
      <c r="VG161" s="20">
        <f t="shared" si="359"/>
        <v>5000</v>
      </c>
      <c r="VH161" s="20">
        <f t="shared" si="360"/>
        <v>5000</v>
      </c>
      <c r="VI161" s="20">
        <f t="shared" si="361"/>
        <v>0</v>
      </c>
      <c r="VJ161" s="20">
        <f t="shared" si="362"/>
        <v>0</v>
      </c>
      <c r="VK161" s="20">
        <f t="shared" si="363"/>
        <v>0</v>
      </c>
      <c r="VL161" s="20">
        <f t="shared" si="364"/>
        <v>0</v>
      </c>
      <c r="VM161" s="20">
        <f t="shared" si="365"/>
        <v>0</v>
      </c>
      <c r="VN161" s="20">
        <f t="shared" si="366"/>
        <v>0</v>
      </c>
      <c r="VT161" s="34">
        <f t="shared" si="253"/>
        <v>1356155</v>
      </c>
      <c r="VU161" s="34" t="str">
        <f t="shared" si="254"/>
        <v>Oblastní charita Sobotka</v>
      </c>
      <c r="VV161" s="34" t="str">
        <f t="shared" si="255"/>
        <v>Charitní pečovatelská služba Libošovice</v>
      </c>
      <c r="VW161" s="34" t="str">
        <f t="shared" si="256"/>
        <v>pečovatelská služba</v>
      </c>
      <c r="VX161" s="10">
        <f t="shared" si="257"/>
        <v>58000</v>
      </c>
      <c r="VY161" s="10"/>
      <c r="VZ161" s="10"/>
      <c r="WA161" s="10">
        <f t="shared" si="258"/>
        <v>29000</v>
      </c>
      <c r="WB161" s="10">
        <f t="shared" si="259"/>
        <v>20000</v>
      </c>
      <c r="WC161" s="10">
        <f t="shared" si="260"/>
        <v>8000</v>
      </c>
      <c r="WD161" s="10">
        <f t="shared" si="261"/>
        <v>0</v>
      </c>
      <c r="WE161" s="10">
        <f t="shared" si="262"/>
        <v>31000</v>
      </c>
      <c r="WF161" s="10"/>
      <c r="WG161" s="10"/>
      <c r="WH161" s="10">
        <f t="shared" si="263"/>
        <v>30000</v>
      </c>
      <c r="WI161" s="10">
        <f t="shared" si="264"/>
        <v>396000</v>
      </c>
      <c r="WJ161" s="10">
        <f t="shared" si="265"/>
        <v>1367000</v>
      </c>
      <c r="WK161" s="10"/>
      <c r="WL161" s="10">
        <f t="shared" si="266"/>
        <v>34000</v>
      </c>
      <c r="WM161" s="10">
        <f t="shared" si="267"/>
        <v>1973000</v>
      </c>
      <c r="WN161" s="10">
        <f t="shared" si="268"/>
        <v>1973000</v>
      </c>
      <c r="WO161" s="10">
        <f t="shared" si="269"/>
        <v>0</v>
      </c>
      <c r="WP161" s="10">
        <f t="shared" si="270"/>
        <v>1401000</v>
      </c>
      <c r="WQ161" s="34">
        <v>6115340</v>
      </c>
      <c r="WR161" s="10">
        <f t="shared" si="271"/>
        <v>31000</v>
      </c>
      <c r="WS161" s="10"/>
      <c r="WT161" s="10"/>
      <c r="WU161" s="10">
        <f t="shared" si="272"/>
        <v>15000</v>
      </c>
      <c r="WV161" s="10">
        <f t="shared" si="273"/>
        <v>5000</v>
      </c>
      <c r="WW161" s="10">
        <f t="shared" si="274"/>
        <v>4000</v>
      </c>
      <c r="WX161" s="10">
        <f t="shared" si="275"/>
        <v>0</v>
      </c>
      <c r="WY161" s="10">
        <f t="shared" si="276"/>
        <v>12000</v>
      </c>
      <c r="WZ161" s="10"/>
      <c r="XA161" s="10"/>
      <c r="XB161" s="10">
        <f t="shared" si="277"/>
        <v>0</v>
      </c>
      <c r="XC161" s="10">
        <f t="shared" si="278"/>
        <v>3000</v>
      </c>
      <c r="XD161" s="10">
        <f t="shared" si="279"/>
        <v>730000</v>
      </c>
      <c r="XE161" s="10">
        <f t="shared" si="280"/>
        <v>800000</v>
      </c>
      <c r="XF161" s="10"/>
      <c r="XG161" s="10">
        <f t="shared" si="281"/>
        <v>800000</v>
      </c>
      <c r="XH161" s="10">
        <f t="shared" si="282"/>
        <v>0</v>
      </c>
      <c r="XI161" s="10"/>
      <c r="XJ161" s="10"/>
      <c r="XK161" s="10"/>
    </row>
    <row r="162" spans="1:635" s="34" customFormat="1" ht="28.5" customHeight="1">
      <c r="A162" s="7">
        <v>1</v>
      </c>
      <c r="B162" s="9" t="s">
        <v>1727</v>
      </c>
      <c r="C162" s="7">
        <v>44477309</v>
      </c>
      <c r="D162" s="7" t="s">
        <v>1728</v>
      </c>
      <c r="E162" s="7" t="s">
        <v>1315</v>
      </c>
      <c r="F162" s="7">
        <v>5894253</v>
      </c>
      <c r="G162" s="7" t="s">
        <v>1196</v>
      </c>
      <c r="H162" s="7" t="s">
        <v>1187</v>
      </c>
      <c r="I162" s="7" t="s">
        <v>1730</v>
      </c>
      <c r="J162" s="35">
        <v>39083</v>
      </c>
      <c r="K162" s="7"/>
      <c r="L162" s="7" t="s">
        <v>1188</v>
      </c>
      <c r="M162" s="7" t="s">
        <v>1731</v>
      </c>
      <c r="N162" s="7">
        <v>25</v>
      </c>
      <c r="O162" s="7"/>
      <c r="P162" s="7">
        <v>36</v>
      </c>
      <c r="Q162" s="7">
        <v>34</v>
      </c>
      <c r="R162" s="7">
        <v>35</v>
      </c>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t="s">
        <v>1308</v>
      </c>
      <c r="BM162" s="7" t="s">
        <v>1191</v>
      </c>
      <c r="BN162" s="7" t="s">
        <v>1309</v>
      </c>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v>0</v>
      </c>
      <c r="DB162" s="7">
        <v>0</v>
      </c>
      <c r="DC162" s="7">
        <v>0</v>
      </c>
      <c r="DD162" s="7">
        <v>0</v>
      </c>
      <c r="DE162" s="7">
        <v>0</v>
      </c>
      <c r="DF162" s="7">
        <v>3</v>
      </c>
      <c r="DG162" s="7">
        <v>5</v>
      </c>
      <c r="DH162" s="7">
        <v>8</v>
      </c>
      <c r="DI162" s="7">
        <v>7</v>
      </c>
      <c r="DJ162" s="7">
        <v>2</v>
      </c>
      <c r="DK162" s="7">
        <v>3</v>
      </c>
      <c r="DL162" s="7">
        <v>5</v>
      </c>
      <c r="DM162" s="7">
        <v>8</v>
      </c>
      <c r="DN162" s="7">
        <v>7</v>
      </c>
      <c r="DO162" s="7">
        <v>2</v>
      </c>
      <c r="DP162" s="7">
        <v>0</v>
      </c>
      <c r="DQ162" s="7">
        <v>25</v>
      </c>
      <c r="DR162" s="7">
        <v>25</v>
      </c>
      <c r="DS162" s="7">
        <v>0</v>
      </c>
      <c r="DT162" s="7">
        <v>0</v>
      </c>
      <c r="DU162" s="7">
        <v>0</v>
      </c>
      <c r="DV162" s="7">
        <v>0</v>
      </c>
      <c r="DW162" s="7">
        <v>0</v>
      </c>
      <c r="DX162" s="7">
        <v>3</v>
      </c>
      <c r="DY162" s="7">
        <v>6</v>
      </c>
      <c r="DZ162" s="7">
        <v>8</v>
      </c>
      <c r="EA162" s="7">
        <v>8</v>
      </c>
      <c r="EB162" s="7">
        <v>0</v>
      </c>
      <c r="EC162" s="7">
        <v>3</v>
      </c>
      <c r="ED162" s="7">
        <v>6</v>
      </c>
      <c r="EE162" s="7">
        <v>8</v>
      </c>
      <c r="EF162" s="7">
        <v>8</v>
      </c>
      <c r="EG162" s="7">
        <v>0</v>
      </c>
      <c r="EH162" s="7">
        <v>0</v>
      </c>
      <c r="EI162" s="7">
        <v>25</v>
      </c>
      <c r="EJ162" s="7">
        <v>25</v>
      </c>
      <c r="EK162" s="7">
        <v>1</v>
      </c>
      <c r="EL162" s="7">
        <v>1</v>
      </c>
      <c r="EM162" s="7">
        <v>1</v>
      </c>
      <c r="EN162" s="7">
        <v>402000</v>
      </c>
      <c r="EO162" s="7">
        <v>150000</v>
      </c>
      <c r="EP162" s="7">
        <v>8</v>
      </c>
      <c r="EQ162" s="7">
        <v>8</v>
      </c>
      <c r="ER162" s="7">
        <v>8</v>
      </c>
      <c r="ES162" s="7">
        <v>2018040</v>
      </c>
      <c r="ET162" s="7">
        <v>1400000</v>
      </c>
      <c r="EU162" s="7">
        <v>3</v>
      </c>
      <c r="EV162" s="7">
        <v>3</v>
      </c>
      <c r="EW162" s="7">
        <v>3</v>
      </c>
      <c r="EX162" s="7">
        <v>1037160</v>
      </c>
      <c r="EY162" s="7">
        <v>0</v>
      </c>
      <c r="EZ162" s="7"/>
      <c r="FA162" s="7"/>
      <c r="FB162" s="7"/>
      <c r="FC162" s="7"/>
      <c r="FD162" s="7"/>
      <c r="FE162" s="7"/>
      <c r="FF162" s="7"/>
      <c r="FG162" s="7"/>
      <c r="FH162" s="7"/>
      <c r="FI162" s="7"/>
      <c r="FJ162" s="7"/>
      <c r="FK162" s="7"/>
      <c r="FL162" s="7"/>
      <c r="FM162" s="7"/>
      <c r="FN162" s="7"/>
      <c r="FO162" s="7">
        <v>17</v>
      </c>
      <c r="FP162" s="7">
        <v>16.600000000000001</v>
      </c>
      <c r="FQ162" s="7">
        <v>17.600000000000001</v>
      </c>
      <c r="FR162" s="7">
        <v>5074300</v>
      </c>
      <c r="FS162" s="7">
        <v>1250000</v>
      </c>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c r="IW162" s="7"/>
      <c r="IX162" s="7"/>
      <c r="IY162" s="7"/>
      <c r="IZ162" s="7"/>
      <c r="JA162" s="7"/>
      <c r="JB162" s="7"/>
      <c r="JC162" s="7"/>
      <c r="JD162" s="7"/>
      <c r="JE162" s="7"/>
      <c r="JF162" s="7"/>
      <c r="JG162" s="7"/>
      <c r="JH162" s="7"/>
      <c r="JI162" s="7"/>
      <c r="JJ162" s="7"/>
      <c r="JK162" s="7"/>
      <c r="JL162" s="7"/>
      <c r="JM162" s="7"/>
      <c r="JN162" s="7"/>
      <c r="JO162" s="7"/>
      <c r="JP162" s="7"/>
      <c r="JQ162" s="7"/>
      <c r="JR162" s="7"/>
      <c r="JS162" s="7"/>
      <c r="JT162" s="7"/>
      <c r="JU162" s="7"/>
      <c r="JV162" s="7"/>
      <c r="JW162" s="7"/>
      <c r="JX162" s="7"/>
      <c r="JY162" s="7"/>
      <c r="JZ162" s="7"/>
      <c r="KA162" s="7"/>
      <c r="KB162" s="7"/>
      <c r="KC162" s="7"/>
      <c r="KD162" s="7"/>
      <c r="KE162" s="7"/>
      <c r="KF162" s="7"/>
      <c r="KG162" s="7">
        <v>0</v>
      </c>
      <c r="KH162" s="7"/>
      <c r="KI162" s="7">
        <v>12</v>
      </c>
      <c r="KJ162" s="7">
        <v>0</v>
      </c>
      <c r="KK162" s="7">
        <v>0</v>
      </c>
      <c r="KL162" s="7">
        <v>0</v>
      </c>
      <c r="KM162" s="7">
        <v>12</v>
      </c>
      <c r="KN162" s="7">
        <v>8531500</v>
      </c>
      <c r="KO162" s="7">
        <v>2800000</v>
      </c>
      <c r="KP162" s="7">
        <v>2800000</v>
      </c>
      <c r="KQ162" s="7"/>
      <c r="KR162" s="7"/>
      <c r="KS162" s="7"/>
      <c r="KT162" s="7">
        <v>0</v>
      </c>
      <c r="KU162" s="7">
        <v>0</v>
      </c>
      <c r="KV162" s="7">
        <v>0</v>
      </c>
      <c r="KW162" s="7"/>
      <c r="KX162" s="7"/>
      <c r="KY162" s="7"/>
      <c r="KZ162" s="7">
        <v>0</v>
      </c>
      <c r="LA162" s="7">
        <v>0</v>
      </c>
      <c r="LB162" s="7">
        <v>0</v>
      </c>
      <c r="LC162" s="7"/>
      <c r="LD162" s="7"/>
      <c r="LE162" s="7"/>
      <c r="LF162" s="7">
        <v>182000</v>
      </c>
      <c r="LG162" s="7">
        <v>0</v>
      </c>
      <c r="LH162" s="7">
        <v>0</v>
      </c>
      <c r="LI162" s="7"/>
      <c r="LJ162" s="7"/>
      <c r="LK162" s="7"/>
      <c r="LL162" s="7">
        <v>0</v>
      </c>
      <c r="LM162" s="7">
        <v>0</v>
      </c>
      <c r="LN162" s="7">
        <v>0</v>
      </c>
      <c r="LO162" s="7"/>
      <c r="LP162" s="7"/>
      <c r="LQ162" s="7"/>
      <c r="LR162" s="7">
        <v>155000</v>
      </c>
      <c r="LS162" s="7">
        <v>0</v>
      </c>
      <c r="LT162" s="7">
        <v>0</v>
      </c>
      <c r="LU162" s="7"/>
      <c r="LV162" s="7"/>
      <c r="LW162" s="7"/>
      <c r="LX162" s="7">
        <v>1300000</v>
      </c>
      <c r="LY162" s="7">
        <v>0</v>
      </c>
      <c r="LZ162" s="7">
        <v>0</v>
      </c>
      <c r="MA162" s="7"/>
      <c r="MB162" s="7"/>
      <c r="MC162" s="7"/>
      <c r="MD162" s="7">
        <v>17000</v>
      </c>
      <c r="ME162" s="7">
        <v>0</v>
      </c>
      <c r="MF162" s="7">
        <v>0</v>
      </c>
      <c r="MG162" s="7"/>
      <c r="MH162" s="7"/>
      <c r="MI162" s="7"/>
      <c r="MJ162" s="7">
        <v>55000</v>
      </c>
      <c r="MK162" s="7">
        <v>0</v>
      </c>
      <c r="ML162" s="7">
        <v>0</v>
      </c>
      <c r="MM162" s="7"/>
      <c r="MN162" s="7"/>
      <c r="MO162" s="7"/>
      <c r="MP162" s="7">
        <v>260000</v>
      </c>
      <c r="MQ162" s="7">
        <v>0</v>
      </c>
      <c r="MR162" s="7">
        <v>0</v>
      </c>
      <c r="MS162" s="7"/>
      <c r="MT162" s="7"/>
      <c r="MU162" s="7"/>
      <c r="MV162" s="7">
        <v>575000</v>
      </c>
      <c r="MW162" s="7">
        <v>250000</v>
      </c>
      <c r="MX162" s="7">
        <v>250000</v>
      </c>
      <c r="MY162" s="7"/>
      <c r="MZ162" s="7"/>
      <c r="NA162" s="7"/>
      <c r="NB162" s="7">
        <v>41500</v>
      </c>
      <c r="NC162" s="7">
        <v>15000</v>
      </c>
      <c r="ND162" s="7">
        <v>15000</v>
      </c>
      <c r="NE162" s="7"/>
      <c r="NF162" s="7"/>
      <c r="NG162" s="7"/>
      <c r="NH162" s="7">
        <v>75000</v>
      </c>
      <c r="NI162" s="7">
        <v>35000</v>
      </c>
      <c r="NJ162" s="7">
        <v>35000</v>
      </c>
      <c r="NK162" s="7"/>
      <c r="NL162" s="7"/>
      <c r="NM162" s="7"/>
      <c r="NN162" s="7">
        <v>29000</v>
      </c>
      <c r="NO162" s="7">
        <v>0</v>
      </c>
      <c r="NP162" s="7">
        <v>0</v>
      </c>
      <c r="NQ162" s="7"/>
      <c r="NR162" s="7"/>
      <c r="NS162" s="7"/>
      <c r="NT162" s="7">
        <v>62000</v>
      </c>
      <c r="NU162" s="7">
        <v>0</v>
      </c>
      <c r="NV162" s="7">
        <v>0</v>
      </c>
      <c r="NW162" s="7"/>
      <c r="NX162" s="7"/>
      <c r="NY162" s="7"/>
      <c r="NZ162" s="7">
        <v>350000</v>
      </c>
      <c r="OA162" s="7">
        <v>0</v>
      </c>
      <c r="OB162" s="7">
        <v>0</v>
      </c>
      <c r="OC162" s="7"/>
      <c r="OD162" s="7"/>
      <c r="OE162" s="7"/>
      <c r="OF162" s="7">
        <v>12000</v>
      </c>
      <c r="OG162" s="7">
        <v>0</v>
      </c>
      <c r="OH162" s="7">
        <v>0</v>
      </c>
      <c r="OI162" s="7"/>
      <c r="OJ162" s="7"/>
      <c r="OK162" s="7"/>
      <c r="OL162" s="7">
        <v>0</v>
      </c>
      <c r="OM162" s="7">
        <v>0</v>
      </c>
      <c r="ON162" s="7">
        <v>0</v>
      </c>
      <c r="OO162" s="7"/>
      <c r="OP162" s="7"/>
      <c r="OQ162" s="7"/>
      <c r="OR162" s="7">
        <v>0</v>
      </c>
      <c r="OS162" s="7">
        <v>0</v>
      </c>
      <c r="OT162" s="7">
        <v>0</v>
      </c>
      <c r="OU162" s="7"/>
      <c r="OV162" s="7"/>
      <c r="OW162" s="7"/>
      <c r="OX162" s="7">
        <v>252000</v>
      </c>
      <c r="OY162" s="7">
        <v>0</v>
      </c>
      <c r="OZ162" s="7">
        <v>0</v>
      </c>
      <c r="PA162" s="7"/>
      <c r="PB162" s="7"/>
      <c r="PC162" s="7"/>
      <c r="PD162" s="7">
        <v>220000</v>
      </c>
      <c r="PE162" s="7">
        <v>0</v>
      </c>
      <c r="PF162" s="7">
        <v>0</v>
      </c>
      <c r="PG162" s="7"/>
      <c r="PH162" s="7"/>
      <c r="PI162" s="7"/>
      <c r="PJ162" s="7">
        <v>66000</v>
      </c>
      <c r="PK162" s="7">
        <v>0</v>
      </c>
      <c r="PL162" s="7">
        <v>0</v>
      </c>
      <c r="PM162" s="7"/>
      <c r="PN162" s="7"/>
      <c r="PO162" s="7"/>
      <c r="PP162" s="7">
        <v>12183000</v>
      </c>
      <c r="PQ162" s="7">
        <v>3100000</v>
      </c>
      <c r="PR162" s="8">
        <v>3100000</v>
      </c>
      <c r="PS162" s="7">
        <v>100</v>
      </c>
      <c r="PT162" s="7">
        <v>100</v>
      </c>
      <c r="PU162" s="7"/>
      <c r="PV162" s="7">
        <v>8261866</v>
      </c>
      <c r="PW162" s="7"/>
      <c r="PX162" s="7">
        <v>2600000</v>
      </c>
      <c r="PY162" s="7">
        <v>2600000</v>
      </c>
      <c r="PZ162" s="7">
        <v>3100000</v>
      </c>
      <c r="QA162" s="7">
        <v>75000</v>
      </c>
      <c r="QB162" s="7">
        <v>50000</v>
      </c>
      <c r="QC162" s="7">
        <v>80000</v>
      </c>
      <c r="QD162" s="7">
        <v>0</v>
      </c>
      <c r="QE162" s="7">
        <v>0</v>
      </c>
      <c r="QF162" s="7">
        <v>0</v>
      </c>
      <c r="QG162" s="7">
        <v>0</v>
      </c>
      <c r="QH162" s="7">
        <v>0</v>
      </c>
      <c r="QI162" s="7">
        <v>0</v>
      </c>
      <c r="QJ162" s="7">
        <v>4857013</v>
      </c>
      <c r="QK162" s="7">
        <v>5031000</v>
      </c>
      <c r="QL162" s="7">
        <v>5100000</v>
      </c>
      <c r="QM162" s="7"/>
      <c r="QN162" s="7">
        <v>708853</v>
      </c>
      <c r="QO162" s="7">
        <v>770000</v>
      </c>
      <c r="QP162" s="7">
        <v>800000</v>
      </c>
      <c r="QQ162" s="7"/>
      <c r="QR162" s="7"/>
      <c r="QS162" s="7"/>
      <c r="QT162" s="7"/>
      <c r="QU162" s="7">
        <v>1200000</v>
      </c>
      <c r="QV162" s="7">
        <v>1200000</v>
      </c>
      <c r="QW162" s="7">
        <v>1300000</v>
      </c>
      <c r="QX162" s="7">
        <v>5000</v>
      </c>
      <c r="QY162" s="7">
        <v>15000</v>
      </c>
      <c r="QZ162" s="7">
        <v>5000</v>
      </c>
      <c r="RA162" s="7"/>
      <c r="RB162" s="7"/>
      <c r="RC162" s="7"/>
      <c r="RD162" s="7">
        <v>1561535</v>
      </c>
      <c r="RE162" s="7">
        <v>1646000</v>
      </c>
      <c r="RF162" s="7">
        <v>1798000</v>
      </c>
      <c r="RG162" s="7"/>
      <c r="RH162" s="7"/>
      <c r="RI162" s="7">
        <v>0</v>
      </c>
      <c r="RJ162" s="7"/>
      <c r="RK162" s="7"/>
      <c r="RL162" s="7"/>
      <c r="RM162" s="7" t="s">
        <v>1188</v>
      </c>
      <c r="RN162" s="7"/>
      <c r="RO162" s="7"/>
      <c r="RP162" s="7"/>
      <c r="RQ162" s="7"/>
      <c r="RR162" s="7"/>
      <c r="RS162" s="7"/>
      <c r="RT162" s="7"/>
      <c r="RU162" s="7"/>
      <c r="RV162" s="7"/>
      <c r="RW162" s="7"/>
      <c r="RX162" s="7"/>
      <c r="RY162" s="7"/>
      <c r="RZ162" s="7"/>
      <c r="SA162" s="7"/>
      <c r="SB162" s="7"/>
      <c r="SC162" s="7"/>
      <c r="SD162" s="7"/>
      <c r="SE162" s="7"/>
      <c r="SF162" s="7"/>
      <c r="SG162" s="36">
        <f t="shared" si="283"/>
        <v>12183000</v>
      </c>
      <c r="SH162" s="36">
        <f t="shared" si="284"/>
        <v>12183000</v>
      </c>
      <c r="SI162" s="36">
        <f t="shared" si="285"/>
        <v>8713500</v>
      </c>
      <c r="SJ162" s="20">
        <f t="shared" si="286"/>
        <v>8531500</v>
      </c>
      <c r="SK162" s="20">
        <f t="shared" si="287"/>
        <v>0</v>
      </c>
      <c r="SL162" s="20">
        <f t="shared" si="288"/>
        <v>0</v>
      </c>
      <c r="SM162" s="20">
        <f t="shared" si="289"/>
        <v>182000</v>
      </c>
      <c r="SN162" s="36">
        <f t="shared" si="290"/>
        <v>3469500</v>
      </c>
      <c r="SO162" s="36">
        <f t="shared" si="291"/>
        <v>155000</v>
      </c>
      <c r="SP162" s="20">
        <f t="shared" si="292"/>
        <v>0</v>
      </c>
      <c r="SQ162" s="20">
        <f t="shared" si="293"/>
        <v>155000</v>
      </c>
      <c r="SR162" s="20">
        <f t="shared" si="294"/>
        <v>1300000</v>
      </c>
      <c r="SS162" s="20">
        <f t="shared" si="295"/>
        <v>17000</v>
      </c>
      <c r="ST162" s="20">
        <f t="shared" si="296"/>
        <v>55000</v>
      </c>
      <c r="SU162" s="20">
        <f t="shared" si="297"/>
        <v>260000</v>
      </c>
      <c r="SV162" s="36">
        <f t="shared" si="298"/>
        <v>1396500</v>
      </c>
      <c r="SW162" s="20">
        <f t="shared" si="299"/>
        <v>575000</v>
      </c>
      <c r="SX162" s="20">
        <f t="shared" si="300"/>
        <v>41500</v>
      </c>
      <c r="SY162" s="20">
        <f t="shared" si="301"/>
        <v>75000</v>
      </c>
      <c r="SZ162" s="20">
        <f t="shared" si="302"/>
        <v>29000</v>
      </c>
      <c r="TA162" s="20">
        <f t="shared" si="303"/>
        <v>62000</v>
      </c>
      <c r="TB162" s="20">
        <f t="shared" si="304"/>
        <v>350000</v>
      </c>
      <c r="TC162" s="20">
        <f t="shared" si="305"/>
        <v>12000</v>
      </c>
      <c r="TD162" s="20">
        <f t="shared" si="306"/>
        <v>0</v>
      </c>
      <c r="TE162" s="20">
        <f t="shared" si="307"/>
        <v>0</v>
      </c>
      <c r="TF162" s="20">
        <f t="shared" si="308"/>
        <v>252000</v>
      </c>
      <c r="TG162" s="20">
        <f t="shared" si="309"/>
        <v>220000</v>
      </c>
      <c r="TH162" s="20">
        <f t="shared" si="310"/>
        <v>66000</v>
      </c>
      <c r="TI162" s="6"/>
      <c r="TJ162" s="36">
        <f t="shared" si="311"/>
        <v>3100000</v>
      </c>
      <c r="TK162" s="36">
        <f t="shared" si="312"/>
        <v>3100000</v>
      </c>
      <c r="TL162" s="36">
        <f t="shared" si="313"/>
        <v>2800000</v>
      </c>
      <c r="TM162" s="20">
        <f t="shared" si="314"/>
        <v>2800000</v>
      </c>
      <c r="TN162" s="20">
        <f t="shared" si="315"/>
        <v>0</v>
      </c>
      <c r="TO162" s="20">
        <f t="shared" si="316"/>
        <v>0</v>
      </c>
      <c r="TP162" s="20">
        <f t="shared" si="317"/>
        <v>0</v>
      </c>
      <c r="TQ162" s="36">
        <f t="shared" si="318"/>
        <v>300000</v>
      </c>
      <c r="TR162" s="36">
        <f t="shared" si="319"/>
        <v>0</v>
      </c>
      <c r="TS162" s="20">
        <f t="shared" si="320"/>
        <v>0</v>
      </c>
      <c r="TT162" s="20">
        <f t="shared" si="321"/>
        <v>0</v>
      </c>
      <c r="TU162" s="20">
        <f t="shared" si="322"/>
        <v>0</v>
      </c>
      <c r="TV162" s="20">
        <f t="shared" si="323"/>
        <v>0</v>
      </c>
      <c r="TW162" s="20">
        <f t="shared" si="324"/>
        <v>0</v>
      </c>
      <c r="TX162" s="20">
        <f t="shared" si="325"/>
        <v>0</v>
      </c>
      <c r="TY162" s="36">
        <f t="shared" si="326"/>
        <v>300000</v>
      </c>
      <c r="TZ162" s="20">
        <f t="shared" si="327"/>
        <v>250000</v>
      </c>
      <c r="UA162" s="20">
        <f t="shared" si="328"/>
        <v>15000</v>
      </c>
      <c r="UB162" s="20">
        <f t="shared" si="329"/>
        <v>35000</v>
      </c>
      <c r="UC162" s="20">
        <f t="shared" si="330"/>
        <v>0</v>
      </c>
      <c r="UD162" s="20">
        <f t="shared" si="331"/>
        <v>0</v>
      </c>
      <c r="UE162" s="20">
        <f t="shared" si="332"/>
        <v>0</v>
      </c>
      <c r="UF162" s="20">
        <f t="shared" si="333"/>
        <v>0</v>
      </c>
      <c r="UG162" s="20">
        <f t="shared" si="334"/>
        <v>0</v>
      </c>
      <c r="UH162" s="20">
        <f t="shared" si="335"/>
        <v>0</v>
      </c>
      <c r="UI162" s="20">
        <f t="shared" si="336"/>
        <v>0</v>
      </c>
      <c r="UJ162" s="20">
        <f t="shared" si="337"/>
        <v>0</v>
      </c>
      <c r="UK162" s="20">
        <f t="shared" si="338"/>
        <v>0</v>
      </c>
      <c r="UL162" s="6"/>
      <c r="UM162" s="36">
        <f t="shared" si="339"/>
        <v>3100000</v>
      </c>
      <c r="UN162" s="36">
        <f t="shared" si="340"/>
        <v>3100000</v>
      </c>
      <c r="UO162" s="36">
        <f t="shared" si="341"/>
        <v>2800000</v>
      </c>
      <c r="UP162" s="20">
        <f t="shared" si="342"/>
        <v>2800000</v>
      </c>
      <c r="UQ162" s="20">
        <f t="shared" si="343"/>
        <v>0</v>
      </c>
      <c r="UR162" s="20">
        <f t="shared" si="344"/>
        <v>0</v>
      </c>
      <c r="US162" s="20">
        <f t="shared" si="345"/>
        <v>0</v>
      </c>
      <c r="UT162" s="36">
        <f t="shared" si="346"/>
        <v>300000</v>
      </c>
      <c r="UU162" s="36">
        <f t="shared" si="347"/>
        <v>0</v>
      </c>
      <c r="UV162" s="20">
        <f t="shared" si="348"/>
        <v>0</v>
      </c>
      <c r="UW162" s="20">
        <f t="shared" si="349"/>
        <v>0</v>
      </c>
      <c r="UX162" s="20">
        <f t="shared" si="350"/>
        <v>0</v>
      </c>
      <c r="UY162" s="20">
        <f t="shared" si="351"/>
        <v>0</v>
      </c>
      <c r="UZ162" s="20">
        <f t="shared" si="352"/>
        <v>0</v>
      </c>
      <c r="VA162" s="20">
        <f t="shared" si="353"/>
        <v>0</v>
      </c>
      <c r="VB162" s="36">
        <f t="shared" si="354"/>
        <v>300000</v>
      </c>
      <c r="VC162" s="20">
        <f t="shared" si="355"/>
        <v>250000</v>
      </c>
      <c r="VD162" s="20">
        <f t="shared" si="356"/>
        <v>15000</v>
      </c>
      <c r="VE162" s="20">
        <f t="shared" si="357"/>
        <v>35000</v>
      </c>
      <c r="VF162" s="20">
        <f t="shared" si="358"/>
        <v>0</v>
      </c>
      <c r="VG162" s="20">
        <f t="shared" si="359"/>
        <v>0</v>
      </c>
      <c r="VH162" s="20">
        <f t="shared" si="360"/>
        <v>0</v>
      </c>
      <c r="VI162" s="20">
        <f t="shared" si="361"/>
        <v>0</v>
      </c>
      <c r="VJ162" s="20">
        <f t="shared" si="362"/>
        <v>0</v>
      </c>
      <c r="VK162" s="20">
        <f t="shared" si="363"/>
        <v>0</v>
      </c>
      <c r="VL162" s="20">
        <f t="shared" si="364"/>
        <v>0</v>
      </c>
      <c r="VM162" s="20">
        <f t="shared" si="365"/>
        <v>0</v>
      </c>
      <c r="VN162" s="20">
        <f t="shared" si="366"/>
        <v>0</v>
      </c>
      <c r="VT162" s="34">
        <f t="shared" si="253"/>
        <v>5894253</v>
      </c>
      <c r="VU162" s="34" t="str">
        <f t="shared" si="254"/>
        <v>Oblastní charita Sobotka</v>
      </c>
      <c r="VV162" s="34" t="str">
        <f t="shared" si="255"/>
        <v>Domov pokojného stáří Libošovice</v>
      </c>
      <c r="VW162" s="34" t="str">
        <f t="shared" si="256"/>
        <v>domovy pro seniory</v>
      </c>
      <c r="VX162" s="10">
        <f t="shared" si="257"/>
        <v>1527000</v>
      </c>
      <c r="VY162" s="10"/>
      <c r="VZ162" s="10"/>
      <c r="WA162" s="10">
        <f t="shared" si="258"/>
        <v>575000</v>
      </c>
      <c r="WB162" s="10">
        <f t="shared" si="259"/>
        <v>350000</v>
      </c>
      <c r="WC162" s="10">
        <f t="shared" si="260"/>
        <v>75000</v>
      </c>
      <c r="WD162" s="10">
        <f t="shared" si="261"/>
        <v>0</v>
      </c>
      <c r="WE162" s="10">
        <f t="shared" si="262"/>
        <v>132500</v>
      </c>
      <c r="WF162" s="10"/>
      <c r="WG162" s="10"/>
      <c r="WH162" s="10">
        <f t="shared" si="263"/>
        <v>220000</v>
      </c>
      <c r="WI162" s="10">
        <f t="shared" si="264"/>
        <v>590000</v>
      </c>
      <c r="WJ162" s="10">
        <f t="shared" si="265"/>
        <v>3457200</v>
      </c>
      <c r="WK162" s="10"/>
      <c r="WL162" s="10">
        <f t="shared" si="266"/>
        <v>5256300</v>
      </c>
      <c r="WM162" s="10">
        <f t="shared" si="267"/>
        <v>12183000</v>
      </c>
      <c r="WN162" s="10">
        <f t="shared" si="268"/>
        <v>12183000</v>
      </c>
      <c r="WO162" s="10">
        <f t="shared" si="269"/>
        <v>0</v>
      </c>
      <c r="WP162" s="10">
        <f t="shared" si="270"/>
        <v>8713500</v>
      </c>
      <c r="WQ162" s="34">
        <v>6115340</v>
      </c>
      <c r="WR162" s="10">
        <f t="shared" si="271"/>
        <v>0</v>
      </c>
      <c r="WS162" s="10"/>
      <c r="WT162" s="10"/>
      <c r="WU162" s="10">
        <f t="shared" si="272"/>
        <v>250000</v>
      </c>
      <c r="WV162" s="10">
        <f t="shared" si="273"/>
        <v>0</v>
      </c>
      <c r="WW162" s="10">
        <f t="shared" si="274"/>
        <v>35000</v>
      </c>
      <c r="WX162" s="10">
        <f t="shared" si="275"/>
        <v>0</v>
      </c>
      <c r="WY162" s="10">
        <f t="shared" si="276"/>
        <v>15000</v>
      </c>
      <c r="WZ162" s="10"/>
      <c r="XA162" s="10"/>
      <c r="XB162" s="10">
        <f t="shared" si="277"/>
        <v>0</v>
      </c>
      <c r="XC162" s="10">
        <f t="shared" si="278"/>
        <v>0</v>
      </c>
      <c r="XD162" s="10">
        <f t="shared" si="279"/>
        <v>2800000</v>
      </c>
      <c r="XE162" s="10">
        <f t="shared" si="280"/>
        <v>3100000</v>
      </c>
      <c r="XF162" s="10"/>
      <c r="XG162" s="10">
        <f t="shared" si="281"/>
        <v>3100000</v>
      </c>
      <c r="XH162" s="10">
        <f t="shared" si="282"/>
        <v>0</v>
      </c>
      <c r="XI162" s="10"/>
      <c r="XJ162" s="10"/>
      <c r="XK162" s="10"/>
    </row>
    <row r="163" spans="1:635" s="34" customFormat="1" ht="28.5" customHeight="1">
      <c r="A163" s="7">
        <v>1</v>
      </c>
      <c r="B163" s="9" t="s">
        <v>1732</v>
      </c>
      <c r="C163" s="7">
        <v>43465439</v>
      </c>
      <c r="D163" s="7" t="s">
        <v>1733</v>
      </c>
      <c r="E163" s="7" t="s">
        <v>1315</v>
      </c>
      <c r="F163" s="7">
        <v>2788586</v>
      </c>
      <c r="G163" s="7" t="s">
        <v>1324</v>
      </c>
      <c r="H163" s="7" t="s">
        <v>1221</v>
      </c>
      <c r="I163" s="7" t="s">
        <v>1734</v>
      </c>
      <c r="J163" s="35">
        <v>42186</v>
      </c>
      <c r="K163" s="7"/>
      <c r="L163" s="7" t="s">
        <v>1188</v>
      </c>
      <c r="M163" s="7"/>
      <c r="N163" s="7"/>
      <c r="O163" s="7"/>
      <c r="P163" s="7"/>
      <c r="Q163" s="7"/>
      <c r="R163" s="7"/>
      <c r="S163" s="7"/>
      <c r="T163" s="7"/>
      <c r="U163" s="7"/>
      <c r="V163" s="7"/>
      <c r="W163" s="7"/>
      <c r="X163" s="7" t="s">
        <v>1233</v>
      </c>
      <c r="Y163" s="7"/>
      <c r="Z163" s="7">
        <v>1</v>
      </c>
      <c r="AA163" s="7">
        <v>1</v>
      </c>
      <c r="AB163" s="7">
        <v>0</v>
      </c>
      <c r="AC163" s="7">
        <v>4</v>
      </c>
      <c r="AD163" s="7">
        <v>5</v>
      </c>
      <c r="AE163" s="7"/>
      <c r="AF163" s="7"/>
      <c r="AG163" s="7"/>
      <c r="AH163" s="7"/>
      <c r="AI163" s="7"/>
      <c r="AJ163" s="7"/>
      <c r="AK163" s="7"/>
      <c r="AL163" s="7"/>
      <c r="AM163" s="7"/>
      <c r="AN163" s="7"/>
      <c r="AO163" s="7" t="s">
        <v>1735</v>
      </c>
      <c r="AP163" s="7" t="s">
        <v>1242</v>
      </c>
      <c r="AQ163" s="7">
        <v>2</v>
      </c>
      <c r="AR163" s="7">
        <v>8</v>
      </c>
      <c r="AS163" s="7">
        <v>5</v>
      </c>
      <c r="AT163" s="7">
        <v>15</v>
      </c>
      <c r="AU163" s="7">
        <v>17</v>
      </c>
      <c r="AV163" s="7"/>
      <c r="AW163" s="7"/>
      <c r="AX163" s="7"/>
      <c r="AY163" s="7"/>
      <c r="AZ163" s="7"/>
      <c r="BA163" s="7"/>
      <c r="BB163" s="7"/>
      <c r="BC163" s="7"/>
      <c r="BD163" s="7"/>
      <c r="BE163" s="7"/>
      <c r="BF163" s="7"/>
      <c r="BG163" s="7"/>
      <c r="BH163" s="7"/>
      <c r="BI163" s="7"/>
      <c r="BJ163" s="7"/>
      <c r="BK163" s="7" t="s">
        <v>1736</v>
      </c>
      <c r="BL163" s="7" t="s">
        <v>1246</v>
      </c>
      <c r="BM163" s="7" t="s">
        <v>1247</v>
      </c>
      <c r="BN163" s="7" t="s">
        <v>1334</v>
      </c>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v>2</v>
      </c>
      <c r="EL163" s="7">
        <v>1</v>
      </c>
      <c r="EM163" s="7">
        <v>0.75</v>
      </c>
      <c r="EN163" s="7">
        <v>360000</v>
      </c>
      <c r="EO163" s="7">
        <v>320000</v>
      </c>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v>1</v>
      </c>
      <c r="II163" s="7">
        <v>0.05</v>
      </c>
      <c r="IJ163" s="7">
        <v>12</v>
      </c>
      <c r="IK163" s="7">
        <v>0.05</v>
      </c>
      <c r="IL163" s="7">
        <v>19000</v>
      </c>
      <c r="IM163" s="7">
        <v>0</v>
      </c>
      <c r="IN163" s="7">
        <v>1</v>
      </c>
      <c r="IO163" s="7">
        <v>200</v>
      </c>
      <c r="IP163" s="7">
        <v>0.1</v>
      </c>
      <c r="IQ163" s="7">
        <v>20000</v>
      </c>
      <c r="IR163" s="7">
        <v>10000</v>
      </c>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c r="JY163" s="7"/>
      <c r="JZ163" s="7"/>
      <c r="KA163" s="7"/>
      <c r="KB163" s="7"/>
      <c r="KC163" s="7"/>
      <c r="KD163" s="7"/>
      <c r="KE163" s="7"/>
      <c r="KF163" s="7"/>
      <c r="KG163" s="7">
        <v>0</v>
      </c>
      <c r="KH163" s="7"/>
      <c r="KI163" s="7">
        <v>1</v>
      </c>
      <c r="KJ163" s="7">
        <v>0</v>
      </c>
      <c r="KK163" s="7">
        <v>0.1</v>
      </c>
      <c r="KL163" s="7">
        <v>0</v>
      </c>
      <c r="KM163" s="7">
        <v>1.1000000000000001</v>
      </c>
      <c r="KN163" s="7">
        <v>360000</v>
      </c>
      <c r="KO163" s="7">
        <v>320000</v>
      </c>
      <c r="KP163" s="7">
        <v>320000</v>
      </c>
      <c r="KQ163" s="7"/>
      <c r="KR163" s="7"/>
      <c r="KS163" s="7"/>
      <c r="KT163" s="7">
        <v>19000</v>
      </c>
      <c r="KU163" s="7">
        <v>0</v>
      </c>
      <c r="KV163" s="7">
        <v>0</v>
      </c>
      <c r="KW163" s="7"/>
      <c r="KX163" s="7"/>
      <c r="KY163" s="7"/>
      <c r="KZ163" s="7">
        <v>20000</v>
      </c>
      <c r="LA163" s="7">
        <v>10000</v>
      </c>
      <c r="LB163" s="7">
        <v>10000</v>
      </c>
      <c r="LC163" s="7"/>
      <c r="LD163" s="7"/>
      <c r="LE163" s="7"/>
      <c r="LF163" s="7">
        <v>5000</v>
      </c>
      <c r="LG163" s="7">
        <v>0</v>
      </c>
      <c r="LH163" s="7">
        <v>0</v>
      </c>
      <c r="LI163" s="7"/>
      <c r="LJ163" s="7"/>
      <c r="LK163" s="7"/>
      <c r="LL163" s="7">
        <v>0</v>
      </c>
      <c r="LM163" s="7">
        <v>0</v>
      </c>
      <c r="LN163" s="7">
        <v>0</v>
      </c>
      <c r="LO163" s="7"/>
      <c r="LP163" s="7"/>
      <c r="LQ163" s="7"/>
      <c r="LR163" s="7">
        <v>4000</v>
      </c>
      <c r="LS163" s="7">
        <v>4000</v>
      </c>
      <c r="LT163" s="7">
        <v>4000</v>
      </c>
      <c r="LU163" s="7"/>
      <c r="LV163" s="7"/>
      <c r="LW163" s="7"/>
      <c r="LX163" s="7">
        <v>0</v>
      </c>
      <c r="LY163" s="7">
        <v>0</v>
      </c>
      <c r="LZ163" s="7">
        <v>0</v>
      </c>
      <c r="MA163" s="7"/>
      <c r="MB163" s="7"/>
      <c r="MC163" s="7"/>
      <c r="MD163" s="7">
        <v>2000</v>
      </c>
      <c r="ME163" s="7">
        <v>0</v>
      </c>
      <c r="MF163" s="7">
        <v>0</v>
      </c>
      <c r="MG163" s="7"/>
      <c r="MH163" s="7"/>
      <c r="MI163" s="7"/>
      <c r="MJ163" s="7">
        <v>12000</v>
      </c>
      <c r="MK163" s="7">
        <v>0</v>
      </c>
      <c r="ML163" s="7">
        <v>0</v>
      </c>
      <c r="MM163" s="7"/>
      <c r="MN163" s="7"/>
      <c r="MO163" s="7"/>
      <c r="MP163" s="7">
        <v>4000</v>
      </c>
      <c r="MQ163" s="7">
        <v>0</v>
      </c>
      <c r="MR163" s="7">
        <v>0</v>
      </c>
      <c r="MS163" s="7"/>
      <c r="MT163" s="7"/>
      <c r="MU163" s="7"/>
      <c r="MV163" s="7">
        <v>4000</v>
      </c>
      <c r="MW163" s="7">
        <v>0</v>
      </c>
      <c r="MX163" s="7">
        <v>0</v>
      </c>
      <c r="MY163" s="7"/>
      <c r="MZ163" s="7"/>
      <c r="NA163" s="7"/>
      <c r="NB163" s="7">
        <v>3000</v>
      </c>
      <c r="NC163" s="7">
        <v>0</v>
      </c>
      <c r="ND163" s="7">
        <v>0</v>
      </c>
      <c r="NE163" s="7"/>
      <c r="NF163" s="7"/>
      <c r="NG163" s="7"/>
      <c r="NH163" s="7">
        <v>1000</v>
      </c>
      <c r="NI163" s="7">
        <v>0</v>
      </c>
      <c r="NJ163" s="7">
        <v>0</v>
      </c>
      <c r="NK163" s="7"/>
      <c r="NL163" s="7"/>
      <c r="NM163" s="7"/>
      <c r="NN163" s="7">
        <v>0</v>
      </c>
      <c r="NO163" s="7">
        <v>0</v>
      </c>
      <c r="NP163" s="7">
        <v>0</v>
      </c>
      <c r="NQ163" s="7"/>
      <c r="NR163" s="7"/>
      <c r="NS163" s="7"/>
      <c r="NT163" s="7">
        <v>8000</v>
      </c>
      <c r="NU163" s="7">
        <v>0</v>
      </c>
      <c r="NV163" s="7">
        <v>0</v>
      </c>
      <c r="NW163" s="7"/>
      <c r="NX163" s="7"/>
      <c r="NY163" s="7"/>
      <c r="NZ163" s="7">
        <v>0</v>
      </c>
      <c r="OA163" s="7">
        <v>0</v>
      </c>
      <c r="OB163" s="7">
        <v>0</v>
      </c>
      <c r="OC163" s="7"/>
      <c r="OD163" s="7"/>
      <c r="OE163" s="7"/>
      <c r="OF163" s="7">
        <v>0</v>
      </c>
      <c r="OG163" s="7">
        <v>0</v>
      </c>
      <c r="OH163" s="7">
        <v>0</v>
      </c>
      <c r="OI163" s="7"/>
      <c r="OJ163" s="7"/>
      <c r="OK163" s="7"/>
      <c r="OL163" s="7">
        <v>0</v>
      </c>
      <c r="OM163" s="7">
        <v>0</v>
      </c>
      <c r="ON163" s="7">
        <v>0</v>
      </c>
      <c r="OO163" s="7"/>
      <c r="OP163" s="7"/>
      <c r="OQ163" s="7"/>
      <c r="OR163" s="7">
        <v>0</v>
      </c>
      <c r="OS163" s="7">
        <v>0</v>
      </c>
      <c r="OT163" s="7">
        <v>0</v>
      </c>
      <c r="OU163" s="7"/>
      <c r="OV163" s="7"/>
      <c r="OW163" s="7"/>
      <c r="OX163" s="7">
        <v>0</v>
      </c>
      <c r="OY163" s="7">
        <v>0</v>
      </c>
      <c r="OZ163" s="7">
        <v>0</v>
      </c>
      <c r="PA163" s="7"/>
      <c r="PB163" s="7"/>
      <c r="PC163" s="7"/>
      <c r="PD163" s="7">
        <v>17000</v>
      </c>
      <c r="PE163" s="7">
        <v>0</v>
      </c>
      <c r="PF163" s="7">
        <v>0</v>
      </c>
      <c r="PG163" s="7"/>
      <c r="PH163" s="7"/>
      <c r="PI163" s="7"/>
      <c r="PJ163" s="7">
        <v>3000</v>
      </c>
      <c r="PK163" s="7">
        <v>0</v>
      </c>
      <c r="PL163" s="7">
        <v>0</v>
      </c>
      <c r="PM163" s="7"/>
      <c r="PN163" s="7"/>
      <c r="PO163" s="7"/>
      <c r="PP163" s="7">
        <v>462000</v>
      </c>
      <c r="PQ163" s="7">
        <v>334000</v>
      </c>
      <c r="PR163" s="8">
        <v>334000</v>
      </c>
      <c r="PS163" s="7">
        <v>100</v>
      </c>
      <c r="PT163" s="7">
        <v>100</v>
      </c>
      <c r="PU163" s="7"/>
      <c r="PV163" s="7"/>
      <c r="PW163" s="7"/>
      <c r="PX163" s="7">
        <v>0</v>
      </c>
      <c r="PY163" s="7">
        <v>275000</v>
      </c>
      <c r="PZ163" s="7">
        <v>334000</v>
      </c>
      <c r="QA163" s="7">
        <v>0</v>
      </c>
      <c r="QB163" s="7">
        <v>0</v>
      </c>
      <c r="QC163" s="7">
        <v>0</v>
      </c>
      <c r="QD163" s="7">
        <v>0</v>
      </c>
      <c r="QE163" s="7">
        <v>0</v>
      </c>
      <c r="QF163" s="7">
        <v>0</v>
      </c>
      <c r="QG163" s="7">
        <v>0</v>
      </c>
      <c r="QH163" s="7">
        <v>0</v>
      </c>
      <c r="QI163" s="7">
        <v>0</v>
      </c>
      <c r="QJ163" s="7">
        <v>0</v>
      </c>
      <c r="QK163" s="7">
        <v>0</v>
      </c>
      <c r="QL163" s="7">
        <v>0</v>
      </c>
      <c r="QM163" s="7"/>
      <c r="QN163" s="7">
        <v>0</v>
      </c>
      <c r="QO163" s="7">
        <v>0</v>
      </c>
      <c r="QP163" s="7">
        <v>0</v>
      </c>
      <c r="QQ163" s="7"/>
      <c r="QR163" s="7"/>
      <c r="QS163" s="7"/>
      <c r="QT163" s="7"/>
      <c r="QU163" s="7">
        <v>0</v>
      </c>
      <c r="QV163" s="7">
        <v>100000</v>
      </c>
      <c r="QW163" s="7">
        <v>90000</v>
      </c>
      <c r="QX163" s="7">
        <v>0</v>
      </c>
      <c r="QY163" s="7">
        <v>30000</v>
      </c>
      <c r="QZ163" s="7">
        <v>30000</v>
      </c>
      <c r="RA163" s="7"/>
      <c r="RB163" s="7"/>
      <c r="RC163" s="7"/>
      <c r="RD163" s="7">
        <v>0</v>
      </c>
      <c r="RE163" s="7">
        <v>10000</v>
      </c>
      <c r="RF163" s="7">
        <v>8000</v>
      </c>
      <c r="RG163" s="7"/>
      <c r="RH163" s="7"/>
      <c r="RI163" s="7">
        <v>0</v>
      </c>
      <c r="RJ163" s="7"/>
      <c r="RK163" s="7"/>
      <c r="RL163" s="7"/>
      <c r="RM163" s="7" t="s">
        <v>1188</v>
      </c>
      <c r="RN163" s="7"/>
      <c r="RO163" s="7"/>
      <c r="RP163" s="7"/>
      <c r="RQ163" s="7"/>
      <c r="RR163" s="7"/>
      <c r="RS163" s="7"/>
      <c r="RT163" s="7"/>
      <c r="RU163" s="7"/>
      <c r="RV163" s="7"/>
      <c r="RW163" s="7"/>
      <c r="RX163" s="7"/>
      <c r="RY163" s="7"/>
      <c r="RZ163" s="7"/>
      <c r="SA163" s="7"/>
      <c r="SB163" s="7"/>
      <c r="SC163" s="7"/>
      <c r="SD163" s="7"/>
      <c r="SE163" s="7"/>
      <c r="SF163" s="7"/>
      <c r="SG163" s="36">
        <f t="shared" si="283"/>
        <v>462000</v>
      </c>
      <c r="SH163" s="36">
        <f t="shared" si="284"/>
        <v>462000</v>
      </c>
      <c r="SI163" s="36">
        <f t="shared" si="285"/>
        <v>404000</v>
      </c>
      <c r="SJ163" s="20">
        <f t="shared" si="286"/>
        <v>360000</v>
      </c>
      <c r="SK163" s="20">
        <f t="shared" si="287"/>
        <v>19000</v>
      </c>
      <c r="SL163" s="20">
        <f t="shared" si="288"/>
        <v>20000</v>
      </c>
      <c r="SM163" s="20">
        <f t="shared" si="289"/>
        <v>5000</v>
      </c>
      <c r="SN163" s="36">
        <f t="shared" si="290"/>
        <v>58000</v>
      </c>
      <c r="SO163" s="36">
        <f t="shared" si="291"/>
        <v>4000</v>
      </c>
      <c r="SP163" s="20">
        <f t="shared" si="292"/>
        <v>0</v>
      </c>
      <c r="SQ163" s="20">
        <f t="shared" si="293"/>
        <v>4000</v>
      </c>
      <c r="SR163" s="20">
        <f t="shared" si="294"/>
        <v>0</v>
      </c>
      <c r="SS163" s="20">
        <f t="shared" si="295"/>
        <v>2000</v>
      </c>
      <c r="ST163" s="20">
        <f t="shared" si="296"/>
        <v>12000</v>
      </c>
      <c r="SU163" s="20">
        <f t="shared" si="297"/>
        <v>4000</v>
      </c>
      <c r="SV163" s="36">
        <f t="shared" si="298"/>
        <v>16000</v>
      </c>
      <c r="SW163" s="20">
        <f t="shared" si="299"/>
        <v>4000</v>
      </c>
      <c r="SX163" s="20">
        <f t="shared" si="300"/>
        <v>3000</v>
      </c>
      <c r="SY163" s="20">
        <f t="shared" si="301"/>
        <v>1000</v>
      </c>
      <c r="SZ163" s="20">
        <f t="shared" si="302"/>
        <v>0</v>
      </c>
      <c r="TA163" s="20">
        <f t="shared" si="303"/>
        <v>8000</v>
      </c>
      <c r="TB163" s="20">
        <f t="shared" si="304"/>
        <v>0</v>
      </c>
      <c r="TC163" s="20">
        <f t="shared" si="305"/>
        <v>0</v>
      </c>
      <c r="TD163" s="20">
        <f t="shared" si="306"/>
        <v>0</v>
      </c>
      <c r="TE163" s="20">
        <f t="shared" si="307"/>
        <v>0</v>
      </c>
      <c r="TF163" s="20">
        <f t="shared" si="308"/>
        <v>0</v>
      </c>
      <c r="TG163" s="20">
        <f t="shared" si="309"/>
        <v>17000</v>
      </c>
      <c r="TH163" s="20">
        <f t="shared" si="310"/>
        <v>3000</v>
      </c>
      <c r="TI163" s="6"/>
      <c r="TJ163" s="36">
        <f t="shared" si="311"/>
        <v>334000</v>
      </c>
      <c r="TK163" s="36">
        <f t="shared" si="312"/>
        <v>334000</v>
      </c>
      <c r="TL163" s="36">
        <f t="shared" si="313"/>
        <v>330000</v>
      </c>
      <c r="TM163" s="20">
        <f t="shared" si="314"/>
        <v>320000</v>
      </c>
      <c r="TN163" s="20">
        <f t="shared" si="315"/>
        <v>0</v>
      </c>
      <c r="TO163" s="20">
        <f t="shared" si="316"/>
        <v>10000</v>
      </c>
      <c r="TP163" s="20">
        <f t="shared" si="317"/>
        <v>0</v>
      </c>
      <c r="TQ163" s="36">
        <f t="shared" si="318"/>
        <v>4000</v>
      </c>
      <c r="TR163" s="36">
        <f t="shared" si="319"/>
        <v>4000</v>
      </c>
      <c r="TS163" s="20">
        <f t="shared" si="320"/>
        <v>0</v>
      </c>
      <c r="TT163" s="20">
        <f t="shared" si="321"/>
        <v>4000</v>
      </c>
      <c r="TU163" s="20">
        <f t="shared" si="322"/>
        <v>0</v>
      </c>
      <c r="TV163" s="20">
        <f t="shared" si="323"/>
        <v>0</v>
      </c>
      <c r="TW163" s="20">
        <f t="shared" si="324"/>
        <v>0</v>
      </c>
      <c r="TX163" s="20">
        <f t="shared" si="325"/>
        <v>0</v>
      </c>
      <c r="TY163" s="36">
        <f t="shared" si="326"/>
        <v>0</v>
      </c>
      <c r="TZ163" s="20">
        <f t="shared" si="327"/>
        <v>0</v>
      </c>
      <c r="UA163" s="20">
        <f t="shared" si="328"/>
        <v>0</v>
      </c>
      <c r="UB163" s="20">
        <f t="shared" si="329"/>
        <v>0</v>
      </c>
      <c r="UC163" s="20">
        <f t="shared" si="330"/>
        <v>0</v>
      </c>
      <c r="UD163" s="20">
        <f t="shared" si="331"/>
        <v>0</v>
      </c>
      <c r="UE163" s="20">
        <f t="shared" si="332"/>
        <v>0</v>
      </c>
      <c r="UF163" s="20">
        <f t="shared" si="333"/>
        <v>0</v>
      </c>
      <c r="UG163" s="20">
        <f t="shared" si="334"/>
        <v>0</v>
      </c>
      <c r="UH163" s="20">
        <f t="shared" si="335"/>
        <v>0</v>
      </c>
      <c r="UI163" s="20">
        <f t="shared" si="336"/>
        <v>0</v>
      </c>
      <c r="UJ163" s="20">
        <f t="shared" si="337"/>
        <v>0</v>
      </c>
      <c r="UK163" s="20">
        <f t="shared" si="338"/>
        <v>0</v>
      </c>
      <c r="UL163" s="6"/>
      <c r="UM163" s="36">
        <f t="shared" si="339"/>
        <v>334000</v>
      </c>
      <c r="UN163" s="36">
        <f t="shared" si="340"/>
        <v>334000</v>
      </c>
      <c r="UO163" s="36">
        <f t="shared" si="341"/>
        <v>330000</v>
      </c>
      <c r="UP163" s="20">
        <f t="shared" si="342"/>
        <v>320000</v>
      </c>
      <c r="UQ163" s="20">
        <f t="shared" si="343"/>
        <v>0</v>
      </c>
      <c r="UR163" s="20">
        <f t="shared" si="344"/>
        <v>10000</v>
      </c>
      <c r="US163" s="20">
        <f t="shared" si="345"/>
        <v>0</v>
      </c>
      <c r="UT163" s="36">
        <f t="shared" si="346"/>
        <v>4000</v>
      </c>
      <c r="UU163" s="36">
        <f t="shared" si="347"/>
        <v>4000</v>
      </c>
      <c r="UV163" s="20">
        <f t="shared" si="348"/>
        <v>0</v>
      </c>
      <c r="UW163" s="20">
        <f t="shared" si="349"/>
        <v>4000</v>
      </c>
      <c r="UX163" s="20">
        <f t="shared" si="350"/>
        <v>0</v>
      </c>
      <c r="UY163" s="20">
        <f t="shared" si="351"/>
        <v>0</v>
      </c>
      <c r="UZ163" s="20">
        <f t="shared" si="352"/>
        <v>0</v>
      </c>
      <c r="VA163" s="20">
        <f t="shared" si="353"/>
        <v>0</v>
      </c>
      <c r="VB163" s="36">
        <f t="shared" si="354"/>
        <v>0</v>
      </c>
      <c r="VC163" s="20">
        <f t="shared" si="355"/>
        <v>0</v>
      </c>
      <c r="VD163" s="20">
        <f t="shared" si="356"/>
        <v>0</v>
      </c>
      <c r="VE163" s="20">
        <f t="shared" si="357"/>
        <v>0</v>
      </c>
      <c r="VF163" s="20">
        <f t="shared" si="358"/>
        <v>0</v>
      </c>
      <c r="VG163" s="20">
        <f t="shared" si="359"/>
        <v>0</v>
      </c>
      <c r="VH163" s="20">
        <f t="shared" si="360"/>
        <v>0</v>
      </c>
      <c r="VI163" s="20">
        <f t="shared" si="361"/>
        <v>0</v>
      </c>
      <c r="VJ163" s="20">
        <f t="shared" si="362"/>
        <v>0</v>
      </c>
      <c r="VK163" s="20">
        <f t="shared" si="363"/>
        <v>0</v>
      </c>
      <c r="VL163" s="20">
        <f t="shared" si="364"/>
        <v>0</v>
      </c>
      <c r="VM163" s="20">
        <f t="shared" si="365"/>
        <v>0</v>
      </c>
      <c r="VN163" s="20">
        <f t="shared" si="366"/>
        <v>0</v>
      </c>
      <c r="VT163" s="34">
        <f t="shared" si="253"/>
        <v>2788586</v>
      </c>
      <c r="VU163" s="34" t="str">
        <f t="shared" si="254"/>
        <v>Oblastní charita Trutnov</v>
      </c>
      <c r="VV163" s="34" t="str">
        <f t="shared" si="255"/>
        <v>ZVONEK pro rodinu</v>
      </c>
      <c r="VW163" s="34" t="str">
        <f t="shared" si="256"/>
        <v>sociálně aktivizační služby pro rodiny s dětmi</v>
      </c>
      <c r="VX163" s="10">
        <f t="shared" si="257"/>
        <v>18000</v>
      </c>
      <c r="VY163" s="10"/>
      <c r="VZ163" s="10"/>
      <c r="WA163" s="10">
        <f t="shared" si="258"/>
        <v>4000</v>
      </c>
      <c r="WB163" s="10">
        <f t="shared" si="259"/>
        <v>0</v>
      </c>
      <c r="WC163" s="10">
        <f t="shared" si="260"/>
        <v>1000</v>
      </c>
      <c r="WD163" s="10">
        <f t="shared" si="261"/>
        <v>0</v>
      </c>
      <c r="WE163" s="10">
        <f t="shared" si="262"/>
        <v>11000</v>
      </c>
      <c r="WF163" s="10"/>
      <c r="WG163" s="10"/>
      <c r="WH163" s="10">
        <f t="shared" si="263"/>
        <v>17000</v>
      </c>
      <c r="WI163" s="10">
        <f t="shared" si="264"/>
        <v>7000</v>
      </c>
      <c r="WJ163" s="10">
        <f t="shared" si="265"/>
        <v>380000</v>
      </c>
      <c r="WK163" s="10"/>
      <c r="WL163" s="10">
        <f t="shared" si="266"/>
        <v>24000</v>
      </c>
      <c r="WM163" s="10">
        <f t="shared" si="267"/>
        <v>462000</v>
      </c>
      <c r="WN163" s="10">
        <f t="shared" si="268"/>
        <v>462000</v>
      </c>
      <c r="WO163" s="10">
        <f t="shared" si="269"/>
        <v>0</v>
      </c>
      <c r="WP163" s="10">
        <f t="shared" si="270"/>
        <v>404000</v>
      </c>
      <c r="WQ163" s="34">
        <v>6115340</v>
      </c>
      <c r="WR163" s="10">
        <f t="shared" si="271"/>
        <v>4000</v>
      </c>
      <c r="WS163" s="10"/>
      <c r="WT163" s="10"/>
      <c r="WU163" s="10">
        <f t="shared" si="272"/>
        <v>0</v>
      </c>
      <c r="WV163" s="10">
        <f t="shared" si="273"/>
        <v>0</v>
      </c>
      <c r="WW163" s="10">
        <f t="shared" si="274"/>
        <v>0</v>
      </c>
      <c r="WX163" s="10">
        <f t="shared" si="275"/>
        <v>0</v>
      </c>
      <c r="WY163" s="10">
        <f t="shared" si="276"/>
        <v>0</v>
      </c>
      <c r="WZ163" s="10"/>
      <c r="XA163" s="10"/>
      <c r="XB163" s="10">
        <f t="shared" si="277"/>
        <v>0</v>
      </c>
      <c r="XC163" s="10">
        <f t="shared" si="278"/>
        <v>0</v>
      </c>
      <c r="XD163" s="10">
        <f t="shared" si="279"/>
        <v>330000</v>
      </c>
      <c r="XE163" s="10">
        <f t="shared" si="280"/>
        <v>334000</v>
      </c>
      <c r="XF163" s="10"/>
      <c r="XG163" s="10">
        <f t="shared" si="281"/>
        <v>334000</v>
      </c>
      <c r="XH163" s="10">
        <f t="shared" si="282"/>
        <v>0</v>
      </c>
      <c r="XI163" s="10"/>
      <c r="XJ163" s="10"/>
      <c r="XK163" s="10"/>
    </row>
    <row r="164" spans="1:635" s="34" customFormat="1" ht="28.5" customHeight="1">
      <c r="A164" s="7">
        <v>1</v>
      </c>
      <c r="B164" s="9" t="s">
        <v>1732</v>
      </c>
      <c r="C164" s="7">
        <v>43465439</v>
      </c>
      <c r="D164" s="7" t="s">
        <v>1733</v>
      </c>
      <c r="E164" s="7" t="s">
        <v>1315</v>
      </c>
      <c r="F164" s="7">
        <v>3110951</v>
      </c>
      <c r="G164" s="7" t="s">
        <v>1186</v>
      </c>
      <c r="H164" s="7" t="s">
        <v>1187</v>
      </c>
      <c r="I164" s="7" t="s">
        <v>1737</v>
      </c>
      <c r="J164" s="35">
        <v>33848</v>
      </c>
      <c r="K164" s="7"/>
      <c r="L164" s="7" t="s">
        <v>1188</v>
      </c>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t="s">
        <v>1738</v>
      </c>
      <c r="AQ164" s="7">
        <v>7</v>
      </c>
      <c r="AR164" s="7">
        <v>32</v>
      </c>
      <c r="AS164" s="7">
        <v>73</v>
      </c>
      <c r="AT164" s="7">
        <v>74</v>
      </c>
      <c r="AU164" s="7">
        <v>75</v>
      </c>
      <c r="AV164" s="7"/>
      <c r="AW164" s="7"/>
      <c r="AX164" s="7"/>
      <c r="AY164" s="7"/>
      <c r="AZ164" s="7"/>
      <c r="BA164" s="7"/>
      <c r="BB164" s="7"/>
      <c r="BC164" s="7"/>
      <c r="BD164" s="7"/>
      <c r="BE164" s="7"/>
      <c r="BF164" s="7"/>
      <c r="BG164" s="7"/>
      <c r="BH164" s="7"/>
      <c r="BI164" s="7"/>
      <c r="BJ164" s="7">
        <v>8500</v>
      </c>
      <c r="BK164" s="7"/>
      <c r="BL164" s="7" t="s">
        <v>1407</v>
      </c>
      <c r="BM164" s="7" t="s">
        <v>1492</v>
      </c>
      <c r="BN164" s="7" t="s">
        <v>1192</v>
      </c>
      <c r="BO164" s="7">
        <v>0</v>
      </c>
      <c r="BP164" s="7">
        <v>0</v>
      </c>
      <c r="BQ164" s="7">
        <v>0</v>
      </c>
      <c r="BR164" s="7">
        <v>0</v>
      </c>
      <c r="BS164" s="7">
        <v>0</v>
      </c>
      <c r="BT164" s="7">
        <v>15</v>
      </c>
      <c r="BU164" s="7">
        <v>14</v>
      </c>
      <c r="BV164" s="7">
        <v>23</v>
      </c>
      <c r="BW164" s="7">
        <v>15</v>
      </c>
      <c r="BX164" s="7">
        <v>0</v>
      </c>
      <c r="BY164" s="7">
        <v>15</v>
      </c>
      <c r="BZ164" s="7">
        <v>14</v>
      </c>
      <c r="CA164" s="7">
        <v>23</v>
      </c>
      <c r="CB164" s="7">
        <v>15</v>
      </c>
      <c r="CC164" s="7">
        <v>0</v>
      </c>
      <c r="CD164" s="7">
        <v>0</v>
      </c>
      <c r="CE164" s="7">
        <v>67</v>
      </c>
      <c r="CF164" s="7">
        <v>67</v>
      </c>
      <c r="CG164" s="7">
        <v>0</v>
      </c>
      <c r="CH164" s="7">
        <v>0</v>
      </c>
      <c r="CI164" s="7">
        <v>0</v>
      </c>
      <c r="CJ164" s="7">
        <v>0</v>
      </c>
      <c r="CK164" s="7">
        <v>0</v>
      </c>
      <c r="CL164" s="7">
        <v>0</v>
      </c>
      <c r="CM164" s="7">
        <v>15</v>
      </c>
      <c r="CN164" s="7">
        <v>16</v>
      </c>
      <c r="CO164" s="7">
        <v>27</v>
      </c>
      <c r="CP164" s="7">
        <v>17</v>
      </c>
      <c r="CQ164" s="7">
        <v>0</v>
      </c>
      <c r="CR164" s="7">
        <v>15</v>
      </c>
      <c r="CS164" s="7">
        <v>16</v>
      </c>
      <c r="CT164" s="7">
        <v>27</v>
      </c>
      <c r="CU164" s="7">
        <v>17</v>
      </c>
      <c r="CV164" s="7">
        <v>0</v>
      </c>
      <c r="CW164" s="7">
        <v>0</v>
      </c>
      <c r="CX164" s="7">
        <v>75</v>
      </c>
      <c r="CY164" s="7">
        <v>75</v>
      </c>
      <c r="CZ164" s="7">
        <v>0</v>
      </c>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v>1</v>
      </c>
      <c r="EL164" s="7">
        <v>0.2</v>
      </c>
      <c r="EM164" s="7">
        <v>0.2</v>
      </c>
      <c r="EN164" s="7">
        <v>115000</v>
      </c>
      <c r="EO164" s="7">
        <v>50000</v>
      </c>
      <c r="EP164" s="7">
        <v>9</v>
      </c>
      <c r="EQ164" s="7">
        <v>5.8</v>
      </c>
      <c r="ER164" s="7">
        <v>5.7</v>
      </c>
      <c r="ES164" s="7">
        <v>1820000</v>
      </c>
      <c r="ET164" s="7">
        <v>1500000</v>
      </c>
      <c r="EU164" s="7"/>
      <c r="EV164" s="7"/>
      <c r="EW164" s="7"/>
      <c r="EX164" s="7"/>
      <c r="EY164" s="7"/>
      <c r="EZ164" s="7"/>
      <c r="FA164" s="7"/>
      <c r="FB164" s="7"/>
      <c r="FC164" s="7"/>
      <c r="FD164" s="7"/>
      <c r="FE164" s="7"/>
      <c r="FF164" s="7"/>
      <c r="FG164" s="7"/>
      <c r="FH164" s="7"/>
      <c r="FI164" s="7"/>
      <c r="FJ164" s="7"/>
      <c r="FK164" s="7"/>
      <c r="FL164" s="7"/>
      <c r="FM164" s="7"/>
      <c r="FN164" s="7"/>
      <c r="FO164" s="7">
        <v>3</v>
      </c>
      <c r="FP164" s="7">
        <v>0.8</v>
      </c>
      <c r="FQ164" s="7">
        <v>0.8</v>
      </c>
      <c r="FR164" s="7">
        <v>410000</v>
      </c>
      <c r="FS164" s="7">
        <v>50000</v>
      </c>
      <c r="FT164" s="7"/>
      <c r="FU164" s="7"/>
      <c r="FV164" s="7"/>
      <c r="FW164" s="7"/>
      <c r="FX164" s="7"/>
      <c r="FY164" s="7"/>
      <c r="FZ164" s="7"/>
      <c r="GA164" s="7"/>
      <c r="GB164" s="7"/>
      <c r="GC164" s="7"/>
      <c r="GD164" s="7"/>
      <c r="GE164" s="7"/>
      <c r="GF164" s="7"/>
      <c r="GG164" s="7"/>
      <c r="GH164" s="7"/>
      <c r="GI164" s="7"/>
      <c r="GJ164" s="7"/>
      <c r="GK164" s="7"/>
      <c r="GL164" s="7">
        <v>3</v>
      </c>
      <c r="GM164" s="7">
        <v>0.3</v>
      </c>
      <c r="GN164" s="7">
        <v>32</v>
      </c>
      <c r="GO164" s="7">
        <v>0.26700000000000002</v>
      </c>
      <c r="GP164" s="7">
        <v>72000</v>
      </c>
      <c r="GQ164" s="7">
        <v>0</v>
      </c>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v>1</v>
      </c>
      <c r="II164" s="7">
        <v>0.1</v>
      </c>
      <c r="IJ164" s="7">
        <v>12</v>
      </c>
      <c r="IK164" s="7">
        <v>0.1</v>
      </c>
      <c r="IL164" s="7">
        <v>55000</v>
      </c>
      <c r="IM164" s="7">
        <v>0</v>
      </c>
      <c r="IN164" s="7">
        <v>1</v>
      </c>
      <c r="IO164" s="7">
        <v>300</v>
      </c>
      <c r="IP164" s="7">
        <v>0.14899999999999999</v>
      </c>
      <c r="IQ164" s="7">
        <v>30000</v>
      </c>
      <c r="IR164" s="7">
        <v>0</v>
      </c>
      <c r="IS164" s="7"/>
      <c r="IT164" s="7"/>
      <c r="IU164" s="7"/>
      <c r="IV164" s="7"/>
      <c r="IW164" s="7"/>
      <c r="IX164" s="7"/>
      <c r="IY164" s="7"/>
      <c r="IZ164" s="7"/>
      <c r="JA164" s="7"/>
      <c r="JB164" s="7"/>
      <c r="JC164" s="7"/>
      <c r="JD164" s="7"/>
      <c r="JE164" s="7"/>
      <c r="JF164" s="7"/>
      <c r="JG164" s="7"/>
      <c r="JH164" s="7"/>
      <c r="JI164" s="7"/>
      <c r="JJ164" s="7"/>
      <c r="JK164" s="7"/>
      <c r="JL164" s="7"/>
      <c r="JM164" s="7"/>
      <c r="JN164" s="7"/>
      <c r="JO164" s="7"/>
      <c r="JP164" s="7"/>
      <c r="JQ164" s="7"/>
      <c r="JR164" s="7"/>
      <c r="JS164" s="7"/>
      <c r="JT164" s="7"/>
      <c r="JU164" s="7"/>
      <c r="JV164" s="7"/>
      <c r="JW164" s="7"/>
      <c r="JX164" s="7"/>
      <c r="JY164" s="7"/>
      <c r="JZ164" s="7"/>
      <c r="KA164" s="7"/>
      <c r="KB164" s="7"/>
      <c r="KC164" s="7"/>
      <c r="KD164" s="7"/>
      <c r="KE164" s="7"/>
      <c r="KF164" s="7"/>
      <c r="KG164" s="7">
        <v>0</v>
      </c>
      <c r="KH164" s="7"/>
      <c r="KI164" s="7">
        <v>6</v>
      </c>
      <c r="KJ164" s="7">
        <v>0.26700000000000002</v>
      </c>
      <c r="KK164" s="7">
        <v>0.14899999999999999</v>
      </c>
      <c r="KL164" s="7">
        <v>0</v>
      </c>
      <c r="KM164" s="7">
        <v>6.4160000000000004</v>
      </c>
      <c r="KN164" s="7">
        <v>2345000</v>
      </c>
      <c r="KO164" s="7">
        <v>1600000</v>
      </c>
      <c r="KP164" s="7">
        <v>1600000</v>
      </c>
      <c r="KQ164" s="7"/>
      <c r="KR164" s="7"/>
      <c r="KS164" s="7"/>
      <c r="KT164" s="7">
        <v>127000</v>
      </c>
      <c r="KU164" s="7">
        <v>0</v>
      </c>
      <c r="KV164" s="7">
        <v>0</v>
      </c>
      <c r="KW164" s="7"/>
      <c r="KX164" s="7"/>
      <c r="KY164" s="7"/>
      <c r="KZ164" s="7">
        <v>30000</v>
      </c>
      <c r="LA164" s="7">
        <v>0</v>
      </c>
      <c r="LB164" s="7">
        <v>0</v>
      </c>
      <c r="LC164" s="7"/>
      <c r="LD164" s="7"/>
      <c r="LE164" s="7"/>
      <c r="LF164" s="7">
        <v>50000</v>
      </c>
      <c r="LG164" s="7">
        <v>0</v>
      </c>
      <c r="LH164" s="7">
        <v>0</v>
      </c>
      <c r="LI164" s="7"/>
      <c r="LJ164" s="7"/>
      <c r="LK164" s="7"/>
      <c r="LL164" s="7">
        <v>0</v>
      </c>
      <c r="LM164" s="7">
        <v>0</v>
      </c>
      <c r="LN164" s="7">
        <v>0</v>
      </c>
      <c r="LO164" s="7"/>
      <c r="LP164" s="7"/>
      <c r="LQ164" s="7"/>
      <c r="LR164" s="7">
        <v>26000</v>
      </c>
      <c r="LS164" s="7">
        <v>0</v>
      </c>
      <c r="LT164" s="7">
        <v>0</v>
      </c>
      <c r="LU164" s="7"/>
      <c r="LV164" s="7"/>
      <c r="LW164" s="7"/>
      <c r="LX164" s="7">
        <v>0</v>
      </c>
      <c r="LY164" s="7">
        <v>0</v>
      </c>
      <c r="LZ164" s="7">
        <v>0</v>
      </c>
      <c r="MA164" s="7"/>
      <c r="MB164" s="7"/>
      <c r="MC164" s="7"/>
      <c r="MD164" s="7">
        <v>6000</v>
      </c>
      <c r="ME164" s="7">
        <v>0</v>
      </c>
      <c r="MF164" s="7">
        <v>0</v>
      </c>
      <c r="MG164" s="7"/>
      <c r="MH164" s="7"/>
      <c r="MI164" s="7"/>
      <c r="MJ164" s="7">
        <v>190000</v>
      </c>
      <c r="MK164" s="7">
        <v>50000</v>
      </c>
      <c r="ML164" s="7">
        <v>50000</v>
      </c>
      <c r="MM164" s="7"/>
      <c r="MN164" s="7"/>
      <c r="MO164" s="7"/>
      <c r="MP164" s="7">
        <v>60000</v>
      </c>
      <c r="MQ164" s="7">
        <v>0</v>
      </c>
      <c r="MR164" s="7">
        <v>0</v>
      </c>
      <c r="MS164" s="7"/>
      <c r="MT164" s="7"/>
      <c r="MU164" s="7"/>
      <c r="MV164" s="7">
        <v>8100</v>
      </c>
      <c r="MW164" s="7">
        <v>0</v>
      </c>
      <c r="MX164" s="7">
        <v>0</v>
      </c>
      <c r="MY164" s="7"/>
      <c r="MZ164" s="7"/>
      <c r="NA164" s="7"/>
      <c r="NB164" s="7">
        <v>18000</v>
      </c>
      <c r="NC164" s="7">
        <v>0</v>
      </c>
      <c r="ND164" s="7">
        <v>0</v>
      </c>
      <c r="NE164" s="7"/>
      <c r="NF164" s="7"/>
      <c r="NG164" s="7"/>
      <c r="NH164" s="7">
        <v>0</v>
      </c>
      <c r="NI164" s="7">
        <v>0</v>
      </c>
      <c r="NJ164" s="7">
        <v>0</v>
      </c>
      <c r="NK164" s="7"/>
      <c r="NL164" s="7"/>
      <c r="NM164" s="7"/>
      <c r="NN164" s="7">
        <v>3000</v>
      </c>
      <c r="NO164" s="7">
        <v>0</v>
      </c>
      <c r="NP164" s="7">
        <v>0</v>
      </c>
      <c r="NQ164" s="7"/>
      <c r="NR164" s="7"/>
      <c r="NS164" s="7"/>
      <c r="NT164" s="7">
        <v>5000</v>
      </c>
      <c r="NU164" s="7">
        <v>0</v>
      </c>
      <c r="NV164" s="7">
        <v>0</v>
      </c>
      <c r="NW164" s="7"/>
      <c r="NX164" s="7"/>
      <c r="NY164" s="7"/>
      <c r="NZ164" s="7">
        <v>20000</v>
      </c>
      <c r="OA164" s="7">
        <v>0</v>
      </c>
      <c r="OB164" s="7">
        <v>0</v>
      </c>
      <c r="OC164" s="7"/>
      <c r="OD164" s="7"/>
      <c r="OE164" s="7"/>
      <c r="OF164" s="7">
        <v>0</v>
      </c>
      <c r="OG164" s="7">
        <v>0</v>
      </c>
      <c r="OH164" s="7">
        <v>0</v>
      </c>
      <c r="OI164" s="7"/>
      <c r="OJ164" s="7"/>
      <c r="OK164" s="7"/>
      <c r="OL164" s="7">
        <v>0</v>
      </c>
      <c r="OM164" s="7">
        <v>0</v>
      </c>
      <c r="ON164" s="7">
        <v>0</v>
      </c>
      <c r="OO164" s="7"/>
      <c r="OP164" s="7"/>
      <c r="OQ164" s="7"/>
      <c r="OR164" s="7">
        <v>0</v>
      </c>
      <c r="OS164" s="7">
        <v>0</v>
      </c>
      <c r="OT164" s="7">
        <v>0</v>
      </c>
      <c r="OU164" s="7"/>
      <c r="OV164" s="7"/>
      <c r="OW164" s="7"/>
      <c r="OX164" s="7">
        <v>25000</v>
      </c>
      <c r="OY164" s="7">
        <v>0</v>
      </c>
      <c r="OZ164" s="7">
        <v>0</v>
      </c>
      <c r="PA164" s="7"/>
      <c r="PB164" s="7"/>
      <c r="PC164" s="7"/>
      <c r="PD164" s="7">
        <v>80000</v>
      </c>
      <c r="PE164" s="7">
        <v>0</v>
      </c>
      <c r="PF164" s="7">
        <v>0</v>
      </c>
      <c r="PG164" s="7"/>
      <c r="PH164" s="7"/>
      <c r="PI164" s="7"/>
      <c r="PJ164" s="7">
        <v>30000</v>
      </c>
      <c r="PK164" s="7">
        <v>0</v>
      </c>
      <c r="PL164" s="7">
        <v>0</v>
      </c>
      <c r="PM164" s="7"/>
      <c r="PN164" s="7"/>
      <c r="PO164" s="7"/>
      <c r="PP164" s="7">
        <v>3023100</v>
      </c>
      <c r="PQ164" s="7">
        <v>1650000</v>
      </c>
      <c r="PR164" s="8">
        <v>1650000</v>
      </c>
      <c r="PS164" s="7">
        <v>100</v>
      </c>
      <c r="PT164" s="7">
        <v>100</v>
      </c>
      <c r="PU164" s="7"/>
      <c r="PV164" s="7">
        <v>2552585</v>
      </c>
      <c r="PW164" s="7"/>
      <c r="PX164" s="7">
        <v>1275000</v>
      </c>
      <c r="PY164" s="7">
        <v>1260000</v>
      </c>
      <c r="PZ164" s="7">
        <v>1650000</v>
      </c>
      <c r="QA164" s="7">
        <v>24000</v>
      </c>
      <c r="QB164" s="7">
        <v>0</v>
      </c>
      <c r="QC164" s="7">
        <v>0</v>
      </c>
      <c r="QD164" s="7">
        <v>0</v>
      </c>
      <c r="QE164" s="7">
        <v>0</v>
      </c>
      <c r="QF164" s="7">
        <v>0</v>
      </c>
      <c r="QG164" s="7">
        <v>0</v>
      </c>
      <c r="QH164" s="7">
        <v>0</v>
      </c>
      <c r="QI164" s="7">
        <v>0</v>
      </c>
      <c r="QJ164" s="7">
        <v>1027090</v>
      </c>
      <c r="QK164" s="7">
        <v>996000</v>
      </c>
      <c r="QL164" s="7">
        <v>1016000</v>
      </c>
      <c r="QM164" s="7"/>
      <c r="QN164" s="7">
        <v>0</v>
      </c>
      <c r="QO164" s="7">
        <v>0</v>
      </c>
      <c r="QP164" s="7">
        <v>0</v>
      </c>
      <c r="QQ164" s="7"/>
      <c r="QR164" s="7"/>
      <c r="QS164" s="7"/>
      <c r="QT164" s="7"/>
      <c r="QU164" s="7">
        <v>0</v>
      </c>
      <c r="QV164" s="7">
        <v>300000</v>
      </c>
      <c r="QW164" s="7">
        <v>100000</v>
      </c>
      <c r="QX164" s="7">
        <v>200316</v>
      </c>
      <c r="QY164" s="7">
        <v>241063</v>
      </c>
      <c r="QZ164" s="7">
        <v>212100</v>
      </c>
      <c r="RA164" s="7"/>
      <c r="RB164" s="7"/>
      <c r="RC164" s="7"/>
      <c r="RD164" s="7">
        <v>132031</v>
      </c>
      <c r="RE164" s="7">
        <v>44309</v>
      </c>
      <c r="RF164" s="7">
        <v>45000</v>
      </c>
      <c r="RG164" s="7"/>
      <c r="RH164" s="7"/>
      <c r="RI164" s="7">
        <v>0</v>
      </c>
      <c r="RJ164" s="7"/>
      <c r="RK164" s="7"/>
      <c r="RL164" s="7"/>
      <c r="RM164" s="7" t="s">
        <v>1188</v>
      </c>
      <c r="RN164" s="7"/>
      <c r="RO164" s="7"/>
      <c r="RP164" s="7"/>
      <c r="RQ164" s="7"/>
      <c r="RR164" s="7"/>
      <c r="RS164" s="7"/>
      <c r="RT164" s="7"/>
      <c r="RU164" s="7"/>
      <c r="RV164" s="7"/>
      <c r="RW164" s="7"/>
      <c r="RX164" s="7"/>
      <c r="RY164" s="7"/>
      <c r="RZ164" s="7"/>
      <c r="SA164" s="7"/>
      <c r="SB164" s="7"/>
      <c r="SC164" s="7"/>
      <c r="SD164" s="7"/>
      <c r="SE164" s="7"/>
      <c r="SF164" s="7"/>
      <c r="SG164" s="36">
        <f t="shared" si="283"/>
        <v>3023100</v>
      </c>
      <c r="SH164" s="36">
        <f t="shared" si="284"/>
        <v>3023100</v>
      </c>
      <c r="SI164" s="36">
        <f t="shared" si="285"/>
        <v>2552000</v>
      </c>
      <c r="SJ164" s="20">
        <f t="shared" si="286"/>
        <v>2345000</v>
      </c>
      <c r="SK164" s="20">
        <f t="shared" si="287"/>
        <v>127000</v>
      </c>
      <c r="SL164" s="20">
        <f t="shared" si="288"/>
        <v>30000</v>
      </c>
      <c r="SM164" s="20">
        <f t="shared" si="289"/>
        <v>50000</v>
      </c>
      <c r="SN164" s="36">
        <f t="shared" si="290"/>
        <v>471100</v>
      </c>
      <c r="SO164" s="36">
        <f t="shared" si="291"/>
        <v>26000</v>
      </c>
      <c r="SP164" s="20">
        <f t="shared" si="292"/>
        <v>0</v>
      </c>
      <c r="SQ164" s="20">
        <f t="shared" si="293"/>
        <v>26000</v>
      </c>
      <c r="SR164" s="20">
        <f t="shared" si="294"/>
        <v>0</v>
      </c>
      <c r="SS164" s="20">
        <f t="shared" si="295"/>
        <v>6000</v>
      </c>
      <c r="ST164" s="20">
        <f t="shared" si="296"/>
        <v>190000</v>
      </c>
      <c r="SU164" s="20">
        <f t="shared" si="297"/>
        <v>60000</v>
      </c>
      <c r="SV164" s="36">
        <f t="shared" si="298"/>
        <v>79100</v>
      </c>
      <c r="SW164" s="20">
        <f t="shared" si="299"/>
        <v>8100</v>
      </c>
      <c r="SX164" s="20">
        <f t="shared" si="300"/>
        <v>18000</v>
      </c>
      <c r="SY164" s="20">
        <f t="shared" si="301"/>
        <v>0</v>
      </c>
      <c r="SZ164" s="20">
        <f t="shared" si="302"/>
        <v>3000</v>
      </c>
      <c r="TA164" s="20">
        <f t="shared" si="303"/>
        <v>5000</v>
      </c>
      <c r="TB164" s="20">
        <f t="shared" si="304"/>
        <v>20000</v>
      </c>
      <c r="TC164" s="20">
        <f t="shared" si="305"/>
        <v>0</v>
      </c>
      <c r="TD164" s="20">
        <f t="shared" si="306"/>
        <v>0</v>
      </c>
      <c r="TE164" s="20">
        <f t="shared" si="307"/>
        <v>0</v>
      </c>
      <c r="TF164" s="20">
        <f t="shared" si="308"/>
        <v>25000</v>
      </c>
      <c r="TG164" s="20">
        <f t="shared" si="309"/>
        <v>80000</v>
      </c>
      <c r="TH164" s="20">
        <f t="shared" si="310"/>
        <v>30000</v>
      </c>
      <c r="TI164" s="6"/>
      <c r="TJ164" s="36">
        <f t="shared" si="311"/>
        <v>1650000</v>
      </c>
      <c r="TK164" s="36">
        <f t="shared" si="312"/>
        <v>1650000</v>
      </c>
      <c r="TL164" s="36">
        <f t="shared" si="313"/>
        <v>1600000</v>
      </c>
      <c r="TM164" s="20">
        <f t="shared" si="314"/>
        <v>1600000</v>
      </c>
      <c r="TN164" s="20">
        <f t="shared" si="315"/>
        <v>0</v>
      </c>
      <c r="TO164" s="20">
        <f t="shared" si="316"/>
        <v>0</v>
      </c>
      <c r="TP164" s="20">
        <f t="shared" si="317"/>
        <v>0</v>
      </c>
      <c r="TQ164" s="36">
        <f t="shared" si="318"/>
        <v>50000</v>
      </c>
      <c r="TR164" s="36">
        <f t="shared" si="319"/>
        <v>0</v>
      </c>
      <c r="TS164" s="20">
        <f t="shared" si="320"/>
        <v>0</v>
      </c>
      <c r="TT164" s="20">
        <f t="shared" si="321"/>
        <v>0</v>
      </c>
      <c r="TU164" s="20">
        <f t="shared" si="322"/>
        <v>0</v>
      </c>
      <c r="TV164" s="20">
        <f t="shared" si="323"/>
        <v>0</v>
      </c>
      <c r="TW164" s="20">
        <f t="shared" si="324"/>
        <v>50000</v>
      </c>
      <c r="TX164" s="20">
        <f t="shared" si="325"/>
        <v>0</v>
      </c>
      <c r="TY164" s="36">
        <f t="shared" si="326"/>
        <v>0</v>
      </c>
      <c r="TZ164" s="20">
        <f t="shared" si="327"/>
        <v>0</v>
      </c>
      <c r="UA164" s="20">
        <f t="shared" si="328"/>
        <v>0</v>
      </c>
      <c r="UB164" s="20">
        <f t="shared" si="329"/>
        <v>0</v>
      </c>
      <c r="UC164" s="20">
        <f t="shared" si="330"/>
        <v>0</v>
      </c>
      <c r="UD164" s="20">
        <f t="shared" si="331"/>
        <v>0</v>
      </c>
      <c r="UE164" s="20">
        <f t="shared" si="332"/>
        <v>0</v>
      </c>
      <c r="UF164" s="20">
        <f t="shared" si="333"/>
        <v>0</v>
      </c>
      <c r="UG164" s="20">
        <f t="shared" si="334"/>
        <v>0</v>
      </c>
      <c r="UH164" s="20">
        <f t="shared" si="335"/>
        <v>0</v>
      </c>
      <c r="UI164" s="20">
        <f t="shared" si="336"/>
        <v>0</v>
      </c>
      <c r="UJ164" s="20">
        <f t="shared" si="337"/>
        <v>0</v>
      </c>
      <c r="UK164" s="20">
        <f t="shared" si="338"/>
        <v>0</v>
      </c>
      <c r="UL164" s="6"/>
      <c r="UM164" s="36">
        <f t="shared" si="339"/>
        <v>1650000</v>
      </c>
      <c r="UN164" s="36">
        <f t="shared" si="340"/>
        <v>1650000</v>
      </c>
      <c r="UO164" s="36">
        <f t="shared" si="341"/>
        <v>1600000</v>
      </c>
      <c r="UP164" s="20">
        <f t="shared" si="342"/>
        <v>1600000</v>
      </c>
      <c r="UQ164" s="20">
        <f t="shared" si="343"/>
        <v>0</v>
      </c>
      <c r="UR164" s="20">
        <f t="shared" si="344"/>
        <v>0</v>
      </c>
      <c r="US164" s="20">
        <f t="shared" si="345"/>
        <v>0</v>
      </c>
      <c r="UT164" s="36">
        <f t="shared" si="346"/>
        <v>50000</v>
      </c>
      <c r="UU164" s="36">
        <f t="shared" si="347"/>
        <v>0</v>
      </c>
      <c r="UV164" s="20">
        <f t="shared" si="348"/>
        <v>0</v>
      </c>
      <c r="UW164" s="20">
        <f t="shared" si="349"/>
        <v>0</v>
      </c>
      <c r="UX164" s="20">
        <f t="shared" si="350"/>
        <v>0</v>
      </c>
      <c r="UY164" s="20">
        <f t="shared" si="351"/>
        <v>0</v>
      </c>
      <c r="UZ164" s="20">
        <f t="shared" si="352"/>
        <v>50000</v>
      </c>
      <c r="VA164" s="20">
        <f t="shared" si="353"/>
        <v>0</v>
      </c>
      <c r="VB164" s="36">
        <f t="shared" si="354"/>
        <v>0</v>
      </c>
      <c r="VC164" s="20">
        <f t="shared" si="355"/>
        <v>0</v>
      </c>
      <c r="VD164" s="20">
        <f t="shared" si="356"/>
        <v>0</v>
      </c>
      <c r="VE164" s="20">
        <f t="shared" si="357"/>
        <v>0</v>
      </c>
      <c r="VF164" s="20">
        <f t="shared" si="358"/>
        <v>0</v>
      </c>
      <c r="VG164" s="20">
        <f t="shared" si="359"/>
        <v>0</v>
      </c>
      <c r="VH164" s="20">
        <f t="shared" si="360"/>
        <v>0</v>
      </c>
      <c r="VI164" s="20">
        <f t="shared" si="361"/>
        <v>0</v>
      </c>
      <c r="VJ164" s="20">
        <f t="shared" si="362"/>
        <v>0</v>
      </c>
      <c r="VK164" s="20">
        <f t="shared" si="363"/>
        <v>0</v>
      </c>
      <c r="VL164" s="20">
        <f t="shared" si="364"/>
        <v>0</v>
      </c>
      <c r="VM164" s="20">
        <f t="shared" si="365"/>
        <v>0</v>
      </c>
      <c r="VN164" s="20">
        <f t="shared" si="366"/>
        <v>0</v>
      </c>
      <c r="VT164" s="34">
        <f t="shared" si="253"/>
        <v>3110951</v>
      </c>
      <c r="VU164" s="34" t="str">
        <f t="shared" si="254"/>
        <v>Oblastní charita Trutnov</v>
      </c>
      <c r="VV164" s="34" t="str">
        <f t="shared" si="255"/>
        <v>Charitní ošetřovatelská a pečovatelská služba Trutnov</v>
      </c>
      <c r="VW164" s="34" t="str">
        <f t="shared" si="256"/>
        <v>pečovatelská služba</v>
      </c>
      <c r="VX164" s="10">
        <f t="shared" si="257"/>
        <v>222000</v>
      </c>
      <c r="VY164" s="10"/>
      <c r="VZ164" s="10"/>
      <c r="WA164" s="10">
        <f t="shared" si="258"/>
        <v>8100</v>
      </c>
      <c r="WB164" s="10">
        <f t="shared" si="259"/>
        <v>20000</v>
      </c>
      <c r="WC164" s="10">
        <f t="shared" si="260"/>
        <v>0</v>
      </c>
      <c r="WD164" s="10">
        <f t="shared" si="261"/>
        <v>0</v>
      </c>
      <c r="WE164" s="10">
        <f t="shared" si="262"/>
        <v>26000</v>
      </c>
      <c r="WF164" s="10"/>
      <c r="WG164" s="10"/>
      <c r="WH164" s="10">
        <f t="shared" si="263"/>
        <v>80000</v>
      </c>
      <c r="WI164" s="10">
        <f t="shared" si="264"/>
        <v>115000</v>
      </c>
      <c r="WJ164" s="10">
        <f t="shared" si="265"/>
        <v>2037000</v>
      </c>
      <c r="WK164" s="10"/>
      <c r="WL164" s="10">
        <f t="shared" si="266"/>
        <v>515000</v>
      </c>
      <c r="WM164" s="10">
        <f t="shared" si="267"/>
        <v>3023100</v>
      </c>
      <c r="WN164" s="10">
        <f t="shared" si="268"/>
        <v>3023100</v>
      </c>
      <c r="WO164" s="10">
        <f t="shared" si="269"/>
        <v>0</v>
      </c>
      <c r="WP164" s="10">
        <f t="shared" si="270"/>
        <v>2552000</v>
      </c>
      <c r="WQ164" s="34">
        <v>6115340</v>
      </c>
      <c r="WR164" s="10">
        <f t="shared" si="271"/>
        <v>50000</v>
      </c>
      <c r="WS164" s="10"/>
      <c r="WT164" s="10"/>
      <c r="WU164" s="10">
        <f t="shared" si="272"/>
        <v>0</v>
      </c>
      <c r="WV164" s="10">
        <f t="shared" si="273"/>
        <v>0</v>
      </c>
      <c r="WW164" s="10">
        <f t="shared" si="274"/>
        <v>0</v>
      </c>
      <c r="WX164" s="10">
        <f t="shared" si="275"/>
        <v>0</v>
      </c>
      <c r="WY164" s="10">
        <f t="shared" si="276"/>
        <v>0</v>
      </c>
      <c r="WZ164" s="10"/>
      <c r="XA164" s="10"/>
      <c r="XB164" s="10">
        <f t="shared" si="277"/>
        <v>0</v>
      </c>
      <c r="XC164" s="10">
        <f t="shared" si="278"/>
        <v>0</v>
      </c>
      <c r="XD164" s="10">
        <f t="shared" si="279"/>
        <v>1600000</v>
      </c>
      <c r="XE164" s="10">
        <f t="shared" si="280"/>
        <v>1650000</v>
      </c>
      <c r="XF164" s="10"/>
      <c r="XG164" s="10">
        <f t="shared" si="281"/>
        <v>1650000</v>
      </c>
      <c r="XH164" s="10">
        <f t="shared" si="282"/>
        <v>0</v>
      </c>
      <c r="XI164" s="10"/>
      <c r="XJ164" s="10"/>
      <c r="XK164" s="10"/>
    </row>
    <row r="165" spans="1:635" s="34" customFormat="1" ht="28.5" customHeight="1">
      <c r="A165" s="7">
        <v>1</v>
      </c>
      <c r="B165" s="9" t="s">
        <v>1732</v>
      </c>
      <c r="C165" s="7">
        <v>43465439</v>
      </c>
      <c r="D165" s="7" t="s">
        <v>1733</v>
      </c>
      <c r="E165" s="7" t="s">
        <v>1315</v>
      </c>
      <c r="F165" s="7">
        <v>7459230</v>
      </c>
      <c r="G165" s="7" t="s">
        <v>1214</v>
      </c>
      <c r="H165" s="7" t="s">
        <v>1187</v>
      </c>
      <c r="I165" s="7" t="s">
        <v>1330</v>
      </c>
      <c r="J165" s="35">
        <v>37834</v>
      </c>
      <c r="K165" s="7"/>
      <c r="L165" s="7" t="s">
        <v>1188</v>
      </c>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t="s">
        <v>1578</v>
      </c>
      <c r="AQ165" s="7">
        <v>23</v>
      </c>
      <c r="AR165" s="7">
        <v>45</v>
      </c>
      <c r="AS165" s="7">
        <v>89</v>
      </c>
      <c r="AT165" s="7">
        <v>110</v>
      </c>
      <c r="AU165" s="7">
        <v>110</v>
      </c>
      <c r="AV165" s="7"/>
      <c r="AW165" s="7"/>
      <c r="AX165" s="7"/>
      <c r="AY165" s="7"/>
      <c r="AZ165" s="7"/>
      <c r="BA165" s="7"/>
      <c r="BB165" s="7"/>
      <c r="BC165" s="7"/>
      <c r="BD165" s="7"/>
      <c r="BE165" s="7"/>
      <c r="BF165" s="7"/>
      <c r="BG165" s="7"/>
      <c r="BH165" s="7"/>
      <c r="BI165" s="7"/>
      <c r="BJ165" s="7">
        <v>18000</v>
      </c>
      <c r="BK165" s="7"/>
      <c r="BL165" s="7" t="s">
        <v>1739</v>
      </c>
      <c r="BM165" s="7" t="s">
        <v>1492</v>
      </c>
      <c r="BN165" s="7" t="s">
        <v>1192</v>
      </c>
      <c r="BO165" s="7">
        <v>8</v>
      </c>
      <c r="BP165" s="7">
        <v>14</v>
      </c>
      <c r="BQ165" s="7">
        <v>24</v>
      </c>
      <c r="BR165" s="7">
        <v>5</v>
      </c>
      <c r="BS165" s="7">
        <v>0</v>
      </c>
      <c r="BT165" s="7">
        <v>0</v>
      </c>
      <c r="BU165" s="7">
        <v>0</v>
      </c>
      <c r="BV165" s="7">
        <v>10</v>
      </c>
      <c r="BW165" s="7">
        <v>15</v>
      </c>
      <c r="BX165" s="7">
        <v>0</v>
      </c>
      <c r="BY165" s="7">
        <v>8</v>
      </c>
      <c r="BZ165" s="7">
        <v>14</v>
      </c>
      <c r="CA165" s="7">
        <v>34</v>
      </c>
      <c r="CB165" s="7">
        <v>20</v>
      </c>
      <c r="CC165" s="7">
        <v>0</v>
      </c>
      <c r="CD165" s="7">
        <v>51</v>
      </c>
      <c r="CE165" s="7">
        <v>25</v>
      </c>
      <c r="CF165" s="7">
        <v>76</v>
      </c>
      <c r="CG165" s="7"/>
      <c r="CH165" s="7">
        <v>20</v>
      </c>
      <c r="CI165" s="7">
        <v>20</v>
      </c>
      <c r="CJ165" s="7">
        <v>40</v>
      </c>
      <c r="CK165" s="7">
        <v>10</v>
      </c>
      <c r="CL165" s="7">
        <v>0</v>
      </c>
      <c r="CM165" s="7">
        <v>0</v>
      </c>
      <c r="CN165" s="7">
        <v>0</v>
      </c>
      <c r="CO165" s="7">
        <v>10</v>
      </c>
      <c r="CP165" s="7">
        <v>10</v>
      </c>
      <c r="CQ165" s="7">
        <v>0</v>
      </c>
      <c r="CR165" s="7">
        <v>20</v>
      </c>
      <c r="CS165" s="7">
        <v>20</v>
      </c>
      <c r="CT165" s="7">
        <v>50</v>
      </c>
      <c r="CU165" s="7">
        <v>20</v>
      </c>
      <c r="CV165" s="7">
        <v>0</v>
      </c>
      <c r="CW165" s="7">
        <v>90</v>
      </c>
      <c r="CX165" s="7">
        <v>20</v>
      </c>
      <c r="CY165" s="7">
        <v>110</v>
      </c>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v>1</v>
      </c>
      <c r="EL165" s="7">
        <v>0.2</v>
      </c>
      <c r="EM165" s="7">
        <v>0.2</v>
      </c>
      <c r="EN165" s="7">
        <v>105000</v>
      </c>
      <c r="EO165" s="7">
        <v>50000</v>
      </c>
      <c r="EP165" s="7">
        <v>7</v>
      </c>
      <c r="EQ165" s="7">
        <v>4.5999999999999996</v>
      </c>
      <c r="ER165" s="7">
        <v>4.7</v>
      </c>
      <c r="ES165" s="7">
        <v>1500000</v>
      </c>
      <c r="ET165" s="7">
        <v>1246000</v>
      </c>
      <c r="EU165" s="7"/>
      <c r="EV165" s="7"/>
      <c r="EW165" s="7"/>
      <c r="EX165" s="7"/>
      <c r="EY165" s="7"/>
      <c r="EZ165" s="7"/>
      <c r="FA165" s="7"/>
      <c r="FB165" s="7"/>
      <c r="FC165" s="7"/>
      <c r="FD165" s="7"/>
      <c r="FE165" s="7"/>
      <c r="FF165" s="7"/>
      <c r="FG165" s="7"/>
      <c r="FH165" s="7"/>
      <c r="FI165" s="7"/>
      <c r="FJ165" s="7"/>
      <c r="FK165" s="7"/>
      <c r="FL165" s="7"/>
      <c r="FM165" s="7"/>
      <c r="FN165" s="7"/>
      <c r="FO165" s="7">
        <v>3</v>
      </c>
      <c r="FP165" s="7">
        <v>1.2</v>
      </c>
      <c r="FQ165" s="7">
        <v>1.2</v>
      </c>
      <c r="FR165" s="7">
        <v>600000</v>
      </c>
      <c r="FS165" s="7">
        <v>50000</v>
      </c>
      <c r="FT165" s="7"/>
      <c r="FU165" s="7"/>
      <c r="FV165" s="7"/>
      <c r="FW165" s="7"/>
      <c r="FX165" s="7"/>
      <c r="FY165" s="7"/>
      <c r="FZ165" s="7">
        <v>7</v>
      </c>
      <c r="GA165" s="7">
        <v>2.7</v>
      </c>
      <c r="GB165" s="7">
        <v>54</v>
      </c>
      <c r="GC165" s="7">
        <v>1.85</v>
      </c>
      <c r="GD165" s="7">
        <v>534000</v>
      </c>
      <c r="GE165" s="7">
        <v>180000</v>
      </c>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v>1</v>
      </c>
      <c r="II165" s="7">
        <v>0.1</v>
      </c>
      <c r="IJ165" s="7">
        <v>12</v>
      </c>
      <c r="IK165" s="7">
        <v>0.1</v>
      </c>
      <c r="IL165" s="7">
        <v>55000</v>
      </c>
      <c r="IM165" s="7">
        <v>0</v>
      </c>
      <c r="IN165" s="7">
        <v>16</v>
      </c>
      <c r="IO165" s="7">
        <v>3870</v>
      </c>
      <c r="IP165" s="7">
        <v>1.927</v>
      </c>
      <c r="IQ165" s="7">
        <v>387000</v>
      </c>
      <c r="IR165" s="7">
        <v>70000</v>
      </c>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v>0</v>
      </c>
      <c r="KH165" s="7"/>
      <c r="KI165" s="7">
        <v>4.8</v>
      </c>
      <c r="KJ165" s="7">
        <v>1.85</v>
      </c>
      <c r="KK165" s="7">
        <v>1.927</v>
      </c>
      <c r="KL165" s="7">
        <v>0</v>
      </c>
      <c r="KM165" s="7">
        <v>8.577</v>
      </c>
      <c r="KN165" s="7">
        <v>2205000</v>
      </c>
      <c r="KO165" s="7">
        <v>1346000</v>
      </c>
      <c r="KP165" s="7">
        <v>1346000</v>
      </c>
      <c r="KQ165" s="7"/>
      <c r="KR165" s="7"/>
      <c r="KS165" s="7"/>
      <c r="KT165" s="7">
        <v>589000</v>
      </c>
      <c r="KU165" s="7">
        <v>180000</v>
      </c>
      <c r="KV165" s="7">
        <v>180000</v>
      </c>
      <c r="KW165" s="7"/>
      <c r="KX165" s="7"/>
      <c r="KY165" s="7"/>
      <c r="KZ165" s="7">
        <v>387000</v>
      </c>
      <c r="LA165" s="7">
        <v>70000</v>
      </c>
      <c r="LB165" s="7">
        <v>70000</v>
      </c>
      <c r="LC165" s="7"/>
      <c r="LD165" s="7"/>
      <c r="LE165" s="7"/>
      <c r="LF165" s="7">
        <v>40000</v>
      </c>
      <c r="LG165" s="7">
        <v>0</v>
      </c>
      <c r="LH165" s="7">
        <v>0</v>
      </c>
      <c r="LI165" s="7"/>
      <c r="LJ165" s="7"/>
      <c r="LK165" s="7"/>
      <c r="LL165" s="7">
        <v>0</v>
      </c>
      <c r="LM165" s="7">
        <v>0</v>
      </c>
      <c r="LN165" s="7">
        <v>0</v>
      </c>
      <c r="LO165" s="7"/>
      <c r="LP165" s="7"/>
      <c r="LQ165" s="7"/>
      <c r="LR165" s="7">
        <v>26000</v>
      </c>
      <c r="LS165" s="7">
        <v>0</v>
      </c>
      <c r="LT165" s="7">
        <v>0</v>
      </c>
      <c r="LU165" s="7"/>
      <c r="LV165" s="7"/>
      <c r="LW165" s="7"/>
      <c r="LX165" s="7">
        <v>0</v>
      </c>
      <c r="LY165" s="7">
        <v>0</v>
      </c>
      <c r="LZ165" s="7">
        <v>0</v>
      </c>
      <c r="MA165" s="7"/>
      <c r="MB165" s="7"/>
      <c r="MC165" s="7"/>
      <c r="MD165" s="7">
        <v>4000</v>
      </c>
      <c r="ME165" s="7">
        <v>0</v>
      </c>
      <c r="MF165" s="7">
        <v>0</v>
      </c>
      <c r="MG165" s="7"/>
      <c r="MH165" s="7"/>
      <c r="MI165" s="7"/>
      <c r="MJ165" s="7">
        <v>60000</v>
      </c>
      <c r="MK165" s="7">
        <v>0</v>
      </c>
      <c r="ML165" s="7">
        <v>0</v>
      </c>
      <c r="MM165" s="7"/>
      <c r="MN165" s="7"/>
      <c r="MO165" s="7"/>
      <c r="MP165" s="7">
        <v>24000</v>
      </c>
      <c r="MQ165" s="7">
        <v>0</v>
      </c>
      <c r="MR165" s="7">
        <v>0</v>
      </c>
      <c r="MS165" s="7"/>
      <c r="MT165" s="7"/>
      <c r="MU165" s="7"/>
      <c r="MV165" s="7">
        <v>8100</v>
      </c>
      <c r="MW165" s="7">
        <v>0</v>
      </c>
      <c r="MX165" s="7">
        <v>0</v>
      </c>
      <c r="MY165" s="7"/>
      <c r="MZ165" s="7"/>
      <c r="NA165" s="7"/>
      <c r="NB165" s="7">
        <v>5000</v>
      </c>
      <c r="NC165" s="7">
        <v>0</v>
      </c>
      <c r="ND165" s="7">
        <v>0</v>
      </c>
      <c r="NE165" s="7"/>
      <c r="NF165" s="7"/>
      <c r="NG165" s="7"/>
      <c r="NH165" s="7">
        <v>0</v>
      </c>
      <c r="NI165" s="7">
        <v>0</v>
      </c>
      <c r="NJ165" s="7">
        <v>0</v>
      </c>
      <c r="NK165" s="7"/>
      <c r="NL165" s="7"/>
      <c r="NM165" s="7"/>
      <c r="NN165" s="7">
        <v>3500</v>
      </c>
      <c r="NO165" s="7">
        <v>0</v>
      </c>
      <c r="NP165" s="7">
        <v>0</v>
      </c>
      <c r="NQ165" s="7"/>
      <c r="NR165" s="7"/>
      <c r="NS165" s="7"/>
      <c r="NT165" s="7">
        <v>4000</v>
      </c>
      <c r="NU165" s="7">
        <v>0</v>
      </c>
      <c r="NV165" s="7">
        <v>0</v>
      </c>
      <c r="NW165" s="7"/>
      <c r="NX165" s="7"/>
      <c r="NY165" s="7"/>
      <c r="NZ165" s="7">
        <v>18000</v>
      </c>
      <c r="OA165" s="7">
        <v>0</v>
      </c>
      <c r="OB165" s="7">
        <v>0</v>
      </c>
      <c r="OC165" s="7"/>
      <c r="OD165" s="7"/>
      <c r="OE165" s="7"/>
      <c r="OF165" s="7">
        <v>1000</v>
      </c>
      <c r="OG165" s="7">
        <v>0</v>
      </c>
      <c r="OH165" s="7">
        <v>0</v>
      </c>
      <c r="OI165" s="7"/>
      <c r="OJ165" s="7"/>
      <c r="OK165" s="7"/>
      <c r="OL165" s="7">
        <v>0</v>
      </c>
      <c r="OM165" s="7">
        <v>0</v>
      </c>
      <c r="ON165" s="7">
        <v>0</v>
      </c>
      <c r="OO165" s="7"/>
      <c r="OP165" s="7"/>
      <c r="OQ165" s="7"/>
      <c r="OR165" s="7">
        <v>0</v>
      </c>
      <c r="OS165" s="7">
        <v>0</v>
      </c>
      <c r="OT165" s="7">
        <v>0</v>
      </c>
      <c r="OU165" s="7"/>
      <c r="OV165" s="7"/>
      <c r="OW165" s="7"/>
      <c r="OX165" s="7">
        <v>10000</v>
      </c>
      <c r="OY165" s="7">
        <v>0</v>
      </c>
      <c r="OZ165" s="7">
        <v>0</v>
      </c>
      <c r="PA165" s="7"/>
      <c r="PB165" s="7"/>
      <c r="PC165" s="7"/>
      <c r="PD165" s="7">
        <v>60000</v>
      </c>
      <c r="PE165" s="7">
        <v>0</v>
      </c>
      <c r="PF165" s="7">
        <v>0</v>
      </c>
      <c r="PG165" s="7"/>
      <c r="PH165" s="7"/>
      <c r="PI165" s="7"/>
      <c r="PJ165" s="7">
        <v>28000</v>
      </c>
      <c r="PK165" s="7">
        <v>0</v>
      </c>
      <c r="PL165" s="7">
        <v>0</v>
      </c>
      <c r="PM165" s="7"/>
      <c r="PN165" s="7"/>
      <c r="PO165" s="7"/>
      <c r="PP165" s="7">
        <v>3472600</v>
      </c>
      <c r="PQ165" s="7">
        <v>1596000</v>
      </c>
      <c r="PR165" s="8">
        <v>1596000</v>
      </c>
      <c r="PS165" s="7">
        <v>100</v>
      </c>
      <c r="PT165" s="7">
        <v>100</v>
      </c>
      <c r="PU165" s="7"/>
      <c r="PV165" s="7"/>
      <c r="PW165" s="7"/>
      <c r="PX165" s="7">
        <v>1331000</v>
      </c>
      <c r="PY165" s="7">
        <v>1440000</v>
      </c>
      <c r="PZ165" s="7">
        <v>1596000</v>
      </c>
      <c r="QA165" s="7">
        <v>66000</v>
      </c>
      <c r="QB165" s="7">
        <v>0</v>
      </c>
      <c r="QC165" s="7">
        <v>0</v>
      </c>
      <c r="QD165" s="7">
        <v>0</v>
      </c>
      <c r="QE165" s="7">
        <v>0</v>
      </c>
      <c r="QF165" s="7">
        <v>0</v>
      </c>
      <c r="QG165" s="7">
        <v>0</v>
      </c>
      <c r="QH165" s="7">
        <v>0</v>
      </c>
      <c r="QI165" s="7">
        <v>0</v>
      </c>
      <c r="QJ165" s="7">
        <v>1558379</v>
      </c>
      <c r="QK165" s="7">
        <v>1455000</v>
      </c>
      <c r="QL165" s="7">
        <v>1600000</v>
      </c>
      <c r="QM165" s="7"/>
      <c r="QN165" s="7">
        <v>0</v>
      </c>
      <c r="QO165" s="7">
        <v>0</v>
      </c>
      <c r="QP165" s="7">
        <v>0</v>
      </c>
      <c r="QQ165" s="7"/>
      <c r="QR165" s="7"/>
      <c r="QS165" s="7"/>
      <c r="QT165" s="7"/>
      <c r="QU165" s="7">
        <v>0</v>
      </c>
      <c r="QV165" s="7">
        <v>91000</v>
      </c>
      <c r="QW165" s="7">
        <v>0</v>
      </c>
      <c r="QX165" s="7">
        <v>215000</v>
      </c>
      <c r="QY165" s="7">
        <v>270020</v>
      </c>
      <c r="QZ165" s="7">
        <v>266600</v>
      </c>
      <c r="RA165" s="7"/>
      <c r="RB165" s="7"/>
      <c r="RC165" s="7"/>
      <c r="RD165" s="7">
        <v>37930</v>
      </c>
      <c r="RE165" s="7">
        <v>57006</v>
      </c>
      <c r="RF165" s="7">
        <v>10000</v>
      </c>
      <c r="RG165" s="7"/>
      <c r="RH165" s="7"/>
      <c r="RI165" s="7">
        <v>0</v>
      </c>
      <c r="RJ165" s="7"/>
      <c r="RK165" s="7"/>
      <c r="RL165" s="7"/>
      <c r="RM165" s="7" t="s">
        <v>1188</v>
      </c>
      <c r="RN165" s="7"/>
      <c r="RO165" s="7"/>
      <c r="RP165" s="7"/>
      <c r="RQ165" s="7"/>
      <c r="RR165" s="7"/>
      <c r="RS165" s="7"/>
      <c r="RT165" s="7"/>
      <c r="RU165" s="7"/>
      <c r="RV165" s="7"/>
      <c r="RW165" s="7"/>
      <c r="RX165" s="7"/>
      <c r="RY165" s="7"/>
      <c r="RZ165" s="7"/>
      <c r="SA165" s="7"/>
      <c r="SB165" s="7"/>
      <c r="SC165" s="7"/>
      <c r="SD165" s="7"/>
      <c r="SE165" s="7"/>
      <c r="SF165" s="7"/>
      <c r="SG165" s="36">
        <f t="shared" si="283"/>
        <v>3472600</v>
      </c>
      <c r="SH165" s="36">
        <f t="shared" si="284"/>
        <v>3472600</v>
      </c>
      <c r="SI165" s="36">
        <f t="shared" si="285"/>
        <v>3221000</v>
      </c>
      <c r="SJ165" s="20">
        <f t="shared" si="286"/>
        <v>2205000</v>
      </c>
      <c r="SK165" s="20">
        <f t="shared" si="287"/>
        <v>589000</v>
      </c>
      <c r="SL165" s="20">
        <f t="shared" si="288"/>
        <v>387000</v>
      </c>
      <c r="SM165" s="20">
        <f t="shared" si="289"/>
        <v>40000</v>
      </c>
      <c r="SN165" s="36">
        <f t="shared" si="290"/>
        <v>251600</v>
      </c>
      <c r="SO165" s="36">
        <f t="shared" si="291"/>
        <v>26000</v>
      </c>
      <c r="SP165" s="20">
        <f t="shared" si="292"/>
        <v>0</v>
      </c>
      <c r="SQ165" s="20">
        <f t="shared" si="293"/>
        <v>26000</v>
      </c>
      <c r="SR165" s="20">
        <f t="shared" si="294"/>
        <v>0</v>
      </c>
      <c r="SS165" s="20">
        <f t="shared" si="295"/>
        <v>4000</v>
      </c>
      <c r="ST165" s="20">
        <f t="shared" si="296"/>
        <v>60000</v>
      </c>
      <c r="SU165" s="20">
        <f t="shared" si="297"/>
        <v>24000</v>
      </c>
      <c r="SV165" s="36">
        <f t="shared" si="298"/>
        <v>49600</v>
      </c>
      <c r="SW165" s="20">
        <f t="shared" si="299"/>
        <v>8100</v>
      </c>
      <c r="SX165" s="20">
        <f t="shared" si="300"/>
        <v>5000</v>
      </c>
      <c r="SY165" s="20">
        <f t="shared" si="301"/>
        <v>0</v>
      </c>
      <c r="SZ165" s="20">
        <f t="shared" si="302"/>
        <v>3500</v>
      </c>
      <c r="TA165" s="20">
        <f t="shared" si="303"/>
        <v>4000</v>
      </c>
      <c r="TB165" s="20">
        <f t="shared" si="304"/>
        <v>18000</v>
      </c>
      <c r="TC165" s="20">
        <f t="shared" si="305"/>
        <v>1000</v>
      </c>
      <c r="TD165" s="20">
        <f t="shared" si="306"/>
        <v>0</v>
      </c>
      <c r="TE165" s="20">
        <f t="shared" si="307"/>
        <v>0</v>
      </c>
      <c r="TF165" s="20">
        <f t="shared" si="308"/>
        <v>10000</v>
      </c>
      <c r="TG165" s="20">
        <f t="shared" si="309"/>
        <v>60000</v>
      </c>
      <c r="TH165" s="20">
        <f t="shared" si="310"/>
        <v>28000</v>
      </c>
      <c r="TI165" s="6"/>
      <c r="TJ165" s="36">
        <f t="shared" si="311"/>
        <v>1596000</v>
      </c>
      <c r="TK165" s="36">
        <f t="shared" si="312"/>
        <v>1596000</v>
      </c>
      <c r="TL165" s="36">
        <f t="shared" si="313"/>
        <v>1596000</v>
      </c>
      <c r="TM165" s="20">
        <f t="shared" si="314"/>
        <v>1346000</v>
      </c>
      <c r="TN165" s="20">
        <f t="shared" si="315"/>
        <v>180000</v>
      </c>
      <c r="TO165" s="20">
        <f t="shared" si="316"/>
        <v>70000</v>
      </c>
      <c r="TP165" s="20">
        <f t="shared" si="317"/>
        <v>0</v>
      </c>
      <c r="TQ165" s="36">
        <f t="shared" si="318"/>
        <v>0</v>
      </c>
      <c r="TR165" s="36">
        <f t="shared" si="319"/>
        <v>0</v>
      </c>
      <c r="TS165" s="20">
        <f t="shared" si="320"/>
        <v>0</v>
      </c>
      <c r="TT165" s="20">
        <f t="shared" si="321"/>
        <v>0</v>
      </c>
      <c r="TU165" s="20">
        <f t="shared" si="322"/>
        <v>0</v>
      </c>
      <c r="TV165" s="20">
        <f t="shared" si="323"/>
        <v>0</v>
      </c>
      <c r="TW165" s="20">
        <f t="shared" si="324"/>
        <v>0</v>
      </c>
      <c r="TX165" s="20">
        <f t="shared" si="325"/>
        <v>0</v>
      </c>
      <c r="TY165" s="36">
        <f t="shared" si="326"/>
        <v>0</v>
      </c>
      <c r="TZ165" s="20">
        <f t="shared" si="327"/>
        <v>0</v>
      </c>
      <c r="UA165" s="20">
        <f t="shared" si="328"/>
        <v>0</v>
      </c>
      <c r="UB165" s="20">
        <f t="shared" si="329"/>
        <v>0</v>
      </c>
      <c r="UC165" s="20">
        <f t="shared" si="330"/>
        <v>0</v>
      </c>
      <c r="UD165" s="20">
        <f t="shared" si="331"/>
        <v>0</v>
      </c>
      <c r="UE165" s="20">
        <f t="shared" si="332"/>
        <v>0</v>
      </c>
      <c r="UF165" s="20">
        <f t="shared" si="333"/>
        <v>0</v>
      </c>
      <c r="UG165" s="20">
        <f t="shared" si="334"/>
        <v>0</v>
      </c>
      <c r="UH165" s="20">
        <f t="shared" si="335"/>
        <v>0</v>
      </c>
      <c r="UI165" s="20">
        <f t="shared" si="336"/>
        <v>0</v>
      </c>
      <c r="UJ165" s="20">
        <f t="shared" si="337"/>
        <v>0</v>
      </c>
      <c r="UK165" s="20">
        <f t="shared" si="338"/>
        <v>0</v>
      </c>
      <c r="UL165" s="6"/>
      <c r="UM165" s="36">
        <f t="shared" si="339"/>
        <v>1596000</v>
      </c>
      <c r="UN165" s="36">
        <f t="shared" si="340"/>
        <v>1596000</v>
      </c>
      <c r="UO165" s="36">
        <f t="shared" si="341"/>
        <v>1596000</v>
      </c>
      <c r="UP165" s="20">
        <f t="shared" si="342"/>
        <v>1346000</v>
      </c>
      <c r="UQ165" s="20">
        <f t="shared" si="343"/>
        <v>180000</v>
      </c>
      <c r="UR165" s="20">
        <f t="shared" si="344"/>
        <v>70000</v>
      </c>
      <c r="US165" s="20">
        <f t="shared" si="345"/>
        <v>0</v>
      </c>
      <c r="UT165" s="36">
        <f t="shared" si="346"/>
        <v>0</v>
      </c>
      <c r="UU165" s="36">
        <f t="shared" si="347"/>
        <v>0</v>
      </c>
      <c r="UV165" s="20">
        <f t="shared" si="348"/>
        <v>0</v>
      </c>
      <c r="UW165" s="20">
        <f t="shared" si="349"/>
        <v>0</v>
      </c>
      <c r="UX165" s="20">
        <f t="shared" si="350"/>
        <v>0</v>
      </c>
      <c r="UY165" s="20">
        <f t="shared" si="351"/>
        <v>0</v>
      </c>
      <c r="UZ165" s="20">
        <f t="shared" si="352"/>
        <v>0</v>
      </c>
      <c r="VA165" s="20">
        <f t="shared" si="353"/>
        <v>0</v>
      </c>
      <c r="VB165" s="36">
        <f t="shared" si="354"/>
        <v>0</v>
      </c>
      <c r="VC165" s="20">
        <f t="shared" si="355"/>
        <v>0</v>
      </c>
      <c r="VD165" s="20">
        <f t="shared" si="356"/>
        <v>0</v>
      </c>
      <c r="VE165" s="20">
        <f t="shared" si="357"/>
        <v>0</v>
      </c>
      <c r="VF165" s="20">
        <f t="shared" si="358"/>
        <v>0</v>
      </c>
      <c r="VG165" s="20">
        <f t="shared" si="359"/>
        <v>0</v>
      </c>
      <c r="VH165" s="20">
        <f t="shared" si="360"/>
        <v>0</v>
      </c>
      <c r="VI165" s="20">
        <f t="shared" si="361"/>
        <v>0</v>
      </c>
      <c r="VJ165" s="20">
        <f t="shared" si="362"/>
        <v>0</v>
      </c>
      <c r="VK165" s="20">
        <f t="shared" si="363"/>
        <v>0</v>
      </c>
      <c r="VL165" s="20">
        <f t="shared" si="364"/>
        <v>0</v>
      </c>
      <c r="VM165" s="20">
        <f t="shared" si="365"/>
        <v>0</v>
      </c>
      <c r="VN165" s="20">
        <f t="shared" si="366"/>
        <v>0</v>
      </c>
      <c r="VT165" s="34">
        <f t="shared" si="253"/>
        <v>7459230</v>
      </c>
      <c r="VU165" s="34" t="str">
        <f t="shared" si="254"/>
        <v>Oblastní charita Trutnov</v>
      </c>
      <c r="VV165" s="34" t="str">
        <f t="shared" si="255"/>
        <v>Osobní asistence</v>
      </c>
      <c r="VW165" s="34" t="str">
        <f t="shared" si="256"/>
        <v>osobní asistence</v>
      </c>
      <c r="VX165" s="10">
        <f t="shared" si="257"/>
        <v>90000</v>
      </c>
      <c r="VY165" s="10"/>
      <c r="VZ165" s="10"/>
      <c r="WA165" s="10">
        <f t="shared" si="258"/>
        <v>8100</v>
      </c>
      <c r="WB165" s="10">
        <f t="shared" si="259"/>
        <v>18000</v>
      </c>
      <c r="WC165" s="10">
        <f t="shared" si="260"/>
        <v>0</v>
      </c>
      <c r="WD165" s="10">
        <f t="shared" si="261"/>
        <v>0</v>
      </c>
      <c r="WE165" s="10">
        <f t="shared" si="262"/>
        <v>12500</v>
      </c>
      <c r="WF165" s="10"/>
      <c r="WG165" s="10"/>
      <c r="WH165" s="10">
        <f t="shared" si="263"/>
        <v>60000</v>
      </c>
      <c r="WI165" s="10">
        <f t="shared" si="264"/>
        <v>63000</v>
      </c>
      <c r="WJ165" s="10">
        <f t="shared" si="265"/>
        <v>2526000</v>
      </c>
      <c r="WK165" s="10"/>
      <c r="WL165" s="10">
        <f t="shared" si="266"/>
        <v>695000</v>
      </c>
      <c r="WM165" s="10">
        <f t="shared" si="267"/>
        <v>3472600</v>
      </c>
      <c r="WN165" s="10">
        <f t="shared" si="268"/>
        <v>3472600</v>
      </c>
      <c r="WO165" s="10">
        <f t="shared" si="269"/>
        <v>0</v>
      </c>
      <c r="WP165" s="10">
        <f t="shared" si="270"/>
        <v>3221000</v>
      </c>
      <c r="WQ165" s="34">
        <v>6115340</v>
      </c>
      <c r="WR165" s="10">
        <f t="shared" si="271"/>
        <v>0</v>
      </c>
      <c r="WS165" s="10"/>
      <c r="WT165" s="10"/>
      <c r="WU165" s="10">
        <f t="shared" si="272"/>
        <v>0</v>
      </c>
      <c r="WV165" s="10">
        <f t="shared" si="273"/>
        <v>0</v>
      </c>
      <c r="WW165" s="10">
        <f t="shared" si="274"/>
        <v>0</v>
      </c>
      <c r="WX165" s="10">
        <f t="shared" si="275"/>
        <v>0</v>
      </c>
      <c r="WY165" s="10">
        <f t="shared" si="276"/>
        <v>0</v>
      </c>
      <c r="WZ165" s="10"/>
      <c r="XA165" s="10"/>
      <c r="XB165" s="10">
        <f t="shared" si="277"/>
        <v>0</v>
      </c>
      <c r="XC165" s="10">
        <f t="shared" si="278"/>
        <v>0</v>
      </c>
      <c r="XD165" s="10">
        <f t="shared" si="279"/>
        <v>1596000</v>
      </c>
      <c r="XE165" s="10">
        <f t="shared" si="280"/>
        <v>1596000</v>
      </c>
      <c r="XF165" s="10"/>
      <c r="XG165" s="10">
        <f t="shared" si="281"/>
        <v>1596000</v>
      </c>
      <c r="XH165" s="10">
        <f t="shared" si="282"/>
        <v>0</v>
      </c>
      <c r="XI165" s="10"/>
      <c r="XJ165" s="10"/>
      <c r="XK165" s="10"/>
    </row>
    <row r="166" spans="1:635" s="34" customFormat="1" ht="28.5" customHeight="1">
      <c r="A166" s="7">
        <v>1</v>
      </c>
      <c r="B166" s="9" t="s">
        <v>1740</v>
      </c>
      <c r="C166" s="7">
        <v>22690361</v>
      </c>
      <c r="D166" s="7" t="s">
        <v>1741</v>
      </c>
      <c r="E166" s="7" t="s">
        <v>1251</v>
      </c>
      <c r="F166" s="7">
        <v>6698987</v>
      </c>
      <c r="G166" s="7" t="s">
        <v>1262</v>
      </c>
      <c r="H166" s="7" t="s">
        <v>1263</v>
      </c>
      <c r="I166" s="7" t="s">
        <v>1742</v>
      </c>
      <c r="J166" s="35">
        <v>41640</v>
      </c>
      <c r="K166" s="7"/>
      <c r="L166" s="7" t="s">
        <v>1188</v>
      </c>
      <c r="M166" s="7"/>
      <c r="N166" s="7"/>
      <c r="O166" s="7"/>
      <c r="P166" s="7"/>
      <c r="Q166" s="7"/>
      <c r="R166" s="7"/>
      <c r="S166" s="7"/>
      <c r="T166" s="7"/>
      <c r="U166" s="7"/>
      <c r="V166" s="7"/>
      <c r="W166" s="7"/>
      <c r="X166" s="7" t="s">
        <v>1717</v>
      </c>
      <c r="Y166" s="7"/>
      <c r="Z166" s="7"/>
      <c r="AA166" s="7"/>
      <c r="AB166" s="7"/>
      <c r="AC166" s="7"/>
      <c r="AD166" s="7"/>
      <c r="AE166" s="7"/>
      <c r="AF166" s="7"/>
      <c r="AG166" s="7"/>
      <c r="AH166" s="7"/>
      <c r="AI166" s="7">
        <v>5</v>
      </c>
      <c r="AJ166" s="7">
        <v>5</v>
      </c>
      <c r="AK166" s="7">
        <v>343</v>
      </c>
      <c r="AL166" s="7">
        <v>300</v>
      </c>
      <c r="AM166" s="7">
        <v>350</v>
      </c>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t="s">
        <v>1666</v>
      </c>
      <c r="BM166" s="7" t="s">
        <v>1277</v>
      </c>
      <c r="BN166" s="7" t="s">
        <v>1192</v>
      </c>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v>1</v>
      </c>
      <c r="EL166" s="7">
        <v>1</v>
      </c>
      <c r="EM166" s="7">
        <v>1</v>
      </c>
      <c r="EN166" s="7">
        <v>372333</v>
      </c>
      <c r="EO166" s="7">
        <v>372333</v>
      </c>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v>1</v>
      </c>
      <c r="FP166" s="7">
        <v>0.15</v>
      </c>
      <c r="FQ166" s="7">
        <v>0.15</v>
      </c>
      <c r="FR166" s="7">
        <v>54617</v>
      </c>
      <c r="FS166" s="7">
        <v>54617</v>
      </c>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v>1</v>
      </c>
      <c r="IO166" s="7">
        <v>200</v>
      </c>
      <c r="IP166" s="7">
        <v>0.1</v>
      </c>
      <c r="IQ166" s="7">
        <v>30000</v>
      </c>
      <c r="IR166" s="7">
        <v>0</v>
      </c>
      <c r="IS166" s="7">
        <v>3</v>
      </c>
      <c r="IT166" s="7">
        <v>385</v>
      </c>
      <c r="IU166" s="7">
        <v>0.192</v>
      </c>
      <c r="IV166" s="7">
        <v>86050</v>
      </c>
      <c r="IW166" s="7">
        <v>30000</v>
      </c>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v>1</v>
      </c>
      <c r="KH166" s="7">
        <v>100</v>
      </c>
      <c r="KI166" s="7">
        <v>1</v>
      </c>
      <c r="KJ166" s="7">
        <v>0</v>
      </c>
      <c r="KK166" s="7">
        <v>0.1</v>
      </c>
      <c r="KL166" s="7">
        <v>0</v>
      </c>
      <c r="KM166" s="7">
        <v>1.1000000000000001</v>
      </c>
      <c r="KN166" s="7">
        <v>426950</v>
      </c>
      <c r="KO166" s="7">
        <v>426950</v>
      </c>
      <c r="KP166" s="7">
        <v>426950</v>
      </c>
      <c r="KQ166" s="7"/>
      <c r="KR166" s="7"/>
      <c r="KS166" s="7"/>
      <c r="KT166" s="7">
        <v>0</v>
      </c>
      <c r="KU166" s="7">
        <v>0</v>
      </c>
      <c r="KV166" s="7">
        <v>0</v>
      </c>
      <c r="KW166" s="7"/>
      <c r="KX166" s="7"/>
      <c r="KY166" s="7"/>
      <c r="KZ166" s="7">
        <v>116050</v>
      </c>
      <c r="LA166" s="7">
        <v>30000</v>
      </c>
      <c r="LB166" s="7">
        <v>30000</v>
      </c>
      <c r="LC166" s="7"/>
      <c r="LD166" s="7"/>
      <c r="LE166" s="7"/>
      <c r="LF166" s="7">
        <v>16130</v>
      </c>
      <c r="LG166" s="7">
        <v>1000</v>
      </c>
      <c r="LH166" s="7">
        <v>1000</v>
      </c>
      <c r="LI166" s="7"/>
      <c r="LJ166" s="7"/>
      <c r="LK166" s="7"/>
      <c r="LL166" s="7">
        <v>0</v>
      </c>
      <c r="LM166" s="7">
        <v>0</v>
      </c>
      <c r="LN166" s="7">
        <v>0</v>
      </c>
      <c r="LO166" s="7"/>
      <c r="LP166" s="7"/>
      <c r="LQ166" s="7"/>
      <c r="LR166" s="7">
        <v>5000</v>
      </c>
      <c r="LS166" s="7">
        <v>5000</v>
      </c>
      <c r="LT166" s="7">
        <v>5000</v>
      </c>
      <c r="LU166" s="7"/>
      <c r="LV166" s="7"/>
      <c r="LW166" s="7"/>
      <c r="LX166" s="7">
        <v>0</v>
      </c>
      <c r="LY166" s="7">
        <v>0</v>
      </c>
      <c r="LZ166" s="7">
        <v>0</v>
      </c>
      <c r="MA166" s="7"/>
      <c r="MB166" s="7"/>
      <c r="MC166" s="7"/>
      <c r="MD166" s="7">
        <v>3000</v>
      </c>
      <c r="ME166" s="7">
        <v>0</v>
      </c>
      <c r="MF166" s="7">
        <v>0</v>
      </c>
      <c r="MG166" s="7"/>
      <c r="MH166" s="7"/>
      <c r="MI166" s="7"/>
      <c r="MJ166" s="7">
        <v>0</v>
      </c>
      <c r="MK166" s="7">
        <v>0</v>
      </c>
      <c r="ML166" s="7">
        <v>0</v>
      </c>
      <c r="MM166" s="7"/>
      <c r="MN166" s="7"/>
      <c r="MO166" s="7"/>
      <c r="MP166" s="7">
        <v>1000</v>
      </c>
      <c r="MQ166" s="7">
        <v>0</v>
      </c>
      <c r="MR166" s="7">
        <v>0</v>
      </c>
      <c r="MS166" s="7"/>
      <c r="MT166" s="7"/>
      <c r="MU166" s="7"/>
      <c r="MV166" s="7">
        <v>24000</v>
      </c>
      <c r="MW166" s="7">
        <v>20000</v>
      </c>
      <c r="MX166" s="7">
        <v>20000</v>
      </c>
      <c r="MY166" s="7"/>
      <c r="MZ166" s="7"/>
      <c r="NA166" s="7"/>
      <c r="NB166" s="7">
        <v>5000</v>
      </c>
      <c r="NC166" s="7">
        <v>4000</v>
      </c>
      <c r="ND166" s="7">
        <v>4000</v>
      </c>
      <c r="NE166" s="7"/>
      <c r="NF166" s="7"/>
      <c r="NG166" s="7"/>
      <c r="NH166" s="7">
        <v>51000</v>
      </c>
      <c r="NI166" s="7">
        <v>0</v>
      </c>
      <c r="NJ166" s="7">
        <v>0</v>
      </c>
      <c r="NK166" s="7"/>
      <c r="NL166" s="7"/>
      <c r="NM166" s="7"/>
      <c r="NN166" s="7">
        <v>0</v>
      </c>
      <c r="NO166" s="7">
        <v>0</v>
      </c>
      <c r="NP166" s="7">
        <v>0</v>
      </c>
      <c r="NQ166" s="7"/>
      <c r="NR166" s="7"/>
      <c r="NS166" s="7"/>
      <c r="NT166" s="7">
        <v>8000</v>
      </c>
      <c r="NU166" s="7">
        <v>6000</v>
      </c>
      <c r="NV166" s="7">
        <v>6000</v>
      </c>
      <c r="NW166" s="7"/>
      <c r="NX166" s="7"/>
      <c r="NY166" s="7"/>
      <c r="NZ166" s="7">
        <v>3000</v>
      </c>
      <c r="OA166" s="7">
        <v>0</v>
      </c>
      <c r="OB166" s="7">
        <v>0</v>
      </c>
      <c r="OC166" s="7"/>
      <c r="OD166" s="7"/>
      <c r="OE166" s="7"/>
      <c r="OF166" s="7">
        <v>4000</v>
      </c>
      <c r="OG166" s="7">
        <v>2000</v>
      </c>
      <c r="OH166" s="7">
        <v>2000</v>
      </c>
      <c r="OI166" s="7"/>
      <c r="OJ166" s="7"/>
      <c r="OK166" s="7"/>
      <c r="OL166" s="7">
        <v>0</v>
      </c>
      <c r="OM166" s="7">
        <v>0</v>
      </c>
      <c r="ON166" s="7">
        <v>0</v>
      </c>
      <c r="OO166" s="7"/>
      <c r="OP166" s="7"/>
      <c r="OQ166" s="7"/>
      <c r="OR166" s="7">
        <v>0</v>
      </c>
      <c r="OS166" s="7">
        <v>0</v>
      </c>
      <c r="OT166" s="7">
        <v>0</v>
      </c>
      <c r="OU166" s="7"/>
      <c r="OV166" s="7"/>
      <c r="OW166" s="7"/>
      <c r="OX166" s="7">
        <v>48330</v>
      </c>
      <c r="OY166" s="7">
        <v>9550</v>
      </c>
      <c r="OZ166" s="7">
        <v>9550</v>
      </c>
      <c r="PA166" s="7"/>
      <c r="PB166" s="7"/>
      <c r="PC166" s="7"/>
      <c r="PD166" s="7">
        <v>0</v>
      </c>
      <c r="PE166" s="7">
        <v>0</v>
      </c>
      <c r="PF166" s="7">
        <v>0</v>
      </c>
      <c r="PG166" s="7"/>
      <c r="PH166" s="7"/>
      <c r="PI166" s="7"/>
      <c r="PJ166" s="7">
        <v>2700</v>
      </c>
      <c r="PK166" s="7">
        <v>0</v>
      </c>
      <c r="PL166" s="7">
        <v>0</v>
      </c>
      <c r="PM166" s="7"/>
      <c r="PN166" s="7"/>
      <c r="PO166" s="7"/>
      <c r="PP166" s="7">
        <v>714160</v>
      </c>
      <c r="PQ166" s="7">
        <v>504500</v>
      </c>
      <c r="PR166" s="8">
        <v>504500</v>
      </c>
      <c r="PS166" s="7">
        <v>100</v>
      </c>
      <c r="PT166" s="7">
        <v>100</v>
      </c>
      <c r="PU166" s="7"/>
      <c r="PV166" s="7"/>
      <c r="PW166" s="7"/>
      <c r="PX166" s="7">
        <v>460000</v>
      </c>
      <c r="PY166" s="7">
        <v>488000</v>
      </c>
      <c r="PZ166" s="7">
        <v>504500</v>
      </c>
      <c r="QA166" s="7">
        <v>0</v>
      </c>
      <c r="QB166" s="7">
        <v>0</v>
      </c>
      <c r="QC166" s="7">
        <v>0</v>
      </c>
      <c r="QD166" s="7">
        <v>0</v>
      </c>
      <c r="QE166" s="7">
        <v>0</v>
      </c>
      <c r="QF166" s="7">
        <v>0</v>
      </c>
      <c r="QG166" s="7">
        <v>0</v>
      </c>
      <c r="QH166" s="7">
        <v>0</v>
      </c>
      <c r="QI166" s="7">
        <v>0</v>
      </c>
      <c r="QJ166" s="7">
        <v>0</v>
      </c>
      <c r="QK166" s="7">
        <v>0</v>
      </c>
      <c r="QL166" s="7">
        <v>0</v>
      </c>
      <c r="QM166" s="7"/>
      <c r="QN166" s="7">
        <v>0</v>
      </c>
      <c r="QO166" s="7">
        <v>0</v>
      </c>
      <c r="QP166" s="7">
        <v>0</v>
      </c>
      <c r="QQ166" s="7"/>
      <c r="QR166" s="7"/>
      <c r="QS166" s="7"/>
      <c r="QT166" s="7"/>
      <c r="QU166" s="7">
        <v>0</v>
      </c>
      <c r="QV166" s="7">
        <v>9000</v>
      </c>
      <c r="QW166" s="7">
        <v>0</v>
      </c>
      <c r="QX166" s="7">
        <v>179000</v>
      </c>
      <c r="QY166" s="7">
        <v>179000</v>
      </c>
      <c r="QZ166" s="7">
        <v>179000</v>
      </c>
      <c r="RA166" s="7"/>
      <c r="RB166" s="7"/>
      <c r="RC166" s="7"/>
      <c r="RD166" s="7">
        <v>25505</v>
      </c>
      <c r="RE166" s="7">
        <v>6500</v>
      </c>
      <c r="RF166" s="7">
        <v>30660</v>
      </c>
      <c r="RG166" s="7"/>
      <c r="RH166" s="7"/>
      <c r="RI166" s="7">
        <v>0</v>
      </c>
      <c r="RJ166" s="7"/>
      <c r="RK166" s="7"/>
      <c r="RL166" s="7"/>
      <c r="RM166" s="7" t="s">
        <v>1188</v>
      </c>
      <c r="RN166" s="7"/>
      <c r="RO166" s="7"/>
      <c r="RP166" s="7"/>
      <c r="RQ166" s="7"/>
      <c r="RR166" s="7"/>
      <c r="RS166" s="7"/>
      <c r="RT166" s="7"/>
      <c r="RU166" s="7"/>
      <c r="RV166" s="7"/>
      <c r="RW166" s="7"/>
      <c r="RX166" s="7"/>
      <c r="RY166" s="7"/>
      <c r="RZ166" s="7"/>
      <c r="SA166" s="7"/>
      <c r="SB166" s="7"/>
      <c r="SC166" s="7"/>
      <c r="SD166" s="7"/>
      <c r="SE166" s="7"/>
      <c r="SF166" s="7"/>
      <c r="SG166" s="36">
        <f t="shared" si="283"/>
        <v>714160</v>
      </c>
      <c r="SH166" s="36">
        <f t="shared" si="284"/>
        <v>714160</v>
      </c>
      <c r="SI166" s="36">
        <f t="shared" si="285"/>
        <v>559130</v>
      </c>
      <c r="SJ166" s="20">
        <f t="shared" si="286"/>
        <v>426950</v>
      </c>
      <c r="SK166" s="20">
        <f t="shared" si="287"/>
        <v>0</v>
      </c>
      <c r="SL166" s="20">
        <f t="shared" si="288"/>
        <v>116050</v>
      </c>
      <c r="SM166" s="20">
        <f t="shared" si="289"/>
        <v>16130</v>
      </c>
      <c r="SN166" s="36">
        <f t="shared" si="290"/>
        <v>155030</v>
      </c>
      <c r="SO166" s="36">
        <f t="shared" si="291"/>
        <v>5000</v>
      </c>
      <c r="SP166" s="20">
        <f t="shared" si="292"/>
        <v>0</v>
      </c>
      <c r="SQ166" s="20">
        <f t="shared" si="293"/>
        <v>5000</v>
      </c>
      <c r="SR166" s="20">
        <f t="shared" si="294"/>
        <v>0</v>
      </c>
      <c r="SS166" s="20">
        <f t="shared" si="295"/>
        <v>3000</v>
      </c>
      <c r="ST166" s="20">
        <f t="shared" si="296"/>
        <v>0</v>
      </c>
      <c r="SU166" s="20">
        <f t="shared" si="297"/>
        <v>1000</v>
      </c>
      <c r="SV166" s="36">
        <f t="shared" si="298"/>
        <v>143330</v>
      </c>
      <c r="SW166" s="20">
        <f t="shared" si="299"/>
        <v>24000</v>
      </c>
      <c r="SX166" s="20">
        <f t="shared" si="300"/>
        <v>5000</v>
      </c>
      <c r="SY166" s="20">
        <f t="shared" si="301"/>
        <v>51000</v>
      </c>
      <c r="SZ166" s="20">
        <f t="shared" si="302"/>
        <v>0</v>
      </c>
      <c r="TA166" s="20">
        <f t="shared" si="303"/>
        <v>8000</v>
      </c>
      <c r="TB166" s="20">
        <f t="shared" si="304"/>
        <v>3000</v>
      </c>
      <c r="TC166" s="20">
        <f t="shared" si="305"/>
        <v>4000</v>
      </c>
      <c r="TD166" s="20">
        <f t="shared" si="306"/>
        <v>0</v>
      </c>
      <c r="TE166" s="20">
        <f t="shared" si="307"/>
        <v>0</v>
      </c>
      <c r="TF166" s="20">
        <f t="shared" si="308"/>
        <v>48330</v>
      </c>
      <c r="TG166" s="20">
        <f t="shared" si="309"/>
        <v>0</v>
      </c>
      <c r="TH166" s="20">
        <f t="shared" si="310"/>
        <v>2700</v>
      </c>
      <c r="TI166" s="6"/>
      <c r="TJ166" s="36">
        <f t="shared" si="311"/>
        <v>504500</v>
      </c>
      <c r="TK166" s="36">
        <f t="shared" si="312"/>
        <v>504500</v>
      </c>
      <c r="TL166" s="36">
        <f t="shared" si="313"/>
        <v>457950</v>
      </c>
      <c r="TM166" s="20">
        <f t="shared" si="314"/>
        <v>426950</v>
      </c>
      <c r="TN166" s="20">
        <f t="shared" si="315"/>
        <v>0</v>
      </c>
      <c r="TO166" s="20">
        <f t="shared" si="316"/>
        <v>30000</v>
      </c>
      <c r="TP166" s="20">
        <f t="shared" si="317"/>
        <v>1000</v>
      </c>
      <c r="TQ166" s="36">
        <f t="shared" si="318"/>
        <v>46550</v>
      </c>
      <c r="TR166" s="36">
        <f t="shared" si="319"/>
        <v>5000</v>
      </c>
      <c r="TS166" s="20">
        <f t="shared" si="320"/>
        <v>0</v>
      </c>
      <c r="TT166" s="20">
        <f t="shared" si="321"/>
        <v>5000</v>
      </c>
      <c r="TU166" s="20">
        <f t="shared" si="322"/>
        <v>0</v>
      </c>
      <c r="TV166" s="20">
        <f t="shared" si="323"/>
        <v>0</v>
      </c>
      <c r="TW166" s="20">
        <f t="shared" si="324"/>
        <v>0</v>
      </c>
      <c r="TX166" s="20">
        <f t="shared" si="325"/>
        <v>0</v>
      </c>
      <c r="TY166" s="36">
        <f t="shared" si="326"/>
        <v>41550</v>
      </c>
      <c r="TZ166" s="20">
        <f t="shared" si="327"/>
        <v>20000</v>
      </c>
      <c r="UA166" s="20">
        <f t="shared" si="328"/>
        <v>4000</v>
      </c>
      <c r="UB166" s="20">
        <f t="shared" si="329"/>
        <v>0</v>
      </c>
      <c r="UC166" s="20">
        <f t="shared" si="330"/>
        <v>0</v>
      </c>
      <c r="UD166" s="20">
        <f t="shared" si="331"/>
        <v>6000</v>
      </c>
      <c r="UE166" s="20">
        <f t="shared" si="332"/>
        <v>0</v>
      </c>
      <c r="UF166" s="20">
        <f t="shared" si="333"/>
        <v>2000</v>
      </c>
      <c r="UG166" s="20">
        <f t="shared" si="334"/>
        <v>0</v>
      </c>
      <c r="UH166" s="20">
        <f t="shared" si="335"/>
        <v>0</v>
      </c>
      <c r="UI166" s="20">
        <f t="shared" si="336"/>
        <v>9550</v>
      </c>
      <c r="UJ166" s="20">
        <f t="shared" si="337"/>
        <v>0</v>
      </c>
      <c r="UK166" s="20">
        <f t="shared" si="338"/>
        <v>0</v>
      </c>
      <c r="UL166" s="6"/>
      <c r="UM166" s="36">
        <f t="shared" si="339"/>
        <v>504500</v>
      </c>
      <c r="UN166" s="36">
        <f t="shared" si="340"/>
        <v>504500</v>
      </c>
      <c r="UO166" s="36">
        <f t="shared" si="341"/>
        <v>457950</v>
      </c>
      <c r="UP166" s="20">
        <f t="shared" si="342"/>
        <v>426950</v>
      </c>
      <c r="UQ166" s="20">
        <f t="shared" si="343"/>
        <v>0</v>
      </c>
      <c r="UR166" s="20">
        <f t="shared" si="344"/>
        <v>30000</v>
      </c>
      <c r="US166" s="20">
        <f t="shared" si="345"/>
        <v>1000</v>
      </c>
      <c r="UT166" s="36">
        <f t="shared" si="346"/>
        <v>46550</v>
      </c>
      <c r="UU166" s="36">
        <f t="shared" si="347"/>
        <v>5000</v>
      </c>
      <c r="UV166" s="20">
        <f t="shared" si="348"/>
        <v>0</v>
      </c>
      <c r="UW166" s="20">
        <f t="shared" si="349"/>
        <v>5000</v>
      </c>
      <c r="UX166" s="20">
        <f t="shared" si="350"/>
        <v>0</v>
      </c>
      <c r="UY166" s="20">
        <f t="shared" si="351"/>
        <v>0</v>
      </c>
      <c r="UZ166" s="20">
        <f t="shared" si="352"/>
        <v>0</v>
      </c>
      <c r="VA166" s="20">
        <f t="shared" si="353"/>
        <v>0</v>
      </c>
      <c r="VB166" s="36">
        <f t="shared" si="354"/>
        <v>41550</v>
      </c>
      <c r="VC166" s="20">
        <f t="shared" si="355"/>
        <v>20000</v>
      </c>
      <c r="VD166" s="20">
        <f t="shared" si="356"/>
        <v>4000</v>
      </c>
      <c r="VE166" s="20">
        <f t="shared" si="357"/>
        <v>0</v>
      </c>
      <c r="VF166" s="20">
        <f t="shared" si="358"/>
        <v>0</v>
      </c>
      <c r="VG166" s="20">
        <f t="shared" si="359"/>
        <v>6000</v>
      </c>
      <c r="VH166" s="20">
        <f t="shared" si="360"/>
        <v>0</v>
      </c>
      <c r="VI166" s="20">
        <f t="shared" si="361"/>
        <v>2000</v>
      </c>
      <c r="VJ166" s="20">
        <f t="shared" si="362"/>
        <v>0</v>
      </c>
      <c r="VK166" s="20">
        <f t="shared" si="363"/>
        <v>0</v>
      </c>
      <c r="VL166" s="20">
        <f t="shared" si="364"/>
        <v>9550</v>
      </c>
      <c r="VM166" s="20">
        <f t="shared" si="365"/>
        <v>0</v>
      </c>
      <c r="VN166" s="20">
        <f t="shared" si="366"/>
        <v>0</v>
      </c>
      <c r="VT166" s="34">
        <f t="shared" si="253"/>
        <v>6698987</v>
      </c>
      <c r="VU166" s="34" t="str">
        <f t="shared" si="254"/>
        <v>OD5K10, z. s.</v>
      </c>
      <c r="VV166" s="34" t="str">
        <f t="shared" si="255"/>
        <v>Občanská poradna Rychnov nad Kněžnou</v>
      </c>
      <c r="VW166" s="34" t="str">
        <f t="shared" si="256"/>
        <v>odborné sociální poradenství</v>
      </c>
      <c r="VX166" s="10">
        <f t="shared" si="257"/>
        <v>8000</v>
      </c>
      <c r="VY166" s="10"/>
      <c r="VZ166" s="10"/>
      <c r="WA166" s="10">
        <f t="shared" si="258"/>
        <v>24000</v>
      </c>
      <c r="WB166" s="10">
        <f t="shared" si="259"/>
        <v>3000</v>
      </c>
      <c r="WC166" s="10">
        <f t="shared" si="260"/>
        <v>51000</v>
      </c>
      <c r="WD166" s="10">
        <f t="shared" si="261"/>
        <v>0</v>
      </c>
      <c r="WE166" s="10">
        <f t="shared" si="262"/>
        <v>13000</v>
      </c>
      <c r="WF166" s="10"/>
      <c r="WG166" s="10"/>
      <c r="WH166" s="10">
        <f t="shared" si="263"/>
        <v>0</v>
      </c>
      <c r="WI166" s="10">
        <f t="shared" si="264"/>
        <v>56030</v>
      </c>
      <c r="WJ166" s="10">
        <f t="shared" si="265"/>
        <v>402333</v>
      </c>
      <c r="WK166" s="10"/>
      <c r="WL166" s="10">
        <f t="shared" si="266"/>
        <v>156797</v>
      </c>
      <c r="WM166" s="10">
        <f t="shared" si="267"/>
        <v>714160</v>
      </c>
      <c r="WN166" s="10">
        <f t="shared" si="268"/>
        <v>714160</v>
      </c>
      <c r="WO166" s="10">
        <f t="shared" si="269"/>
        <v>0</v>
      </c>
      <c r="WP166" s="10">
        <f t="shared" si="270"/>
        <v>559130</v>
      </c>
      <c r="WQ166" s="34">
        <v>6115340</v>
      </c>
      <c r="WR166" s="10">
        <f t="shared" si="271"/>
        <v>5000</v>
      </c>
      <c r="WS166" s="10"/>
      <c r="WT166" s="10"/>
      <c r="WU166" s="10">
        <f t="shared" si="272"/>
        <v>20000</v>
      </c>
      <c r="WV166" s="10">
        <f t="shared" si="273"/>
        <v>0</v>
      </c>
      <c r="WW166" s="10">
        <f t="shared" si="274"/>
        <v>0</v>
      </c>
      <c r="WX166" s="10">
        <f t="shared" si="275"/>
        <v>0</v>
      </c>
      <c r="WY166" s="10">
        <f t="shared" si="276"/>
        <v>10000</v>
      </c>
      <c r="WZ166" s="10"/>
      <c r="XA166" s="10"/>
      <c r="XB166" s="10">
        <f t="shared" si="277"/>
        <v>0</v>
      </c>
      <c r="XC166" s="10">
        <f t="shared" si="278"/>
        <v>11550</v>
      </c>
      <c r="XD166" s="10">
        <f t="shared" si="279"/>
        <v>457950</v>
      </c>
      <c r="XE166" s="10">
        <f t="shared" si="280"/>
        <v>504500</v>
      </c>
      <c r="XF166" s="10"/>
      <c r="XG166" s="10">
        <f t="shared" si="281"/>
        <v>504500</v>
      </c>
      <c r="XH166" s="10">
        <f t="shared" si="282"/>
        <v>0</v>
      </c>
      <c r="XI166" s="10"/>
      <c r="XJ166" s="10"/>
      <c r="XK166" s="10"/>
    </row>
    <row r="167" spans="1:635" s="34" customFormat="1" ht="28.5" customHeight="1">
      <c r="A167" s="7">
        <v>1</v>
      </c>
      <c r="B167" s="9" t="s">
        <v>1740</v>
      </c>
      <c r="C167" s="7">
        <v>22690361</v>
      </c>
      <c r="D167" s="7" t="s">
        <v>1741</v>
      </c>
      <c r="E167" s="7" t="s">
        <v>1251</v>
      </c>
      <c r="F167" s="7">
        <v>8350990</v>
      </c>
      <c r="G167" s="7" t="s">
        <v>1477</v>
      </c>
      <c r="H167" s="7" t="s">
        <v>1221</v>
      </c>
      <c r="I167" s="7" t="s">
        <v>1743</v>
      </c>
      <c r="J167" s="35">
        <v>40179</v>
      </c>
      <c r="K167" s="7"/>
      <c r="L167" s="7" t="s">
        <v>1188</v>
      </c>
      <c r="M167" s="7"/>
      <c r="N167" s="7"/>
      <c r="O167" s="7"/>
      <c r="P167" s="7"/>
      <c r="Q167" s="7"/>
      <c r="R167" s="7"/>
      <c r="S167" s="7"/>
      <c r="T167" s="7"/>
      <c r="U167" s="7"/>
      <c r="V167" s="7"/>
      <c r="W167" s="7"/>
      <c r="X167" s="7" t="s">
        <v>1270</v>
      </c>
      <c r="Y167" s="7"/>
      <c r="Z167" s="7">
        <v>30</v>
      </c>
      <c r="AA167" s="7">
        <v>240</v>
      </c>
      <c r="AB167" s="7">
        <v>68</v>
      </c>
      <c r="AC167" s="7">
        <v>70</v>
      </c>
      <c r="AD167" s="7">
        <v>70</v>
      </c>
      <c r="AE167" s="7"/>
      <c r="AF167" s="7"/>
      <c r="AG167" s="7"/>
      <c r="AH167" s="7"/>
      <c r="AI167" s="7"/>
      <c r="AJ167" s="7"/>
      <c r="AK167" s="7"/>
      <c r="AL167" s="7"/>
      <c r="AM167" s="7"/>
      <c r="AN167" s="7"/>
      <c r="AO167" s="7"/>
      <c r="AP167" s="7" t="s">
        <v>1223</v>
      </c>
      <c r="AQ167" s="7">
        <v>10</v>
      </c>
      <c r="AR167" s="7">
        <v>40</v>
      </c>
      <c r="AS167" s="7">
        <v>17</v>
      </c>
      <c r="AT167" s="7">
        <v>22</v>
      </c>
      <c r="AU167" s="7">
        <v>22</v>
      </c>
      <c r="AV167" s="7"/>
      <c r="AW167" s="7"/>
      <c r="AX167" s="7"/>
      <c r="AY167" s="7"/>
      <c r="AZ167" s="7"/>
      <c r="BA167" s="7"/>
      <c r="BB167" s="7"/>
      <c r="BC167" s="7"/>
      <c r="BD167" s="7"/>
      <c r="BE167" s="7"/>
      <c r="BF167" s="7"/>
      <c r="BG167" s="7"/>
      <c r="BH167" s="7"/>
      <c r="BI167" s="7"/>
      <c r="BJ167" s="7"/>
      <c r="BK167" s="7"/>
      <c r="BL167" s="7" t="s">
        <v>1744</v>
      </c>
      <c r="BM167" s="7" t="s">
        <v>1480</v>
      </c>
      <c r="BN167" s="7" t="s">
        <v>1745</v>
      </c>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v>3</v>
      </c>
      <c r="EQ167" s="7">
        <v>2.35</v>
      </c>
      <c r="ER167" s="7">
        <v>2.35</v>
      </c>
      <c r="ES167" s="7">
        <v>772105</v>
      </c>
      <c r="ET167" s="7">
        <v>732750</v>
      </c>
      <c r="EU167" s="7"/>
      <c r="EV167" s="7"/>
      <c r="EW167" s="7"/>
      <c r="EX167" s="7"/>
      <c r="EY167" s="7"/>
      <c r="EZ167" s="7"/>
      <c r="FA167" s="7"/>
      <c r="FB167" s="7"/>
      <c r="FC167" s="7"/>
      <c r="FD167" s="7"/>
      <c r="FE167" s="7"/>
      <c r="FF167" s="7"/>
      <c r="FG167" s="7"/>
      <c r="FH167" s="7"/>
      <c r="FI167" s="7"/>
      <c r="FJ167" s="7"/>
      <c r="FK167" s="7"/>
      <c r="FL167" s="7"/>
      <c r="FM167" s="7"/>
      <c r="FN167" s="7"/>
      <c r="FO167" s="7">
        <v>2</v>
      </c>
      <c r="FP167" s="7">
        <v>1</v>
      </c>
      <c r="FQ167" s="7">
        <v>1.1000000000000001</v>
      </c>
      <c r="FR167" s="7">
        <v>317845</v>
      </c>
      <c r="FS167" s="7">
        <v>295000</v>
      </c>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v>1</v>
      </c>
      <c r="IO167" s="7">
        <v>300</v>
      </c>
      <c r="IP167" s="7">
        <v>0.14899999999999999</v>
      </c>
      <c r="IQ167" s="7">
        <v>52500</v>
      </c>
      <c r="IR167" s="7">
        <v>52500</v>
      </c>
      <c r="IS167" s="7">
        <v>2</v>
      </c>
      <c r="IT167" s="7">
        <v>227</v>
      </c>
      <c r="IU167" s="7">
        <v>0.113</v>
      </c>
      <c r="IV167" s="7">
        <v>67550</v>
      </c>
      <c r="IW167" s="7">
        <v>65750</v>
      </c>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c r="JY167" s="7"/>
      <c r="JZ167" s="7"/>
      <c r="KA167" s="7"/>
      <c r="KB167" s="7"/>
      <c r="KC167" s="7"/>
      <c r="KD167" s="7"/>
      <c r="KE167" s="7"/>
      <c r="KF167" s="7"/>
      <c r="KG167" s="7">
        <v>10</v>
      </c>
      <c r="KH167" s="7">
        <v>750</v>
      </c>
      <c r="KI167" s="7">
        <v>2.35</v>
      </c>
      <c r="KJ167" s="7">
        <v>0</v>
      </c>
      <c r="KK167" s="7">
        <v>0.14899999999999999</v>
      </c>
      <c r="KL167" s="7">
        <v>0</v>
      </c>
      <c r="KM167" s="7">
        <v>2.4990000000000001</v>
      </c>
      <c r="KN167" s="7">
        <v>1089950</v>
      </c>
      <c r="KO167" s="7">
        <v>1027750</v>
      </c>
      <c r="KP167" s="7">
        <v>1027750</v>
      </c>
      <c r="KQ167" s="7"/>
      <c r="KR167" s="7"/>
      <c r="KS167" s="7"/>
      <c r="KT167" s="7">
        <v>0</v>
      </c>
      <c r="KU167" s="7">
        <v>0</v>
      </c>
      <c r="KV167" s="7">
        <v>0</v>
      </c>
      <c r="KW167" s="7"/>
      <c r="KX167" s="7"/>
      <c r="KY167" s="7"/>
      <c r="KZ167" s="7">
        <v>120050</v>
      </c>
      <c r="LA167" s="7">
        <v>118250</v>
      </c>
      <c r="LB167" s="7">
        <v>118250</v>
      </c>
      <c r="LC167" s="7"/>
      <c r="LD167" s="7"/>
      <c r="LE167" s="7"/>
      <c r="LF167" s="7">
        <v>44000</v>
      </c>
      <c r="LG167" s="7">
        <v>0</v>
      </c>
      <c r="LH167" s="7">
        <v>0</v>
      </c>
      <c r="LI167" s="7"/>
      <c r="LJ167" s="7"/>
      <c r="LK167" s="7"/>
      <c r="LL167" s="7">
        <v>0</v>
      </c>
      <c r="LM167" s="7">
        <v>0</v>
      </c>
      <c r="LN167" s="7">
        <v>0</v>
      </c>
      <c r="LO167" s="7"/>
      <c r="LP167" s="7"/>
      <c r="LQ167" s="7"/>
      <c r="LR167" s="7">
        <v>29000</v>
      </c>
      <c r="LS167" s="7">
        <v>0</v>
      </c>
      <c r="LT167" s="7">
        <v>0</v>
      </c>
      <c r="LU167" s="7"/>
      <c r="LV167" s="7"/>
      <c r="LW167" s="7"/>
      <c r="LX167" s="7">
        <v>0</v>
      </c>
      <c r="LY167" s="7">
        <v>0</v>
      </c>
      <c r="LZ167" s="7">
        <v>0</v>
      </c>
      <c r="MA167" s="7"/>
      <c r="MB167" s="7"/>
      <c r="MC167" s="7"/>
      <c r="MD167" s="7">
        <v>16800</v>
      </c>
      <c r="ME167" s="7">
        <v>0</v>
      </c>
      <c r="MF167" s="7">
        <v>0</v>
      </c>
      <c r="MG167" s="7"/>
      <c r="MH167" s="7"/>
      <c r="MI167" s="7"/>
      <c r="MJ167" s="7">
        <v>0</v>
      </c>
      <c r="MK167" s="7">
        <v>0</v>
      </c>
      <c r="ML167" s="7">
        <v>0</v>
      </c>
      <c r="MM167" s="7"/>
      <c r="MN167" s="7"/>
      <c r="MO167" s="7"/>
      <c r="MP167" s="7">
        <v>0</v>
      </c>
      <c r="MQ167" s="7">
        <v>0</v>
      </c>
      <c r="MR167" s="7">
        <v>0</v>
      </c>
      <c r="MS167" s="7"/>
      <c r="MT167" s="7"/>
      <c r="MU167" s="7"/>
      <c r="MV167" s="7">
        <v>82000</v>
      </c>
      <c r="MW167" s="7">
        <v>42000</v>
      </c>
      <c r="MX167" s="7">
        <v>42000</v>
      </c>
      <c r="MY167" s="7"/>
      <c r="MZ167" s="7"/>
      <c r="NA167" s="7"/>
      <c r="NB167" s="7">
        <v>10000</v>
      </c>
      <c r="NC167" s="7">
        <v>0</v>
      </c>
      <c r="ND167" s="7">
        <v>0</v>
      </c>
      <c r="NE167" s="7"/>
      <c r="NF167" s="7"/>
      <c r="NG167" s="7"/>
      <c r="NH167" s="7">
        <v>1200</v>
      </c>
      <c r="NI167" s="7">
        <v>0</v>
      </c>
      <c r="NJ167" s="7">
        <v>0</v>
      </c>
      <c r="NK167" s="7"/>
      <c r="NL167" s="7"/>
      <c r="NM167" s="7"/>
      <c r="NN167" s="7">
        <v>0</v>
      </c>
      <c r="NO167" s="7">
        <v>0</v>
      </c>
      <c r="NP167" s="7">
        <v>0</v>
      </c>
      <c r="NQ167" s="7"/>
      <c r="NR167" s="7"/>
      <c r="NS167" s="7"/>
      <c r="NT167" s="7">
        <v>10000</v>
      </c>
      <c r="NU167" s="7">
        <v>0</v>
      </c>
      <c r="NV167" s="7">
        <v>0</v>
      </c>
      <c r="NW167" s="7"/>
      <c r="NX167" s="7"/>
      <c r="NY167" s="7"/>
      <c r="NZ167" s="7">
        <v>5000</v>
      </c>
      <c r="OA167" s="7">
        <v>0</v>
      </c>
      <c r="OB167" s="7">
        <v>0</v>
      </c>
      <c r="OC167" s="7"/>
      <c r="OD167" s="7"/>
      <c r="OE167" s="7"/>
      <c r="OF167" s="7">
        <v>10000</v>
      </c>
      <c r="OG167" s="7">
        <v>0</v>
      </c>
      <c r="OH167" s="7">
        <v>0</v>
      </c>
      <c r="OI167" s="7"/>
      <c r="OJ167" s="7"/>
      <c r="OK167" s="7"/>
      <c r="OL167" s="7">
        <v>0</v>
      </c>
      <c r="OM167" s="7">
        <v>0</v>
      </c>
      <c r="ON167" s="7">
        <v>0</v>
      </c>
      <c r="OO167" s="7"/>
      <c r="OP167" s="7"/>
      <c r="OQ167" s="7"/>
      <c r="OR167" s="7">
        <v>0</v>
      </c>
      <c r="OS167" s="7">
        <v>0</v>
      </c>
      <c r="OT167" s="7">
        <v>0</v>
      </c>
      <c r="OU167" s="7"/>
      <c r="OV167" s="7"/>
      <c r="OW167" s="7"/>
      <c r="OX167" s="7">
        <v>38000</v>
      </c>
      <c r="OY167" s="7">
        <v>0</v>
      </c>
      <c r="OZ167" s="7">
        <v>0</v>
      </c>
      <c r="PA167" s="7"/>
      <c r="PB167" s="7"/>
      <c r="PC167" s="7"/>
      <c r="PD167" s="7">
        <v>0</v>
      </c>
      <c r="PE167" s="7">
        <v>0</v>
      </c>
      <c r="PF167" s="7">
        <v>0</v>
      </c>
      <c r="PG167" s="7"/>
      <c r="PH167" s="7"/>
      <c r="PI167" s="7"/>
      <c r="PJ167" s="7">
        <v>4000</v>
      </c>
      <c r="PK167" s="7">
        <v>0</v>
      </c>
      <c r="PL167" s="7">
        <v>0</v>
      </c>
      <c r="PM167" s="7"/>
      <c r="PN167" s="7"/>
      <c r="PO167" s="7"/>
      <c r="PP167" s="7">
        <v>1460000</v>
      </c>
      <c r="PQ167" s="7">
        <v>1188000</v>
      </c>
      <c r="PR167" s="8">
        <v>1188000</v>
      </c>
      <c r="PS167" s="7">
        <v>100</v>
      </c>
      <c r="PT167" s="7">
        <v>100</v>
      </c>
      <c r="PU167" s="7"/>
      <c r="PV167" s="7"/>
      <c r="PW167" s="7"/>
      <c r="PX167" s="7">
        <v>373000</v>
      </c>
      <c r="PY167" s="7">
        <v>1187000</v>
      </c>
      <c r="PZ167" s="7">
        <v>1188000</v>
      </c>
      <c r="QA167" s="7">
        <v>0</v>
      </c>
      <c r="QB167" s="7">
        <v>0</v>
      </c>
      <c r="QC167" s="7">
        <v>0</v>
      </c>
      <c r="QD167" s="7">
        <v>0</v>
      </c>
      <c r="QE167" s="7">
        <v>0</v>
      </c>
      <c r="QF167" s="7">
        <v>0</v>
      </c>
      <c r="QG167" s="7">
        <v>0</v>
      </c>
      <c r="QH167" s="7">
        <v>0</v>
      </c>
      <c r="QI167" s="7">
        <v>0</v>
      </c>
      <c r="QJ167" s="7">
        <v>0</v>
      </c>
      <c r="QK167" s="7">
        <v>0</v>
      </c>
      <c r="QL167" s="7">
        <v>0</v>
      </c>
      <c r="QM167" s="7"/>
      <c r="QN167" s="7">
        <v>0</v>
      </c>
      <c r="QO167" s="7">
        <v>0</v>
      </c>
      <c r="QP167" s="7">
        <v>0</v>
      </c>
      <c r="QQ167" s="7"/>
      <c r="QR167" s="7"/>
      <c r="QS167" s="7"/>
      <c r="QT167" s="7"/>
      <c r="QU167" s="7"/>
      <c r="QV167" s="7"/>
      <c r="QW167" s="7"/>
      <c r="QX167" s="7">
        <v>250000</v>
      </c>
      <c r="QY167" s="7">
        <v>230000</v>
      </c>
      <c r="QZ167" s="7">
        <v>230000</v>
      </c>
      <c r="RA167" s="7"/>
      <c r="RB167" s="7"/>
      <c r="RC167" s="7"/>
      <c r="RD167" s="7">
        <v>830688</v>
      </c>
      <c r="RE167" s="7">
        <v>43000</v>
      </c>
      <c r="RF167" s="7">
        <v>42000</v>
      </c>
      <c r="RG167" s="7"/>
      <c r="RH167" s="7"/>
      <c r="RI167" s="7">
        <v>0</v>
      </c>
      <c r="RJ167" s="7"/>
      <c r="RK167" s="7"/>
      <c r="RL167" s="7"/>
      <c r="RM167" s="7" t="s">
        <v>1188</v>
      </c>
      <c r="RN167" s="7"/>
      <c r="RO167" s="7"/>
      <c r="RP167" s="7"/>
      <c r="RQ167" s="7"/>
      <c r="RR167" s="7"/>
      <c r="RS167" s="7"/>
      <c r="RT167" s="7"/>
      <c r="RU167" s="7"/>
      <c r="RV167" s="7"/>
      <c r="RW167" s="7"/>
      <c r="RX167" s="7"/>
      <c r="RY167" s="7"/>
      <c r="RZ167" s="7"/>
      <c r="SA167" s="7"/>
      <c r="SB167" s="7"/>
      <c r="SC167" s="7"/>
      <c r="SD167" s="7"/>
      <c r="SE167" s="7"/>
      <c r="SF167" s="7"/>
      <c r="SG167" s="36">
        <f t="shared" si="283"/>
        <v>1460000</v>
      </c>
      <c r="SH167" s="36">
        <f t="shared" si="284"/>
        <v>1460000</v>
      </c>
      <c r="SI167" s="36">
        <f t="shared" si="285"/>
        <v>1254000</v>
      </c>
      <c r="SJ167" s="20">
        <f t="shared" si="286"/>
        <v>1089950</v>
      </c>
      <c r="SK167" s="20">
        <f t="shared" si="287"/>
        <v>0</v>
      </c>
      <c r="SL167" s="20">
        <f t="shared" si="288"/>
        <v>120050</v>
      </c>
      <c r="SM167" s="20">
        <f t="shared" si="289"/>
        <v>44000</v>
      </c>
      <c r="SN167" s="36">
        <f t="shared" si="290"/>
        <v>206000</v>
      </c>
      <c r="SO167" s="36">
        <f t="shared" si="291"/>
        <v>29000</v>
      </c>
      <c r="SP167" s="20">
        <f t="shared" si="292"/>
        <v>0</v>
      </c>
      <c r="SQ167" s="20">
        <f t="shared" si="293"/>
        <v>29000</v>
      </c>
      <c r="SR167" s="20">
        <f t="shared" si="294"/>
        <v>0</v>
      </c>
      <c r="SS167" s="20">
        <f t="shared" si="295"/>
        <v>16800</v>
      </c>
      <c r="ST167" s="20">
        <f t="shared" si="296"/>
        <v>0</v>
      </c>
      <c r="SU167" s="20">
        <f t="shared" si="297"/>
        <v>0</v>
      </c>
      <c r="SV167" s="36">
        <f t="shared" si="298"/>
        <v>156200</v>
      </c>
      <c r="SW167" s="20">
        <f t="shared" si="299"/>
        <v>82000</v>
      </c>
      <c r="SX167" s="20">
        <f t="shared" si="300"/>
        <v>10000</v>
      </c>
      <c r="SY167" s="20">
        <f t="shared" si="301"/>
        <v>1200</v>
      </c>
      <c r="SZ167" s="20">
        <f t="shared" si="302"/>
        <v>0</v>
      </c>
      <c r="TA167" s="20">
        <f t="shared" si="303"/>
        <v>10000</v>
      </c>
      <c r="TB167" s="20">
        <f t="shared" si="304"/>
        <v>5000</v>
      </c>
      <c r="TC167" s="20">
        <f t="shared" si="305"/>
        <v>10000</v>
      </c>
      <c r="TD167" s="20">
        <f t="shared" si="306"/>
        <v>0</v>
      </c>
      <c r="TE167" s="20">
        <f t="shared" si="307"/>
        <v>0</v>
      </c>
      <c r="TF167" s="20">
        <f t="shared" si="308"/>
        <v>38000</v>
      </c>
      <c r="TG167" s="20">
        <f t="shared" si="309"/>
        <v>0</v>
      </c>
      <c r="TH167" s="20">
        <f t="shared" si="310"/>
        <v>4000</v>
      </c>
      <c r="TI167" s="6"/>
      <c r="TJ167" s="36">
        <f t="shared" si="311"/>
        <v>1188000</v>
      </c>
      <c r="TK167" s="36">
        <f t="shared" si="312"/>
        <v>1188000</v>
      </c>
      <c r="TL167" s="36">
        <f t="shared" si="313"/>
        <v>1146000</v>
      </c>
      <c r="TM167" s="20">
        <f t="shared" si="314"/>
        <v>1027750</v>
      </c>
      <c r="TN167" s="20">
        <f t="shared" si="315"/>
        <v>0</v>
      </c>
      <c r="TO167" s="20">
        <f t="shared" si="316"/>
        <v>118250</v>
      </c>
      <c r="TP167" s="20">
        <f t="shared" si="317"/>
        <v>0</v>
      </c>
      <c r="TQ167" s="36">
        <f t="shared" si="318"/>
        <v>42000</v>
      </c>
      <c r="TR167" s="36">
        <f t="shared" si="319"/>
        <v>0</v>
      </c>
      <c r="TS167" s="20">
        <f t="shared" si="320"/>
        <v>0</v>
      </c>
      <c r="TT167" s="20">
        <f t="shared" si="321"/>
        <v>0</v>
      </c>
      <c r="TU167" s="20">
        <f t="shared" si="322"/>
        <v>0</v>
      </c>
      <c r="TV167" s="20">
        <f t="shared" si="323"/>
        <v>0</v>
      </c>
      <c r="TW167" s="20">
        <f t="shared" si="324"/>
        <v>0</v>
      </c>
      <c r="TX167" s="20">
        <f t="shared" si="325"/>
        <v>0</v>
      </c>
      <c r="TY167" s="36">
        <f t="shared" si="326"/>
        <v>42000</v>
      </c>
      <c r="TZ167" s="20">
        <f t="shared" si="327"/>
        <v>42000</v>
      </c>
      <c r="UA167" s="20">
        <f t="shared" si="328"/>
        <v>0</v>
      </c>
      <c r="UB167" s="20">
        <f t="shared" si="329"/>
        <v>0</v>
      </c>
      <c r="UC167" s="20">
        <f t="shared" si="330"/>
        <v>0</v>
      </c>
      <c r="UD167" s="20">
        <f t="shared" si="331"/>
        <v>0</v>
      </c>
      <c r="UE167" s="20">
        <f t="shared" si="332"/>
        <v>0</v>
      </c>
      <c r="UF167" s="20">
        <f t="shared" si="333"/>
        <v>0</v>
      </c>
      <c r="UG167" s="20">
        <f t="shared" si="334"/>
        <v>0</v>
      </c>
      <c r="UH167" s="20">
        <f t="shared" si="335"/>
        <v>0</v>
      </c>
      <c r="UI167" s="20">
        <f t="shared" si="336"/>
        <v>0</v>
      </c>
      <c r="UJ167" s="20">
        <f t="shared" si="337"/>
        <v>0</v>
      </c>
      <c r="UK167" s="20">
        <f t="shared" si="338"/>
        <v>0</v>
      </c>
      <c r="UL167" s="6"/>
      <c r="UM167" s="36">
        <f t="shared" si="339"/>
        <v>1188000</v>
      </c>
      <c r="UN167" s="36">
        <f t="shared" si="340"/>
        <v>1188000</v>
      </c>
      <c r="UO167" s="36">
        <f t="shared" si="341"/>
        <v>1146000</v>
      </c>
      <c r="UP167" s="20">
        <f t="shared" si="342"/>
        <v>1027750</v>
      </c>
      <c r="UQ167" s="20">
        <f t="shared" si="343"/>
        <v>0</v>
      </c>
      <c r="UR167" s="20">
        <f t="shared" si="344"/>
        <v>118250</v>
      </c>
      <c r="US167" s="20">
        <f t="shared" si="345"/>
        <v>0</v>
      </c>
      <c r="UT167" s="36">
        <f t="shared" si="346"/>
        <v>42000</v>
      </c>
      <c r="UU167" s="36">
        <f t="shared" si="347"/>
        <v>0</v>
      </c>
      <c r="UV167" s="20">
        <f t="shared" si="348"/>
        <v>0</v>
      </c>
      <c r="UW167" s="20">
        <f t="shared" si="349"/>
        <v>0</v>
      </c>
      <c r="UX167" s="20">
        <f t="shared" si="350"/>
        <v>0</v>
      </c>
      <c r="UY167" s="20">
        <f t="shared" si="351"/>
        <v>0</v>
      </c>
      <c r="UZ167" s="20">
        <f t="shared" si="352"/>
        <v>0</v>
      </c>
      <c r="VA167" s="20">
        <f t="shared" si="353"/>
        <v>0</v>
      </c>
      <c r="VB167" s="36">
        <f t="shared" si="354"/>
        <v>42000</v>
      </c>
      <c r="VC167" s="20">
        <f t="shared" si="355"/>
        <v>42000</v>
      </c>
      <c r="VD167" s="20">
        <f t="shared" si="356"/>
        <v>0</v>
      </c>
      <c r="VE167" s="20">
        <f t="shared" si="357"/>
        <v>0</v>
      </c>
      <c r="VF167" s="20">
        <f t="shared" si="358"/>
        <v>0</v>
      </c>
      <c r="VG167" s="20">
        <f t="shared" si="359"/>
        <v>0</v>
      </c>
      <c r="VH167" s="20">
        <f t="shared" si="360"/>
        <v>0</v>
      </c>
      <c r="VI167" s="20">
        <f t="shared" si="361"/>
        <v>0</v>
      </c>
      <c r="VJ167" s="20">
        <f t="shared" si="362"/>
        <v>0</v>
      </c>
      <c r="VK167" s="20">
        <f t="shared" si="363"/>
        <v>0</v>
      </c>
      <c r="VL167" s="20">
        <f t="shared" si="364"/>
        <v>0</v>
      </c>
      <c r="VM167" s="20">
        <f t="shared" si="365"/>
        <v>0</v>
      </c>
      <c r="VN167" s="20">
        <f t="shared" si="366"/>
        <v>0</v>
      </c>
      <c r="VT167" s="34">
        <f t="shared" si="253"/>
        <v>8350990</v>
      </c>
      <c r="VU167" s="34" t="str">
        <f t="shared" si="254"/>
        <v>OD5K10, z. s.</v>
      </c>
      <c r="VV167" s="34" t="str">
        <f t="shared" si="255"/>
        <v>Centrum 5KA</v>
      </c>
      <c r="VW167" s="34" t="str">
        <f t="shared" si="256"/>
        <v>nízkoprahová zařízení pro děti a mládež</v>
      </c>
      <c r="VX167" s="10">
        <f t="shared" si="257"/>
        <v>45800</v>
      </c>
      <c r="VY167" s="10"/>
      <c r="VZ167" s="10"/>
      <c r="WA167" s="10">
        <f t="shared" si="258"/>
        <v>82000</v>
      </c>
      <c r="WB167" s="10">
        <f t="shared" si="259"/>
        <v>5000</v>
      </c>
      <c r="WC167" s="10">
        <f t="shared" si="260"/>
        <v>1200</v>
      </c>
      <c r="WD167" s="10">
        <f t="shared" si="261"/>
        <v>0</v>
      </c>
      <c r="WE167" s="10">
        <f t="shared" si="262"/>
        <v>20000</v>
      </c>
      <c r="WF167" s="10"/>
      <c r="WG167" s="10"/>
      <c r="WH167" s="10">
        <f t="shared" si="263"/>
        <v>0</v>
      </c>
      <c r="WI167" s="10">
        <f t="shared" si="264"/>
        <v>52000</v>
      </c>
      <c r="WJ167" s="10">
        <f t="shared" si="265"/>
        <v>824605</v>
      </c>
      <c r="WK167" s="10"/>
      <c r="WL167" s="10">
        <f t="shared" si="266"/>
        <v>429395</v>
      </c>
      <c r="WM167" s="10">
        <f t="shared" si="267"/>
        <v>1460000</v>
      </c>
      <c r="WN167" s="10">
        <f t="shared" si="268"/>
        <v>1460000</v>
      </c>
      <c r="WO167" s="10">
        <f t="shared" si="269"/>
        <v>0</v>
      </c>
      <c r="WP167" s="10">
        <f t="shared" si="270"/>
        <v>1254000</v>
      </c>
      <c r="WQ167" s="34">
        <v>6115340</v>
      </c>
      <c r="WR167" s="10">
        <f t="shared" si="271"/>
        <v>0</v>
      </c>
      <c r="WS167" s="10"/>
      <c r="WT167" s="10"/>
      <c r="WU167" s="10">
        <f t="shared" si="272"/>
        <v>42000</v>
      </c>
      <c r="WV167" s="10">
        <f t="shared" si="273"/>
        <v>0</v>
      </c>
      <c r="WW167" s="10">
        <f t="shared" si="274"/>
        <v>0</v>
      </c>
      <c r="WX167" s="10">
        <f t="shared" si="275"/>
        <v>0</v>
      </c>
      <c r="WY167" s="10">
        <f t="shared" si="276"/>
        <v>0</v>
      </c>
      <c r="WZ167" s="10"/>
      <c r="XA167" s="10"/>
      <c r="XB167" s="10">
        <f t="shared" si="277"/>
        <v>0</v>
      </c>
      <c r="XC167" s="10">
        <f t="shared" si="278"/>
        <v>0</v>
      </c>
      <c r="XD167" s="10">
        <f t="shared" si="279"/>
        <v>1146000</v>
      </c>
      <c r="XE167" s="10">
        <f t="shared" si="280"/>
        <v>1188000</v>
      </c>
      <c r="XF167" s="10"/>
      <c r="XG167" s="10">
        <f t="shared" si="281"/>
        <v>1188000</v>
      </c>
      <c r="XH167" s="10">
        <f t="shared" si="282"/>
        <v>0</v>
      </c>
      <c r="XI167" s="10"/>
      <c r="XJ167" s="10"/>
      <c r="XK167" s="10"/>
    </row>
    <row r="168" spans="1:635" s="34" customFormat="1" ht="28.5" customHeight="1">
      <c r="A168" s="7">
        <v>1</v>
      </c>
      <c r="B168" s="9" t="s">
        <v>1746</v>
      </c>
      <c r="C168" s="7">
        <v>75065649</v>
      </c>
      <c r="D168" s="7" t="s">
        <v>1747</v>
      </c>
      <c r="E168" s="7" t="s">
        <v>1299</v>
      </c>
      <c r="F168" s="7">
        <v>1696009</v>
      </c>
      <c r="G168" s="7" t="s">
        <v>1704</v>
      </c>
      <c r="H168" s="7" t="s">
        <v>1221</v>
      </c>
      <c r="I168" s="7" t="s">
        <v>1748</v>
      </c>
      <c r="J168" s="35">
        <v>41579</v>
      </c>
      <c r="K168" s="7"/>
      <c r="L168" s="7" t="s">
        <v>1188</v>
      </c>
      <c r="M168" s="7"/>
      <c r="N168" s="7"/>
      <c r="O168" s="7"/>
      <c r="P168" s="7"/>
      <c r="Q168" s="7"/>
      <c r="R168" s="7"/>
      <c r="S168" s="7"/>
      <c r="T168" s="7"/>
      <c r="U168" s="7"/>
      <c r="V168" s="7"/>
      <c r="W168" s="7"/>
      <c r="X168" s="7" t="s">
        <v>1749</v>
      </c>
      <c r="Y168" s="7">
        <v>7</v>
      </c>
      <c r="Z168" s="7"/>
      <c r="AA168" s="7"/>
      <c r="AB168" s="7">
        <v>13</v>
      </c>
      <c r="AC168" s="7">
        <v>15</v>
      </c>
      <c r="AD168" s="7">
        <v>17</v>
      </c>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t="s">
        <v>1708</v>
      </c>
      <c r="BM168" s="7" t="s">
        <v>1709</v>
      </c>
      <c r="BN168" s="7" t="s">
        <v>1484</v>
      </c>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v>2</v>
      </c>
      <c r="EL168" s="7">
        <v>0.16</v>
      </c>
      <c r="EM168" s="7">
        <v>0.18</v>
      </c>
      <c r="EN168" s="7">
        <v>75000</v>
      </c>
      <c r="EO168" s="7">
        <v>50000</v>
      </c>
      <c r="EP168" s="7">
        <v>1</v>
      </c>
      <c r="EQ168" s="7">
        <v>0.28000000000000003</v>
      </c>
      <c r="ER168" s="7">
        <v>0.28000000000000003</v>
      </c>
      <c r="ES168" s="7">
        <v>175000</v>
      </c>
      <c r="ET168" s="7">
        <v>100000</v>
      </c>
      <c r="EU168" s="7"/>
      <c r="EV168" s="7"/>
      <c r="EW168" s="7"/>
      <c r="EX168" s="7"/>
      <c r="EY168" s="7"/>
      <c r="EZ168" s="7"/>
      <c r="FA168" s="7"/>
      <c r="FB168" s="7"/>
      <c r="FC168" s="7"/>
      <c r="FD168" s="7"/>
      <c r="FE168" s="7"/>
      <c r="FF168" s="7"/>
      <c r="FG168" s="7"/>
      <c r="FH168" s="7"/>
      <c r="FI168" s="7"/>
      <c r="FJ168" s="7"/>
      <c r="FK168" s="7"/>
      <c r="FL168" s="7"/>
      <c r="FM168" s="7"/>
      <c r="FN168" s="7"/>
      <c r="FO168" s="7">
        <v>7</v>
      </c>
      <c r="FP168" s="7">
        <v>0.16</v>
      </c>
      <c r="FQ168" s="7">
        <v>0.15</v>
      </c>
      <c r="FR168" s="7">
        <v>64000</v>
      </c>
      <c r="FS168" s="7">
        <v>0</v>
      </c>
      <c r="FT168" s="7"/>
      <c r="FU168" s="7"/>
      <c r="FV168" s="7"/>
      <c r="FW168" s="7"/>
      <c r="FX168" s="7"/>
      <c r="FY168" s="7"/>
      <c r="FZ168" s="7">
        <v>4</v>
      </c>
      <c r="GA168" s="7">
        <v>0.88</v>
      </c>
      <c r="GB168" s="7">
        <v>28</v>
      </c>
      <c r="GC168" s="7">
        <v>0.51300000000000001</v>
      </c>
      <c r="GD168" s="7">
        <v>316454</v>
      </c>
      <c r="GE168" s="7">
        <v>280000</v>
      </c>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v>2</v>
      </c>
      <c r="II168" s="7">
        <v>0.45800000000000002</v>
      </c>
      <c r="IJ168" s="7">
        <v>14</v>
      </c>
      <c r="IK168" s="7">
        <v>0.26700000000000002</v>
      </c>
      <c r="IL168" s="7">
        <v>39772</v>
      </c>
      <c r="IM168" s="7">
        <v>0</v>
      </c>
      <c r="IN168" s="7">
        <v>1</v>
      </c>
      <c r="IO168" s="7">
        <v>113</v>
      </c>
      <c r="IP168" s="7">
        <v>5.6000000000000001E-2</v>
      </c>
      <c r="IQ168" s="7">
        <v>13560</v>
      </c>
      <c r="IR168" s="7">
        <v>6000</v>
      </c>
      <c r="IS168" s="7"/>
      <c r="IT168" s="7"/>
      <c r="IU168" s="7"/>
      <c r="IV168" s="7"/>
      <c r="IW168" s="7"/>
      <c r="IX168" s="7"/>
      <c r="IY168" s="7"/>
      <c r="IZ168" s="7"/>
      <c r="JA168" s="7"/>
      <c r="JB168" s="7"/>
      <c r="JC168" s="7"/>
      <c r="JD168" s="7"/>
      <c r="JE168" s="7"/>
      <c r="JF168" s="7"/>
      <c r="JG168" s="7"/>
      <c r="JH168" s="7"/>
      <c r="JI168" s="7"/>
      <c r="JJ168" s="7"/>
      <c r="JK168" s="7"/>
      <c r="JL168" s="7"/>
      <c r="JM168" s="7"/>
      <c r="JN168" s="7"/>
      <c r="JO168" s="7"/>
      <c r="JP168" s="7"/>
      <c r="JQ168" s="7"/>
      <c r="JR168" s="7"/>
      <c r="JS168" s="7"/>
      <c r="JT168" s="7"/>
      <c r="JU168" s="7"/>
      <c r="JV168" s="7"/>
      <c r="JW168" s="7"/>
      <c r="JX168" s="7"/>
      <c r="JY168" s="7"/>
      <c r="JZ168" s="7"/>
      <c r="KA168" s="7"/>
      <c r="KB168" s="7"/>
      <c r="KC168" s="7"/>
      <c r="KD168" s="7"/>
      <c r="KE168" s="7"/>
      <c r="KF168" s="7"/>
      <c r="KG168" s="7">
        <v>0</v>
      </c>
      <c r="KH168" s="7"/>
      <c r="KI168" s="7">
        <v>0.44</v>
      </c>
      <c r="KJ168" s="7">
        <v>0.51300000000000001</v>
      </c>
      <c r="KK168" s="7">
        <v>5.6000000000000001E-2</v>
      </c>
      <c r="KL168" s="7">
        <v>0</v>
      </c>
      <c r="KM168" s="7">
        <v>1.0089999999999999</v>
      </c>
      <c r="KN168" s="7">
        <v>314000</v>
      </c>
      <c r="KO168" s="7">
        <v>150000</v>
      </c>
      <c r="KP168" s="7">
        <v>150000</v>
      </c>
      <c r="KQ168" s="7"/>
      <c r="KR168" s="7"/>
      <c r="KS168" s="7"/>
      <c r="KT168" s="7">
        <v>356226</v>
      </c>
      <c r="KU168" s="7">
        <v>280000</v>
      </c>
      <c r="KV168" s="7">
        <v>280000</v>
      </c>
      <c r="KW168" s="7"/>
      <c r="KX168" s="7"/>
      <c r="KY168" s="7"/>
      <c r="KZ168" s="7">
        <v>13560</v>
      </c>
      <c r="LA168" s="7">
        <v>6000</v>
      </c>
      <c r="LB168" s="7">
        <v>6000</v>
      </c>
      <c r="LC168" s="7"/>
      <c r="LD168" s="7"/>
      <c r="LE168" s="7"/>
      <c r="LF168" s="7">
        <v>6914</v>
      </c>
      <c r="LG168" s="7">
        <v>0</v>
      </c>
      <c r="LH168" s="7">
        <v>0</v>
      </c>
      <c r="LI168" s="7"/>
      <c r="LJ168" s="7"/>
      <c r="LK168" s="7"/>
      <c r="LL168" s="7">
        <v>0</v>
      </c>
      <c r="LM168" s="7">
        <v>0</v>
      </c>
      <c r="LN168" s="7">
        <v>0</v>
      </c>
      <c r="LO168" s="7"/>
      <c r="LP168" s="7"/>
      <c r="LQ168" s="7"/>
      <c r="LR168" s="7">
        <v>20000</v>
      </c>
      <c r="LS168" s="7">
        <v>20000</v>
      </c>
      <c r="LT168" s="7">
        <v>20000</v>
      </c>
      <c r="LU168" s="7"/>
      <c r="LV168" s="7"/>
      <c r="LW168" s="7"/>
      <c r="LX168" s="7">
        <v>0</v>
      </c>
      <c r="LY168" s="7">
        <v>0</v>
      </c>
      <c r="LZ168" s="7">
        <v>0</v>
      </c>
      <c r="MA168" s="7"/>
      <c r="MB168" s="7"/>
      <c r="MC168" s="7"/>
      <c r="MD168" s="7">
        <v>2600</v>
      </c>
      <c r="ME168" s="7">
        <v>0</v>
      </c>
      <c r="MF168" s="7">
        <v>0</v>
      </c>
      <c r="MG168" s="7"/>
      <c r="MH168" s="7"/>
      <c r="MI168" s="7"/>
      <c r="MJ168" s="7">
        <v>2000</v>
      </c>
      <c r="MK168" s="7">
        <v>0</v>
      </c>
      <c r="ML168" s="7">
        <v>0</v>
      </c>
      <c r="MM168" s="7"/>
      <c r="MN168" s="7"/>
      <c r="MO168" s="7"/>
      <c r="MP168" s="7">
        <v>24500</v>
      </c>
      <c r="MQ168" s="7">
        <v>0</v>
      </c>
      <c r="MR168" s="7">
        <v>0</v>
      </c>
      <c r="MS168" s="7"/>
      <c r="MT168" s="7"/>
      <c r="MU168" s="7"/>
      <c r="MV168" s="7">
        <v>131800</v>
      </c>
      <c r="MW168" s="7">
        <v>100000</v>
      </c>
      <c r="MX168" s="7">
        <v>100000</v>
      </c>
      <c r="MY168" s="7"/>
      <c r="MZ168" s="7"/>
      <c r="NA168" s="7"/>
      <c r="NB168" s="7">
        <v>16500</v>
      </c>
      <c r="NC168" s="7">
        <v>0</v>
      </c>
      <c r="ND168" s="7">
        <v>0</v>
      </c>
      <c r="NE168" s="7"/>
      <c r="NF168" s="7"/>
      <c r="NG168" s="7"/>
      <c r="NH168" s="7">
        <v>0</v>
      </c>
      <c r="NI168" s="7">
        <v>0</v>
      </c>
      <c r="NJ168" s="7">
        <v>0</v>
      </c>
      <c r="NK168" s="7"/>
      <c r="NL168" s="7"/>
      <c r="NM168" s="7"/>
      <c r="NN168" s="7">
        <v>1000</v>
      </c>
      <c r="NO168" s="7">
        <v>0</v>
      </c>
      <c r="NP168" s="7">
        <v>0</v>
      </c>
      <c r="NQ168" s="7"/>
      <c r="NR168" s="7"/>
      <c r="NS168" s="7"/>
      <c r="NT168" s="7">
        <v>4000</v>
      </c>
      <c r="NU168" s="7">
        <v>0</v>
      </c>
      <c r="NV168" s="7">
        <v>0</v>
      </c>
      <c r="NW168" s="7"/>
      <c r="NX168" s="7"/>
      <c r="NY168" s="7"/>
      <c r="NZ168" s="7">
        <v>20000</v>
      </c>
      <c r="OA168" s="7">
        <v>0</v>
      </c>
      <c r="OB168" s="7">
        <v>0</v>
      </c>
      <c r="OC168" s="7"/>
      <c r="OD168" s="7"/>
      <c r="OE168" s="7"/>
      <c r="OF168" s="7">
        <v>1000</v>
      </c>
      <c r="OG168" s="7">
        <v>0</v>
      </c>
      <c r="OH168" s="7">
        <v>0</v>
      </c>
      <c r="OI168" s="7"/>
      <c r="OJ168" s="7"/>
      <c r="OK168" s="7"/>
      <c r="OL168" s="7">
        <v>0</v>
      </c>
      <c r="OM168" s="7">
        <v>0</v>
      </c>
      <c r="ON168" s="7">
        <v>0</v>
      </c>
      <c r="OO168" s="7"/>
      <c r="OP168" s="7"/>
      <c r="OQ168" s="7"/>
      <c r="OR168" s="7">
        <v>0</v>
      </c>
      <c r="OS168" s="7">
        <v>0</v>
      </c>
      <c r="OT168" s="7">
        <v>0</v>
      </c>
      <c r="OU168" s="7"/>
      <c r="OV168" s="7"/>
      <c r="OW168" s="7"/>
      <c r="OX168" s="7">
        <v>0</v>
      </c>
      <c r="OY168" s="7">
        <v>0</v>
      </c>
      <c r="OZ168" s="7">
        <v>0</v>
      </c>
      <c r="PA168" s="7"/>
      <c r="PB168" s="7"/>
      <c r="PC168" s="7"/>
      <c r="PD168" s="7">
        <v>9000</v>
      </c>
      <c r="PE168" s="7">
        <v>0</v>
      </c>
      <c r="PF168" s="7">
        <v>0</v>
      </c>
      <c r="PG168" s="7"/>
      <c r="PH168" s="7"/>
      <c r="PI168" s="7"/>
      <c r="PJ168" s="7">
        <v>9500</v>
      </c>
      <c r="PK168" s="7">
        <v>0</v>
      </c>
      <c r="PL168" s="7">
        <v>0</v>
      </c>
      <c r="PM168" s="7"/>
      <c r="PN168" s="7"/>
      <c r="PO168" s="7"/>
      <c r="PP168" s="7">
        <v>932600</v>
      </c>
      <c r="PQ168" s="7">
        <v>556000</v>
      </c>
      <c r="PR168" s="8">
        <v>556000</v>
      </c>
      <c r="PS168" s="7">
        <v>100</v>
      </c>
      <c r="PT168" s="7">
        <v>100</v>
      </c>
      <c r="PU168" s="7"/>
      <c r="PV168" s="7"/>
      <c r="PW168" s="7"/>
      <c r="PX168" s="7">
        <v>316000</v>
      </c>
      <c r="PY168" s="7">
        <v>310000</v>
      </c>
      <c r="PZ168" s="7">
        <v>556000</v>
      </c>
      <c r="QA168" s="7">
        <v>0</v>
      </c>
      <c r="QB168" s="7">
        <v>0</v>
      </c>
      <c r="QC168" s="7">
        <v>0</v>
      </c>
      <c r="QD168" s="7">
        <v>300000</v>
      </c>
      <c r="QE168" s="7">
        <v>430900</v>
      </c>
      <c r="QF168" s="7">
        <v>365100</v>
      </c>
      <c r="QG168" s="7">
        <v>0</v>
      </c>
      <c r="QH168" s="7">
        <v>0</v>
      </c>
      <c r="QI168" s="7">
        <v>0</v>
      </c>
      <c r="QJ168" s="7">
        <v>11160</v>
      </c>
      <c r="QK168" s="7">
        <v>14000</v>
      </c>
      <c r="QL168" s="7">
        <v>11500</v>
      </c>
      <c r="QM168" s="7"/>
      <c r="QN168" s="7">
        <v>0</v>
      </c>
      <c r="QO168" s="7">
        <v>0</v>
      </c>
      <c r="QP168" s="7">
        <v>0</v>
      </c>
      <c r="QQ168" s="7"/>
      <c r="QR168" s="7"/>
      <c r="QS168" s="7"/>
      <c r="QT168" s="7"/>
      <c r="QU168" s="7"/>
      <c r="QV168" s="7"/>
      <c r="QW168" s="7"/>
      <c r="QX168" s="7"/>
      <c r="QY168" s="7"/>
      <c r="QZ168" s="7"/>
      <c r="RA168" s="7"/>
      <c r="RB168" s="7"/>
      <c r="RC168" s="7"/>
      <c r="RD168" s="7"/>
      <c r="RE168" s="7"/>
      <c r="RF168" s="7"/>
      <c r="RG168" s="7"/>
      <c r="RH168" s="7"/>
      <c r="RI168" s="7">
        <v>0</v>
      </c>
      <c r="RJ168" s="7"/>
      <c r="RK168" s="7"/>
      <c r="RL168" s="7"/>
      <c r="RM168" s="7" t="s">
        <v>1188</v>
      </c>
      <c r="RN168" s="7"/>
      <c r="RO168" s="7"/>
      <c r="RP168" s="7"/>
      <c r="RQ168" s="7"/>
      <c r="RR168" s="7"/>
      <c r="RS168" s="7"/>
      <c r="RT168" s="7"/>
      <c r="RU168" s="7"/>
      <c r="RV168" s="7"/>
      <c r="RW168" s="7"/>
      <c r="RX168" s="7"/>
      <c r="RY168" s="7"/>
      <c r="RZ168" s="7"/>
      <c r="SA168" s="7"/>
      <c r="SB168" s="7"/>
      <c r="SC168" s="7"/>
      <c r="SD168" s="7"/>
      <c r="SE168" s="7"/>
      <c r="SF168" s="7"/>
      <c r="SG168" s="36">
        <f t="shared" si="283"/>
        <v>932600</v>
      </c>
      <c r="SH168" s="36">
        <f t="shared" si="284"/>
        <v>932600</v>
      </c>
      <c r="SI168" s="36">
        <f t="shared" si="285"/>
        <v>690700</v>
      </c>
      <c r="SJ168" s="20">
        <f t="shared" si="286"/>
        <v>314000</v>
      </c>
      <c r="SK168" s="20">
        <f t="shared" si="287"/>
        <v>356226</v>
      </c>
      <c r="SL168" s="20">
        <f t="shared" si="288"/>
        <v>13560</v>
      </c>
      <c r="SM168" s="20">
        <f t="shared" si="289"/>
        <v>6914</v>
      </c>
      <c r="SN168" s="36">
        <f t="shared" si="290"/>
        <v>241900</v>
      </c>
      <c r="SO168" s="36">
        <f t="shared" si="291"/>
        <v>20000</v>
      </c>
      <c r="SP168" s="20">
        <f t="shared" si="292"/>
        <v>0</v>
      </c>
      <c r="SQ168" s="20">
        <f t="shared" si="293"/>
        <v>20000</v>
      </c>
      <c r="SR168" s="20">
        <f t="shared" si="294"/>
        <v>0</v>
      </c>
      <c r="SS168" s="20">
        <f t="shared" si="295"/>
        <v>2600</v>
      </c>
      <c r="ST168" s="20">
        <f t="shared" si="296"/>
        <v>2000</v>
      </c>
      <c r="SU168" s="20">
        <f t="shared" si="297"/>
        <v>24500</v>
      </c>
      <c r="SV168" s="36">
        <f t="shared" si="298"/>
        <v>174300</v>
      </c>
      <c r="SW168" s="20">
        <f t="shared" si="299"/>
        <v>131800</v>
      </c>
      <c r="SX168" s="20">
        <f t="shared" si="300"/>
        <v>16500</v>
      </c>
      <c r="SY168" s="20">
        <f t="shared" si="301"/>
        <v>0</v>
      </c>
      <c r="SZ168" s="20">
        <f t="shared" si="302"/>
        <v>1000</v>
      </c>
      <c r="TA168" s="20">
        <f t="shared" si="303"/>
        <v>4000</v>
      </c>
      <c r="TB168" s="20">
        <f t="shared" si="304"/>
        <v>20000</v>
      </c>
      <c r="TC168" s="20">
        <f t="shared" si="305"/>
        <v>1000</v>
      </c>
      <c r="TD168" s="20">
        <f t="shared" si="306"/>
        <v>0</v>
      </c>
      <c r="TE168" s="20">
        <f t="shared" si="307"/>
        <v>0</v>
      </c>
      <c r="TF168" s="20">
        <f t="shared" si="308"/>
        <v>0</v>
      </c>
      <c r="TG168" s="20">
        <f t="shared" si="309"/>
        <v>9000</v>
      </c>
      <c r="TH168" s="20">
        <f t="shared" si="310"/>
        <v>9500</v>
      </c>
      <c r="TI168" s="6"/>
      <c r="TJ168" s="36">
        <f t="shared" si="311"/>
        <v>556000</v>
      </c>
      <c r="TK168" s="36">
        <f t="shared" si="312"/>
        <v>556000</v>
      </c>
      <c r="TL168" s="36">
        <f t="shared" si="313"/>
        <v>436000</v>
      </c>
      <c r="TM168" s="20">
        <f t="shared" si="314"/>
        <v>150000</v>
      </c>
      <c r="TN168" s="20">
        <f t="shared" si="315"/>
        <v>280000</v>
      </c>
      <c r="TO168" s="20">
        <f t="shared" si="316"/>
        <v>6000</v>
      </c>
      <c r="TP168" s="20">
        <f t="shared" si="317"/>
        <v>0</v>
      </c>
      <c r="TQ168" s="36">
        <f t="shared" si="318"/>
        <v>120000</v>
      </c>
      <c r="TR168" s="36">
        <f t="shared" si="319"/>
        <v>20000</v>
      </c>
      <c r="TS168" s="20">
        <f t="shared" si="320"/>
        <v>0</v>
      </c>
      <c r="TT168" s="20">
        <f t="shared" si="321"/>
        <v>20000</v>
      </c>
      <c r="TU168" s="20">
        <f t="shared" si="322"/>
        <v>0</v>
      </c>
      <c r="TV168" s="20">
        <f t="shared" si="323"/>
        <v>0</v>
      </c>
      <c r="TW168" s="20">
        <f t="shared" si="324"/>
        <v>0</v>
      </c>
      <c r="TX168" s="20">
        <f t="shared" si="325"/>
        <v>0</v>
      </c>
      <c r="TY168" s="36">
        <f t="shared" si="326"/>
        <v>100000</v>
      </c>
      <c r="TZ168" s="20">
        <f t="shared" si="327"/>
        <v>100000</v>
      </c>
      <c r="UA168" s="20">
        <f t="shared" si="328"/>
        <v>0</v>
      </c>
      <c r="UB168" s="20">
        <f t="shared" si="329"/>
        <v>0</v>
      </c>
      <c r="UC168" s="20">
        <f t="shared" si="330"/>
        <v>0</v>
      </c>
      <c r="UD168" s="20">
        <f t="shared" si="331"/>
        <v>0</v>
      </c>
      <c r="UE168" s="20">
        <f t="shared" si="332"/>
        <v>0</v>
      </c>
      <c r="UF168" s="20">
        <f t="shared" si="333"/>
        <v>0</v>
      </c>
      <c r="UG168" s="20">
        <f t="shared" si="334"/>
        <v>0</v>
      </c>
      <c r="UH168" s="20">
        <f t="shared" si="335"/>
        <v>0</v>
      </c>
      <c r="UI168" s="20">
        <f t="shared" si="336"/>
        <v>0</v>
      </c>
      <c r="UJ168" s="20">
        <f t="shared" si="337"/>
        <v>0</v>
      </c>
      <c r="UK168" s="20">
        <f t="shared" si="338"/>
        <v>0</v>
      </c>
      <c r="UL168" s="6"/>
      <c r="UM168" s="36">
        <f t="shared" si="339"/>
        <v>556000</v>
      </c>
      <c r="UN168" s="36">
        <f t="shared" si="340"/>
        <v>556000</v>
      </c>
      <c r="UO168" s="36">
        <f t="shared" si="341"/>
        <v>436000</v>
      </c>
      <c r="UP168" s="20">
        <f t="shared" si="342"/>
        <v>150000</v>
      </c>
      <c r="UQ168" s="20">
        <f t="shared" si="343"/>
        <v>280000</v>
      </c>
      <c r="UR168" s="20">
        <f t="shared" si="344"/>
        <v>6000</v>
      </c>
      <c r="US168" s="20">
        <f t="shared" si="345"/>
        <v>0</v>
      </c>
      <c r="UT168" s="36">
        <f t="shared" si="346"/>
        <v>120000</v>
      </c>
      <c r="UU168" s="36">
        <f t="shared" si="347"/>
        <v>20000</v>
      </c>
      <c r="UV168" s="20">
        <f t="shared" si="348"/>
        <v>0</v>
      </c>
      <c r="UW168" s="20">
        <f t="shared" si="349"/>
        <v>20000</v>
      </c>
      <c r="UX168" s="20">
        <f t="shared" si="350"/>
        <v>0</v>
      </c>
      <c r="UY168" s="20">
        <f t="shared" si="351"/>
        <v>0</v>
      </c>
      <c r="UZ168" s="20">
        <f t="shared" si="352"/>
        <v>0</v>
      </c>
      <c r="VA168" s="20">
        <f t="shared" si="353"/>
        <v>0</v>
      </c>
      <c r="VB168" s="36">
        <f t="shared" si="354"/>
        <v>100000</v>
      </c>
      <c r="VC168" s="20">
        <f t="shared" si="355"/>
        <v>100000</v>
      </c>
      <c r="VD168" s="20">
        <f t="shared" si="356"/>
        <v>0</v>
      </c>
      <c r="VE168" s="20">
        <f t="shared" si="357"/>
        <v>0</v>
      </c>
      <c r="VF168" s="20">
        <f t="shared" si="358"/>
        <v>0</v>
      </c>
      <c r="VG168" s="20">
        <f t="shared" si="359"/>
        <v>0</v>
      </c>
      <c r="VH168" s="20">
        <f t="shared" si="360"/>
        <v>0</v>
      </c>
      <c r="VI168" s="20">
        <f t="shared" si="361"/>
        <v>0</v>
      </c>
      <c r="VJ168" s="20">
        <f t="shared" si="362"/>
        <v>0</v>
      </c>
      <c r="VK168" s="20">
        <f t="shared" si="363"/>
        <v>0</v>
      </c>
      <c r="VL168" s="20">
        <f t="shared" si="364"/>
        <v>0</v>
      </c>
      <c r="VM168" s="20">
        <f t="shared" si="365"/>
        <v>0</v>
      </c>
      <c r="VN168" s="20">
        <f t="shared" si="366"/>
        <v>0</v>
      </c>
      <c r="VT168" s="34">
        <f t="shared" si="253"/>
        <v>1696009</v>
      </c>
      <c r="VU168" s="34" t="str">
        <f t="shared" si="254"/>
        <v>Pečovatelská služba Města Dvůr Králové nad Labem</v>
      </c>
      <c r="VV168" s="34" t="str">
        <f t="shared" si="255"/>
        <v>Noclehárna</v>
      </c>
      <c r="VW168" s="34" t="str">
        <f t="shared" si="256"/>
        <v>noclehárny</v>
      </c>
      <c r="VX168" s="10">
        <f t="shared" si="257"/>
        <v>24600</v>
      </c>
      <c r="VY168" s="10"/>
      <c r="VZ168" s="10"/>
      <c r="WA168" s="10">
        <f t="shared" si="258"/>
        <v>131800</v>
      </c>
      <c r="WB168" s="10">
        <f t="shared" si="259"/>
        <v>20000</v>
      </c>
      <c r="WC168" s="10">
        <f t="shared" si="260"/>
        <v>0</v>
      </c>
      <c r="WD168" s="10">
        <f t="shared" si="261"/>
        <v>0</v>
      </c>
      <c r="WE168" s="10">
        <f t="shared" si="262"/>
        <v>21500</v>
      </c>
      <c r="WF168" s="10"/>
      <c r="WG168" s="10"/>
      <c r="WH168" s="10">
        <f t="shared" si="263"/>
        <v>9000</v>
      </c>
      <c r="WI168" s="10">
        <f t="shared" si="264"/>
        <v>35000</v>
      </c>
      <c r="WJ168" s="10">
        <f t="shared" si="265"/>
        <v>580014</v>
      </c>
      <c r="WK168" s="10"/>
      <c r="WL168" s="10">
        <f t="shared" si="266"/>
        <v>110686</v>
      </c>
      <c r="WM168" s="10">
        <f t="shared" si="267"/>
        <v>932600</v>
      </c>
      <c r="WN168" s="10">
        <f t="shared" si="268"/>
        <v>932600</v>
      </c>
      <c r="WO168" s="10">
        <f t="shared" si="269"/>
        <v>0</v>
      </c>
      <c r="WP168" s="10">
        <f t="shared" si="270"/>
        <v>690700</v>
      </c>
      <c r="WQ168" s="34">
        <v>6115340</v>
      </c>
      <c r="WR168" s="10">
        <f t="shared" si="271"/>
        <v>20000</v>
      </c>
      <c r="WS168" s="10"/>
      <c r="WT168" s="10"/>
      <c r="WU168" s="10">
        <f t="shared" si="272"/>
        <v>100000</v>
      </c>
      <c r="WV168" s="10">
        <f t="shared" si="273"/>
        <v>0</v>
      </c>
      <c r="WW168" s="10">
        <f t="shared" si="274"/>
        <v>0</v>
      </c>
      <c r="WX168" s="10">
        <f t="shared" si="275"/>
        <v>0</v>
      </c>
      <c r="WY168" s="10">
        <f t="shared" si="276"/>
        <v>0</v>
      </c>
      <c r="WZ168" s="10"/>
      <c r="XA168" s="10"/>
      <c r="XB168" s="10">
        <f t="shared" si="277"/>
        <v>0</v>
      </c>
      <c r="XC168" s="10">
        <f t="shared" si="278"/>
        <v>0</v>
      </c>
      <c r="XD168" s="10">
        <f t="shared" si="279"/>
        <v>436000</v>
      </c>
      <c r="XE168" s="10">
        <f t="shared" si="280"/>
        <v>556000</v>
      </c>
      <c r="XF168" s="10"/>
      <c r="XG168" s="10">
        <f t="shared" si="281"/>
        <v>556000</v>
      </c>
      <c r="XH168" s="10">
        <f t="shared" si="282"/>
        <v>0</v>
      </c>
      <c r="XI168" s="10"/>
      <c r="XJ168" s="10"/>
      <c r="XK168" s="10"/>
    </row>
    <row r="169" spans="1:635" s="34" customFormat="1" ht="28.5" customHeight="1">
      <c r="A169" s="7">
        <v>1</v>
      </c>
      <c r="B169" s="9" t="s">
        <v>1746</v>
      </c>
      <c r="C169" s="7">
        <v>75065649</v>
      </c>
      <c r="D169" s="7" t="s">
        <v>1747</v>
      </c>
      <c r="E169" s="7" t="s">
        <v>1299</v>
      </c>
      <c r="F169" s="7">
        <v>9924639</v>
      </c>
      <c r="G169" s="7" t="s">
        <v>1186</v>
      </c>
      <c r="H169" s="7" t="s">
        <v>1187</v>
      </c>
      <c r="I169" s="7" t="s">
        <v>1746</v>
      </c>
      <c r="J169" s="35">
        <v>39083</v>
      </c>
      <c r="K169" s="7"/>
      <c r="L169" s="7" t="s">
        <v>1188</v>
      </c>
      <c r="M169" s="7"/>
      <c r="N169" s="7"/>
      <c r="O169" s="7"/>
      <c r="P169" s="7"/>
      <c r="Q169" s="7"/>
      <c r="R169" s="7"/>
      <c r="S169" s="7"/>
      <c r="T169" s="7"/>
      <c r="U169" s="7"/>
      <c r="V169" s="7"/>
      <c r="W169" s="7"/>
      <c r="X169" s="7" t="s">
        <v>1749</v>
      </c>
      <c r="Y169" s="7"/>
      <c r="Z169" s="7">
        <v>1</v>
      </c>
      <c r="AA169" s="7">
        <v>7</v>
      </c>
      <c r="AB169" s="7">
        <v>78</v>
      </c>
      <c r="AC169" s="7">
        <v>79</v>
      </c>
      <c r="AD169" s="7">
        <v>79</v>
      </c>
      <c r="AE169" s="7"/>
      <c r="AF169" s="7"/>
      <c r="AG169" s="7"/>
      <c r="AH169" s="7"/>
      <c r="AI169" s="7"/>
      <c r="AJ169" s="7"/>
      <c r="AK169" s="7"/>
      <c r="AL169" s="7"/>
      <c r="AM169" s="7"/>
      <c r="AN169" s="7">
        <v>456</v>
      </c>
      <c r="AO169" s="7" t="s">
        <v>1750</v>
      </c>
      <c r="AP169" s="7" t="s">
        <v>1751</v>
      </c>
      <c r="AQ169" s="7">
        <v>11</v>
      </c>
      <c r="AR169" s="7">
        <v>190</v>
      </c>
      <c r="AS169" s="7">
        <v>210</v>
      </c>
      <c r="AT169" s="7">
        <v>218</v>
      </c>
      <c r="AU169" s="7">
        <v>149</v>
      </c>
      <c r="AV169" s="7"/>
      <c r="AW169" s="7"/>
      <c r="AX169" s="7"/>
      <c r="AY169" s="7"/>
      <c r="AZ169" s="7"/>
      <c r="BA169" s="7"/>
      <c r="BB169" s="7"/>
      <c r="BC169" s="7"/>
      <c r="BD169" s="7"/>
      <c r="BE169" s="7"/>
      <c r="BF169" s="7"/>
      <c r="BG169" s="7"/>
      <c r="BH169" s="7"/>
      <c r="BI169" s="7"/>
      <c r="BJ169" s="7">
        <v>6477</v>
      </c>
      <c r="BK169" s="7" t="s">
        <v>1752</v>
      </c>
      <c r="BL169" s="7" t="s">
        <v>1583</v>
      </c>
      <c r="BM169" s="7" t="s">
        <v>1191</v>
      </c>
      <c r="BN169" s="7" t="s">
        <v>1484</v>
      </c>
      <c r="BO169" s="7">
        <v>0</v>
      </c>
      <c r="BP169" s="7">
        <v>0</v>
      </c>
      <c r="BQ169" s="7">
        <v>1</v>
      </c>
      <c r="BR169" s="7">
        <v>0</v>
      </c>
      <c r="BS169" s="7">
        <v>0</v>
      </c>
      <c r="BT169" s="7">
        <v>49</v>
      </c>
      <c r="BU169" s="7">
        <v>38</v>
      </c>
      <c r="BV169" s="7">
        <v>15</v>
      </c>
      <c r="BW169" s="7">
        <v>7</v>
      </c>
      <c r="BX169" s="7">
        <v>113</v>
      </c>
      <c r="BY169" s="7">
        <v>49</v>
      </c>
      <c r="BZ169" s="7">
        <v>38</v>
      </c>
      <c r="CA169" s="7">
        <v>16</v>
      </c>
      <c r="CB169" s="7">
        <v>7</v>
      </c>
      <c r="CC169" s="7">
        <v>113</v>
      </c>
      <c r="CD169" s="7">
        <v>1</v>
      </c>
      <c r="CE169" s="7">
        <v>222</v>
      </c>
      <c r="CF169" s="7">
        <v>223</v>
      </c>
      <c r="CG169" s="7">
        <v>2</v>
      </c>
      <c r="CH169" s="7">
        <v>0</v>
      </c>
      <c r="CI169" s="7">
        <v>0</v>
      </c>
      <c r="CJ169" s="7">
        <v>0</v>
      </c>
      <c r="CK169" s="7">
        <v>0</v>
      </c>
      <c r="CL169" s="7">
        <v>0</v>
      </c>
      <c r="CM169" s="7">
        <v>50</v>
      </c>
      <c r="CN169" s="7">
        <v>39</v>
      </c>
      <c r="CO169" s="7">
        <v>18</v>
      </c>
      <c r="CP169" s="7">
        <v>8</v>
      </c>
      <c r="CQ169" s="7">
        <v>113</v>
      </c>
      <c r="CR169" s="7">
        <v>50</v>
      </c>
      <c r="CS169" s="7">
        <v>39</v>
      </c>
      <c r="CT169" s="7">
        <v>18</v>
      </c>
      <c r="CU169" s="7">
        <v>8</v>
      </c>
      <c r="CV169" s="7">
        <v>113</v>
      </c>
      <c r="CW169" s="7">
        <v>0</v>
      </c>
      <c r="CX169" s="7">
        <v>228</v>
      </c>
      <c r="CY169" s="7">
        <v>228</v>
      </c>
      <c r="CZ169" s="7">
        <v>2</v>
      </c>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v>2</v>
      </c>
      <c r="EL169" s="7">
        <v>1.1299999999999999</v>
      </c>
      <c r="EM169" s="7">
        <v>1</v>
      </c>
      <c r="EN169" s="7">
        <v>481000</v>
      </c>
      <c r="EO169" s="7">
        <v>180000</v>
      </c>
      <c r="EP169" s="7">
        <v>13</v>
      </c>
      <c r="EQ169" s="7">
        <v>11.3</v>
      </c>
      <c r="ER169" s="7">
        <v>11.13</v>
      </c>
      <c r="ES169" s="7">
        <v>3605000</v>
      </c>
      <c r="ET169" s="7">
        <v>1370000</v>
      </c>
      <c r="EU169" s="7"/>
      <c r="EV169" s="7"/>
      <c r="EW169" s="7"/>
      <c r="EX169" s="7"/>
      <c r="EY169" s="7"/>
      <c r="EZ169" s="7"/>
      <c r="FA169" s="7"/>
      <c r="FB169" s="7"/>
      <c r="FC169" s="7"/>
      <c r="FD169" s="7"/>
      <c r="FE169" s="7"/>
      <c r="FF169" s="7"/>
      <c r="FG169" s="7"/>
      <c r="FH169" s="7"/>
      <c r="FI169" s="7"/>
      <c r="FJ169" s="7"/>
      <c r="FK169" s="7"/>
      <c r="FL169" s="7"/>
      <c r="FM169" s="7"/>
      <c r="FN169" s="7"/>
      <c r="FO169" s="7">
        <v>9</v>
      </c>
      <c r="FP169" s="7">
        <v>2.21</v>
      </c>
      <c r="FQ169" s="7">
        <v>1.93</v>
      </c>
      <c r="FR169" s="7">
        <v>1042000</v>
      </c>
      <c r="FS169" s="7">
        <v>0</v>
      </c>
      <c r="FT169" s="7">
        <v>1</v>
      </c>
      <c r="FU169" s="7">
        <v>0.25</v>
      </c>
      <c r="FV169" s="7">
        <v>12</v>
      </c>
      <c r="FW169" s="7">
        <v>0.25</v>
      </c>
      <c r="FX169" s="7">
        <v>160800</v>
      </c>
      <c r="FY169" s="7">
        <v>0</v>
      </c>
      <c r="FZ169" s="7"/>
      <c r="GA169" s="7"/>
      <c r="GB169" s="7"/>
      <c r="GC169" s="7"/>
      <c r="GD169" s="7"/>
      <c r="GE169" s="7"/>
      <c r="GF169" s="7"/>
      <c r="GG169" s="7"/>
      <c r="GH169" s="7"/>
      <c r="GI169" s="7"/>
      <c r="GJ169" s="7"/>
      <c r="GK169" s="7"/>
      <c r="GL169" s="7">
        <v>1</v>
      </c>
      <c r="GM169" s="7">
        <v>0.2</v>
      </c>
      <c r="GN169" s="7">
        <v>12</v>
      </c>
      <c r="GO169" s="7">
        <v>0.2</v>
      </c>
      <c r="GP169" s="7">
        <v>120600</v>
      </c>
      <c r="GQ169" s="7">
        <v>0</v>
      </c>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v>2</v>
      </c>
      <c r="IO169" s="7">
        <v>500</v>
      </c>
      <c r="IP169" s="7">
        <v>0.249</v>
      </c>
      <c r="IQ169" s="7">
        <v>40000</v>
      </c>
      <c r="IR169" s="7">
        <v>0</v>
      </c>
      <c r="IS169" s="7">
        <v>1</v>
      </c>
      <c r="IT169" s="7">
        <v>100</v>
      </c>
      <c r="IU169" s="7">
        <v>0.05</v>
      </c>
      <c r="IV169" s="7">
        <v>7000</v>
      </c>
      <c r="IW169" s="7">
        <v>0</v>
      </c>
      <c r="IX169" s="7"/>
      <c r="IY169" s="7"/>
      <c r="IZ169" s="7"/>
      <c r="JA169" s="7"/>
      <c r="JB169" s="7"/>
      <c r="JC169" s="7"/>
      <c r="JD169" s="7"/>
      <c r="JE169" s="7"/>
      <c r="JF169" s="7"/>
      <c r="JG169" s="7"/>
      <c r="JH169" s="7"/>
      <c r="JI169" s="7"/>
      <c r="JJ169" s="7"/>
      <c r="JK169" s="7"/>
      <c r="JL169" s="7"/>
      <c r="JM169" s="7"/>
      <c r="JN169" s="7"/>
      <c r="JO169" s="7"/>
      <c r="JP169" s="7"/>
      <c r="JQ169" s="7"/>
      <c r="JR169" s="7"/>
      <c r="JS169" s="7"/>
      <c r="JT169" s="7"/>
      <c r="JU169" s="7"/>
      <c r="JV169" s="7"/>
      <c r="JW169" s="7"/>
      <c r="JX169" s="7"/>
      <c r="JY169" s="7"/>
      <c r="JZ169" s="7"/>
      <c r="KA169" s="7"/>
      <c r="KB169" s="7"/>
      <c r="KC169" s="7"/>
      <c r="KD169" s="7"/>
      <c r="KE169" s="7"/>
      <c r="KF169" s="7"/>
      <c r="KG169" s="7">
        <v>0</v>
      </c>
      <c r="KH169" s="7"/>
      <c r="KI169" s="7">
        <v>12.43</v>
      </c>
      <c r="KJ169" s="7">
        <v>0.45</v>
      </c>
      <c r="KK169" s="7">
        <v>0.249</v>
      </c>
      <c r="KL169" s="7">
        <v>0</v>
      </c>
      <c r="KM169" s="7">
        <v>13.129</v>
      </c>
      <c r="KN169" s="7">
        <v>5128000</v>
      </c>
      <c r="KO169" s="7">
        <v>1550000</v>
      </c>
      <c r="KP169" s="7">
        <v>1550000</v>
      </c>
      <c r="KQ169" s="7"/>
      <c r="KR169" s="7"/>
      <c r="KS169" s="7"/>
      <c r="KT169" s="7">
        <v>281400</v>
      </c>
      <c r="KU169" s="7">
        <v>0</v>
      </c>
      <c r="KV169" s="7">
        <v>0</v>
      </c>
      <c r="KW169" s="7"/>
      <c r="KX169" s="7"/>
      <c r="KY169" s="7"/>
      <c r="KZ169" s="7">
        <v>47000</v>
      </c>
      <c r="LA169" s="7">
        <v>0</v>
      </c>
      <c r="LB169" s="7">
        <v>0</v>
      </c>
      <c r="LC169" s="7"/>
      <c r="LD169" s="7"/>
      <c r="LE169" s="7"/>
      <c r="LF169" s="7">
        <v>165700</v>
      </c>
      <c r="LG169" s="7">
        <v>0</v>
      </c>
      <c r="LH169" s="7">
        <v>0</v>
      </c>
      <c r="LI169" s="7"/>
      <c r="LJ169" s="7"/>
      <c r="LK169" s="7"/>
      <c r="LL169" s="7">
        <v>16000</v>
      </c>
      <c r="LM169" s="7">
        <v>0</v>
      </c>
      <c r="LN169" s="7">
        <v>0</v>
      </c>
      <c r="LO169" s="7"/>
      <c r="LP169" s="7"/>
      <c r="LQ169" s="7"/>
      <c r="LR169" s="7">
        <v>40000</v>
      </c>
      <c r="LS169" s="7">
        <v>0</v>
      </c>
      <c r="LT169" s="7">
        <v>0</v>
      </c>
      <c r="LU169" s="7"/>
      <c r="LV169" s="7"/>
      <c r="LW169" s="7"/>
      <c r="LX169" s="7">
        <v>0</v>
      </c>
      <c r="LY169" s="7">
        <v>0</v>
      </c>
      <c r="LZ169" s="7">
        <v>0</v>
      </c>
      <c r="MA169" s="7"/>
      <c r="MB169" s="7"/>
      <c r="MC169" s="7"/>
      <c r="MD169" s="7">
        <v>71000</v>
      </c>
      <c r="ME169" s="7">
        <v>0</v>
      </c>
      <c r="MF169" s="7">
        <v>0</v>
      </c>
      <c r="MG169" s="7"/>
      <c r="MH169" s="7"/>
      <c r="MI169" s="7"/>
      <c r="MJ169" s="7">
        <v>195000</v>
      </c>
      <c r="MK169" s="7">
        <v>0</v>
      </c>
      <c r="ML169" s="7">
        <v>0</v>
      </c>
      <c r="MM169" s="7"/>
      <c r="MN169" s="7"/>
      <c r="MO169" s="7"/>
      <c r="MP169" s="7">
        <v>74000</v>
      </c>
      <c r="MQ169" s="7">
        <v>0</v>
      </c>
      <c r="MR169" s="7">
        <v>0</v>
      </c>
      <c r="MS169" s="7"/>
      <c r="MT169" s="7"/>
      <c r="MU169" s="7"/>
      <c r="MV169" s="7">
        <v>263300</v>
      </c>
      <c r="MW169" s="7">
        <v>0</v>
      </c>
      <c r="MX169" s="7">
        <v>0</v>
      </c>
      <c r="MY169" s="7"/>
      <c r="MZ169" s="7"/>
      <c r="NA169" s="7"/>
      <c r="NB169" s="7">
        <v>313000</v>
      </c>
      <c r="NC169" s="7">
        <v>0</v>
      </c>
      <c r="ND169" s="7">
        <v>0</v>
      </c>
      <c r="NE169" s="7"/>
      <c r="NF169" s="7"/>
      <c r="NG169" s="7"/>
      <c r="NH169" s="7">
        <v>0</v>
      </c>
      <c r="NI169" s="7">
        <v>0</v>
      </c>
      <c r="NJ169" s="7">
        <v>0</v>
      </c>
      <c r="NK169" s="7"/>
      <c r="NL169" s="7"/>
      <c r="NM169" s="7"/>
      <c r="NN169" s="7">
        <v>10000</v>
      </c>
      <c r="NO169" s="7">
        <v>0</v>
      </c>
      <c r="NP169" s="7">
        <v>0</v>
      </c>
      <c r="NQ169" s="7"/>
      <c r="NR169" s="7"/>
      <c r="NS169" s="7"/>
      <c r="NT169" s="7">
        <v>70000</v>
      </c>
      <c r="NU169" s="7">
        <v>0</v>
      </c>
      <c r="NV169" s="7">
        <v>0</v>
      </c>
      <c r="NW169" s="7"/>
      <c r="NX169" s="7"/>
      <c r="NY169" s="7"/>
      <c r="NZ169" s="7">
        <v>180000</v>
      </c>
      <c r="OA169" s="7">
        <v>0</v>
      </c>
      <c r="OB169" s="7">
        <v>0</v>
      </c>
      <c r="OC169" s="7"/>
      <c r="OD169" s="7"/>
      <c r="OE169" s="7"/>
      <c r="OF169" s="7">
        <v>24000</v>
      </c>
      <c r="OG169" s="7">
        <v>0</v>
      </c>
      <c r="OH169" s="7">
        <v>0</v>
      </c>
      <c r="OI169" s="7"/>
      <c r="OJ169" s="7"/>
      <c r="OK169" s="7"/>
      <c r="OL169" s="7">
        <v>0</v>
      </c>
      <c r="OM169" s="7">
        <v>0</v>
      </c>
      <c r="ON169" s="7">
        <v>0</v>
      </c>
      <c r="OO169" s="7"/>
      <c r="OP169" s="7"/>
      <c r="OQ169" s="7"/>
      <c r="OR169" s="7">
        <v>0</v>
      </c>
      <c r="OS169" s="7">
        <v>0</v>
      </c>
      <c r="OT169" s="7">
        <v>0</v>
      </c>
      <c r="OU169" s="7"/>
      <c r="OV169" s="7"/>
      <c r="OW169" s="7"/>
      <c r="OX169" s="7">
        <v>620000</v>
      </c>
      <c r="OY169" s="7">
        <v>0</v>
      </c>
      <c r="OZ169" s="7">
        <v>0</v>
      </c>
      <c r="PA169" s="7"/>
      <c r="PB169" s="7"/>
      <c r="PC169" s="7"/>
      <c r="PD169" s="7">
        <v>114500</v>
      </c>
      <c r="PE169" s="7">
        <v>0</v>
      </c>
      <c r="PF169" s="7">
        <v>0</v>
      </c>
      <c r="PG169" s="7"/>
      <c r="PH169" s="7"/>
      <c r="PI169" s="7"/>
      <c r="PJ169" s="7">
        <v>154000</v>
      </c>
      <c r="PK169" s="7">
        <v>0</v>
      </c>
      <c r="PL169" s="7">
        <v>0</v>
      </c>
      <c r="PM169" s="7"/>
      <c r="PN169" s="7"/>
      <c r="PO169" s="7"/>
      <c r="PP169" s="7">
        <v>7766900</v>
      </c>
      <c r="PQ169" s="7">
        <v>1550000</v>
      </c>
      <c r="PR169" s="8">
        <v>1550000</v>
      </c>
      <c r="PS169" s="7">
        <v>100</v>
      </c>
      <c r="PT169" s="7">
        <v>100</v>
      </c>
      <c r="PU169" s="7"/>
      <c r="PV169" s="7">
        <v>5535952</v>
      </c>
      <c r="PW169" s="7"/>
      <c r="PX169" s="7">
        <v>1109000</v>
      </c>
      <c r="PY169" s="7">
        <v>1400000</v>
      </c>
      <c r="PZ169" s="7">
        <v>1550000</v>
      </c>
      <c r="QA169" s="7">
        <v>0</v>
      </c>
      <c r="QB169" s="7">
        <v>0</v>
      </c>
      <c r="QC169" s="7">
        <v>0</v>
      </c>
      <c r="QD169" s="7">
        <v>3830000</v>
      </c>
      <c r="QE169" s="7">
        <v>3552000</v>
      </c>
      <c r="QF169" s="7">
        <v>4366900</v>
      </c>
      <c r="QG169" s="7">
        <v>0</v>
      </c>
      <c r="QH169" s="7">
        <v>0</v>
      </c>
      <c r="QI169" s="7">
        <v>0</v>
      </c>
      <c r="QJ169" s="7">
        <v>1862226</v>
      </c>
      <c r="QK169" s="7">
        <v>1800000</v>
      </c>
      <c r="QL169" s="7">
        <v>1850000</v>
      </c>
      <c r="QM169" s="7"/>
      <c r="QN169" s="7">
        <v>0</v>
      </c>
      <c r="QO169" s="7">
        <v>0</v>
      </c>
      <c r="QP169" s="7">
        <v>0</v>
      </c>
      <c r="QQ169" s="7"/>
      <c r="QR169" s="7"/>
      <c r="QS169" s="7"/>
      <c r="QT169" s="7"/>
      <c r="QU169" s="7"/>
      <c r="QV169" s="7"/>
      <c r="QW169" s="7"/>
      <c r="QX169" s="7"/>
      <c r="QY169" s="7"/>
      <c r="QZ169" s="7"/>
      <c r="RA169" s="7"/>
      <c r="RB169" s="7"/>
      <c r="RC169" s="7"/>
      <c r="RD169" s="7"/>
      <c r="RE169" s="7"/>
      <c r="RF169" s="7"/>
      <c r="RG169" s="7"/>
      <c r="RH169" s="7"/>
      <c r="RI169" s="7">
        <v>0</v>
      </c>
      <c r="RJ169" s="7"/>
      <c r="RK169" s="7"/>
      <c r="RL169" s="7"/>
      <c r="RM169" s="7" t="s">
        <v>1188</v>
      </c>
      <c r="RN169" s="7"/>
      <c r="RO169" s="7"/>
      <c r="RP169" s="7"/>
      <c r="RQ169" s="7"/>
      <c r="RR169" s="7"/>
      <c r="RS169" s="7"/>
      <c r="RT169" s="7"/>
      <c r="RU169" s="7"/>
      <c r="RV169" s="7"/>
      <c r="RW169" s="7"/>
      <c r="RX169" s="7"/>
      <c r="RY169" s="7"/>
      <c r="RZ169" s="7"/>
      <c r="SA169" s="7"/>
      <c r="SB169" s="7"/>
      <c r="SC169" s="7"/>
      <c r="SD169" s="7"/>
      <c r="SE169" s="7"/>
      <c r="SF169" s="7"/>
      <c r="SG169" s="36">
        <f t="shared" si="283"/>
        <v>7766900</v>
      </c>
      <c r="SH169" s="36">
        <f t="shared" si="284"/>
        <v>7766900</v>
      </c>
      <c r="SI169" s="36">
        <f t="shared" si="285"/>
        <v>5622100</v>
      </c>
      <c r="SJ169" s="20">
        <f t="shared" si="286"/>
        <v>5128000</v>
      </c>
      <c r="SK169" s="20">
        <f t="shared" si="287"/>
        <v>281400</v>
      </c>
      <c r="SL169" s="20">
        <f t="shared" si="288"/>
        <v>47000</v>
      </c>
      <c r="SM169" s="20">
        <f t="shared" si="289"/>
        <v>165700</v>
      </c>
      <c r="SN169" s="36">
        <f t="shared" si="290"/>
        <v>2144800</v>
      </c>
      <c r="SO169" s="36">
        <f t="shared" si="291"/>
        <v>56000</v>
      </c>
      <c r="SP169" s="20">
        <f t="shared" si="292"/>
        <v>16000</v>
      </c>
      <c r="SQ169" s="20">
        <f t="shared" si="293"/>
        <v>40000</v>
      </c>
      <c r="SR169" s="20">
        <f t="shared" si="294"/>
        <v>0</v>
      </c>
      <c r="SS169" s="20">
        <f t="shared" si="295"/>
        <v>71000</v>
      </c>
      <c r="ST169" s="20">
        <f t="shared" si="296"/>
        <v>195000</v>
      </c>
      <c r="SU169" s="20">
        <f t="shared" si="297"/>
        <v>74000</v>
      </c>
      <c r="SV169" s="36">
        <f t="shared" si="298"/>
        <v>1480300</v>
      </c>
      <c r="SW169" s="20">
        <f t="shared" si="299"/>
        <v>263300</v>
      </c>
      <c r="SX169" s="20">
        <f t="shared" si="300"/>
        <v>313000</v>
      </c>
      <c r="SY169" s="20">
        <f t="shared" si="301"/>
        <v>0</v>
      </c>
      <c r="SZ169" s="20">
        <f t="shared" si="302"/>
        <v>10000</v>
      </c>
      <c r="TA169" s="20">
        <f t="shared" si="303"/>
        <v>70000</v>
      </c>
      <c r="TB169" s="20">
        <f t="shared" si="304"/>
        <v>180000</v>
      </c>
      <c r="TC169" s="20">
        <f t="shared" si="305"/>
        <v>24000</v>
      </c>
      <c r="TD169" s="20">
        <f t="shared" si="306"/>
        <v>0</v>
      </c>
      <c r="TE169" s="20">
        <f t="shared" si="307"/>
        <v>0</v>
      </c>
      <c r="TF169" s="20">
        <f t="shared" si="308"/>
        <v>620000</v>
      </c>
      <c r="TG169" s="20">
        <f t="shared" si="309"/>
        <v>114500</v>
      </c>
      <c r="TH169" s="20">
        <f t="shared" si="310"/>
        <v>154000</v>
      </c>
      <c r="TI169" s="6"/>
      <c r="TJ169" s="36">
        <f t="shared" si="311"/>
        <v>1550000</v>
      </c>
      <c r="TK169" s="36">
        <f t="shared" si="312"/>
        <v>1550000</v>
      </c>
      <c r="TL169" s="36">
        <f t="shared" si="313"/>
        <v>1550000</v>
      </c>
      <c r="TM169" s="20">
        <f t="shared" si="314"/>
        <v>1550000</v>
      </c>
      <c r="TN169" s="20">
        <f t="shared" si="315"/>
        <v>0</v>
      </c>
      <c r="TO169" s="20">
        <f t="shared" si="316"/>
        <v>0</v>
      </c>
      <c r="TP169" s="20">
        <f t="shared" si="317"/>
        <v>0</v>
      </c>
      <c r="TQ169" s="36">
        <f t="shared" si="318"/>
        <v>0</v>
      </c>
      <c r="TR169" s="36">
        <f t="shared" si="319"/>
        <v>0</v>
      </c>
      <c r="TS169" s="20">
        <f t="shared" si="320"/>
        <v>0</v>
      </c>
      <c r="TT169" s="20">
        <f t="shared" si="321"/>
        <v>0</v>
      </c>
      <c r="TU169" s="20">
        <f t="shared" si="322"/>
        <v>0</v>
      </c>
      <c r="TV169" s="20">
        <f t="shared" si="323"/>
        <v>0</v>
      </c>
      <c r="TW169" s="20">
        <f t="shared" si="324"/>
        <v>0</v>
      </c>
      <c r="TX169" s="20">
        <f t="shared" si="325"/>
        <v>0</v>
      </c>
      <c r="TY169" s="36">
        <f t="shared" si="326"/>
        <v>0</v>
      </c>
      <c r="TZ169" s="20">
        <f t="shared" si="327"/>
        <v>0</v>
      </c>
      <c r="UA169" s="20">
        <f t="shared" si="328"/>
        <v>0</v>
      </c>
      <c r="UB169" s="20">
        <f t="shared" si="329"/>
        <v>0</v>
      </c>
      <c r="UC169" s="20">
        <f t="shared" si="330"/>
        <v>0</v>
      </c>
      <c r="UD169" s="20">
        <f t="shared" si="331"/>
        <v>0</v>
      </c>
      <c r="UE169" s="20">
        <f t="shared" si="332"/>
        <v>0</v>
      </c>
      <c r="UF169" s="20">
        <f t="shared" si="333"/>
        <v>0</v>
      </c>
      <c r="UG169" s="20">
        <f t="shared" si="334"/>
        <v>0</v>
      </c>
      <c r="UH169" s="20">
        <f t="shared" si="335"/>
        <v>0</v>
      </c>
      <c r="UI169" s="20">
        <f t="shared" si="336"/>
        <v>0</v>
      </c>
      <c r="UJ169" s="20">
        <f t="shared" si="337"/>
        <v>0</v>
      </c>
      <c r="UK169" s="20">
        <f t="shared" si="338"/>
        <v>0</v>
      </c>
      <c r="UL169" s="6"/>
      <c r="UM169" s="36">
        <f t="shared" si="339"/>
        <v>1550000</v>
      </c>
      <c r="UN169" s="36">
        <f t="shared" si="340"/>
        <v>1550000</v>
      </c>
      <c r="UO169" s="36">
        <f t="shared" si="341"/>
        <v>1550000</v>
      </c>
      <c r="UP169" s="20">
        <f t="shared" si="342"/>
        <v>1550000</v>
      </c>
      <c r="UQ169" s="20">
        <f t="shared" si="343"/>
        <v>0</v>
      </c>
      <c r="UR169" s="20">
        <f t="shared" si="344"/>
        <v>0</v>
      </c>
      <c r="US169" s="20">
        <f t="shared" si="345"/>
        <v>0</v>
      </c>
      <c r="UT169" s="36">
        <f t="shared" si="346"/>
        <v>0</v>
      </c>
      <c r="UU169" s="36">
        <f t="shared" si="347"/>
        <v>0</v>
      </c>
      <c r="UV169" s="20">
        <f t="shared" si="348"/>
        <v>0</v>
      </c>
      <c r="UW169" s="20">
        <f t="shared" si="349"/>
        <v>0</v>
      </c>
      <c r="UX169" s="20">
        <f t="shared" si="350"/>
        <v>0</v>
      </c>
      <c r="UY169" s="20">
        <f t="shared" si="351"/>
        <v>0</v>
      </c>
      <c r="UZ169" s="20">
        <f t="shared" si="352"/>
        <v>0</v>
      </c>
      <c r="VA169" s="20">
        <f t="shared" si="353"/>
        <v>0</v>
      </c>
      <c r="VB169" s="36">
        <f t="shared" si="354"/>
        <v>0</v>
      </c>
      <c r="VC169" s="20">
        <f t="shared" si="355"/>
        <v>0</v>
      </c>
      <c r="VD169" s="20">
        <f t="shared" si="356"/>
        <v>0</v>
      </c>
      <c r="VE169" s="20">
        <f t="shared" si="357"/>
        <v>0</v>
      </c>
      <c r="VF169" s="20">
        <f t="shared" si="358"/>
        <v>0</v>
      </c>
      <c r="VG169" s="20">
        <f t="shared" si="359"/>
        <v>0</v>
      </c>
      <c r="VH169" s="20">
        <f t="shared" si="360"/>
        <v>0</v>
      </c>
      <c r="VI169" s="20">
        <f t="shared" si="361"/>
        <v>0</v>
      </c>
      <c r="VJ169" s="20">
        <f t="shared" si="362"/>
        <v>0</v>
      </c>
      <c r="VK169" s="20">
        <f t="shared" si="363"/>
        <v>0</v>
      </c>
      <c r="VL169" s="20">
        <f t="shared" si="364"/>
        <v>0</v>
      </c>
      <c r="VM169" s="20">
        <f t="shared" si="365"/>
        <v>0</v>
      </c>
      <c r="VN169" s="20">
        <f t="shared" si="366"/>
        <v>0</v>
      </c>
      <c r="VT169" s="34">
        <f t="shared" si="253"/>
        <v>9924639</v>
      </c>
      <c r="VU169" s="34" t="str">
        <f t="shared" si="254"/>
        <v>Pečovatelská služba Města Dvůr Králové nad Labem</v>
      </c>
      <c r="VV169" s="34" t="str">
        <f t="shared" si="255"/>
        <v>Pečovatelská služba Města Dvůr Králové nad Labem</v>
      </c>
      <c r="VW169" s="34" t="str">
        <f t="shared" si="256"/>
        <v>pečovatelská služba</v>
      </c>
      <c r="VX169" s="10">
        <f t="shared" si="257"/>
        <v>322000</v>
      </c>
      <c r="VY169" s="10"/>
      <c r="VZ169" s="10"/>
      <c r="WA169" s="10">
        <f t="shared" si="258"/>
        <v>263300</v>
      </c>
      <c r="WB169" s="10">
        <f t="shared" si="259"/>
        <v>180000</v>
      </c>
      <c r="WC169" s="10">
        <f t="shared" si="260"/>
        <v>0</v>
      </c>
      <c r="WD169" s="10">
        <f t="shared" si="261"/>
        <v>0</v>
      </c>
      <c r="WE169" s="10">
        <f t="shared" si="262"/>
        <v>393000</v>
      </c>
      <c r="WF169" s="10"/>
      <c r="WG169" s="10"/>
      <c r="WH169" s="10">
        <f t="shared" si="263"/>
        <v>114500</v>
      </c>
      <c r="WI169" s="10">
        <f t="shared" si="264"/>
        <v>872000</v>
      </c>
      <c r="WJ169" s="10">
        <f t="shared" si="265"/>
        <v>4407400</v>
      </c>
      <c r="WK169" s="10"/>
      <c r="WL169" s="10">
        <f t="shared" si="266"/>
        <v>1214700</v>
      </c>
      <c r="WM169" s="10">
        <f t="shared" si="267"/>
        <v>7766900</v>
      </c>
      <c r="WN169" s="10">
        <f t="shared" si="268"/>
        <v>7766900</v>
      </c>
      <c r="WO169" s="10">
        <f t="shared" si="269"/>
        <v>0</v>
      </c>
      <c r="WP169" s="10">
        <f t="shared" si="270"/>
        <v>5622100</v>
      </c>
      <c r="WQ169" s="34">
        <v>6115340</v>
      </c>
      <c r="WR169" s="10">
        <f t="shared" si="271"/>
        <v>0</v>
      </c>
      <c r="WS169" s="10"/>
      <c r="WT169" s="10"/>
      <c r="WU169" s="10">
        <f t="shared" si="272"/>
        <v>0</v>
      </c>
      <c r="WV169" s="10">
        <f t="shared" si="273"/>
        <v>0</v>
      </c>
      <c r="WW169" s="10">
        <f t="shared" si="274"/>
        <v>0</v>
      </c>
      <c r="WX169" s="10">
        <f t="shared" si="275"/>
        <v>0</v>
      </c>
      <c r="WY169" s="10">
        <f t="shared" si="276"/>
        <v>0</v>
      </c>
      <c r="WZ169" s="10"/>
      <c r="XA169" s="10"/>
      <c r="XB169" s="10">
        <f t="shared" si="277"/>
        <v>0</v>
      </c>
      <c r="XC169" s="10">
        <f t="shared" si="278"/>
        <v>0</v>
      </c>
      <c r="XD169" s="10">
        <f t="shared" si="279"/>
        <v>1550000</v>
      </c>
      <c r="XE169" s="10">
        <f t="shared" si="280"/>
        <v>1550000</v>
      </c>
      <c r="XF169" s="10"/>
      <c r="XG169" s="10">
        <f t="shared" si="281"/>
        <v>1550000</v>
      </c>
      <c r="XH169" s="10">
        <f t="shared" si="282"/>
        <v>0</v>
      </c>
      <c r="XI169" s="10"/>
      <c r="XJ169" s="10"/>
      <c r="XK169" s="10"/>
    </row>
    <row r="170" spans="1:635" s="34" customFormat="1" ht="28.5" customHeight="1">
      <c r="A170" s="7">
        <v>1</v>
      </c>
      <c r="B170" s="9" t="s">
        <v>1753</v>
      </c>
      <c r="C170" s="7">
        <v>70153876</v>
      </c>
      <c r="D170" s="7" t="s">
        <v>1754</v>
      </c>
      <c r="E170" s="7" t="s">
        <v>1299</v>
      </c>
      <c r="F170" s="7">
        <v>4383860</v>
      </c>
      <c r="G170" s="7" t="s">
        <v>1186</v>
      </c>
      <c r="H170" s="7" t="s">
        <v>1187</v>
      </c>
      <c r="I170" s="7" t="s">
        <v>1753</v>
      </c>
      <c r="J170" s="35">
        <v>36526</v>
      </c>
      <c r="K170" s="7"/>
      <c r="L170" s="7" t="s">
        <v>1188</v>
      </c>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t="s">
        <v>1755</v>
      </c>
      <c r="AQ170" s="7">
        <v>23</v>
      </c>
      <c r="AR170" s="7">
        <v>160</v>
      </c>
      <c r="AS170" s="7">
        <v>381</v>
      </c>
      <c r="AT170" s="7">
        <v>385</v>
      </c>
      <c r="AU170" s="7">
        <v>390</v>
      </c>
      <c r="AV170" s="7"/>
      <c r="AW170" s="7"/>
      <c r="AX170" s="7"/>
      <c r="AY170" s="7"/>
      <c r="AZ170" s="7"/>
      <c r="BA170" s="7"/>
      <c r="BB170" s="7"/>
      <c r="BC170" s="7"/>
      <c r="BD170" s="7"/>
      <c r="BE170" s="7"/>
      <c r="BF170" s="7"/>
      <c r="BG170" s="7"/>
      <c r="BH170" s="7"/>
      <c r="BI170" s="7"/>
      <c r="BJ170" s="7">
        <v>12500</v>
      </c>
      <c r="BK170" s="7"/>
      <c r="BL170" s="7" t="s">
        <v>1583</v>
      </c>
      <c r="BM170" s="7" t="s">
        <v>1191</v>
      </c>
      <c r="BN170" s="7" t="s">
        <v>1584</v>
      </c>
      <c r="BO170" s="7">
        <v>0</v>
      </c>
      <c r="BP170" s="7">
        <v>0</v>
      </c>
      <c r="BQ170" s="7">
        <v>0</v>
      </c>
      <c r="BR170" s="7">
        <v>0</v>
      </c>
      <c r="BS170" s="7">
        <v>0</v>
      </c>
      <c r="BT170" s="7">
        <v>46</v>
      </c>
      <c r="BU170" s="7">
        <v>38</v>
      </c>
      <c r="BV170" s="7">
        <v>19</v>
      </c>
      <c r="BW170" s="7">
        <v>5</v>
      </c>
      <c r="BX170" s="7">
        <v>238</v>
      </c>
      <c r="BY170" s="7">
        <v>46</v>
      </c>
      <c r="BZ170" s="7">
        <v>38</v>
      </c>
      <c r="CA170" s="7">
        <v>19</v>
      </c>
      <c r="CB170" s="7">
        <v>5</v>
      </c>
      <c r="CC170" s="7">
        <v>238</v>
      </c>
      <c r="CD170" s="7">
        <v>0</v>
      </c>
      <c r="CE170" s="7">
        <v>346</v>
      </c>
      <c r="CF170" s="7">
        <v>346</v>
      </c>
      <c r="CG170" s="7">
        <v>6</v>
      </c>
      <c r="CH170" s="7">
        <v>0</v>
      </c>
      <c r="CI170" s="7">
        <v>0</v>
      </c>
      <c r="CJ170" s="7">
        <v>0</v>
      </c>
      <c r="CK170" s="7">
        <v>0</v>
      </c>
      <c r="CL170" s="7">
        <v>0</v>
      </c>
      <c r="CM170" s="7">
        <v>50</v>
      </c>
      <c r="CN170" s="7">
        <v>40</v>
      </c>
      <c r="CO170" s="7">
        <v>20</v>
      </c>
      <c r="CP170" s="7">
        <v>5</v>
      </c>
      <c r="CQ170" s="7">
        <v>275</v>
      </c>
      <c r="CR170" s="7">
        <v>50</v>
      </c>
      <c r="CS170" s="7">
        <v>40</v>
      </c>
      <c r="CT170" s="7">
        <v>20</v>
      </c>
      <c r="CU170" s="7">
        <v>5</v>
      </c>
      <c r="CV170" s="7">
        <v>275</v>
      </c>
      <c r="CW170" s="7">
        <v>0</v>
      </c>
      <c r="CX170" s="7">
        <v>390</v>
      </c>
      <c r="CY170" s="7">
        <v>390</v>
      </c>
      <c r="CZ170" s="7">
        <v>5</v>
      </c>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v>2</v>
      </c>
      <c r="EL170" s="7">
        <v>1.5</v>
      </c>
      <c r="EM170" s="7">
        <v>1.5</v>
      </c>
      <c r="EN170" s="7">
        <v>628000</v>
      </c>
      <c r="EO170" s="7">
        <v>200000</v>
      </c>
      <c r="EP170" s="7">
        <v>20</v>
      </c>
      <c r="EQ170" s="7">
        <v>19.25</v>
      </c>
      <c r="ER170" s="7">
        <v>19.25</v>
      </c>
      <c r="ES170" s="7">
        <v>6350000</v>
      </c>
      <c r="ET170" s="7">
        <v>2600000</v>
      </c>
      <c r="EU170" s="7"/>
      <c r="EV170" s="7"/>
      <c r="EW170" s="7"/>
      <c r="EX170" s="7"/>
      <c r="EY170" s="7"/>
      <c r="EZ170" s="7"/>
      <c r="FA170" s="7"/>
      <c r="FB170" s="7"/>
      <c r="FC170" s="7"/>
      <c r="FD170" s="7"/>
      <c r="FE170" s="7"/>
      <c r="FF170" s="7"/>
      <c r="FG170" s="7"/>
      <c r="FH170" s="7"/>
      <c r="FI170" s="7"/>
      <c r="FJ170" s="7"/>
      <c r="FK170" s="7"/>
      <c r="FL170" s="7"/>
      <c r="FM170" s="7"/>
      <c r="FN170" s="7"/>
      <c r="FO170" s="7">
        <v>4</v>
      </c>
      <c r="FP170" s="7">
        <v>3.5</v>
      </c>
      <c r="FQ170" s="7">
        <v>3.5</v>
      </c>
      <c r="FR170" s="7">
        <v>1830000</v>
      </c>
      <c r="FS170" s="7">
        <v>0</v>
      </c>
      <c r="FT170" s="7"/>
      <c r="FU170" s="7"/>
      <c r="FV170" s="7"/>
      <c r="FW170" s="7"/>
      <c r="FX170" s="7"/>
      <c r="FY170" s="7"/>
      <c r="FZ170" s="7">
        <v>5</v>
      </c>
      <c r="GA170" s="7">
        <v>1.4</v>
      </c>
      <c r="GB170" s="7">
        <v>60</v>
      </c>
      <c r="GC170" s="7">
        <v>1.4</v>
      </c>
      <c r="GD170" s="7">
        <v>280000</v>
      </c>
      <c r="GE170" s="7">
        <v>0</v>
      </c>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c r="IW170" s="7"/>
      <c r="IX170" s="7"/>
      <c r="IY170" s="7"/>
      <c r="IZ170" s="7"/>
      <c r="JA170" s="7"/>
      <c r="JB170" s="7"/>
      <c r="JC170" s="7"/>
      <c r="JD170" s="7"/>
      <c r="JE170" s="7"/>
      <c r="JF170" s="7"/>
      <c r="JG170" s="7"/>
      <c r="JH170" s="7"/>
      <c r="JI170" s="7"/>
      <c r="JJ170" s="7"/>
      <c r="JK170" s="7"/>
      <c r="JL170" s="7"/>
      <c r="JM170" s="7"/>
      <c r="JN170" s="7"/>
      <c r="JO170" s="7"/>
      <c r="JP170" s="7"/>
      <c r="JQ170" s="7"/>
      <c r="JR170" s="7"/>
      <c r="JS170" s="7"/>
      <c r="JT170" s="7"/>
      <c r="JU170" s="7"/>
      <c r="JV170" s="7"/>
      <c r="JW170" s="7"/>
      <c r="JX170" s="7"/>
      <c r="JY170" s="7"/>
      <c r="JZ170" s="7"/>
      <c r="KA170" s="7"/>
      <c r="KB170" s="7"/>
      <c r="KC170" s="7"/>
      <c r="KD170" s="7"/>
      <c r="KE170" s="7"/>
      <c r="KF170" s="7"/>
      <c r="KG170" s="7">
        <v>0</v>
      </c>
      <c r="KH170" s="7"/>
      <c r="KI170" s="7">
        <v>20.75</v>
      </c>
      <c r="KJ170" s="7">
        <v>1.4</v>
      </c>
      <c r="KK170" s="7">
        <v>0</v>
      </c>
      <c r="KL170" s="7">
        <v>0</v>
      </c>
      <c r="KM170" s="7">
        <v>22.15</v>
      </c>
      <c r="KN170" s="7">
        <v>8808000</v>
      </c>
      <c r="KO170" s="7">
        <v>2800000</v>
      </c>
      <c r="KP170" s="7">
        <v>2800000</v>
      </c>
      <c r="KQ170" s="7"/>
      <c r="KR170" s="7"/>
      <c r="KS170" s="7"/>
      <c r="KT170" s="7">
        <v>280000</v>
      </c>
      <c r="KU170" s="7">
        <v>0</v>
      </c>
      <c r="KV170" s="7">
        <v>0</v>
      </c>
      <c r="KW170" s="7"/>
      <c r="KX170" s="7"/>
      <c r="KY170" s="7"/>
      <c r="KZ170" s="7">
        <v>0</v>
      </c>
      <c r="LA170" s="7">
        <v>0</v>
      </c>
      <c r="LB170" s="7">
        <v>0</v>
      </c>
      <c r="LC170" s="7"/>
      <c r="LD170" s="7"/>
      <c r="LE170" s="7"/>
      <c r="LF170" s="7">
        <v>0</v>
      </c>
      <c r="LG170" s="7">
        <v>0</v>
      </c>
      <c r="LH170" s="7">
        <v>0</v>
      </c>
      <c r="LI170" s="7"/>
      <c r="LJ170" s="7"/>
      <c r="LK170" s="7"/>
      <c r="LL170" s="7">
        <v>0</v>
      </c>
      <c r="LM170" s="7">
        <v>0</v>
      </c>
      <c r="LN170" s="7">
        <v>0</v>
      </c>
      <c r="LO170" s="7"/>
      <c r="LP170" s="7"/>
      <c r="LQ170" s="7"/>
      <c r="LR170" s="7">
        <v>100000</v>
      </c>
      <c r="LS170" s="7">
        <v>0</v>
      </c>
      <c r="LT170" s="7">
        <v>0</v>
      </c>
      <c r="LU170" s="7"/>
      <c r="LV170" s="7"/>
      <c r="LW170" s="7"/>
      <c r="LX170" s="7">
        <v>0</v>
      </c>
      <c r="LY170" s="7">
        <v>0</v>
      </c>
      <c r="LZ170" s="7">
        <v>0</v>
      </c>
      <c r="MA170" s="7"/>
      <c r="MB170" s="7"/>
      <c r="MC170" s="7"/>
      <c r="MD170" s="7">
        <v>25000</v>
      </c>
      <c r="ME170" s="7">
        <v>0</v>
      </c>
      <c r="MF170" s="7">
        <v>0</v>
      </c>
      <c r="MG170" s="7"/>
      <c r="MH170" s="7"/>
      <c r="MI170" s="7"/>
      <c r="MJ170" s="7">
        <v>200000</v>
      </c>
      <c r="MK170" s="7">
        <v>0</v>
      </c>
      <c r="ML170" s="7">
        <v>0</v>
      </c>
      <c r="MM170" s="7"/>
      <c r="MN170" s="7"/>
      <c r="MO170" s="7"/>
      <c r="MP170" s="7">
        <v>79000</v>
      </c>
      <c r="MQ170" s="7">
        <v>0</v>
      </c>
      <c r="MR170" s="7">
        <v>0</v>
      </c>
      <c r="MS170" s="7"/>
      <c r="MT170" s="7"/>
      <c r="MU170" s="7"/>
      <c r="MV170" s="7">
        <v>545000</v>
      </c>
      <c r="MW170" s="7">
        <v>0</v>
      </c>
      <c r="MX170" s="7">
        <v>0</v>
      </c>
      <c r="MY170" s="7"/>
      <c r="MZ170" s="7"/>
      <c r="NA170" s="7"/>
      <c r="NB170" s="7">
        <v>63000</v>
      </c>
      <c r="NC170" s="7">
        <v>0</v>
      </c>
      <c r="ND170" s="7">
        <v>0</v>
      </c>
      <c r="NE170" s="7"/>
      <c r="NF170" s="7"/>
      <c r="NG170" s="7"/>
      <c r="NH170" s="7">
        <v>0</v>
      </c>
      <c r="NI170" s="7">
        <v>0</v>
      </c>
      <c r="NJ170" s="7">
        <v>0</v>
      </c>
      <c r="NK170" s="7"/>
      <c r="NL170" s="7"/>
      <c r="NM170" s="7"/>
      <c r="NN170" s="7">
        <v>141000</v>
      </c>
      <c r="NO170" s="7">
        <v>0</v>
      </c>
      <c r="NP170" s="7">
        <v>0</v>
      </c>
      <c r="NQ170" s="7"/>
      <c r="NR170" s="7"/>
      <c r="NS170" s="7"/>
      <c r="NT170" s="7">
        <v>70000</v>
      </c>
      <c r="NU170" s="7">
        <v>0</v>
      </c>
      <c r="NV170" s="7">
        <v>0</v>
      </c>
      <c r="NW170" s="7"/>
      <c r="NX170" s="7"/>
      <c r="NY170" s="7"/>
      <c r="NZ170" s="7">
        <v>200000</v>
      </c>
      <c r="OA170" s="7">
        <v>0</v>
      </c>
      <c r="OB170" s="7">
        <v>0</v>
      </c>
      <c r="OC170" s="7"/>
      <c r="OD170" s="7"/>
      <c r="OE170" s="7"/>
      <c r="OF170" s="7">
        <v>15000</v>
      </c>
      <c r="OG170" s="7">
        <v>0</v>
      </c>
      <c r="OH170" s="7">
        <v>0</v>
      </c>
      <c r="OI170" s="7"/>
      <c r="OJ170" s="7"/>
      <c r="OK170" s="7"/>
      <c r="OL170" s="7">
        <v>0</v>
      </c>
      <c r="OM170" s="7">
        <v>0</v>
      </c>
      <c r="ON170" s="7">
        <v>0</v>
      </c>
      <c r="OO170" s="7"/>
      <c r="OP170" s="7"/>
      <c r="OQ170" s="7"/>
      <c r="OR170" s="7">
        <v>0</v>
      </c>
      <c r="OS170" s="7">
        <v>0</v>
      </c>
      <c r="OT170" s="7">
        <v>0</v>
      </c>
      <c r="OU170" s="7"/>
      <c r="OV170" s="7"/>
      <c r="OW170" s="7"/>
      <c r="OX170" s="7">
        <v>146000</v>
      </c>
      <c r="OY170" s="7">
        <v>0</v>
      </c>
      <c r="OZ170" s="7">
        <v>0</v>
      </c>
      <c r="PA170" s="7"/>
      <c r="PB170" s="7"/>
      <c r="PC170" s="7"/>
      <c r="PD170" s="7">
        <v>176000</v>
      </c>
      <c r="PE170" s="7">
        <v>0</v>
      </c>
      <c r="PF170" s="7">
        <v>0</v>
      </c>
      <c r="PG170" s="7"/>
      <c r="PH170" s="7"/>
      <c r="PI170" s="7"/>
      <c r="PJ170" s="7">
        <v>442000</v>
      </c>
      <c r="PK170" s="7">
        <v>0</v>
      </c>
      <c r="PL170" s="7">
        <v>0</v>
      </c>
      <c r="PM170" s="7"/>
      <c r="PN170" s="7"/>
      <c r="PO170" s="7"/>
      <c r="PP170" s="7">
        <v>11290000</v>
      </c>
      <c r="PQ170" s="7">
        <v>2800000</v>
      </c>
      <c r="PR170" s="8">
        <v>2800000</v>
      </c>
      <c r="PS170" s="7">
        <v>100</v>
      </c>
      <c r="PT170" s="7">
        <v>100</v>
      </c>
      <c r="PU170" s="7"/>
      <c r="PV170" s="7">
        <v>9528899</v>
      </c>
      <c r="PW170" s="7"/>
      <c r="PX170" s="7">
        <v>1900000</v>
      </c>
      <c r="PY170" s="7">
        <v>2040000</v>
      </c>
      <c r="PZ170" s="7">
        <v>2800000</v>
      </c>
      <c r="QA170" s="7">
        <v>0</v>
      </c>
      <c r="QB170" s="7">
        <v>0</v>
      </c>
      <c r="QC170" s="7">
        <v>0</v>
      </c>
      <c r="QD170" s="7">
        <v>5700000</v>
      </c>
      <c r="QE170" s="7">
        <v>5400000</v>
      </c>
      <c r="QF170" s="7">
        <v>5800000</v>
      </c>
      <c r="QG170" s="7">
        <v>0</v>
      </c>
      <c r="QH170" s="7">
        <v>0</v>
      </c>
      <c r="QI170" s="7">
        <v>0</v>
      </c>
      <c r="QJ170" s="7">
        <v>2631262</v>
      </c>
      <c r="QK170" s="7">
        <v>2700000</v>
      </c>
      <c r="QL170" s="7">
        <v>2650000</v>
      </c>
      <c r="QM170" s="7"/>
      <c r="QN170" s="7">
        <v>0</v>
      </c>
      <c r="QO170" s="7">
        <v>0</v>
      </c>
      <c r="QP170" s="7">
        <v>0</v>
      </c>
      <c r="QQ170" s="7"/>
      <c r="QR170" s="7"/>
      <c r="QS170" s="7"/>
      <c r="QT170" s="7"/>
      <c r="QU170" s="7">
        <v>36000</v>
      </c>
      <c r="QV170" s="7">
        <v>0</v>
      </c>
      <c r="QW170" s="7">
        <v>0</v>
      </c>
      <c r="QX170" s="7"/>
      <c r="QY170" s="7"/>
      <c r="QZ170" s="7"/>
      <c r="RA170" s="7"/>
      <c r="RB170" s="7"/>
      <c r="RC170" s="7"/>
      <c r="RD170" s="7">
        <v>67000</v>
      </c>
      <c r="RE170" s="7">
        <v>178000</v>
      </c>
      <c r="RF170" s="7">
        <v>40000</v>
      </c>
      <c r="RG170" s="7"/>
      <c r="RH170" s="7"/>
      <c r="RI170" s="7">
        <v>0</v>
      </c>
      <c r="RJ170" s="7"/>
      <c r="RK170" s="7"/>
      <c r="RL170" s="7"/>
      <c r="RM170" s="7" t="s">
        <v>1188</v>
      </c>
      <c r="RN170" s="7"/>
      <c r="RO170" s="7"/>
      <c r="RP170" s="7"/>
      <c r="RQ170" s="7"/>
      <c r="RR170" s="7"/>
      <c r="RS170" s="7"/>
      <c r="RT170" s="7"/>
      <c r="RU170" s="7"/>
      <c r="RV170" s="7"/>
      <c r="RW170" s="7"/>
      <c r="RX170" s="7"/>
      <c r="RY170" s="7"/>
      <c r="RZ170" s="7"/>
      <c r="SA170" s="7"/>
      <c r="SB170" s="7"/>
      <c r="SC170" s="7"/>
      <c r="SD170" s="7"/>
      <c r="SE170" s="7"/>
      <c r="SF170" s="7"/>
      <c r="SG170" s="36">
        <f t="shared" si="283"/>
        <v>11290000</v>
      </c>
      <c r="SH170" s="36">
        <f t="shared" si="284"/>
        <v>11290000</v>
      </c>
      <c r="SI170" s="36">
        <f t="shared" si="285"/>
        <v>9088000</v>
      </c>
      <c r="SJ170" s="20">
        <f t="shared" si="286"/>
        <v>8808000</v>
      </c>
      <c r="SK170" s="20">
        <f t="shared" si="287"/>
        <v>280000</v>
      </c>
      <c r="SL170" s="20">
        <f t="shared" si="288"/>
        <v>0</v>
      </c>
      <c r="SM170" s="20">
        <f t="shared" si="289"/>
        <v>0</v>
      </c>
      <c r="SN170" s="36">
        <f t="shared" si="290"/>
        <v>2202000</v>
      </c>
      <c r="SO170" s="36">
        <f t="shared" si="291"/>
        <v>100000</v>
      </c>
      <c r="SP170" s="20">
        <f t="shared" si="292"/>
        <v>0</v>
      </c>
      <c r="SQ170" s="20">
        <f t="shared" si="293"/>
        <v>100000</v>
      </c>
      <c r="SR170" s="20">
        <f t="shared" si="294"/>
        <v>0</v>
      </c>
      <c r="SS170" s="20">
        <f t="shared" si="295"/>
        <v>25000</v>
      </c>
      <c r="ST170" s="20">
        <f t="shared" si="296"/>
        <v>200000</v>
      </c>
      <c r="SU170" s="20">
        <f t="shared" si="297"/>
        <v>79000</v>
      </c>
      <c r="SV170" s="36">
        <f t="shared" si="298"/>
        <v>1180000</v>
      </c>
      <c r="SW170" s="20">
        <f t="shared" si="299"/>
        <v>545000</v>
      </c>
      <c r="SX170" s="20">
        <f t="shared" si="300"/>
        <v>63000</v>
      </c>
      <c r="SY170" s="20">
        <f t="shared" si="301"/>
        <v>0</v>
      </c>
      <c r="SZ170" s="20">
        <f t="shared" si="302"/>
        <v>141000</v>
      </c>
      <c r="TA170" s="20">
        <f t="shared" si="303"/>
        <v>70000</v>
      </c>
      <c r="TB170" s="20">
        <f t="shared" si="304"/>
        <v>200000</v>
      </c>
      <c r="TC170" s="20">
        <f t="shared" si="305"/>
        <v>15000</v>
      </c>
      <c r="TD170" s="20">
        <f t="shared" si="306"/>
        <v>0</v>
      </c>
      <c r="TE170" s="20">
        <f t="shared" si="307"/>
        <v>0</v>
      </c>
      <c r="TF170" s="20">
        <f t="shared" si="308"/>
        <v>146000</v>
      </c>
      <c r="TG170" s="20">
        <f t="shared" si="309"/>
        <v>176000</v>
      </c>
      <c r="TH170" s="20">
        <f t="shared" si="310"/>
        <v>442000</v>
      </c>
      <c r="TI170" s="6"/>
      <c r="TJ170" s="36">
        <f t="shared" si="311"/>
        <v>2800000</v>
      </c>
      <c r="TK170" s="36">
        <f t="shared" si="312"/>
        <v>2800000</v>
      </c>
      <c r="TL170" s="36">
        <f t="shared" si="313"/>
        <v>2800000</v>
      </c>
      <c r="TM170" s="20">
        <f t="shared" si="314"/>
        <v>2800000</v>
      </c>
      <c r="TN170" s="20">
        <f t="shared" si="315"/>
        <v>0</v>
      </c>
      <c r="TO170" s="20">
        <f t="shared" si="316"/>
        <v>0</v>
      </c>
      <c r="TP170" s="20">
        <f t="shared" si="317"/>
        <v>0</v>
      </c>
      <c r="TQ170" s="36">
        <f t="shared" si="318"/>
        <v>0</v>
      </c>
      <c r="TR170" s="36">
        <f t="shared" si="319"/>
        <v>0</v>
      </c>
      <c r="TS170" s="20">
        <f t="shared" si="320"/>
        <v>0</v>
      </c>
      <c r="TT170" s="20">
        <f t="shared" si="321"/>
        <v>0</v>
      </c>
      <c r="TU170" s="20">
        <f t="shared" si="322"/>
        <v>0</v>
      </c>
      <c r="TV170" s="20">
        <f t="shared" si="323"/>
        <v>0</v>
      </c>
      <c r="TW170" s="20">
        <f t="shared" si="324"/>
        <v>0</v>
      </c>
      <c r="TX170" s="20">
        <f t="shared" si="325"/>
        <v>0</v>
      </c>
      <c r="TY170" s="36">
        <f t="shared" si="326"/>
        <v>0</v>
      </c>
      <c r="TZ170" s="20">
        <f t="shared" si="327"/>
        <v>0</v>
      </c>
      <c r="UA170" s="20">
        <f t="shared" si="328"/>
        <v>0</v>
      </c>
      <c r="UB170" s="20">
        <f t="shared" si="329"/>
        <v>0</v>
      </c>
      <c r="UC170" s="20">
        <f t="shared" si="330"/>
        <v>0</v>
      </c>
      <c r="UD170" s="20">
        <f t="shared" si="331"/>
        <v>0</v>
      </c>
      <c r="UE170" s="20">
        <f t="shared" si="332"/>
        <v>0</v>
      </c>
      <c r="UF170" s="20">
        <f t="shared" si="333"/>
        <v>0</v>
      </c>
      <c r="UG170" s="20">
        <f t="shared" si="334"/>
        <v>0</v>
      </c>
      <c r="UH170" s="20">
        <f t="shared" si="335"/>
        <v>0</v>
      </c>
      <c r="UI170" s="20">
        <f t="shared" si="336"/>
        <v>0</v>
      </c>
      <c r="UJ170" s="20">
        <f t="shared" si="337"/>
        <v>0</v>
      </c>
      <c r="UK170" s="20">
        <f t="shared" si="338"/>
        <v>0</v>
      </c>
      <c r="UL170" s="6"/>
      <c r="UM170" s="36">
        <f t="shared" si="339"/>
        <v>2800000</v>
      </c>
      <c r="UN170" s="36">
        <f t="shared" si="340"/>
        <v>2800000</v>
      </c>
      <c r="UO170" s="36">
        <f t="shared" si="341"/>
        <v>2800000</v>
      </c>
      <c r="UP170" s="20">
        <f t="shared" si="342"/>
        <v>2800000</v>
      </c>
      <c r="UQ170" s="20">
        <f t="shared" si="343"/>
        <v>0</v>
      </c>
      <c r="UR170" s="20">
        <f t="shared" si="344"/>
        <v>0</v>
      </c>
      <c r="US170" s="20">
        <f t="shared" si="345"/>
        <v>0</v>
      </c>
      <c r="UT170" s="36">
        <f t="shared" si="346"/>
        <v>0</v>
      </c>
      <c r="UU170" s="36">
        <f t="shared" si="347"/>
        <v>0</v>
      </c>
      <c r="UV170" s="20">
        <f t="shared" si="348"/>
        <v>0</v>
      </c>
      <c r="UW170" s="20">
        <f t="shared" si="349"/>
        <v>0</v>
      </c>
      <c r="UX170" s="20">
        <f t="shared" si="350"/>
        <v>0</v>
      </c>
      <c r="UY170" s="20">
        <f t="shared" si="351"/>
        <v>0</v>
      </c>
      <c r="UZ170" s="20">
        <f t="shared" si="352"/>
        <v>0</v>
      </c>
      <c r="VA170" s="20">
        <f t="shared" si="353"/>
        <v>0</v>
      </c>
      <c r="VB170" s="36">
        <f t="shared" si="354"/>
        <v>0</v>
      </c>
      <c r="VC170" s="20">
        <f t="shared" si="355"/>
        <v>0</v>
      </c>
      <c r="VD170" s="20">
        <f t="shared" si="356"/>
        <v>0</v>
      </c>
      <c r="VE170" s="20">
        <f t="shared" si="357"/>
        <v>0</v>
      </c>
      <c r="VF170" s="20">
        <f t="shared" si="358"/>
        <v>0</v>
      </c>
      <c r="VG170" s="20">
        <f t="shared" si="359"/>
        <v>0</v>
      </c>
      <c r="VH170" s="20">
        <f t="shared" si="360"/>
        <v>0</v>
      </c>
      <c r="VI170" s="20">
        <f t="shared" si="361"/>
        <v>0</v>
      </c>
      <c r="VJ170" s="20">
        <f t="shared" si="362"/>
        <v>0</v>
      </c>
      <c r="VK170" s="20">
        <f t="shared" si="363"/>
        <v>0</v>
      </c>
      <c r="VL170" s="20">
        <f t="shared" si="364"/>
        <v>0</v>
      </c>
      <c r="VM170" s="20">
        <f t="shared" si="365"/>
        <v>0</v>
      </c>
      <c r="VN170" s="20">
        <f t="shared" si="366"/>
        <v>0</v>
      </c>
      <c r="VT170" s="34">
        <f t="shared" si="253"/>
        <v>4383860</v>
      </c>
      <c r="VU170" s="34" t="str">
        <f t="shared" si="254"/>
        <v>Pečovatelská služba Trutnov</v>
      </c>
      <c r="VV170" s="34" t="str">
        <f t="shared" si="255"/>
        <v>Pečovatelská služba Trutnov</v>
      </c>
      <c r="VW170" s="34" t="str">
        <f t="shared" si="256"/>
        <v>pečovatelská služba</v>
      </c>
      <c r="VX170" s="10">
        <f t="shared" si="257"/>
        <v>325000</v>
      </c>
      <c r="VY170" s="10"/>
      <c r="VZ170" s="10"/>
      <c r="WA170" s="10">
        <f t="shared" si="258"/>
        <v>545000</v>
      </c>
      <c r="WB170" s="10">
        <f t="shared" si="259"/>
        <v>200000</v>
      </c>
      <c r="WC170" s="10">
        <f t="shared" si="260"/>
        <v>0</v>
      </c>
      <c r="WD170" s="10">
        <f t="shared" si="261"/>
        <v>0</v>
      </c>
      <c r="WE170" s="10">
        <f t="shared" si="262"/>
        <v>274000</v>
      </c>
      <c r="WF170" s="10"/>
      <c r="WG170" s="10"/>
      <c r="WH170" s="10">
        <f t="shared" si="263"/>
        <v>176000</v>
      </c>
      <c r="WI170" s="10">
        <f t="shared" si="264"/>
        <v>682000</v>
      </c>
      <c r="WJ170" s="10">
        <f t="shared" si="265"/>
        <v>7258000</v>
      </c>
      <c r="WK170" s="10"/>
      <c r="WL170" s="10">
        <f t="shared" si="266"/>
        <v>1830000</v>
      </c>
      <c r="WM170" s="10">
        <f t="shared" si="267"/>
        <v>11290000</v>
      </c>
      <c r="WN170" s="10">
        <f t="shared" si="268"/>
        <v>11290000</v>
      </c>
      <c r="WO170" s="10">
        <f t="shared" si="269"/>
        <v>0</v>
      </c>
      <c r="WP170" s="10">
        <f t="shared" si="270"/>
        <v>9088000</v>
      </c>
      <c r="WQ170" s="34">
        <v>6115340</v>
      </c>
      <c r="WR170" s="10">
        <f t="shared" si="271"/>
        <v>0</v>
      </c>
      <c r="WS170" s="10"/>
      <c r="WT170" s="10"/>
      <c r="WU170" s="10">
        <f t="shared" si="272"/>
        <v>0</v>
      </c>
      <c r="WV170" s="10">
        <f t="shared" si="273"/>
        <v>0</v>
      </c>
      <c r="WW170" s="10">
        <f t="shared" si="274"/>
        <v>0</v>
      </c>
      <c r="WX170" s="10">
        <f t="shared" si="275"/>
        <v>0</v>
      </c>
      <c r="WY170" s="10">
        <f t="shared" si="276"/>
        <v>0</v>
      </c>
      <c r="WZ170" s="10"/>
      <c r="XA170" s="10"/>
      <c r="XB170" s="10">
        <f t="shared" si="277"/>
        <v>0</v>
      </c>
      <c r="XC170" s="10">
        <f t="shared" si="278"/>
        <v>0</v>
      </c>
      <c r="XD170" s="10">
        <f t="shared" si="279"/>
        <v>2800000</v>
      </c>
      <c r="XE170" s="10">
        <f t="shared" si="280"/>
        <v>2800000</v>
      </c>
      <c r="XF170" s="10"/>
      <c r="XG170" s="10">
        <f t="shared" si="281"/>
        <v>2800000</v>
      </c>
      <c r="XH170" s="10">
        <f t="shared" si="282"/>
        <v>0</v>
      </c>
      <c r="XI170" s="10"/>
      <c r="XJ170" s="10"/>
      <c r="XK170" s="10"/>
    </row>
    <row r="171" spans="1:635" s="34" customFormat="1" ht="28.5" customHeight="1">
      <c r="A171" s="7">
        <v>1</v>
      </c>
      <c r="B171" s="9" t="s">
        <v>1756</v>
      </c>
      <c r="C171" s="7">
        <v>64203450</v>
      </c>
      <c r="D171" s="7" t="s">
        <v>1757</v>
      </c>
      <c r="E171" s="7" t="s">
        <v>1299</v>
      </c>
      <c r="F171" s="7">
        <v>9583114</v>
      </c>
      <c r="G171" s="7" t="s">
        <v>1186</v>
      </c>
      <c r="H171" s="7" t="s">
        <v>1187</v>
      </c>
      <c r="I171" s="7" t="s">
        <v>1756</v>
      </c>
      <c r="J171" s="35">
        <v>41458</v>
      </c>
      <c r="K171" s="7"/>
      <c r="L171" s="7" t="s">
        <v>1188</v>
      </c>
      <c r="M171" s="7"/>
      <c r="N171" s="7"/>
      <c r="O171" s="7"/>
      <c r="P171" s="7"/>
      <c r="Q171" s="7"/>
      <c r="R171" s="7"/>
      <c r="S171" s="7"/>
      <c r="T171" s="7"/>
      <c r="U171" s="7"/>
      <c r="V171" s="7"/>
      <c r="W171" s="7"/>
      <c r="X171" s="7" t="s">
        <v>1287</v>
      </c>
      <c r="Y171" s="7"/>
      <c r="Z171" s="7">
        <v>2</v>
      </c>
      <c r="AA171" s="7">
        <v>5</v>
      </c>
      <c r="AB171" s="7">
        <v>3</v>
      </c>
      <c r="AC171" s="7">
        <v>4</v>
      </c>
      <c r="AD171" s="7">
        <v>4</v>
      </c>
      <c r="AE171" s="7"/>
      <c r="AF171" s="7"/>
      <c r="AG171" s="7"/>
      <c r="AH171" s="7"/>
      <c r="AI171" s="7"/>
      <c r="AJ171" s="7"/>
      <c r="AK171" s="7"/>
      <c r="AL171" s="7"/>
      <c r="AM171" s="7"/>
      <c r="AN171" s="7">
        <v>120</v>
      </c>
      <c r="AO171" s="7"/>
      <c r="AP171" s="7" t="s">
        <v>1326</v>
      </c>
      <c r="AQ171" s="7">
        <v>3</v>
      </c>
      <c r="AR171" s="7">
        <v>90</v>
      </c>
      <c r="AS171" s="7">
        <v>85</v>
      </c>
      <c r="AT171" s="7">
        <v>85</v>
      </c>
      <c r="AU171" s="7">
        <v>90</v>
      </c>
      <c r="AV171" s="7"/>
      <c r="AW171" s="7"/>
      <c r="AX171" s="7"/>
      <c r="AY171" s="7"/>
      <c r="AZ171" s="7"/>
      <c r="BA171" s="7"/>
      <c r="BB171" s="7"/>
      <c r="BC171" s="7"/>
      <c r="BD171" s="7"/>
      <c r="BE171" s="7"/>
      <c r="BF171" s="7"/>
      <c r="BG171" s="7"/>
      <c r="BH171" s="7"/>
      <c r="BI171" s="7"/>
      <c r="BJ171" s="7">
        <v>820</v>
      </c>
      <c r="BK171" s="7"/>
      <c r="BL171" s="7" t="s">
        <v>1554</v>
      </c>
      <c r="BM171" s="7" t="s">
        <v>1191</v>
      </c>
      <c r="BN171" s="7" t="s">
        <v>1484</v>
      </c>
      <c r="BO171" s="7">
        <v>0</v>
      </c>
      <c r="BP171" s="7">
        <v>0</v>
      </c>
      <c r="BQ171" s="7">
        <v>0</v>
      </c>
      <c r="BR171" s="7">
        <v>0</v>
      </c>
      <c r="BS171" s="7">
        <v>0</v>
      </c>
      <c r="BT171" s="7">
        <v>12</v>
      </c>
      <c r="BU171" s="7">
        <v>6</v>
      </c>
      <c r="BV171" s="7">
        <v>1</v>
      </c>
      <c r="BW171" s="7">
        <v>1</v>
      </c>
      <c r="BX171" s="7">
        <v>49</v>
      </c>
      <c r="BY171" s="7">
        <v>12</v>
      </c>
      <c r="BZ171" s="7">
        <v>6</v>
      </c>
      <c r="CA171" s="7">
        <v>1</v>
      </c>
      <c r="CB171" s="7">
        <v>1</v>
      </c>
      <c r="CC171" s="7">
        <v>49</v>
      </c>
      <c r="CD171" s="7">
        <v>0</v>
      </c>
      <c r="CE171" s="7">
        <v>69</v>
      </c>
      <c r="CF171" s="7">
        <v>69</v>
      </c>
      <c r="CG171" s="7">
        <v>0</v>
      </c>
      <c r="CH171" s="7">
        <v>0</v>
      </c>
      <c r="CI171" s="7">
        <v>0</v>
      </c>
      <c r="CJ171" s="7">
        <v>0</v>
      </c>
      <c r="CK171" s="7">
        <v>0</v>
      </c>
      <c r="CL171" s="7">
        <v>0</v>
      </c>
      <c r="CM171" s="7">
        <v>16</v>
      </c>
      <c r="CN171" s="7">
        <v>8</v>
      </c>
      <c r="CO171" s="7">
        <v>3</v>
      </c>
      <c r="CP171" s="7">
        <v>2</v>
      </c>
      <c r="CQ171" s="7">
        <v>65</v>
      </c>
      <c r="CR171" s="7">
        <v>16</v>
      </c>
      <c r="CS171" s="7">
        <v>8</v>
      </c>
      <c r="CT171" s="7">
        <v>3</v>
      </c>
      <c r="CU171" s="7">
        <v>2</v>
      </c>
      <c r="CV171" s="7">
        <v>65</v>
      </c>
      <c r="CW171" s="7">
        <v>0</v>
      </c>
      <c r="CX171" s="7">
        <v>94</v>
      </c>
      <c r="CY171" s="7">
        <v>94</v>
      </c>
      <c r="CZ171" s="7">
        <v>0</v>
      </c>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v>1</v>
      </c>
      <c r="EL171" s="7">
        <v>0.1</v>
      </c>
      <c r="EM171" s="7">
        <v>0</v>
      </c>
      <c r="EN171" s="7">
        <v>24000</v>
      </c>
      <c r="EO171" s="7">
        <v>0</v>
      </c>
      <c r="EP171" s="7">
        <v>3</v>
      </c>
      <c r="EQ171" s="7">
        <v>2.5</v>
      </c>
      <c r="ER171" s="7">
        <v>2.5</v>
      </c>
      <c r="ES171" s="7">
        <v>850000</v>
      </c>
      <c r="ET171" s="7">
        <v>250000</v>
      </c>
      <c r="EU171" s="7"/>
      <c r="EV171" s="7"/>
      <c r="EW171" s="7"/>
      <c r="EX171" s="7"/>
      <c r="EY171" s="7"/>
      <c r="EZ171" s="7"/>
      <c r="FA171" s="7"/>
      <c r="FB171" s="7"/>
      <c r="FC171" s="7"/>
      <c r="FD171" s="7"/>
      <c r="FE171" s="7"/>
      <c r="FF171" s="7"/>
      <c r="FG171" s="7"/>
      <c r="FH171" s="7"/>
      <c r="FI171" s="7"/>
      <c r="FJ171" s="7"/>
      <c r="FK171" s="7"/>
      <c r="FL171" s="7"/>
      <c r="FM171" s="7"/>
      <c r="FN171" s="7"/>
      <c r="FO171" s="7">
        <v>1</v>
      </c>
      <c r="FP171" s="7">
        <v>0.1</v>
      </c>
      <c r="FQ171" s="7">
        <v>0.2</v>
      </c>
      <c r="FR171" s="7">
        <v>100000</v>
      </c>
      <c r="FS171" s="7">
        <v>60000</v>
      </c>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c r="JN171" s="7"/>
      <c r="JO171" s="7"/>
      <c r="JP171" s="7"/>
      <c r="JQ171" s="7"/>
      <c r="JR171" s="7"/>
      <c r="JS171" s="7"/>
      <c r="JT171" s="7"/>
      <c r="JU171" s="7"/>
      <c r="JV171" s="7"/>
      <c r="JW171" s="7"/>
      <c r="JX171" s="7"/>
      <c r="JY171" s="7"/>
      <c r="JZ171" s="7"/>
      <c r="KA171" s="7"/>
      <c r="KB171" s="7">
        <v>2</v>
      </c>
      <c r="KC171" s="7">
        <v>0.2</v>
      </c>
      <c r="KD171" s="7">
        <v>0.2</v>
      </c>
      <c r="KE171" s="7">
        <v>27000</v>
      </c>
      <c r="KF171" s="7">
        <v>0</v>
      </c>
      <c r="KG171" s="7">
        <v>0</v>
      </c>
      <c r="KH171" s="7"/>
      <c r="KI171" s="7">
        <v>2.6</v>
      </c>
      <c r="KJ171" s="7">
        <v>0</v>
      </c>
      <c r="KK171" s="7">
        <v>0</v>
      </c>
      <c r="KL171" s="7">
        <v>0</v>
      </c>
      <c r="KM171" s="7">
        <v>2.6</v>
      </c>
      <c r="KN171" s="7">
        <v>974000</v>
      </c>
      <c r="KO171" s="7">
        <v>310000</v>
      </c>
      <c r="KP171" s="7">
        <v>310000</v>
      </c>
      <c r="KQ171" s="7"/>
      <c r="KR171" s="7"/>
      <c r="KS171" s="7"/>
      <c r="KT171" s="7">
        <v>0</v>
      </c>
      <c r="KU171" s="7">
        <v>0</v>
      </c>
      <c r="KV171" s="7">
        <v>0</v>
      </c>
      <c r="KW171" s="7"/>
      <c r="KX171" s="7"/>
      <c r="KY171" s="7"/>
      <c r="KZ171" s="7">
        <v>0</v>
      </c>
      <c r="LA171" s="7">
        <v>0</v>
      </c>
      <c r="LB171" s="7">
        <v>0</v>
      </c>
      <c r="LC171" s="7"/>
      <c r="LD171" s="7"/>
      <c r="LE171" s="7"/>
      <c r="LF171" s="7">
        <v>0</v>
      </c>
      <c r="LG171" s="7">
        <v>0</v>
      </c>
      <c r="LH171" s="7">
        <v>0</v>
      </c>
      <c r="LI171" s="7"/>
      <c r="LJ171" s="7"/>
      <c r="LK171" s="7"/>
      <c r="LL171" s="7">
        <v>0</v>
      </c>
      <c r="LM171" s="7">
        <v>0</v>
      </c>
      <c r="LN171" s="7">
        <v>0</v>
      </c>
      <c r="LO171" s="7"/>
      <c r="LP171" s="7"/>
      <c r="LQ171" s="7"/>
      <c r="LR171" s="7">
        <v>20000</v>
      </c>
      <c r="LS171" s="7">
        <v>0</v>
      </c>
      <c r="LT171" s="7">
        <v>0</v>
      </c>
      <c r="LU171" s="7"/>
      <c r="LV171" s="7"/>
      <c r="LW171" s="7"/>
      <c r="LX171" s="7">
        <v>0</v>
      </c>
      <c r="LY171" s="7">
        <v>0</v>
      </c>
      <c r="LZ171" s="7">
        <v>0</v>
      </c>
      <c r="MA171" s="7"/>
      <c r="MB171" s="7"/>
      <c r="MC171" s="7"/>
      <c r="MD171" s="7">
        <v>2500</v>
      </c>
      <c r="ME171" s="7">
        <v>0</v>
      </c>
      <c r="MF171" s="7">
        <v>0</v>
      </c>
      <c r="MG171" s="7"/>
      <c r="MH171" s="7"/>
      <c r="MI171" s="7"/>
      <c r="MJ171" s="7">
        <v>39500</v>
      </c>
      <c r="MK171" s="7">
        <v>0</v>
      </c>
      <c r="ML171" s="7">
        <v>0</v>
      </c>
      <c r="MM171" s="7"/>
      <c r="MN171" s="7"/>
      <c r="MO171" s="7"/>
      <c r="MP171" s="7">
        <v>11000</v>
      </c>
      <c r="MQ171" s="7">
        <v>0</v>
      </c>
      <c r="MR171" s="7">
        <v>0</v>
      </c>
      <c r="MS171" s="7"/>
      <c r="MT171" s="7"/>
      <c r="MU171" s="7"/>
      <c r="MV171" s="7">
        <v>0</v>
      </c>
      <c r="MW171" s="7">
        <v>0</v>
      </c>
      <c r="MX171" s="7">
        <v>0</v>
      </c>
      <c r="MY171" s="7"/>
      <c r="MZ171" s="7"/>
      <c r="NA171" s="7"/>
      <c r="NB171" s="7">
        <v>8000</v>
      </c>
      <c r="NC171" s="7">
        <v>0</v>
      </c>
      <c r="ND171" s="7">
        <v>0</v>
      </c>
      <c r="NE171" s="7"/>
      <c r="NF171" s="7"/>
      <c r="NG171" s="7"/>
      <c r="NH171" s="7">
        <v>36000</v>
      </c>
      <c r="NI171" s="7">
        <v>0</v>
      </c>
      <c r="NJ171" s="7">
        <v>0</v>
      </c>
      <c r="NK171" s="7"/>
      <c r="NL171" s="7"/>
      <c r="NM171" s="7"/>
      <c r="NN171" s="7">
        <v>0</v>
      </c>
      <c r="NO171" s="7">
        <v>0</v>
      </c>
      <c r="NP171" s="7">
        <v>0</v>
      </c>
      <c r="NQ171" s="7"/>
      <c r="NR171" s="7"/>
      <c r="NS171" s="7"/>
      <c r="NT171" s="7">
        <v>8000</v>
      </c>
      <c r="NU171" s="7">
        <v>0</v>
      </c>
      <c r="NV171" s="7">
        <v>0</v>
      </c>
      <c r="NW171" s="7"/>
      <c r="NX171" s="7"/>
      <c r="NY171" s="7"/>
      <c r="NZ171" s="7">
        <v>16000</v>
      </c>
      <c r="OA171" s="7">
        <v>0</v>
      </c>
      <c r="OB171" s="7">
        <v>0</v>
      </c>
      <c r="OC171" s="7"/>
      <c r="OD171" s="7"/>
      <c r="OE171" s="7"/>
      <c r="OF171" s="7">
        <v>4000</v>
      </c>
      <c r="OG171" s="7">
        <v>0</v>
      </c>
      <c r="OH171" s="7">
        <v>0</v>
      </c>
      <c r="OI171" s="7"/>
      <c r="OJ171" s="7"/>
      <c r="OK171" s="7"/>
      <c r="OL171" s="7">
        <v>0</v>
      </c>
      <c r="OM171" s="7">
        <v>0</v>
      </c>
      <c r="ON171" s="7">
        <v>0</v>
      </c>
      <c r="OO171" s="7"/>
      <c r="OP171" s="7"/>
      <c r="OQ171" s="7"/>
      <c r="OR171" s="7">
        <v>27000</v>
      </c>
      <c r="OS171" s="7">
        <v>0</v>
      </c>
      <c r="OT171" s="7">
        <v>0</v>
      </c>
      <c r="OU171" s="7"/>
      <c r="OV171" s="7"/>
      <c r="OW171" s="7"/>
      <c r="OX171" s="7">
        <v>6000</v>
      </c>
      <c r="OY171" s="7">
        <v>0</v>
      </c>
      <c r="OZ171" s="7">
        <v>0</v>
      </c>
      <c r="PA171" s="7"/>
      <c r="PB171" s="7"/>
      <c r="PC171" s="7"/>
      <c r="PD171" s="7">
        <v>11000</v>
      </c>
      <c r="PE171" s="7">
        <v>0</v>
      </c>
      <c r="PF171" s="7">
        <v>0</v>
      </c>
      <c r="PG171" s="7"/>
      <c r="PH171" s="7"/>
      <c r="PI171" s="7"/>
      <c r="PJ171" s="7">
        <v>0</v>
      </c>
      <c r="PK171" s="7">
        <v>0</v>
      </c>
      <c r="PL171" s="7">
        <v>0</v>
      </c>
      <c r="PM171" s="7"/>
      <c r="PN171" s="7"/>
      <c r="PO171" s="7"/>
      <c r="PP171" s="7">
        <v>1163000</v>
      </c>
      <c r="PQ171" s="7">
        <v>310000</v>
      </c>
      <c r="PR171" s="8">
        <v>310000</v>
      </c>
      <c r="PS171" s="7">
        <v>100</v>
      </c>
      <c r="PT171" s="7">
        <v>100</v>
      </c>
      <c r="PU171" s="7"/>
      <c r="PV171" s="7">
        <v>851046</v>
      </c>
      <c r="PW171" s="7"/>
      <c r="PX171" s="7">
        <v>198000</v>
      </c>
      <c r="PY171" s="7">
        <v>204000</v>
      </c>
      <c r="PZ171" s="7">
        <v>310000</v>
      </c>
      <c r="QA171" s="7">
        <v>0</v>
      </c>
      <c r="QB171" s="7">
        <v>0</v>
      </c>
      <c r="QC171" s="7">
        <v>0</v>
      </c>
      <c r="QD171" s="7">
        <v>593000</v>
      </c>
      <c r="QE171" s="7">
        <v>666000</v>
      </c>
      <c r="QF171" s="7">
        <v>600000</v>
      </c>
      <c r="QG171" s="7">
        <v>0</v>
      </c>
      <c r="QH171" s="7">
        <v>0</v>
      </c>
      <c r="QI171" s="7">
        <v>0</v>
      </c>
      <c r="QJ171" s="7">
        <v>244168</v>
      </c>
      <c r="QK171" s="7">
        <v>250000</v>
      </c>
      <c r="QL171" s="7">
        <v>253000</v>
      </c>
      <c r="QM171" s="7"/>
      <c r="QN171" s="7">
        <v>0</v>
      </c>
      <c r="QO171" s="7">
        <v>0</v>
      </c>
      <c r="QP171" s="7">
        <v>0</v>
      </c>
      <c r="QQ171" s="7"/>
      <c r="QR171" s="7"/>
      <c r="QS171" s="7"/>
      <c r="QT171" s="7"/>
      <c r="QU171" s="7"/>
      <c r="QV171" s="7"/>
      <c r="QW171" s="7"/>
      <c r="QX171" s="7"/>
      <c r="QY171" s="7"/>
      <c r="QZ171" s="7"/>
      <c r="RA171" s="7"/>
      <c r="RB171" s="7"/>
      <c r="RC171" s="7"/>
      <c r="RD171" s="7"/>
      <c r="RE171" s="7"/>
      <c r="RF171" s="7"/>
      <c r="RG171" s="7"/>
      <c r="RH171" s="7"/>
      <c r="RI171" s="7">
        <v>0</v>
      </c>
      <c r="RJ171" s="7"/>
      <c r="RK171" s="7"/>
      <c r="RL171" s="7"/>
      <c r="RM171" s="7" t="s">
        <v>1188</v>
      </c>
      <c r="RN171" s="7"/>
      <c r="RO171" s="7"/>
      <c r="RP171" s="7"/>
      <c r="RQ171" s="7"/>
      <c r="RR171" s="7"/>
      <c r="RS171" s="7"/>
      <c r="RT171" s="7"/>
      <c r="RU171" s="7"/>
      <c r="RV171" s="7"/>
      <c r="RW171" s="7"/>
      <c r="RX171" s="7"/>
      <c r="RY171" s="7"/>
      <c r="RZ171" s="7"/>
      <c r="SA171" s="7"/>
      <c r="SB171" s="7"/>
      <c r="SC171" s="7"/>
      <c r="SD171" s="7"/>
      <c r="SE171" s="7"/>
      <c r="SF171" s="7"/>
      <c r="SG171" s="36">
        <f t="shared" si="283"/>
        <v>1163000</v>
      </c>
      <c r="SH171" s="36">
        <f t="shared" si="284"/>
        <v>1163000</v>
      </c>
      <c r="SI171" s="36">
        <f t="shared" si="285"/>
        <v>974000</v>
      </c>
      <c r="SJ171" s="20">
        <f t="shared" si="286"/>
        <v>974000</v>
      </c>
      <c r="SK171" s="20">
        <f t="shared" si="287"/>
        <v>0</v>
      </c>
      <c r="SL171" s="20">
        <f t="shared" si="288"/>
        <v>0</v>
      </c>
      <c r="SM171" s="20">
        <f t="shared" si="289"/>
        <v>0</v>
      </c>
      <c r="SN171" s="36">
        <f t="shared" si="290"/>
        <v>189000</v>
      </c>
      <c r="SO171" s="36">
        <f t="shared" si="291"/>
        <v>20000</v>
      </c>
      <c r="SP171" s="20">
        <f t="shared" si="292"/>
        <v>0</v>
      </c>
      <c r="SQ171" s="20">
        <f t="shared" si="293"/>
        <v>20000</v>
      </c>
      <c r="SR171" s="20">
        <f t="shared" si="294"/>
        <v>0</v>
      </c>
      <c r="SS171" s="20">
        <f t="shared" si="295"/>
        <v>2500</v>
      </c>
      <c r="ST171" s="20">
        <f t="shared" si="296"/>
        <v>39500</v>
      </c>
      <c r="SU171" s="20">
        <f t="shared" si="297"/>
        <v>11000</v>
      </c>
      <c r="SV171" s="36">
        <f t="shared" si="298"/>
        <v>105000</v>
      </c>
      <c r="SW171" s="20">
        <f t="shared" si="299"/>
        <v>0</v>
      </c>
      <c r="SX171" s="20">
        <f t="shared" si="300"/>
        <v>8000</v>
      </c>
      <c r="SY171" s="20">
        <f t="shared" si="301"/>
        <v>36000</v>
      </c>
      <c r="SZ171" s="20">
        <f t="shared" si="302"/>
        <v>0</v>
      </c>
      <c r="TA171" s="20">
        <f t="shared" si="303"/>
        <v>8000</v>
      </c>
      <c r="TB171" s="20">
        <f t="shared" si="304"/>
        <v>16000</v>
      </c>
      <c r="TC171" s="20">
        <f t="shared" si="305"/>
        <v>4000</v>
      </c>
      <c r="TD171" s="20">
        <f t="shared" si="306"/>
        <v>0</v>
      </c>
      <c r="TE171" s="20">
        <f t="shared" si="307"/>
        <v>27000</v>
      </c>
      <c r="TF171" s="20">
        <f t="shared" si="308"/>
        <v>6000</v>
      </c>
      <c r="TG171" s="20">
        <f t="shared" si="309"/>
        <v>11000</v>
      </c>
      <c r="TH171" s="20">
        <f t="shared" si="310"/>
        <v>0</v>
      </c>
      <c r="TI171" s="6"/>
      <c r="TJ171" s="36">
        <f t="shared" si="311"/>
        <v>310000</v>
      </c>
      <c r="TK171" s="36">
        <f t="shared" si="312"/>
        <v>310000</v>
      </c>
      <c r="TL171" s="36">
        <f t="shared" si="313"/>
        <v>310000</v>
      </c>
      <c r="TM171" s="20">
        <f t="shared" si="314"/>
        <v>310000</v>
      </c>
      <c r="TN171" s="20">
        <f t="shared" si="315"/>
        <v>0</v>
      </c>
      <c r="TO171" s="20">
        <f t="shared" si="316"/>
        <v>0</v>
      </c>
      <c r="TP171" s="20">
        <f t="shared" si="317"/>
        <v>0</v>
      </c>
      <c r="TQ171" s="36">
        <f t="shared" si="318"/>
        <v>0</v>
      </c>
      <c r="TR171" s="36">
        <f t="shared" si="319"/>
        <v>0</v>
      </c>
      <c r="TS171" s="20">
        <f t="shared" si="320"/>
        <v>0</v>
      </c>
      <c r="TT171" s="20">
        <f t="shared" si="321"/>
        <v>0</v>
      </c>
      <c r="TU171" s="20">
        <f t="shared" si="322"/>
        <v>0</v>
      </c>
      <c r="TV171" s="20">
        <f t="shared" si="323"/>
        <v>0</v>
      </c>
      <c r="TW171" s="20">
        <f t="shared" si="324"/>
        <v>0</v>
      </c>
      <c r="TX171" s="20">
        <f t="shared" si="325"/>
        <v>0</v>
      </c>
      <c r="TY171" s="36">
        <f t="shared" si="326"/>
        <v>0</v>
      </c>
      <c r="TZ171" s="20">
        <f t="shared" si="327"/>
        <v>0</v>
      </c>
      <c r="UA171" s="20">
        <f t="shared" si="328"/>
        <v>0</v>
      </c>
      <c r="UB171" s="20">
        <f t="shared" si="329"/>
        <v>0</v>
      </c>
      <c r="UC171" s="20">
        <f t="shared" si="330"/>
        <v>0</v>
      </c>
      <c r="UD171" s="20">
        <f t="shared" si="331"/>
        <v>0</v>
      </c>
      <c r="UE171" s="20">
        <f t="shared" si="332"/>
        <v>0</v>
      </c>
      <c r="UF171" s="20">
        <f t="shared" si="333"/>
        <v>0</v>
      </c>
      <c r="UG171" s="20">
        <f t="shared" si="334"/>
        <v>0</v>
      </c>
      <c r="UH171" s="20">
        <f t="shared" si="335"/>
        <v>0</v>
      </c>
      <c r="UI171" s="20">
        <f t="shared" si="336"/>
        <v>0</v>
      </c>
      <c r="UJ171" s="20">
        <f t="shared" si="337"/>
        <v>0</v>
      </c>
      <c r="UK171" s="20">
        <f t="shared" si="338"/>
        <v>0</v>
      </c>
      <c r="UL171" s="6"/>
      <c r="UM171" s="36">
        <f t="shared" si="339"/>
        <v>310000</v>
      </c>
      <c r="UN171" s="36">
        <f t="shared" si="340"/>
        <v>310000</v>
      </c>
      <c r="UO171" s="36">
        <f t="shared" si="341"/>
        <v>310000</v>
      </c>
      <c r="UP171" s="20">
        <f t="shared" si="342"/>
        <v>310000</v>
      </c>
      <c r="UQ171" s="20">
        <f t="shared" si="343"/>
        <v>0</v>
      </c>
      <c r="UR171" s="20">
        <f t="shared" si="344"/>
        <v>0</v>
      </c>
      <c r="US171" s="20">
        <f t="shared" si="345"/>
        <v>0</v>
      </c>
      <c r="UT171" s="36">
        <f t="shared" si="346"/>
        <v>0</v>
      </c>
      <c r="UU171" s="36">
        <f t="shared" si="347"/>
        <v>0</v>
      </c>
      <c r="UV171" s="20">
        <f t="shared" si="348"/>
        <v>0</v>
      </c>
      <c r="UW171" s="20">
        <f t="shared" si="349"/>
        <v>0</v>
      </c>
      <c r="UX171" s="20">
        <f t="shared" si="350"/>
        <v>0</v>
      </c>
      <c r="UY171" s="20">
        <f t="shared" si="351"/>
        <v>0</v>
      </c>
      <c r="UZ171" s="20">
        <f t="shared" si="352"/>
        <v>0</v>
      </c>
      <c r="VA171" s="20">
        <f t="shared" si="353"/>
        <v>0</v>
      </c>
      <c r="VB171" s="36">
        <f t="shared" si="354"/>
        <v>0</v>
      </c>
      <c r="VC171" s="20">
        <f t="shared" si="355"/>
        <v>0</v>
      </c>
      <c r="VD171" s="20">
        <f t="shared" si="356"/>
        <v>0</v>
      </c>
      <c r="VE171" s="20">
        <f t="shared" si="357"/>
        <v>0</v>
      </c>
      <c r="VF171" s="20">
        <f t="shared" si="358"/>
        <v>0</v>
      </c>
      <c r="VG171" s="20">
        <f t="shared" si="359"/>
        <v>0</v>
      </c>
      <c r="VH171" s="20">
        <f t="shared" si="360"/>
        <v>0</v>
      </c>
      <c r="VI171" s="20">
        <f t="shared" si="361"/>
        <v>0</v>
      </c>
      <c r="VJ171" s="20">
        <f t="shared" si="362"/>
        <v>0</v>
      </c>
      <c r="VK171" s="20">
        <f t="shared" si="363"/>
        <v>0</v>
      </c>
      <c r="VL171" s="20">
        <f t="shared" si="364"/>
        <v>0</v>
      </c>
      <c r="VM171" s="20">
        <f t="shared" si="365"/>
        <v>0</v>
      </c>
      <c r="VN171" s="20">
        <f t="shared" si="366"/>
        <v>0</v>
      </c>
      <c r="VT171" s="34">
        <f t="shared" si="253"/>
        <v>9583114</v>
      </c>
      <c r="VU171" s="34" t="str">
        <f t="shared" si="254"/>
        <v>Pečovatelská služba Žacléř</v>
      </c>
      <c r="VV171" s="34" t="str">
        <f t="shared" si="255"/>
        <v>Pečovatelská služba Žacléř</v>
      </c>
      <c r="VW171" s="34" t="str">
        <f t="shared" si="256"/>
        <v>pečovatelská služba</v>
      </c>
      <c r="VX171" s="10">
        <f t="shared" si="257"/>
        <v>62000</v>
      </c>
      <c r="VY171" s="10"/>
      <c r="VZ171" s="10"/>
      <c r="WA171" s="10">
        <f t="shared" si="258"/>
        <v>0</v>
      </c>
      <c r="WB171" s="10">
        <f t="shared" si="259"/>
        <v>16000</v>
      </c>
      <c r="WC171" s="10">
        <f t="shared" si="260"/>
        <v>36000</v>
      </c>
      <c r="WD171" s="10">
        <f t="shared" si="261"/>
        <v>27000</v>
      </c>
      <c r="WE171" s="10">
        <f t="shared" si="262"/>
        <v>16000</v>
      </c>
      <c r="WF171" s="10"/>
      <c r="WG171" s="10"/>
      <c r="WH171" s="10">
        <f t="shared" si="263"/>
        <v>11000</v>
      </c>
      <c r="WI171" s="10">
        <f t="shared" si="264"/>
        <v>21000</v>
      </c>
      <c r="WJ171" s="10">
        <f t="shared" si="265"/>
        <v>874000</v>
      </c>
      <c r="WK171" s="10"/>
      <c r="WL171" s="10">
        <f t="shared" si="266"/>
        <v>100000</v>
      </c>
      <c r="WM171" s="10">
        <f t="shared" si="267"/>
        <v>1163000</v>
      </c>
      <c r="WN171" s="10">
        <f t="shared" si="268"/>
        <v>1163000</v>
      </c>
      <c r="WO171" s="10">
        <f t="shared" si="269"/>
        <v>0</v>
      </c>
      <c r="WP171" s="10">
        <f t="shared" si="270"/>
        <v>974000</v>
      </c>
      <c r="WQ171" s="34">
        <v>6115340</v>
      </c>
      <c r="WR171" s="10">
        <f t="shared" si="271"/>
        <v>0</v>
      </c>
      <c r="WS171" s="10"/>
      <c r="WT171" s="10"/>
      <c r="WU171" s="10">
        <f t="shared" si="272"/>
        <v>0</v>
      </c>
      <c r="WV171" s="10">
        <f t="shared" si="273"/>
        <v>0</v>
      </c>
      <c r="WW171" s="10">
        <f t="shared" si="274"/>
        <v>0</v>
      </c>
      <c r="WX171" s="10">
        <f t="shared" si="275"/>
        <v>0</v>
      </c>
      <c r="WY171" s="10">
        <f t="shared" si="276"/>
        <v>0</v>
      </c>
      <c r="WZ171" s="10"/>
      <c r="XA171" s="10"/>
      <c r="XB171" s="10">
        <f t="shared" si="277"/>
        <v>0</v>
      </c>
      <c r="XC171" s="10">
        <f t="shared" si="278"/>
        <v>0</v>
      </c>
      <c r="XD171" s="10">
        <f t="shared" si="279"/>
        <v>310000</v>
      </c>
      <c r="XE171" s="10">
        <f t="shared" si="280"/>
        <v>310000</v>
      </c>
      <c r="XF171" s="10"/>
      <c r="XG171" s="10">
        <f t="shared" si="281"/>
        <v>310000</v>
      </c>
      <c r="XH171" s="10">
        <f t="shared" si="282"/>
        <v>0</v>
      </c>
      <c r="XI171" s="10"/>
      <c r="XJ171" s="10"/>
      <c r="XK171" s="10"/>
    </row>
    <row r="172" spans="1:635" s="34" customFormat="1" ht="28.5" customHeight="1">
      <c r="A172" s="7">
        <v>1</v>
      </c>
      <c r="B172" s="9" t="s">
        <v>1758</v>
      </c>
      <c r="C172" s="7">
        <v>26657431</v>
      </c>
      <c r="D172" s="7" t="s">
        <v>1759</v>
      </c>
      <c r="E172" s="7" t="s">
        <v>1240</v>
      </c>
      <c r="F172" s="7">
        <v>1378201</v>
      </c>
      <c r="G172" s="7" t="s">
        <v>1760</v>
      </c>
      <c r="H172" s="7" t="s">
        <v>1187</v>
      </c>
      <c r="I172" s="7" t="s">
        <v>1761</v>
      </c>
      <c r="J172" s="35">
        <v>40330</v>
      </c>
      <c r="K172" s="7"/>
      <c r="L172" s="7" t="s">
        <v>1188</v>
      </c>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t="s">
        <v>1285</v>
      </c>
      <c r="AQ172" s="7">
        <v>2</v>
      </c>
      <c r="AR172" s="7">
        <v>8</v>
      </c>
      <c r="AS172" s="7">
        <v>7</v>
      </c>
      <c r="AT172" s="7">
        <v>11</v>
      </c>
      <c r="AU172" s="7">
        <v>13</v>
      </c>
      <c r="AV172" s="7"/>
      <c r="AW172" s="7"/>
      <c r="AX172" s="7"/>
      <c r="AY172" s="7"/>
      <c r="AZ172" s="7"/>
      <c r="BA172" s="7"/>
      <c r="BB172" s="7"/>
      <c r="BC172" s="7"/>
      <c r="BD172" s="7"/>
      <c r="BE172" s="7"/>
      <c r="BF172" s="7"/>
      <c r="BG172" s="7"/>
      <c r="BH172" s="7"/>
      <c r="BI172" s="7"/>
      <c r="BJ172" s="7">
        <v>2000</v>
      </c>
      <c r="BK172" s="7"/>
      <c r="BL172" s="7" t="s">
        <v>1762</v>
      </c>
      <c r="BM172" s="7" t="s">
        <v>1271</v>
      </c>
      <c r="BN172" s="7" t="s">
        <v>1234</v>
      </c>
      <c r="BO172" s="7">
        <v>0</v>
      </c>
      <c r="BP172" s="7">
        <v>0</v>
      </c>
      <c r="BQ172" s="7">
        <v>0</v>
      </c>
      <c r="BR172" s="7">
        <v>0</v>
      </c>
      <c r="BS172" s="7">
        <v>0</v>
      </c>
      <c r="BT172" s="7">
        <v>6</v>
      </c>
      <c r="BU172" s="7">
        <v>0</v>
      </c>
      <c r="BV172" s="7">
        <v>0</v>
      </c>
      <c r="BW172" s="7">
        <v>0</v>
      </c>
      <c r="BX172" s="7">
        <v>4</v>
      </c>
      <c r="BY172" s="7">
        <v>6</v>
      </c>
      <c r="BZ172" s="7">
        <v>0</v>
      </c>
      <c r="CA172" s="7">
        <v>0</v>
      </c>
      <c r="CB172" s="7">
        <v>0</v>
      </c>
      <c r="CC172" s="7">
        <v>4</v>
      </c>
      <c r="CD172" s="7">
        <v>0</v>
      </c>
      <c r="CE172" s="7">
        <v>10</v>
      </c>
      <c r="CF172" s="7">
        <v>10</v>
      </c>
      <c r="CG172" s="7"/>
      <c r="CH172" s="7">
        <v>0</v>
      </c>
      <c r="CI172" s="7">
        <v>0</v>
      </c>
      <c r="CJ172" s="7">
        <v>0</v>
      </c>
      <c r="CK172" s="7">
        <v>0</v>
      </c>
      <c r="CL172" s="7">
        <v>0</v>
      </c>
      <c r="CM172" s="7">
        <v>9</v>
      </c>
      <c r="CN172" s="7">
        <v>0</v>
      </c>
      <c r="CO172" s="7">
        <v>0</v>
      </c>
      <c r="CP172" s="7">
        <v>0</v>
      </c>
      <c r="CQ172" s="7">
        <v>4</v>
      </c>
      <c r="CR172" s="7">
        <v>9</v>
      </c>
      <c r="CS172" s="7">
        <v>0</v>
      </c>
      <c r="CT172" s="7">
        <v>0</v>
      </c>
      <c r="CU172" s="7">
        <v>0</v>
      </c>
      <c r="CV172" s="7">
        <v>4</v>
      </c>
      <c r="CW172" s="7">
        <v>0</v>
      </c>
      <c r="CX172" s="7">
        <v>13</v>
      </c>
      <c r="CY172" s="7">
        <v>13</v>
      </c>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v>3</v>
      </c>
      <c r="EL172" s="7">
        <v>1.25</v>
      </c>
      <c r="EM172" s="7">
        <v>1.25</v>
      </c>
      <c r="EN172" s="7">
        <v>520350</v>
      </c>
      <c r="EO172" s="7">
        <v>250000</v>
      </c>
      <c r="EP172" s="7">
        <v>1</v>
      </c>
      <c r="EQ172" s="7">
        <v>0.75</v>
      </c>
      <c r="ER172" s="7">
        <v>0.75</v>
      </c>
      <c r="ES172" s="7">
        <v>223300</v>
      </c>
      <c r="ET172" s="7">
        <v>33900</v>
      </c>
      <c r="EU172" s="7"/>
      <c r="EV172" s="7"/>
      <c r="EW172" s="7"/>
      <c r="EX172" s="7"/>
      <c r="EY172" s="7"/>
      <c r="EZ172" s="7"/>
      <c r="FA172" s="7"/>
      <c r="FB172" s="7"/>
      <c r="FC172" s="7"/>
      <c r="FD172" s="7"/>
      <c r="FE172" s="7"/>
      <c r="FF172" s="7"/>
      <c r="FG172" s="7"/>
      <c r="FH172" s="7"/>
      <c r="FI172" s="7"/>
      <c r="FJ172" s="7"/>
      <c r="FK172" s="7"/>
      <c r="FL172" s="7"/>
      <c r="FM172" s="7"/>
      <c r="FN172" s="7"/>
      <c r="FO172" s="7">
        <v>2</v>
      </c>
      <c r="FP172" s="7">
        <v>0.16</v>
      </c>
      <c r="FQ172" s="7">
        <v>0.16500000000000001</v>
      </c>
      <c r="FR172" s="7">
        <v>68000</v>
      </c>
      <c r="FS172" s="7">
        <v>0</v>
      </c>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v>1</v>
      </c>
      <c r="IT172" s="7">
        <v>37</v>
      </c>
      <c r="IU172" s="7">
        <v>1.7999999999999999E-2</v>
      </c>
      <c r="IV172" s="7">
        <v>10730</v>
      </c>
      <c r="IW172" s="7">
        <v>0</v>
      </c>
      <c r="IX172" s="7"/>
      <c r="IY172" s="7"/>
      <c r="IZ172" s="7"/>
      <c r="JA172" s="7"/>
      <c r="JB172" s="7"/>
      <c r="JC172" s="7"/>
      <c r="JD172" s="7"/>
      <c r="JE172" s="7"/>
      <c r="JF172" s="7"/>
      <c r="JG172" s="7"/>
      <c r="JH172" s="7"/>
      <c r="JI172" s="7"/>
      <c r="JJ172" s="7"/>
      <c r="JK172" s="7"/>
      <c r="JL172" s="7"/>
      <c r="JM172" s="7"/>
      <c r="JN172" s="7"/>
      <c r="JO172" s="7"/>
      <c r="JP172" s="7"/>
      <c r="JQ172" s="7"/>
      <c r="JR172" s="7"/>
      <c r="JS172" s="7"/>
      <c r="JT172" s="7"/>
      <c r="JU172" s="7"/>
      <c r="JV172" s="7"/>
      <c r="JW172" s="7"/>
      <c r="JX172" s="7"/>
      <c r="JY172" s="7"/>
      <c r="JZ172" s="7"/>
      <c r="KA172" s="7"/>
      <c r="KB172" s="7"/>
      <c r="KC172" s="7"/>
      <c r="KD172" s="7"/>
      <c r="KE172" s="7"/>
      <c r="KF172" s="7"/>
      <c r="KG172" s="7">
        <v>2</v>
      </c>
      <c r="KH172" s="7">
        <v>32</v>
      </c>
      <c r="KI172" s="7">
        <v>2</v>
      </c>
      <c r="KJ172" s="7">
        <v>0</v>
      </c>
      <c r="KK172" s="7">
        <v>0</v>
      </c>
      <c r="KL172" s="7">
        <v>0</v>
      </c>
      <c r="KM172" s="7">
        <v>2</v>
      </c>
      <c r="KN172" s="7">
        <v>811650</v>
      </c>
      <c r="KO172" s="7">
        <v>283900</v>
      </c>
      <c r="KP172" s="7">
        <v>283900</v>
      </c>
      <c r="KQ172" s="7"/>
      <c r="KR172" s="7"/>
      <c r="KS172" s="7"/>
      <c r="KT172" s="7">
        <v>0</v>
      </c>
      <c r="KU172" s="7">
        <v>0</v>
      </c>
      <c r="KV172" s="7">
        <v>0</v>
      </c>
      <c r="KW172" s="7"/>
      <c r="KX172" s="7"/>
      <c r="KY172" s="7"/>
      <c r="KZ172" s="7">
        <v>10730</v>
      </c>
      <c r="LA172" s="7">
        <v>0</v>
      </c>
      <c r="LB172" s="7">
        <v>0</v>
      </c>
      <c r="LC172" s="7"/>
      <c r="LD172" s="7"/>
      <c r="LE172" s="7"/>
      <c r="LF172" s="7">
        <v>0</v>
      </c>
      <c r="LG172" s="7">
        <v>0</v>
      </c>
      <c r="LH172" s="7">
        <v>0</v>
      </c>
      <c r="LI172" s="7"/>
      <c r="LJ172" s="7"/>
      <c r="LK172" s="7"/>
      <c r="LL172" s="7">
        <v>0</v>
      </c>
      <c r="LM172" s="7">
        <v>0</v>
      </c>
      <c r="LN172" s="7">
        <v>0</v>
      </c>
      <c r="LO172" s="7"/>
      <c r="LP172" s="7"/>
      <c r="LQ172" s="7"/>
      <c r="LR172" s="7">
        <v>0</v>
      </c>
      <c r="LS172" s="7">
        <v>0</v>
      </c>
      <c r="LT172" s="7">
        <v>0</v>
      </c>
      <c r="LU172" s="7"/>
      <c r="LV172" s="7"/>
      <c r="LW172" s="7"/>
      <c r="LX172" s="7">
        <v>0</v>
      </c>
      <c r="LY172" s="7">
        <v>0</v>
      </c>
      <c r="LZ172" s="7">
        <v>0</v>
      </c>
      <c r="MA172" s="7"/>
      <c r="MB172" s="7"/>
      <c r="MC172" s="7"/>
      <c r="MD172" s="7">
        <v>15000</v>
      </c>
      <c r="ME172" s="7">
        <v>0</v>
      </c>
      <c r="MF172" s="7">
        <v>0</v>
      </c>
      <c r="MG172" s="7"/>
      <c r="MH172" s="7"/>
      <c r="MI172" s="7"/>
      <c r="MJ172" s="7">
        <v>0</v>
      </c>
      <c r="MK172" s="7">
        <v>0</v>
      </c>
      <c r="ML172" s="7">
        <v>0</v>
      </c>
      <c r="MM172" s="7"/>
      <c r="MN172" s="7"/>
      <c r="MO172" s="7"/>
      <c r="MP172" s="7">
        <v>27315</v>
      </c>
      <c r="MQ172" s="7">
        <v>0</v>
      </c>
      <c r="MR172" s="7">
        <v>0</v>
      </c>
      <c r="MS172" s="7"/>
      <c r="MT172" s="7"/>
      <c r="MU172" s="7"/>
      <c r="MV172" s="7">
        <v>784</v>
      </c>
      <c r="MW172" s="7">
        <v>0</v>
      </c>
      <c r="MX172" s="7">
        <v>0</v>
      </c>
      <c r="MY172" s="7"/>
      <c r="MZ172" s="7"/>
      <c r="NA172" s="7"/>
      <c r="NB172" s="7">
        <v>16000</v>
      </c>
      <c r="NC172" s="7">
        <v>0</v>
      </c>
      <c r="ND172" s="7">
        <v>0</v>
      </c>
      <c r="NE172" s="7"/>
      <c r="NF172" s="7"/>
      <c r="NG172" s="7"/>
      <c r="NH172" s="7">
        <v>6890</v>
      </c>
      <c r="NI172" s="7">
        <v>0</v>
      </c>
      <c r="NJ172" s="7">
        <v>0</v>
      </c>
      <c r="NK172" s="7"/>
      <c r="NL172" s="7"/>
      <c r="NM172" s="7"/>
      <c r="NN172" s="7">
        <v>18900</v>
      </c>
      <c r="NO172" s="7">
        <v>0</v>
      </c>
      <c r="NP172" s="7">
        <v>0</v>
      </c>
      <c r="NQ172" s="7"/>
      <c r="NR172" s="7"/>
      <c r="NS172" s="7"/>
      <c r="NT172" s="7">
        <v>10000</v>
      </c>
      <c r="NU172" s="7">
        <v>5000</v>
      </c>
      <c r="NV172" s="7">
        <v>5000</v>
      </c>
      <c r="NW172" s="7"/>
      <c r="NX172" s="7"/>
      <c r="NY172" s="7"/>
      <c r="NZ172" s="7">
        <v>600</v>
      </c>
      <c r="OA172" s="7">
        <v>0</v>
      </c>
      <c r="OB172" s="7">
        <v>0</v>
      </c>
      <c r="OC172" s="7"/>
      <c r="OD172" s="7"/>
      <c r="OE172" s="7"/>
      <c r="OF172" s="7">
        <v>8000</v>
      </c>
      <c r="OG172" s="7">
        <v>6500</v>
      </c>
      <c r="OH172" s="7">
        <v>6500</v>
      </c>
      <c r="OI172" s="7"/>
      <c r="OJ172" s="7"/>
      <c r="OK172" s="7"/>
      <c r="OL172" s="7">
        <v>0</v>
      </c>
      <c r="OM172" s="7">
        <v>0</v>
      </c>
      <c r="ON172" s="7">
        <v>0</v>
      </c>
      <c r="OO172" s="7"/>
      <c r="OP172" s="7"/>
      <c r="OQ172" s="7"/>
      <c r="OR172" s="7">
        <v>0</v>
      </c>
      <c r="OS172" s="7">
        <v>0</v>
      </c>
      <c r="OT172" s="7">
        <v>0</v>
      </c>
      <c r="OU172" s="7"/>
      <c r="OV172" s="7"/>
      <c r="OW172" s="7"/>
      <c r="OX172" s="7">
        <v>14300</v>
      </c>
      <c r="OY172" s="7">
        <v>0</v>
      </c>
      <c r="OZ172" s="7">
        <v>0</v>
      </c>
      <c r="PA172" s="7"/>
      <c r="PB172" s="7"/>
      <c r="PC172" s="7"/>
      <c r="PD172" s="7">
        <v>0</v>
      </c>
      <c r="PE172" s="7">
        <v>0</v>
      </c>
      <c r="PF172" s="7">
        <v>0</v>
      </c>
      <c r="PG172" s="7"/>
      <c r="PH172" s="7"/>
      <c r="PI172" s="7"/>
      <c r="PJ172" s="7">
        <v>3800</v>
      </c>
      <c r="PK172" s="7">
        <v>0</v>
      </c>
      <c r="PL172" s="7">
        <v>0</v>
      </c>
      <c r="PM172" s="7"/>
      <c r="PN172" s="7"/>
      <c r="PO172" s="7"/>
      <c r="PP172" s="7">
        <v>943969</v>
      </c>
      <c r="PQ172" s="7">
        <v>295400</v>
      </c>
      <c r="PR172" s="8">
        <v>295400</v>
      </c>
      <c r="PS172" s="7">
        <v>100</v>
      </c>
      <c r="PT172" s="7">
        <v>100</v>
      </c>
      <c r="PU172" s="7"/>
      <c r="PV172" s="7"/>
      <c r="PW172" s="7"/>
      <c r="PX172" s="7">
        <v>0</v>
      </c>
      <c r="PY172" s="7">
        <v>337000</v>
      </c>
      <c r="PZ172" s="7">
        <v>295400</v>
      </c>
      <c r="QA172" s="7">
        <v>0</v>
      </c>
      <c r="QB172" s="7">
        <v>0</v>
      </c>
      <c r="QC172" s="7">
        <v>0</v>
      </c>
      <c r="QD172" s="7">
        <v>0</v>
      </c>
      <c r="QE172" s="7">
        <v>0</v>
      </c>
      <c r="QF172" s="7">
        <v>0</v>
      </c>
      <c r="QG172" s="7">
        <v>0</v>
      </c>
      <c r="QH172" s="7">
        <v>0</v>
      </c>
      <c r="QI172" s="7">
        <v>0</v>
      </c>
      <c r="QJ172" s="7">
        <v>43270</v>
      </c>
      <c r="QK172" s="7">
        <v>55000</v>
      </c>
      <c r="QL172" s="7">
        <v>60000</v>
      </c>
      <c r="QM172" s="7"/>
      <c r="QN172" s="7">
        <v>0</v>
      </c>
      <c r="QO172" s="7">
        <v>0</v>
      </c>
      <c r="QP172" s="7">
        <v>0</v>
      </c>
      <c r="QQ172" s="7"/>
      <c r="QR172" s="7"/>
      <c r="QS172" s="7"/>
      <c r="QT172" s="7"/>
      <c r="QU172" s="7">
        <v>158000</v>
      </c>
      <c r="QV172" s="7">
        <v>0</v>
      </c>
      <c r="QW172" s="7">
        <v>0</v>
      </c>
      <c r="QX172" s="7">
        <v>40000</v>
      </c>
      <c r="QY172" s="7">
        <v>75000</v>
      </c>
      <c r="QZ172" s="7">
        <v>85000</v>
      </c>
      <c r="RA172" s="7">
        <v>348520</v>
      </c>
      <c r="RB172" s="7">
        <v>503237</v>
      </c>
      <c r="RC172" s="7">
        <v>503237</v>
      </c>
      <c r="RD172" s="7">
        <v>25011</v>
      </c>
      <c r="RE172" s="7">
        <v>0</v>
      </c>
      <c r="RF172" s="7">
        <v>332</v>
      </c>
      <c r="RG172" s="7"/>
      <c r="RH172" s="7"/>
      <c r="RI172" s="7">
        <v>0</v>
      </c>
      <c r="RJ172" s="7"/>
      <c r="RK172" s="7"/>
      <c r="RL172" s="7"/>
      <c r="RM172" s="7" t="s">
        <v>1188</v>
      </c>
      <c r="RN172" s="7"/>
      <c r="RO172" s="7"/>
      <c r="RP172" s="7"/>
      <c r="RQ172" s="7"/>
      <c r="RR172" s="7"/>
      <c r="RS172" s="7"/>
      <c r="RT172" s="7"/>
      <c r="RU172" s="7"/>
      <c r="RV172" s="7"/>
      <c r="RW172" s="7"/>
      <c r="RX172" s="7"/>
      <c r="RY172" s="7"/>
      <c r="RZ172" s="7"/>
      <c r="SA172" s="7"/>
      <c r="SB172" s="7"/>
      <c r="SC172" s="7"/>
      <c r="SD172" s="7"/>
      <c r="SE172" s="7"/>
      <c r="SF172" s="7"/>
      <c r="SG172" s="36">
        <f t="shared" si="283"/>
        <v>943969</v>
      </c>
      <c r="SH172" s="36">
        <f t="shared" si="284"/>
        <v>943969</v>
      </c>
      <c r="SI172" s="36">
        <f t="shared" si="285"/>
        <v>822380</v>
      </c>
      <c r="SJ172" s="20">
        <f t="shared" si="286"/>
        <v>811650</v>
      </c>
      <c r="SK172" s="20">
        <f t="shared" si="287"/>
        <v>0</v>
      </c>
      <c r="SL172" s="20">
        <f t="shared" si="288"/>
        <v>10730</v>
      </c>
      <c r="SM172" s="20">
        <f t="shared" si="289"/>
        <v>0</v>
      </c>
      <c r="SN172" s="36">
        <f t="shared" si="290"/>
        <v>121589</v>
      </c>
      <c r="SO172" s="36">
        <f t="shared" si="291"/>
        <v>0</v>
      </c>
      <c r="SP172" s="20">
        <f t="shared" si="292"/>
        <v>0</v>
      </c>
      <c r="SQ172" s="20">
        <f t="shared" si="293"/>
        <v>0</v>
      </c>
      <c r="SR172" s="20">
        <f t="shared" si="294"/>
        <v>0</v>
      </c>
      <c r="SS172" s="20">
        <f t="shared" si="295"/>
        <v>15000</v>
      </c>
      <c r="ST172" s="20">
        <f t="shared" si="296"/>
        <v>0</v>
      </c>
      <c r="SU172" s="20">
        <f t="shared" si="297"/>
        <v>27315</v>
      </c>
      <c r="SV172" s="36">
        <f t="shared" si="298"/>
        <v>75474</v>
      </c>
      <c r="SW172" s="20">
        <f t="shared" si="299"/>
        <v>784</v>
      </c>
      <c r="SX172" s="20">
        <f t="shared" si="300"/>
        <v>16000</v>
      </c>
      <c r="SY172" s="20">
        <f t="shared" si="301"/>
        <v>6890</v>
      </c>
      <c r="SZ172" s="20">
        <f t="shared" si="302"/>
        <v>18900</v>
      </c>
      <c r="TA172" s="20">
        <f t="shared" si="303"/>
        <v>10000</v>
      </c>
      <c r="TB172" s="20">
        <f t="shared" si="304"/>
        <v>600</v>
      </c>
      <c r="TC172" s="20">
        <f t="shared" si="305"/>
        <v>8000</v>
      </c>
      <c r="TD172" s="20">
        <f t="shared" si="306"/>
        <v>0</v>
      </c>
      <c r="TE172" s="20">
        <f t="shared" si="307"/>
        <v>0</v>
      </c>
      <c r="TF172" s="20">
        <f t="shared" si="308"/>
        <v>14300</v>
      </c>
      <c r="TG172" s="20">
        <f t="shared" si="309"/>
        <v>0</v>
      </c>
      <c r="TH172" s="20">
        <f t="shared" si="310"/>
        <v>3800</v>
      </c>
      <c r="TI172" s="6"/>
      <c r="TJ172" s="36">
        <f t="shared" si="311"/>
        <v>295400</v>
      </c>
      <c r="TK172" s="36">
        <f t="shared" si="312"/>
        <v>295400</v>
      </c>
      <c r="TL172" s="36">
        <f t="shared" si="313"/>
        <v>283900</v>
      </c>
      <c r="TM172" s="20">
        <f t="shared" si="314"/>
        <v>283900</v>
      </c>
      <c r="TN172" s="20">
        <f t="shared" si="315"/>
        <v>0</v>
      </c>
      <c r="TO172" s="20">
        <f t="shared" si="316"/>
        <v>0</v>
      </c>
      <c r="TP172" s="20">
        <f t="shared" si="317"/>
        <v>0</v>
      </c>
      <c r="TQ172" s="36">
        <f t="shared" si="318"/>
        <v>11500</v>
      </c>
      <c r="TR172" s="36">
        <f t="shared" si="319"/>
        <v>0</v>
      </c>
      <c r="TS172" s="20">
        <f t="shared" si="320"/>
        <v>0</v>
      </c>
      <c r="TT172" s="20">
        <f t="shared" si="321"/>
        <v>0</v>
      </c>
      <c r="TU172" s="20">
        <f t="shared" si="322"/>
        <v>0</v>
      </c>
      <c r="TV172" s="20">
        <f t="shared" si="323"/>
        <v>0</v>
      </c>
      <c r="TW172" s="20">
        <f t="shared" si="324"/>
        <v>0</v>
      </c>
      <c r="TX172" s="20">
        <f t="shared" si="325"/>
        <v>0</v>
      </c>
      <c r="TY172" s="36">
        <f t="shared" si="326"/>
        <v>11500</v>
      </c>
      <c r="TZ172" s="20">
        <f t="shared" si="327"/>
        <v>0</v>
      </c>
      <c r="UA172" s="20">
        <f t="shared" si="328"/>
        <v>0</v>
      </c>
      <c r="UB172" s="20">
        <f t="shared" si="329"/>
        <v>0</v>
      </c>
      <c r="UC172" s="20">
        <f t="shared" si="330"/>
        <v>0</v>
      </c>
      <c r="UD172" s="20">
        <f t="shared" si="331"/>
        <v>5000</v>
      </c>
      <c r="UE172" s="20">
        <f t="shared" si="332"/>
        <v>0</v>
      </c>
      <c r="UF172" s="20">
        <f t="shared" si="333"/>
        <v>6500</v>
      </c>
      <c r="UG172" s="20">
        <f t="shared" si="334"/>
        <v>0</v>
      </c>
      <c r="UH172" s="20">
        <f t="shared" si="335"/>
        <v>0</v>
      </c>
      <c r="UI172" s="20">
        <f t="shared" si="336"/>
        <v>0</v>
      </c>
      <c r="UJ172" s="20">
        <f t="shared" si="337"/>
        <v>0</v>
      </c>
      <c r="UK172" s="20">
        <f t="shared" si="338"/>
        <v>0</v>
      </c>
      <c r="UL172" s="6"/>
      <c r="UM172" s="36">
        <f t="shared" si="339"/>
        <v>295400</v>
      </c>
      <c r="UN172" s="36">
        <f t="shared" si="340"/>
        <v>295400</v>
      </c>
      <c r="UO172" s="36">
        <f t="shared" si="341"/>
        <v>283900</v>
      </c>
      <c r="UP172" s="20">
        <f t="shared" si="342"/>
        <v>283900</v>
      </c>
      <c r="UQ172" s="20">
        <f t="shared" si="343"/>
        <v>0</v>
      </c>
      <c r="UR172" s="20">
        <f t="shared" si="344"/>
        <v>0</v>
      </c>
      <c r="US172" s="20">
        <f t="shared" si="345"/>
        <v>0</v>
      </c>
      <c r="UT172" s="36">
        <f t="shared" si="346"/>
        <v>11500</v>
      </c>
      <c r="UU172" s="36">
        <f t="shared" si="347"/>
        <v>0</v>
      </c>
      <c r="UV172" s="20">
        <f t="shared" si="348"/>
        <v>0</v>
      </c>
      <c r="UW172" s="20">
        <f t="shared" si="349"/>
        <v>0</v>
      </c>
      <c r="UX172" s="20">
        <f t="shared" si="350"/>
        <v>0</v>
      </c>
      <c r="UY172" s="20">
        <f t="shared" si="351"/>
        <v>0</v>
      </c>
      <c r="UZ172" s="20">
        <f t="shared" si="352"/>
        <v>0</v>
      </c>
      <c r="VA172" s="20">
        <f t="shared" si="353"/>
        <v>0</v>
      </c>
      <c r="VB172" s="36">
        <f t="shared" si="354"/>
        <v>11500</v>
      </c>
      <c r="VC172" s="20">
        <f t="shared" si="355"/>
        <v>0</v>
      </c>
      <c r="VD172" s="20">
        <f t="shared" si="356"/>
        <v>0</v>
      </c>
      <c r="VE172" s="20">
        <f t="shared" si="357"/>
        <v>0</v>
      </c>
      <c r="VF172" s="20">
        <f t="shared" si="358"/>
        <v>0</v>
      </c>
      <c r="VG172" s="20">
        <f t="shared" si="359"/>
        <v>5000</v>
      </c>
      <c r="VH172" s="20">
        <f t="shared" si="360"/>
        <v>0</v>
      </c>
      <c r="VI172" s="20">
        <f t="shared" si="361"/>
        <v>6500</v>
      </c>
      <c r="VJ172" s="20">
        <f t="shared" si="362"/>
        <v>0</v>
      </c>
      <c r="VK172" s="20">
        <f t="shared" si="363"/>
        <v>0</v>
      </c>
      <c r="VL172" s="20">
        <f t="shared" si="364"/>
        <v>0</v>
      </c>
      <c r="VM172" s="20">
        <f t="shared" si="365"/>
        <v>0</v>
      </c>
      <c r="VN172" s="20">
        <f t="shared" si="366"/>
        <v>0</v>
      </c>
      <c r="VT172" s="34">
        <f t="shared" si="253"/>
        <v>1378201</v>
      </c>
      <c r="VU172" s="34" t="str">
        <f t="shared" si="254"/>
        <v>PFERDA z.ú.</v>
      </c>
      <c r="VV172" s="34" t="str">
        <f t="shared" si="255"/>
        <v>Takový normální život</v>
      </c>
      <c r="VW172" s="34" t="str">
        <f t="shared" si="256"/>
        <v>podpora samostatného bydlení</v>
      </c>
      <c r="VX172" s="10">
        <f t="shared" si="257"/>
        <v>15000</v>
      </c>
      <c r="VY172" s="10"/>
      <c r="VZ172" s="10"/>
      <c r="WA172" s="10">
        <f t="shared" si="258"/>
        <v>784</v>
      </c>
      <c r="WB172" s="10">
        <f t="shared" si="259"/>
        <v>600</v>
      </c>
      <c r="WC172" s="10">
        <f t="shared" si="260"/>
        <v>6890</v>
      </c>
      <c r="WD172" s="10">
        <f t="shared" si="261"/>
        <v>0</v>
      </c>
      <c r="WE172" s="10">
        <f t="shared" si="262"/>
        <v>44900</v>
      </c>
      <c r="WF172" s="10"/>
      <c r="WG172" s="10"/>
      <c r="WH172" s="10">
        <f t="shared" si="263"/>
        <v>0</v>
      </c>
      <c r="WI172" s="10">
        <f t="shared" si="264"/>
        <v>53415</v>
      </c>
      <c r="WJ172" s="10">
        <f t="shared" si="265"/>
        <v>743650</v>
      </c>
      <c r="WK172" s="10"/>
      <c r="WL172" s="10">
        <f t="shared" si="266"/>
        <v>78730</v>
      </c>
      <c r="WM172" s="10">
        <f t="shared" si="267"/>
        <v>943969</v>
      </c>
      <c r="WN172" s="10">
        <f t="shared" si="268"/>
        <v>943969</v>
      </c>
      <c r="WO172" s="10">
        <f t="shared" si="269"/>
        <v>0</v>
      </c>
      <c r="WP172" s="10">
        <f t="shared" si="270"/>
        <v>822380</v>
      </c>
      <c r="WQ172" s="34">
        <v>6115340</v>
      </c>
      <c r="WR172" s="10">
        <f t="shared" si="271"/>
        <v>0</v>
      </c>
      <c r="WS172" s="10"/>
      <c r="WT172" s="10"/>
      <c r="WU172" s="10">
        <f t="shared" si="272"/>
        <v>0</v>
      </c>
      <c r="WV172" s="10">
        <f t="shared" si="273"/>
        <v>0</v>
      </c>
      <c r="WW172" s="10">
        <f t="shared" si="274"/>
        <v>0</v>
      </c>
      <c r="WX172" s="10">
        <f t="shared" si="275"/>
        <v>0</v>
      </c>
      <c r="WY172" s="10">
        <f t="shared" si="276"/>
        <v>5000</v>
      </c>
      <c r="WZ172" s="10"/>
      <c r="XA172" s="10"/>
      <c r="XB172" s="10">
        <f t="shared" si="277"/>
        <v>0</v>
      </c>
      <c r="XC172" s="10">
        <f t="shared" si="278"/>
        <v>6500</v>
      </c>
      <c r="XD172" s="10">
        <f t="shared" si="279"/>
        <v>283900</v>
      </c>
      <c r="XE172" s="10">
        <f t="shared" si="280"/>
        <v>295400</v>
      </c>
      <c r="XF172" s="10"/>
      <c r="XG172" s="10">
        <f t="shared" si="281"/>
        <v>295400</v>
      </c>
      <c r="XH172" s="10">
        <f t="shared" si="282"/>
        <v>0</v>
      </c>
      <c r="XI172" s="10"/>
      <c r="XJ172" s="10"/>
      <c r="XK172" s="10"/>
    </row>
    <row r="173" spans="1:635" s="34" customFormat="1" ht="28.5" customHeight="1">
      <c r="A173" s="7">
        <v>1</v>
      </c>
      <c r="B173" s="9" t="s">
        <v>1763</v>
      </c>
      <c r="C173" s="7">
        <v>2405661</v>
      </c>
      <c r="D173" s="7" t="s">
        <v>1764</v>
      </c>
      <c r="E173" s="7" t="s">
        <v>1207</v>
      </c>
      <c r="F173" s="7">
        <v>1826777</v>
      </c>
      <c r="G173" s="7" t="s">
        <v>1186</v>
      </c>
      <c r="H173" s="7" t="s">
        <v>1187</v>
      </c>
      <c r="I173" s="7" t="s">
        <v>1765</v>
      </c>
      <c r="J173" s="35">
        <v>41689</v>
      </c>
      <c r="K173" s="7"/>
      <c r="L173" s="7" t="s">
        <v>1188</v>
      </c>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t="s">
        <v>1291</v>
      </c>
      <c r="AQ173" s="7">
        <v>11</v>
      </c>
      <c r="AR173" s="7">
        <v>20</v>
      </c>
      <c r="AS173" s="7">
        <v>69</v>
      </c>
      <c r="AT173" s="7">
        <v>80</v>
      </c>
      <c r="AU173" s="7">
        <v>100</v>
      </c>
      <c r="AV173" s="7"/>
      <c r="AW173" s="7"/>
      <c r="AX173" s="7"/>
      <c r="AY173" s="7"/>
      <c r="AZ173" s="7"/>
      <c r="BA173" s="7"/>
      <c r="BB173" s="7"/>
      <c r="BC173" s="7"/>
      <c r="BD173" s="7"/>
      <c r="BE173" s="7"/>
      <c r="BF173" s="7"/>
      <c r="BG173" s="7"/>
      <c r="BH173" s="7"/>
      <c r="BI173" s="7"/>
      <c r="BJ173" s="7">
        <v>11000</v>
      </c>
      <c r="BK173" s="7"/>
      <c r="BL173" s="7" t="s">
        <v>1554</v>
      </c>
      <c r="BM173" s="7" t="s">
        <v>1191</v>
      </c>
      <c r="BN173" s="7" t="s">
        <v>1192</v>
      </c>
      <c r="BO173" s="7">
        <v>0</v>
      </c>
      <c r="BP173" s="7">
        <v>0</v>
      </c>
      <c r="BQ173" s="7">
        <v>0</v>
      </c>
      <c r="BR173" s="7">
        <v>0</v>
      </c>
      <c r="BS173" s="7">
        <v>0</v>
      </c>
      <c r="BT173" s="7">
        <v>15</v>
      </c>
      <c r="BU173" s="7">
        <v>19</v>
      </c>
      <c r="BV173" s="7">
        <v>22</v>
      </c>
      <c r="BW173" s="7">
        <v>13</v>
      </c>
      <c r="BX173" s="7">
        <v>0</v>
      </c>
      <c r="BY173" s="7">
        <v>15</v>
      </c>
      <c r="BZ173" s="7">
        <v>19</v>
      </c>
      <c r="CA173" s="7">
        <v>22</v>
      </c>
      <c r="CB173" s="7">
        <v>13</v>
      </c>
      <c r="CC173" s="7">
        <v>0</v>
      </c>
      <c r="CD173" s="7">
        <v>0</v>
      </c>
      <c r="CE173" s="7">
        <v>69</v>
      </c>
      <c r="CF173" s="7">
        <v>69</v>
      </c>
      <c r="CG173" s="7">
        <v>1</v>
      </c>
      <c r="CH173" s="7">
        <v>0</v>
      </c>
      <c r="CI173" s="7">
        <v>0</v>
      </c>
      <c r="CJ173" s="7">
        <v>0</v>
      </c>
      <c r="CK173" s="7">
        <v>0</v>
      </c>
      <c r="CL173" s="7">
        <v>0</v>
      </c>
      <c r="CM173" s="7">
        <v>9</v>
      </c>
      <c r="CN173" s="7">
        <v>13</v>
      </c>
      <c r="CO173" s="7">
        <v>44</v>
      </c>
      <c r="CP173" s="7">
        <v>34</v>
      </c>
      <c r="CQ173" s="7">
        <v>0</v>
      </c>
      <c r="CR173" s="7">
        <v>9</v>
      </c>
      <c r="CS173" s="7">
        <v>13</v>
      </c>
      <c r="CT173" s="7">
        <v>44</v>
      </c>
      <c r="CU173" s="7">
        <v>34</v>
      </c>
      <c r="CV173" s="7">
        <v>0</v>
      </c>
      <c r="CW173" s="7">
        <v>0</v>
      </c>
      <c r="CX173" s="7">
        <v>100</v>
      </c>
      <c r="CY173" s="7">
        <v>100</v>
      </c>
      <c r="CZ173" s="7">
        <v>2</v>
      </c>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v>1</v>
      </c>
      <c r="EL173" s="7">
        <v>1</v>
      </c>
      <c r="EM173" s="7">
        <v>1</v>
      </c>
      <c r="EN173" s="7">
        <v>384000</v>
      </c>
      <c r="EO173" s="7">
        <v>384000</v>
      </c>
      <c r="EP173" s="7">
        <v>10</v>
      </c>
      <c r="EQ173" s="7">
        <v>9</v>
      </c>
      <c r="ER173" s="7">
        <v>6.5</v>
      </c>
      <c r="ES173" s="7">
        <v>2268000</v>
      </c>
      <c r="ET173" s="7">
        <v>2268000</v>
      </c>
      <c r="EU173" s="7"/>
      <c r="EV173" s="7"/>
      <c r="EW173" s="7"/>
      <c r="EX173" s="7"/>
      <c r="EY173" s="7"/>
      <c r="EZ173" s="7"/>
      <c r="FA173" s="7"/>
      <c r="FB173" s="7"/>
      <c r="FC173" s="7"/>
      <c r="FD173" s="7"/>
      <c r="FE173" s="7"/>
      <c r="FF173" s="7"/>
      <c r="FG173" s="7"/>
      <c r="FH173" s="7"/>
      <c r="FI173" s="7"/>
      <c r="FJ173" s="7"/>
      <c r="FK173" s="7"/>
      <c r="FL173" s="7"/>
      <c r="FM173" s="7"/>
      <c r="FN173" s="7"/>
      <c r="FO173" s="7">
        <v>2</v>
      </c>
      <c r="FP173" s="7">
        <v>1.3</v>
      </c>
      <c r="FQ173" s="7">
        <v>0.1</v>
      </c>
      <c r="FR173" s="7">
        <v>408000</v>
      </c>
      <c r="FS173" s="7">
        <v>408000</v>
      </c>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v>3</v>
      </c>
      <c r="IO173" s="7">
        <v>690</v>
      </c>
      <c r="IP173" s="7">
        <v>0.34399999999999997</v>
      </c>
      <c r="IQ173" s="7">
        <v>75000</v>
      </c>
      <c r="IR173" s="7">
        <v>75000</v>
      </c>
      <c r="IS173" s="7"/>
      <c r="IT173" s="7"/>
      <c r="IU173" s="7"/>
      <c r="IV173" s="7"/>
      <c r="IW173" s="7"/>
      <c r="IX173" s="7"/>
      <c r="IY173" s="7"/>
      <c r="IZ173" s="7"/>
      <c r="JA173" s="7"/>
      <c r="JB173" s="7"/>
      <c r="JC173" s="7"/>
      <c r="JD173" s="7"/>
      <c r="JE173" s="7"/>
      <c r="JF173" s="7"/>
      <c r="JG173" s="7"/>
      <c r="JH173" s="7"/>
      <c r="JI173" s="7"/>
      <c r="JJ173" s="7"/>
      <c r="JK173" s="7"/>
      <c r="JL173" s="7"/>
      <c r="JM173" s="7"/>
      <c r="JN173" s="7"/>
      <c r="JO173" s="7"/>
      <c r="JP173" s="7"/>
      <c r="JQ173" s="7"/>
      <c r="JR173" s="7"/>
      <c r="JS173" s="7"/>
      <c r="JT173" s="7"/>
      <c r="JU173" s="7"/>
      <c r="JV173" s="7"/>
      <c r="JW173" s="7"/>
      <c r="JX173" s="7"/>
      <c r="JY173" s="7"/>
      <c r="JZ173" s="7"/>
      <c r="KA173" s="7"/>
      <c r="KB173" s="7"/>
      <c r="KC173" s="7"/>
      <c r="KD173" s="7"/>
      <c r="KE173" s="7"/>
      <c r="KF173" s="7"/>
      <c r="KG173" s="7">
        <v>0</v>
      </c>
      <c r="KH173" s="7"/>
      <c r="KI173" s="7">
        <v>10</v>
      </c>
      <c r="KJ173" s="7">
        <v>0</v>
      </c>
      <c r="KK173" s="7">
        <v>0.34399999999999997</v>
      </c>
      <c r="KL173" s="7">
        <v>0</v>
      </c>
      <c r="KM173" s="7">
        <v>10.343999999999999</v>
      </c>
      <c r="KN173" s="7">
        <v>3060000</v>
      </c>
      <c r="KO173" s="7">
        <v>3060000</v>
      </c>
      <c r="KP173" s="7">
        <v>3060000</v>
      </c>
      <c r="KQ173" s="7"/>
      <c r="KR173" s="7"/>
      <c r="KS173" s="7"/>
      <c r="KT173" s="7">
        <v>0</v>
      </c>
      <c r="KU173" s="7">
        <v>0</v>
      </c>
      <c r="KV173" s="7">
        <v>0</v>
      </c>
      <c r="KW173" s="7"/>
      <c r="KX173" s="7"/>
      <c r="KY173" s="7"/>
      <c r="KZ173" s="7">
        <v>75000</v>
      </c>
      <c r="LA173" s="7">
        <v>75000</v>
      </c>
      <c r="LB173" s="7">
        <v>75000</v>
      </c>
      <c r="LC173" s="7"/>
      <c r="LD173" s="7"/>
      <c r="LE173" s="7"/>
      <c r="LF173" s="7">
        <v>0</v>
      </c>
      <c r="LG173" s="7">
        <v>0</v>
      </c>
      <c r="LH173" s="7">
        <v>0</v>
      </c>
      <c r="LI173" s="7"/>
      <c r="LJ173" s="7"/>
      <c r="LK173" s="7"/>
      <c r="LL173" s="7">
        <v>0</v>
      </c>
      <c r="LM173" s="7">
        <v>0</v>
      </c>
      <c r="LN173" s="7">
        <v>0</v>
      </c>
      <c r="LO173" s="7"/>
      <c r="LP173" s="7"/>
      <c r="LQ173" s="7"/>
      <c r="LR173" s="7">
        <v>30000</v>
      </c>
      <c r="LS173" s="7">
        <v>30000</v>
      </c>
      <c r="LT173" s="7">
        <v>30000</v>
      </c>
      <c r="LU173" s="7"/>
      <c r="LV173" s="7"/>
      <c r="LW173" s="7"/>
      <c r="LX173" s="7">
        <v>0</v>
      </c>
      <c r="LY173" s="7">
        <v>0</v>
      </c>
      <c r="LZ173" s="7">
        <v>0</v>
      </c>
      <c r="MA173" s="7"/>
      <c r="MB173" s="7"/>
      <c r="MC173" s="7"/>
      <c r="MD173" s="7">
        <v>12000</v>
      </c>
      <c r="ME173" s="7">
        <v>12000</v>
      </c>
      <c r="MF173" s="7">
        <v>12000</v>
      </c>
      <c r="MG173" s="7"/>
      <c r="MH173" s="7"/>
      <c r="MI173" s="7"/>
      <c r="MJ173" s="7">
        <v>240000</v>
      </c>
      <c r="MK173" s="7">
        <v>240000</v>
      </c>
      <c r="ML173" s="7">
        <v>240000</v>
      </c>
      <c r="MM173" s="7"/>
      <c r="MN173" s="7"/>
      <c r="MO173" s="7"/>
      <c r="MP173" s="7">
        <v>50000</v>
      </c>
      <c r="MQ173" s="7">
        <v>50000</v>
      </c>
      <c r="MR173" s="7">
        <v>50000</v>
      </c>
      <c r="MS173" s="7"/>
      <c r="MT173" s="7"/>
      <c r="MU173" s="7"/>
      <c r="MV173" s="7">
        <v>9000</v>
      </c>
      <c r="MW173" s="7">
        <v>9000</v>
      </c>
      <c r="MX173" s="7">
        <v>9000</v>
      </c>
      <c r="MY173" s="7"/>
      <c r="MZ173" s="7"/>
      <c r="NA173" s="7"/>
      <c r="NB173" s="7">
        <v>26315</v>
      </c>
      <c r="NC173" s="7">
        <v>26315</v>
      </c>
      <c r="ND173" s="7">
        <v>26315</v>
      </c>
      <c r="NE173" s="7"/>
      <c r="NF173" s="7"/>
      <c r="NG173" s="7"/>
      <c r="NH173" s="7">
        <v>24000</v>
      </c>
      <c r="NI173" s="7">
        <v>24000</v>
      </c>
      <c r="NJ173" s="7">
        <v>24000</v>
      </c>
      <c r="NK173" s="7"/>
      <c r="NL173" s="7"/>
      <c r="NM173" s="7"/>
      <c r="NN173" s="7">
        <v>82000</v>
      </c>
      <c r="NO173" s="7">
        <v>82000</v>
      </c>
      <c r="NP173" s="7">
        <v>82000</v>
      </c>
      <c r="NQ173" s="7"/>
      <c r="NR173" s="7"/>
      <c r="NS173" s="7"/>
      <c r="NT173" s="7">
        <v>50000</v>
      </c>
      <c r="NU173" s="7">
        <v>50000</v>
      </c>
      <c r="NV173" s="7">
        <v>50000</v>
      </c>
      <c r="NW173" s="7"/>
      <c r="NX173" s="7"/>
      <c r="NY173" s="7"/>
      <c r="NZ173" s="7">
        <v>165000</v>
      </c>
      <c r="OA173" s="7">
        <v>165000</v>
      </c>
      <c r="OB173" s="7">
        <v>165000</v>
      </c>
      <c r="OC173" s="7"/>
      <c r="OD173" s="7"/>
      <c r="OE173" s="7"/>
      <c r="OF173" s="7">
        <v>0</v>
      </c>
      <c r="OG173" s="7">
        <v>0</v>
      </c>
      <c r="OH173" s="7">
        <v>0</v>
      </c>
      <c r="OI173" s="7"/>
      <c r="OJ173" s="7"/>
      <c r="OK173" s="7"/>
      <c r="OL173" s="7">
        <v>0</v>
      </c>
      <c r="OM173" s="7">
        <v>0</v>
      </c>
      <c r="ON173" s="7">
        <v>0</v>
      </c>
      <c r="OO173" s="7"/>
      <c r="OP173" s="7"/>
      <c r="OQ173" s="7"/>
      <c r="OR173" s="7">
        <v>0</v>
      </c>
      <c r="OS173" s="7">
        <v>0</v>
      </c>
      <c r="OT173" s="7">
        <v>0</v>
      </c>
      <c r="OU173" s="7"/>
      <c r="OV173" s="7"/>
      <c r="OW173" s="7"/>
      <c r="OX173" s="7">
        <v>0</v>
      </c>
      <c r="OY173" s="7">
        <v>0</v>
      </c>
      <c r="OZ173" s="7">
        <v>0</v>
      </c>
      <c r="PA173" s="7"/>
      <c r="PB173" s="7"/>
      <c r="PC173" s="7"/>
      <c r="PD173" s="7">
        <v>0</v>
      </c>
      <c r="PE173" s="7">
        <v>0</v>
      </c>
      <c r="PF173" s="7">
        <v>0</v>
      </c>
      <c r="PG173" s="7"/>
      <c r="PH173" s="7"/>
      <c r="PI173" s="7"/>
      <c r="PJ173" s="7">
        <v>0</v>
      </c>
      <c r="PK173" s="7">
        <v>0</v>
      </c>
      <c r="PL173" s="7">
        <v>0</v>
      </c>
      <c r="PM173" s="7"/>
      <c r="PN173" s="7"/>
      <c r="PO173" s="7"/>
      <c r="PP173" s="7">
        <v>3823315</v>
      </c>
      <c r="PQ173" s="7">
        <v>3823315</v>
      </c>
      <c r="PR173" s="8">
        <v>3823315</v>
      </c>
      <c r="PS173" s="7">
        <v>100</v>
      </c>
      <c r="PT173" s="7">
        <v>100</v>
      </c>
      <c r="PU173" s="7"/>
      <c r="PV173" s="7">
        <v>4102877</v>
      </c>
      <c r="PW173" s="7"/>
      <c r="PX173" s="7">
        <v>0</v>
      </c>
      <c r="PY173" s="7">
        <v>0</v>
      </c>
      <c r="PZ173" s="7">
        <v>3823315</v>
      </c>
      <c r="QA173" s="7">
        <v>0</v>
      </c>
      <c r="QB173" s="7">
        <v>213000</v>
      </c>
      <c r="QC173" s="7">
        <v>0</v>
      </c>
      <c r="QD173" s="7">
        <v>0</v>
      </c>
      <c r="QE173" s="7">
        <v>2000</v>
      </c>
      <c r="QF173" s="7">
        <v>0</v>
      </c>
      <c r="QG173" s="7">
        <v>0</v>
      </c>
      <c r="QH173" s="7">
        <v>595000</v>
      </c>
      <c r="QI173" s="7">
        <v>0</v>
      </c>
      <c r="QJ173" s="7">
        <v>880000</v>
      </c>
      <c r="QK173" s="7">
        <v>1500000</v>
      </c>
      <c r="QL173" s="7">
        <v>0</v>
      </c>
      <c r="QM173" s="7"/>
      <c r="QN173" s="7">
        <v>0</v>
      </c>
      <c r="QO173" s="7">
        <v>0</v>
      </c>
      <c r="QP173" s="7">
        <v>0</v>
      </c>
      <c r="QQ173" s="7"/>
      <c r="QR173" s="7"/>
      <c r="QS173" s="7"/>
      <c r="QT173" s="7"/>
      <c r="QU173" s="7"/>
      <c r="QV173" s="7"/>
      <c r="QW173" s="7"/>
      <c r="QX173" s="7"/>
      <c r="QY173" s="7"/>
      <c r="QZ173" s="7"/>
      <c r="RA173" s="7"/>
      <c r="RB173" s="7"/>
      <c r="RC173" s="7"/>
      <c r="RD173" s="7"/>
      <c r="RE173" s="7"/>
      <c r="RF173" s="7"/>
      <c r="RG173" s="7"/>
      <c r="RH173" s="7"/>
      <c r="RI173" s="7">
        <v>0</v>
      </c>
      <c r="RJ173" s="7"/>
      <c r="RK173" s="7"/>
      <c r="RL173" s="7"/>
      <c r="RM173" s="7" t="s">
        <v>1188</v>
      </c>
      <c r="RN173" s="7"/>
      <c r="RO173" s="7"/>
      <c r="RP173" s="7"/>
      <c r="RQ173" s="7"/>
      <c r="RR173" s="7"/>
      <c r="RS173" s="7"/>
      <c r="RT173" s="7"/>
      <c r="RU173" s="7"/>
      <c r="RV173" s="7"/>
      <c r="RW173" s="7"/>
      <c r="RX173" s="7"/>
      <c r="RY173" s="7"/>
      <c r="RZ173" s="7"/>
      <c r="SA173" s="7"/>
      <c r="SB173" s="7"/>
      <c r="SC173" s="7"/>
      <c r="SD173" s="7"/>
      <c r="SE173" s="7"/>
      <c r="SF173" s="7"/>
      <c r="SG173" s="36">
        <f t="shared" si="283"/>
        <v>3823315</v>
      </c>
      <c r="SH173" s="36">
        <f t="shared" si="284"/>
        <v>3823315</v>
      </c>
      <c r="SI173" s="36">
        <f t="shared" si="285"/>
        <v>3135000</v>
      </c>
      <c r="SJ173" s="20">
        <f t="shared" si="286"/>
        <v>3060000</v>
      </c>
      <c r="SK173" s="20">
        <f t="shared" si="287"/>
        <v>0</v>
      </c>
      <c r="SL173" s="20">
        <f t="shared" si="288"/>
        <v>75000</v>
      </c>
      <c r="SM173" s="20">
        <f t="shared" si="289"/>
        <v>0</v>
      </c>
      <c r="SN173" s="36">
        <f t="shared" si="290"/>
        <v>688315</v>
      </c>
      <c r="SO173" s="36">
        <f t="shared" si="291"/>
        <v>30000</v>
      </c>
      <c r="SP173" s="20">
        <f t="shared" si="292"/>
        <v>0</v>
      </c>
      <c r="SQ173" s="20">
        <f t="shared" si="293"/>
        <v>30000</v>
      </c>
      <c r="SR173" s="20">
        <f t="shared" si="294"/>
        <v>0</v>
      </c>
      <c r="SS173" s="20">
        <f t="shared" si="295"/>
        <v>12000</v>
      </c>
      <c r="ST173" s="20">
        <f t="shared" si="296"/>
        <v>240000</v>
      </c>
      <c r="SU173" s="20">
        <f t="shared" si="297"/>
        <v>50000</v>
      </c>
      <c r="SV173" s="36">
        <f t="shared" si="298"/>
        <v>356315</v>
      </c>
      <c r="SW173" s="20">
        <f t="shared" si="299"/>
        <v>9000</v>
      </c>
      <c r="SX173" s="20">
        <f t="shared" si="300"/>
        <v>26315</v>
      </c>
      <c r="SY173" s="20">
        <f t="shared" si="301"/>
        <v>24000</v>
      </c>
      <c r="SZ173" s="20">
        <f t="shared" si="302"/>
        <v>82000</v>
      </c>
      <c r="TA173" s="20">
        <f t="shared" si="303"/>
        <v>50000</v>
      </c>
      <c r="TB173" s="20">
        <f t="shared" si="304"/>
        <v>165000</v>
      </c>
      <c r="TC173" s="20">
        <f t="shared" si="305"/>
        <v>0</v>
      </c>
      <c r="TD173" s="20">
        <f t="shared" si="306"/>
        <v>0</v>
      </c>
      <c r="TE173" s="20">
        <f t="shared" si="307"/>
        <v>0</v>
      </c>
      <c r="TF173" s="20">
        <f t="shared" si="308"/>
        <v>0</v>
      </c>
      <c r="TG173" s="20">
        <f t="shared" si="309"/>
        <v>0</v>
      </c>
      <c r="TH173" s="20">
        <f t="shared" si="310"/>
        <v>0</v>
      </c>
      <c r="TI173" s="6"/>
      <c r="TJ173" s="36">
        <f t="shared" si="311"/>
        <v>3823315</v>
      </c>
      <c r="TK173" s="36">
        <f t="shared" si="312"/>
        <v>3823315</v>
      </c>
      <c r="TL173" s="36">
        <f t="shared" si="313"/>
        <v>3135000</v>
      </c>
      <c r="TM173" s="20">
        <f t="shared" si="314"/>
        <v>3060000</v>
      </c>
      <c r="TN173" s="20">
        <f t="shared" si="315"/>
        <v>0</v>
      </c>
      <c r="TO173" s="20">
        <f t="shared" si="316"/>
        <v>75000</v>
      </c>
      <c r="TP173" s="20">
        <f t="shared" si="317"/>
        <v>0</v>
      </c>
      <c r="TQ173" s="36">
        <f t="shared" si="318"/>
        <v>688315</v>
      </c>
      <c r="TR173" s="36">
        <f t="shared" si="319"/>
        <v>30000</v>
      </c>
      <c r="TS173" s="20">
        <f t="shared" si="320"/>
        <v>0</v>
      </c>
      <c r="TT173" s="20">
        <f t="shared" si="321"/>
        <v>30000</v>
      </c>
      <c r="TU173" s="20">
        <f t="shared" si="322"/>
        <v>0</v>
      </c>
      <c r="TV173" s="20">
        <f t="shared" si="323"/>
        <v>12000</v>
      </c>
      <c r="TW173" s="20">
        <f t="shared" si="324"/>
        <v>240000</v>
      </c>
      <c r="TX173" s="20">
        <f t="shared" si="325"/>
        <v>50000</v>
      </c>
      <c r="TY173" s="36">
        <f t="shared" si="326"/>
        <v>356315</v>
      </c>
      <c r="TZ173" s="20">
        <f t="shared" si="327"/>
        <v>9000</v>
      </c>
      <c r="UA173" s="20">
        <f t="shared" si="328"/>
        <v>26315</v>
      </c>
      <c r="UB173" s="20">
        <f t="shared" si="329"/>
        <v>24000</v>
      </c>
      <c r="UC173" s="20">
        <f t="shared" si="330"/>
        <v>82000</v>
      </c>
      <c r="UD173" s="20">
        <f t="shared" si="331"/>
        <v>50000</v>
      </c>
      <c r="UE173" s="20">
        <f t="shared" si="332"/>
        <v>165000</v>
      </c>
      <c r="UF173" s="20">
        <f t="shared" si="333"/>
        <v>0</v>
      </c>
      <c r="UG173" s="20">
        <f t="shared" si="334"/>
        <v>0</v>
      </c>
      <c r="UH173" s="20">
        <f t="shared" si="335"/>
        <v>0</v>
      </c>
      <c r="UI173" s="20">
        <f t="shared" si="336"/>
        <v>0</v>
      </c>
      <c r="UJ173" s="20">
        <f t="shared" si="337"/>
        <v>0</v>
      </c>
      <c r="UK173" s="20">
        <f t="shared" si="338"/>
        <v>0</v>
      </c>
      <c r="UL173" s="6"/>
      <c r="UM173" s="36">
        <f t="shared" si="339"/>
        <v>3823315</v>
      </c>
      <c r="UN173" s="36">
        <f t="shared" si="340"/>
        <v>3823315</v>
      </c>
      <c r="UO173" s="36">
        <f t="shared" si="341"/>
        <v>3135000</v>
      </c>
      <c r="UP173" s="20">
        <f t="shared" si="342"/>
        <v>3060000</v>
      </c>
      <c r="UQ173" s="20">
        <f t="shared" si="343"/>
        <v>0</v>
      </c>
      <c r="UR173" s="20">
        <f t="shared" si="344"/>
        <v>75000</v>
      </c>
      <c r="US173" s="20">
        <f t="shared" si="345"/>
        <v>0</v>
      </c>
      <c r="UT173" s="36">
        <f t="shared" si="346"/>
        <v>688315</v>
      </c>
      <c r="UU173" s="36">
        <f t="shared" si="347"/>
        <v>30000</v>
      </c>
      <c r="UV173" s="20">
        <f t="shared" si="348"/>
        <v>0</v>
      </c>
      <c r="UW173" s="20">
        <f t="shared" si="349"/>
        <v>30000</v>
      </c>
      <c r="UX173" s="20">
        <f t="shared" si="350"/>
        <v>0</v>
      </c>
      <c r="UY173" s="20">
        <f t="shared" si="351"/>
        <v>12000</v>
      </c>
      <c r="UZ173" s="20">
        <f t="shared" si="352"/>
        <v>240000</v>
      </c>
      <c r="VA173" s="20">
        <f t="shared" si="353"/>
        <v>50000</v>
      </c>
      <c r="VB173" s="36">
        <f t="shared" si="354"/>
        <v>356315</v>
      </c>
      <c r="VC173" s="20">
        <f t="shared" si="355"/>
        <v>9000</v>
      </c>
      <c r="VD173" s="20">
        <f t="shared" si="356"/>
        <v>26315</v>
      </c>
      <c r="VE173" s="20">
        <f t="shared" si="357"/>
        <v>24000</v>
      </c>
      <c r="VF173" s="20">
        <f t="shared" si="358"/>
        <v>82000</v>
      </c>
      <c r="VG173" s="20">
        <f t="shared" si="359"/>
        <v>50000</v>
      </c>
      <c r="VH173" s="20">
        <f t="shared" si="360"/>
        <v>165000</v>
      </c>
      <c r="VI173" s="20">
        <f t="shared" si="361"/>
        <v>0</v>
      </c>
      <c r="VJ173" s="20">
        <f t="shared" si="362"/>
        <v>0</v>
      </c>
      <c r="VK173" s="20">
        <f t="shared" si="363"/>
        <v>0</v>
      </c>
      <c r="VL173" s="20">
        <f t="shared" si="364"/>
        <v>0</v>
      </c>
      <c r="VM173" s="20">
        <f t="shared" si="365"/>
        <v>0</v>
      </c>
      <c r="VN173" s="20">
        <f t="shared" si="366"/>
        <v>0</v>
      </c>
      <c r="VT173" s="34">
        <f t="shared" si="253"/>
        <v>1826777</v>
      </c>
      <c r="VU173" s="34" t="str">
        <f t="shared" si="254"/>
        <v>Pracoviště pečovatelské péče, o. p. s.</v>
      </c>
      <c r="VV173" s="34" t="str">
        <f t="shared" si="255"/>
        <v>Pracoviště pečovatelské služby, o.p.s.</v>
      </c>
      <c r="VW173" s="34" t="str">
        <f t="shared" si="256"/>
        <v>pečovatelská služba</v>
      </c>
      <c r="VX173" s="10">
        <f t="shared" si="257"/>
        <v>282000</v>
      </c>
      <c r="VY173" s="10"/>
      <c r="VZ173" s="10"/>
      <c r="WA173" s="10">
        <f t="shared" si="258"/>
        <v>9000</v>
      </c>
      <c r="WB173" s="10">
        <f t="shared" si="259"/>
        <v>165000</v>
      </c>
      <c r="WC173" s="10">
        <f t="shared" si="260"/>
        <v>24000</v>
      </c>
      <c r="WD173" s="10">
        <f t="shared" si="261"/>
        <v>0</v>
      </c>
      <c r="WE173" s="10">
        <f t="shared" si="262"/>
        <v>158315</v>
      </c>
      <c r="WF173" s="10"/>
      <c r="WG173" s="10"/>
      <c r="WH173" s="10">
        <f t="shared" si="263"/>
        <v>0</v>
      </c>
      <c r="WI173" s="10">
        <f t="shared" si="264"/>
        <v>50000</v>
      </c>
      <c r="WJ173" s="10">
        <f t="shared" si="265"/>
        <v>2727000</v>
      </c>
      <c r="WK173" s="10"/>
      <c r="WL173" s="10">
        <f t="shared" si="266"/>
        <v>408000</v>
      </c>
      <c r="WM173" s="10">
        <f t="shared" si="267"/>
        <v>3823315</v>
      </c>
      <c r="WN173" s="10">
        <f t="shared" si="268"/>
        <v>3823315</v>
      </c>
      <c r="WO173" s="10">
        <f t="shared" si="269"/>
        <v>0</v>
      </c>
      <c r="WP173" s="10">
        <f t="shared" si="270"/>
        <v>3135000</v>
      </c>
      <c r="WQ173" s="34">
        <v>6115340</v>
      </c>
      <c r="WR173" s="10">
        <f t="shared" si="271"/>
        <v>282000</v>
      </c>
      <c r="WS173" s="10"/>
      <c r="WT173" s="10"/>
      <c r="WU173" s="10">
        <f t="shared" si="272"/>
        <v>9000</v>
      </c>
      <c r="WV173" s="10">
        <f t="shared" si="273"/>
        <v>165000</v>
      </c>
      <c r="WW173" s="10">
        <f t="shared" si="274"/>
        <v>24000</v>
      </c>
      <c r="WX173" s="10">
        <f t="shared" si="275"/>
        <v>0</v>
      </c>
      <c r="WY173" s="10">
        <f t="shared" si="276"/>
        <v>158315</v>
      </c>
      <c r="WZ173" s="10"/>
      <c r="XA173" s="10"/>
      <c r="XB173" s="10">
        <f t="shared" si="277"/>
        <v>0</v>
      </c>
      <c r="XC173" s="10">
        <f t="shared" si="278"/>
        <v>50000</v>
      </c>
      <c r="XD173" s="10">
        <f t="shared" si="279"/>
        <v>3135000</v>
      </c>
      <c r="XE173" s="10">
        <f t="shared" si="280"/>
        <v>3823315</v>
      </c>
      <c r="XF173" s="10"/>
      <c r="XG173" s="10">
        <f t="shared" si="281"/>
        <v>3823315</v>
      </c>
      <c r="XH173" s="10">
        <f t="shared" si="282"/>
        <v>0</v>
      </c>
      <c r="XI173" s="10"/>
      <c r="XJ173" s="10"/>
      <c r="XK173" s="10"/>
    </row>
    <row r="174" spans="1:635" s="34" customFormat="1" ht="28.5" customHeight="1">
      <c r="A174" s="7">
        <v>1</v>
      </c>
      <c r="B174" s="9" t="s">
        <v>1766</v>
      </c>
      <c r="C174" s="7">
        <v>25263633</v>
      </c>
      <c r="D174" s="7" t="s">
        <v>1767</v>
      </c>
      <c r="E174" s="7" t="s">
        <v>1768</v>
      </c>
      <c r="F174" s="7">
        <v>5991938</v>
      </c>
      <c r="G174" s="7" t="s">
        <v>1214</v>
      </c>
      <c r="H174" s="7" t="s">
        <v>1187</v>
      </c>
      <c r="I174" s="7" t="s">
        <v>1330</v>
      </c>
      <c r="J174" s="35">
        <v>39083</v>
      </c>
      <c r="K174" s="7"/>
      <c r="L174" s="7" t="s">
        <v>1188</v>
      </c>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t="s">
        <v>1189</v>
      </c>
      <c r="AQ174" s="7">
        <v>25</v>
      </c>
      <c r="AR174" s="7">
        <v>25</v>
      </c>
      <c r="AS174" s="7">
        <v>28</v>
      </c>
      <c r="AT174" s="7">
        <v>27</v>
      </c>
      <c r="AU174" s="7">
        <v>24</v>
      </c>
      <c r="AV174" s="7"/>
      <c r="AW174" s="7"/>
      <c r="AX174" s="7"/>
      <c r="AY174" s="7"/>
      <c r="AZ174" s="7"/>
      <c r="BA174" s="7"/>
      <c r="BB174" s="7"/>
      <c r="BC174" s="7"/>
      <c r="BD174" s="7"/>
      <c r="BE174" s="7"/>
      <c r="BF174" s="7"/>
      <c r="BG174" s="7"/>
      <c r="BH174" s="7"/>
      <c r="BI174" s="7"/>
      <c r="BJ174" s="7">
        <v>5435</v>
      </c>
      <c r="BK174" s="7"/>
      <c r="BL174" s="7" t="s">
        <v>1769</v>
      </c>
      <c r="BM174" s="7" t="s">
        <v>1212</v>
      </c>
      <c r="BN174" s="7" t="s">
        <v>1255</v>
      </c>
      <c r="BO174" s="7">
        <v>2</v>
      </c>
      <c r="BP174" s="7">
        <v>4</v>
      </c>
      <c r="BQ174" s="7">
        <v>5</v>
      </c>
      <c r="BR174" s="7">
        <v>6</v>
      </c>
      <c r="BS174" s="7">
        <v>0</v>
      </c>
      <c r="BT174" s="7">
        <v>1</v>
      </c>
      <c r="BU174" s="7">
        <v>0</v>
      </c>
      <c r="BV174" s="7">
        <v>3</v>
      </c>
      <c r="BW174" s="7">
        <v>3</v>
      </c>
      <c r="BX174" s="7">
        <v>0</v>
      </c>
      <c r="BY174" s="7">
        <v>3</v>
      </c>
      <c r="BZ174" s="7">
        <v>4</v>
      </c>
      <c r="CA174" s="7">
        <v>8</v>
      </c>
      <c r="CB174" s="7">
        <v>9</v>
      </c>
      <c r="CC174" s="7">
        <v>0</v>
      </c>
      <c r="CD174" s="7">
        <v>17</v>
      </c>
      <c r="CE174" s="7">
        <v>7</v>
      </c>
      <c r="CF174" s="7">
        <v>24</v>
      </c>
      <c r="CG174" s="7"/>
      <c r="CH174" s="7">
        <v>2</v>
      </c>
      <c r="CI174" s="7">
        <v>4</v>
      </c>
      <c r="CJ174" s="7">
        <v>4</v>
      </c>
      <c r="CK174" s="7">
        <v>6</v>
      </c>
      <c r="CL174" s="7">
        <v>0</v>
      </c>
      <c r="CM174" s="7">
        <v>1</v>
      </c>
      <c r="CN174" s="7">
        <v>0</v>
      </c>
      <c r="CO174" s="7">
        <v>4</v>
      </c>
      <c r="CP174" s="7">
        <v>3</v>
      </c>
      <c r="CQ174" s="7">
        <v>0</v>
      </c>
      <c r="CR174" s="7">
        <v>3</v>
      </c>
      <c r="CS174" s="7">
        <v>4</v>
      </c>
      <c r="CT174" s="7">
        <v>8</v>
      </c>
      <c r="CU174" s="7">
        <v>9</v>
      </c>
      <c r="CV174" s="7">
        <v>0</v>
      </c>
      <c r="CW174" s="7">
        <v>16</v>
      </c>
      <c r="CX174" s="7">
        <v>8</v>
      </c>
      <c r="CY174" s="7">
        <v>24</v>
      </c>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v>1</v>
      </c>
      <c r="EL174" s="7">
        <v>0.5</v>
      </c>
      <c r="EM174" s="7">
        <v>0.5</v>
      </c>
      <c r="EN174" s="7">
        <v>260000</v>
      </c>
      <c r="EO174" s="7">
        <v>200000</v>
      </c>
      <c r="EP174" s="7">
        <v>13</v>
      </c>
      <c r="EQ174" s="7">
        <v>6.25</v>
      </c>
      <c r="ER174" s="7">
        <v>5.55</v>
      </c>
      <c r="ES174" s="7">
        <v>1590000</v>
      </c>
      <c r="ET174" s="7">
        <v>900000</v>
      </c>
      <c r="EU174" s="7"/>
      <c r="EV174" s="7"/>
      <c r="EW174" s="7"/>
      <c r="EX174" s="7"/>
      <c r="EY174" s="7"/>
      <c r="EZ174" s="7"/>
      <c r="FA174" s="7"/>
      <c r="FB174" s="7"/>
      <c r="FC174" s="7"/>
      <c r="FD174" s="7"/>
      <c r="FE174" s="7"/>
      <c r="FF174" s="7"/>
      <c r="FG174" s="7"/>
      <c r="FH174" s="7"/>
      <c r="FI174" s="7"/>
      <c r="FJ174" s="7"/>
      <c r="FK174" s="7"/>
      <c r="FL174" s="7"/>
      <c r="FM174" s="7"/>
      <c r="FN174" s="7"/>
      <c r="FO174" s="7">
        <v>1</v>
      </c>
      <c r="FP174" s="7">
        <v>0.5</v>
      </c>
      <c r="FQ174" s="7">
        <v>0.5</v>
      </c>
      <c r="FR174" s="7">
        <v>210000</v>
      </c>
      <c r="FS174" s="7">
        <v>100000</v>
      </c>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c r="IW174" s="7"/>
      <c r="IX174" s="7"/>
      <c r="IY174" s="7"/>
      <c r="IZ174" s="7"/>
      <c r="JA174" s="7"/>
      <c r="JB174" s="7"/>
      <c r="JC174" s="7"/>
      <c r="JD174" s="7"/>
      <c r="JE174" s="7"/>
      <c r="JF174" s="7"/>
      <c r="JG174" s="7"/>
      <c r="JH174" s="7"/>
      <c r="JI174" s="7"/>
      <c r="JJ174" s="7"/>
      <c r="JK174" s="7"/>
      <c r="JL174" s="7"/>
      <c r="JM174" s="7"/>
      <c r="JN174" s="7"/>
      <c r="JO174" s="7"/>
      <c r="JP174" s="7"/>
      <c r="JQ174" s="7"/>
      <c r="JR174" s="7"/>
      <c r="JS174" s="7"/>
      <c r="JT174" s="7"/>
      <c r="JU174" s="7"/>
      <c r="JV174" s="7"/>
      <c r="JW174" s="7"/>
      <c r="JX174" s="7"/>
      <c r="JY174" s="7"/>
      <c r="JZ174" s="7"/>
      <c r="KA174" s="7"/>
      <c r="KB174" s="7"/>
      <c r="KC174" s="7"/>
      <c r="KD174" s="7"/>
      <c r="KE174" s="7"/>
      <c r="KF174" s="7"/>
      <c r="KG174" s="7">
        <v>0</v>
      </c>
      <c r="KH174" s="7"/>
      <c r="KI174" s="7">
        <v>6.75</v>
      </c>
      <c r="KJ174" s="7">
        <v>0</v>
      </c>
      <c r="KK174" s="7">
        <v>0</v>
      </c>
      <c r="KL174" s="7">
        <v>0</v>
      </c>
      <c r="KM174" s="7">
        <v>6.75</v>
      </c>
      <c r="KN174" s="7">
        <v>2060000</v>
      </c>
      <c r="KO174" s="7">
        <v>1200000</v>
      </c>
      <c r="KP174" s="7">
        <v>1200000</v>
      </c>
      <c r="KQ174" s="7"/>
      <c r="KR174" s="7"/>
      <c r="KS174" s="7"/>
      <c r="KT174" s="7">
        <v>0</v>
      </c>
      <c r="KU174" s="7">
        <v>0</v>
      </c>
      <c r="KV174" s="7">
        <v>0</v>
      </c>
      <c r="KW174" s="7"/>
      <c r="KX174" s="7"/>
      <c r="KY174" s="7"/>
      <c r="KZ174" s="7">
        <v>0</v>
      </c>
      <c r="LA174" s="7">
        <v>0</v>
      </c>
      <c r="LB174" s="7">
        <v>0</v>
      </c>
      <c r="LC174" s="7"/>
      <c r="LD174" s="7"/>
      <c r="LE174" s="7"/>
      <c r="LF174" s="7">
        <v>0</v>
      </c>
      <c r="LG174" s="7">
        <v>0</v>
      </c>
      <c r="LH174" s="7">
        <v>0</v>
      </c>
      <c r="LI174" s="7"/>
      <c r="LJ174" s="7"/>
      <c r="LK174" s="7"/>
      <c r="LL174" s="7">
        <v>0</v>
      </c>
      <c r="LM174" s="7">
        <v>0</v>
      </c>
      <c r="LN174" s="7">
        <v>0</v>
      </c>
      <c r="LO174" s="7"/>
      <c r="LP174" s="7"/>
      <c r="LQ174" s="7"/>
      <c r="LR174" s="7">
        <v>40000</v>
      </c>
      <c r="LS174" s="7">
        <v>0</v>
      </c>
      <c r="LT174" s="7">
        <v>0</v>
      </c>
      <c r="LU174" s="7"/>
      <c r="LV174" s="7"/>
      <c r="LW174" s="7"/>
      <c r="LX174" s="7">
        <v>0</v>
      </c>
      <c r="LY174" s="7">
        <v>0</v>
      </c>
      <c r="LZ174" s="7">
        <v>0</v>
      </c>
      <c r="MA174" s="7"/>
      <c r="MB174" s="7"/>
      <c r="MC174" s="7"/>
      <c r="MD174" s="7">
        <v>25000</v>
      </c>
      <c r="ME174" s="7">
        <v>0</v>
      </c>
      <c r="MF174" s="7">
        <v>0</v>
      </c>
      <c r="MG174" s="7"/>
      <c r="MH174" s="7"/>
      <c r="MI174" s="7"/>
      <c r="MJ174" s="7">
        <v>10000</v>
      </c>
      <c r="MK174" s="7">
        <v>0</v>
      </c>
      <c r="ML174" s="7">
        <v>0</v>
      </c>
      <c r="MM174" s="7"/>
      <c r="MN174" s="7"/>
      <c r="MO174" s="7"/>
      <c r="MP174" s="7">
        <v>15000</v>
      </c>
      <c r="MQ174" s="7">
        <v>0</v>
      </c>
      <c r="MR174" s="7">
        <v>0</v>
      </c>
      <c r="MS174" s="7"/>
      <c r="MT174" s="7"/>
      <c r="MU174" s="7"/>
      <c r="MV174" s="7">
        <v>100000</v>
      </c>
      <c r="MW174" s="7">
        <v>0</v>
      </c>
      <c r="MX174" s="7">
        <v>0</v>
      </c>
      <c r="MY174" s="7"/>
      <c r="MZ174" s="7"/>
      <c r="NA174" s="7"/>
      <c r="NB174" s="7">
        <v>30000</v>
      </c>
      <c r="NC174" s="7">
        <v>0</v>
      </c>
      <c r="ND174" s="7">
        <v>0</v>
      </c>
      <c r="NE174" s="7"/>
      <c r="NF174" s="7"/>
      <c r="NG174" s="7"/>
      <c r="NH174" s="7">
        <v>0</v>
      </c>
      <c r="NI174" s="7">
        <v>0</v>
      </c>
      <c r="NJ174" s="7">
        <v>0</v>
      </c>
      <c r="NK174" s="7"/>
      <c r="NL174" s="7"/>
      <c r="NM174" s="7"/>
      <c r="NN174" s="7">
        <v>120000</v>
      </c>
      <c r="NO174" s="7">
        <v>0</v>
      </c>
      <c r="NP174" s="7">
        <v>0</v>
      </c>
      <c r="NQ174" s="7"/>
      <c r="NR174" s="7"/>
      <c r="NS174" s="7"/>
      <c r="NT174" s="7">
        <v>30000</v>
      </c>
      <c r="NU174" s="7">
        <v>0</v>
      </c>
      <c r="NV174" s="7">
        <v>0</v>
      </c>
      <c r="NW174" s="7"/>
      <c r="NX174" s="7"/>
      <c r="NY174" s="7"/>
      <c r="NZ174" s="7">
        <v>75000</v>
      </c>
      <c r="OA174" s="7">
        <v>0</v>
      </c>
      <c r="OB174" s="7">
        <v>0</v>
      </c>
      <c r="OC174" s="7"/>
      <c r="OD174" s="7"/>
      <c r="OE174" s="7"/>
      <c r="OF174" s="7">
        <v>0</v>
      </c>
      <c r="OG174" s="7">
        <v>0</v>
      </c>
      <c r="OH174" s="7">
        <v>0</v>
      </c>
      <c r="OI174" s="7"/>
      <c r="OJ174" s="7"/>
      <c r="OK174" s="7"/>
      <c r="OL174" s="7">
        <v>0</v>
      </c>
      <c r="OM174" s="7">
        <v>0</v>
      </c>
      <c r="ON174" s="7">
        <v>0</v>
      </c>
      <c r="OO174" s="7"/>
      <c r="OP174" s="7"/>
      <c r="OQ174" s="7"/>
      <c r="OR174" s="7">
        <v>0</v>
      </c>
      <c r="OS174" s="7">
        <v>0</v>
      </c>
      <c r="OT174" s="7">
        <v>0</v>
      </c>
      <c r="OU174" s="7"/>
      <c r="OV174" s="7"/>
      <c r="OW174" s="7"/>
      <c r="OX174" s="7">
        <v>0</v>
      </c>
      <c r="OY174" s="7">
        <v>0</v>
      </c>
      <c r="OZ174" s="7">
        <v>0</v>
      </c>
      <c r="PA174" s="7"/>
      <c r="PB174" s="7"/>
      <c r="PC174" s="7"/>
      <c r="PD174" s="7">
        <v>0</v>
      </c>
      <c r="PE174" s="7">
        <v>0</v>
      </c>
      <c r="PF174" s="7">
        <v>0</v>
      </c>
      <c r="PG174" s="7"/>
      <c r="PH174" s="7"/>
      <c r="PI174" s="7"/>
      <c r="PJ174" s="7">
        <v>0</v>
      </c>
      <c r="PK174" s="7">
        <v>0</v>
      </c>
      <c r="PL174" s="7">
        <v>0</v>
      </c>
      <c r="PM174" s="7"/>
      <c r="PN174" s="7"/>
      <c r="PO174" s="7"/>
      <c r="PP174" s="7">
        <v>2505000</v>
      </c>
      <c r="PQ174" s="7">
        <v>1200000</v>
      </c>
      <c r="PR174" s="8">
        <v>1200000</v>
      </c>
      <c r="PS174" s="7">
        <v>100</v>
      </c>
      <c r="PT174" s="7">
        <v>100</v>
      </c>
      <c r="PU174" s="7"/>
      <c r="PV174" s="7"/>
      <c r="PW174" s="7"/>
      <c r="PX174" s="7">
        <v>775000</v>
      </c>
      <c r="PY174" s="7">
        <v>986000</v>
      </c>
      <c r="PZ174" s="7">
        <v>1200000</v>
      </c>
      <c r="QA174" s="7">
        <v>0</v>
      </c>
      <c r="QB174" s="7">
        <v>0</v>
      </c>
      <c r="QC174" s="7">
        <v>0</v>
      </c>
      <c r="QD174" s="7">
        <v>0</v>
      </c>
      <c r="QE174" s="7">
        <v>0</v>
      </c>
      <c r="QF174" s="7">
        <v>0</v>
      </c>
      <c r="QG174" s="7">
        <v>0</v>
      </c>
      <c r="QH174" s="7">
        <v>0</v>
      </c>
      <c r="QI174" s="7">
        <v>0</v>
      </c>
      <c r="QJ174" s="7">
        <v>549483</v>
      </c>
      <c r="QK174" s="7">
        <v>559000</v>
      </c>
      <c r="QL174" s="7">
        <v>470000</v>
      </c>
      <c r="QM174" s="7"/>
      <c r="QN174" s="7">
        <v>0</v>
      </c>
      <c r="QO174" s="7">
        <v>0</v>
      </c>
      <c r="QP174" s="7">
        <v>0</v>
      </c>
      <c r="QQ174" s="7"/>
      <c r="QR174" s="7"/>
      <c r="QS174" s="7"/>
      <c r="QT174" s="7"/>
      <c r="QU174" s="7">
        <v>109000</v>
      </c>
      <c r="QV174" s="7">
        <v>0</v>
      </c>
      <c r="QW174" s="7">
        <v>135000</v>
      </c>
      <c r="QX174" s="7">
        <v>581500</v>
      </c>
      <c r="QY174" s="7">
        <v>327000</v>
      </c>
      <c r="QZ174" s="7">
        <v>700000</v>
      </c>
      <c r="RA174" s="7"/>
      <c r="RB174" s="7"/>
      <c r="RC174" s="7"/>
      <c r="RD174" s="7"/>
      <c r="RE174" s="7"/>
      <c r="RF174" s="7"/>
      <c r="RG174" s="7"/>
      <c r="RH174" s="7"/>
      <c r="RI174" s="7">
        <v>0</v>
      </c>
      <c r="RJ174" s="7"/>
      <c r="RK174" s="7"/>
      <c r="RL174" s="7"/>
      <c r="RM174" s="7" t="s">
        <v>1188</v>
      </c>
      <c r="RN174" s="7"/>
      <c r="RO174" s="7"/>
      <c r="RP174" s="7"/>
      <c r="RQ174" s="7"/>
      <c r="RR174" s="7"/>
      <c r="RS174" s="7"/>
      <c r="RT174" s="7"/>
      <c r="RU174" s="7"/>
      <c r="RV174" s="7"/>
      <c r="RW174" s="7"/>
      <c r="RX174" s="7"/>
      <c r="RY174" s="7"/>
      <c r="RZ174" s="7"/>
      <c r="SA174" s="7"/>
      <c r="SB174" s="7"/>
      <c r="SC174" s="7"/>
      <c r="SD174" s="7"/>
      <c r="SE174" s="7"/>
      <c r="SF174" s="7"/>
      <c r="SG174" s="36">
        <f t="shared" si="283"/>
        <v>2505000</v>
      </c>
      <c r="SH174" s="36">
        <f t="shared" si="284"/>
        <v>2505000</v>
      </c>
      <c r="SI174" s="36">
        <f t="shared" si="285"/>
        <v>2060000</v>
      </c>
      <c r="SJ174" s="20">
        <f t="shared" si="286"/>
        <v>2060000</v>
      </c>
      <c r="SK174" s="20">
        <f t="shared" si="287"/>
        <v>0</v>
      </c>
      <c r="SL174" s="20">
        <f t="shared" si="288"/>
        <v>0</v>
      </c>
      <c r="SM174" s="20">
        <f t="shared" si="289"/>
        <v>0</v>
      </c>
      <c r="SN174" s="36">
        <f t="shared" si="290"/>
        <v>445000</v>
      </c>
      <c r="SO174" s="36">
        <f t="shared" si="291"/>
        <v>40000</v>
      </c>
      <c r="SP174" s="20">
        <f t="shared" si="292"/>
        <v>0</v>
      </c>
      <c r="SQ174" s="20">
        <f t="shared" si="293"/>
        <v>40000</v>
      </c>
      <c r="SR174" s="20">
        <f t="shared" si="294"/>
        <v>0</v>
      </c>
      <c r="SS174" s="20">
        <f t="shared" si="295"/>
        <v>25000</v>
      </c>
      <c r="ST174" s="20">
        <f t="shared" si="296"/>
        <v>10000</v>
      </c>
      <c r="SU174" s="20">
        <f t="shared" si="297"/>
        <v>15000</v>
      </c>
      <c r="SV174" s="36">
        <f t="shared" si="298"/>
        <v>355000</v>
      </c>
      <c r="SW174" s="20">
        <f t="shared" si="299"/>
        <v>100000</v>
      </c>
      <c r="SX174" s="20">
        <f t="shared" si="300"/>
        <v>30000</v>
      </c>
      <c r="SY174" s="20">
        <f t="shared" si="301"/>
        <v>0</v>
      </c>
      <c r="SZ174" s="20">
        <f t="shared" si="302"/>
        <v>120000</v>
      </c>
      <c r="TA174" s="20">
        <f t="shared" si="303"/>
        <v>30000</v>
      </c>
      <c r="TB174" s="20">
        <f t="shared" si="304"/>
        <v>75000</v>
      </c>
      <c r="TC174" s="20">
        <f t="shared" si="305"/>
        <v>0</v>
      </c>
      <c r="TD174" s="20">
        <f t="shared" si="306"/>
        <v>0</v>
      </c>
      <c r="TE174" s="20">
        <f t="shared" si="307"/>
        <v>0</v>
      </c>
      <c r="TF174" s="20">
        <f t="shared" si="308"/>
        <v>0</v>
      </c>
      <c r="TG174" s="20">
        <f t="shared" si="309"/>
        <v>0</v>
      </c>
      <c r="TH174" s="20">
        <f t="shared" si="310"/>
        <v>0</v>
      </c>
      <c r="TI174" s="6"/>
      <c r="TJ174" s="36">
        <f t="shared" si="311"/>
        <v>1200000</v>
      </c>
      <c r="TK174" s="36">
        <f t="shared" si="312"/>
        <v>1200000</v>
      </c>
      <c r="TL174" s="36">
        <f t="shared" si="313"/>
        <v>1200000</v>
      </c>
      <c r="TM174" s="20">
        <f t="shared" si="314"/>
        <v>1200000</v>
      </c>
      <c r="TN174" s="20">
        <f t="shared" si="315"/>
        <v>0</v>
      </c>
      <c r="TO174" s="20">
        <f t="shared" si="316"/>
        <v>0</v>
      </c>
      <c r="TP174" s="20">
        <f t="shared" si="317"/>
        <v>0</v>
      </c>
      <c r="TQ174" s="36">
        <f t="shared" si="318"/>
        <v>0</v>
      </c>
      <c r="TR174" s="36">
        <f t="shared" si="319"/>
        <v>0</v>
      </c>
      <c r="TS174" s="20">
        <f t="shared" si="320"/>
        <v>0</v>
      </c>
      <c r="TT174" s="20">
        <f t="shared" si="321"/>
        <v>0</v>
      </c>
      <c r="TU174" s="20">
        <f t="shared" si="322"/>
        <v>0</v>
      </c>
      <c r="TV174" s="20">
        <f t="shared" si="323"/>
        <v>0</v>
      </c>
      <c r="TW174" s="20">
        <f t="shared" si="324"/>
        <v>0</v>
      </c>
      <c r="TX174" s="20">
        <f t="shared" si="325"/>
        <v>0</v>
      </c>
      <c r="TY174" s="36">
        <f t="shared" si="326"/>
        <v>0</v>
      </c>
      <c r="TZ174" s="20">
        <f t="shared" si="327"/>
        <v>0</v>
      </c>
      <c r="UA174" s="20">
        <f t="shared" si="328"/>
        <v>0</v>
      </c>
      <c r="UB174" s="20">
        <f t="shared" si="329"/>
        <v>0</v>
      </c>
      <c r="UC174" s="20">
        <f t="shared" si="330"/>
        <v>0</v>
      </c>
      <c r="UD174" s="20">
        <f t="shared" si="331"/>
        <v>0</v>
      </c>
      <c r="UE174" s="20">
        <f t="shared" si="332"/>
        <v>0</v>
      </c>
      <c r="UF174" s="20">
        <f t="shared" si="333"/>
        <v>0</v>
      </c>
      <c r="UG174" s="20">
        <f t="shared" si="334"/>
        <v>0</v>
      </c>
      <c r="UH174" s="20">
        <f t="shared" si="335"/>
        <v>0</v>
      </c>
      <c r="UI174" s="20">
        <f t="shared" si="336"/>
        <v>0</v>
      </c>
      <c r="UJ174" s="20">
        <f t="shared" si="337"/>
        <v>0</v>
      </c>
      <c r="UK174" s="20">
        <f t="shared" si="338"/>
        <v>0</v>
      </c>
      <c r="UL174" s="6"/>
      <c r="UM174" s="36">
        <f t="shared" si="339"/>
        <v>1200000</v>
      </c>
      <c r="UN174" s="36">
        <f t="shared" si="340"/>
        <v>1200000</v>
      </c>
      <c r="UO174" s="36">
        <f t="shared" si="341"/>
        <v>1200000</v>
      </c>
      <c r="UP174" s="20">
        <f t="shared" si="342"/>
        <v>1200000</v>
      </c>
      <c r="UQ174" s="20">
        <f t="shared" si="343"/>
        <v>0</v>
      </c>
      <c r="UR174" s="20">
        <f t="shared" si="344"/>
        <v>0</v>
      </c>
      <c r="US174" s="20">
        <f t="shared" si="345"/>
        <v>0</v>
      </c>
      <c r="UT174" s="36">
        <f t="shared" si="346"/>
        <v>0</v>
      </c>
      <c r="UU174" s="36">
        <f t="shared" si="347"/>
        <v>0</v>
      </c>
      <c r="UV174" s="20">
        <f t="shared" si="348"/>
        <v>0</v>
      </c>
      <c r="UW174" s="20">
        <f t="shared" si="349"/>
        <v>0</v>
      </c>
      <c r="UX174" s="20">
        <f t="shared" si="350"/>
        <v>0</v>
      </c>
      <c r="UY174" s="20">
        <f t="shared" si="351"/>
        <v>0</v>
      </c>
      <c r="UZ174" s="20">
        <f t="shared" si="352"/>
        <v>0</v>
      </c>
      <c r="VA174" s="20">
        <f t="shared" si="353"/>
        <v>0</v>
      </c>
      <c r="VB174" s="36">
        <f t="shared" si="354"/>
        <v>0</v>
      </c>
      <c r="VC174" s="20">
        <f t="shared" si="355"/>
        <v>0</v>
      </c>
      <c r="VD174" s="20">
        <f t="shared" si="356"/>
        <v>0</v>
      </c>
      <c r="VE174" s="20">
        <f t="shared" si="357"/>
        <v>0</v>
      </c>
      <c r="VF174" s="20">
        <f t="shared" si="358"/>
        <v>0</v>
      </c>
      <c r="VG174" s="20">
        <f t="shared" si="359"/>
        <v>0</v>
      </c>
      <c r="VH174" s="20">
        <f t="shared" si="360"/>
        <v>0</v>
      </c>
      <c r="VI174" s="20">
        <f t="shared" si="361"/>
        <v>0</v>
      </c>
      <c r="VJ174" s="20">
        <f t="shared" si="362"/>
        <v>0</v>
      </c>
      <c r="VK174" s="20">
        <f t="shared" si="363"/>
        <v>0</v>
      </c>
      <c r="VL174" s="20">
        <f t="shared" si="364"/>
        <v>0</v>
      </c>
      <c r="VM174" s="20">
        <f t="shared" si="365"/>
        <v>0</v>
      </c>
      <c r="VN174" s="20">
        <f t="shared" si="366"/>
        <v>0</v>
      </c>
      <c r="VT174" s="34">
        <f t="shared" si="253"/>
        <v>5991938</v>
      </c>
      <c r="VU174" s="34" t="str">
        <f t="shared" si="254"/>
        <v>PROINTEPO - Střední škola, Základní škola a Mateřská škola s.r.o.</v>
      </c>
      <c r="VV174" s="34" t="str">
        <f t="shared" si="255"/>
        <v>Osobní asistence</v>
      </c>
      <c r="VW174" s="34" t="str">
        <f t="shared" si="256"/>
        <v>osobní asistence</v>
      </c>
      <c r="VX174" s="10">
        <f t="shared" si="257"/>
        <v>75000</v>
      </c>
      <c r="VY174" s="10"/>
      <c r="VZ174" s="10"/>
      <c r="WA174" s="10">
        <f t="shared" si="258"/>
        <v>100000</v>
      </c>
      <c r="WB174" s="10">
        <f t="shared" si="259"/>
        <v>75000</v>
      </c>
      <c r="WC174" s="10">
        <f t="shared" si="260"/>
        <v>0</v>
      </c>
      <c r="WD174" s="10">
        <f t="shared" si="261"/>
        <v>0</v>
      </c>
      <c r="WE174" s="10">
        <f t="shared" si="262"/>
        <v>180000</v>
      </c>
      <c r="WF174" s="10"/>
      <c r="WG174" s="10"/>
      <c r="WH174" s="10">
        <f t="shared" si="263"/>
        <v>0</v>
      </c>
      <c r="WI174" s="10">
        <f t="shared" si="264"/>
        <v>15000</v>
      </c>
      <c r="WJ174" s="10">
        <f t="shared" si="265"/>
        <v>1850000</v>
      </c>
      <c r="WK174" s="10"/>
      <c r="WL174" s="10">
        <f t="shared" si="266"/>
        <v>210000</v>
      </c>
      <c r="WM174" s="10">
        <f t="shared" si="267"/>
        <v>2505000</v>
      </c>
      <c r="WN174" s="10">
        <f t="shared" si="268"/>
        <v>2505000</v>
      </c>
      <c r="WO174" s="10">
        <f t="shared" si="269"/>
        <v>0</v>
      </c>
      <c r="WP174" s="10">
        <f t="shared" si="270"/>
        <v>2060000</v>
      </c>
      <c r="WQ174" s="34">
        <v>6115340</v>
      </c>
      <c r="WR174" s="10">
        <f t="shared" si="271"/>
        <v>0</v>
      </c>
      <c r="WS174" s="10"/>
      <c r="WT174" s="10"/>
      <c r="WU174" s="10">
        <f t="shared" si="272"/>
        <v>0</v>
      </c>
      <c r="WV174" s="10">
        <f t="shared" si="273"/>
        <v>0</v>
      </c>
      <c r="WW174" s="10">
        <f t="shared" si="274"/>
        <v>0</v>
      </c>
      <c r="WX174" s="10">
        <f t="shared" si="275"/>
        <v>0</v>
      </c>
      <c r="WY174" s="10">
        <f t="shared" si="276"/>
        <v>0</v>
      </c>
      <c r="WZ174" s="10"/>
      <c r="XA174" s="10"/>
      <c r="XB174" s="10">
        <f t="shared" si="277"/>
        <v>0</v>
      </c>
      <c r="XC174" s="10">
        <f t="shared" si="278"/>
        <v>0</v>
      </c>
      <c r="XD174" s="10">
        <f t="shared" si="279"/>
        <v>1200000</v>
      </c>
      <c r="XE174" s="10">
        <f t="shared" si="280"/>
        <v>1200000</v>
      </c>
      <c r="XF174" s="10"/>
      <c r="XG174" s="10">
        <f t="shared" si="281"/>
        <v>1200000</v>
      </c>
      <c r="XH174" s="10">
        <f t="shared" si="282"/>
        <v>0</v>
      </c>
      <c r="XI174" s="10"/>
      <c r="XJ174" s="10"/>
      <c r="XK174" s="10"/>
    </row>
    <row r="175" spans="1:635" s="34" customFormat="1" ht="28.5" customHeight="1">
      <c r="A175" s="7">
        <v>1</v>
      </c>
      <c r="B175" s="9" t="s">
        <v>1770</v>
      </c>
      <c r="C175" s="7">
        <v>70155577</v>
      </c>
      <c r="D175" s="7" t="s">
        <v>1771</v>
      </c>
      <c r="E175" s="7" t="s">
        <v>1207</v>
      </c>
      <c r="F175" s="7">
        <v>2174839</v>
      </c>
      <c r="G175" s="7" t="s">
        <v>1477</v>
      </c>
      <c r="H175" s="7" t="s">
        <v>1221</v>
      </c>
      <c r="I175" s="7" t="s">
        <v>1772</v>
      </c>
      <c r="J175" s="35">
        <v>37798</v>
      </c>
      <c r="K175" s="7"/>
      <c r="L175" s="7" t="s">
        <v>1188</v>
      </c>
      <c r="M175" s="7"/>
      <c r="N175" s="7"/>
      <c r="O175" s="7"/>
      <c r="P175" s="7"/>
      <c r="Q175" s="7"/>
      <c r="R175" s="7"/>
      <c r="S175" s="7"/>
      <c r="T175" s="7"/>
      <c r="U175" s="7"/>
      <c r="V175" s="7"/>
      <c r="W175" s="7"/>
      <c r="X175" s="7" t="s">
        <v>1291</v>
      </c>
      <c r="Y175" s="7"/>
      <c r="Z175" s="7">
        <v>20</v>
      </c>
      <c r="AA175" s="7">
        <v>0</v>
      </c>
      <c r="AB175" s="7">
        <v>115</v>
      </c>
      <c r="AC175" s="7">
        <v>100</v>
      </c>
      <c r="AD175" s="7">
        <v>120</v>
      </c>
      <c r="AE175" s="7"/>
      <c r="AF175" s="7"/>
      <c r="AG175" s="7"/>
      <c r="AH175" s="7"/>
      <c r="AI175" s="7"/>
      <c r="AJ175" s="7"/>
      <c r="AK175" s="7"/>
      <c r="AL175" s="7"/>
      <c r="AM175" s="7"/>
      <c r="AN175" s="7"/>
      <c r="AO175" s="7" t="s">
        <v>1773</v>
      </c>
      <c r="AP175" s="7" t="s">
        <v>1628</v>
      </c>
      <c r="AQ175" s="7">
        <v>15</v>
      </c>
      <c r="AR175" s="7">
        <v>0</v>
      </c>
      <c r="AS175" s="7">
        <v>137</v>
      </c>
      <c r="AT175" s="7">
        <v>120</v>
      </c>
      <c r="AU175" s="7">
        <v>130</v>
      </c>
      <c r="AV175" s="7"/>
      <c r="AW175" s="7"/>
      <c r="AX175" s="7"/>
      <c r="AY175" s="7"/>
      <c r="AZ175" s="7"/>
      <c r="BA175" s="7"/>
      <c r="BB175" s="7"/>
      <c r="BC175" s="7"/>
      <c r="BD175" s="7"/>
      <c r="BE175" s="7"/>
      <c r="BF175" s="7"/>
      <c r="BG175" s="7"/>
      <c r="BH175" s="7"/>
      <c r="BI175" s="7"/>
      <c r="BJ175" s="7"/>
      <c r="BK175" s="7" t="s">
        <v>1773</v>
      </c>
      <c r="BL175" s="7" t="s">
        <v>1774</v>
      </c>
      <c r="BM175" s="7" t="s">
        <v>1480</v>
      </c>
      <c r="BN175" s="7" t="s">
        <v>1745</v>
      </c>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v>4</v>
      </c>
      <c r="EL175" s="7">
        <v>4</v>
      </c>
      <c r="EM175" s="7">
        <v>4</v>
      </c>
      <c r="EN175" s="7">
        <v>1125600</v>
      </c>
      <c r="EO175" s="7">
        <v>978462</v>
      </c>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v>4</v>
      </c>
      <c r="FP175" s="7">
        <v>1.7</v>
      </c>
      <c r="FQ175" s="7">
        <v>1.7</v>
      </c>
      <c r="FR175" s="7">
        <v>554032</v>
      </c>
      <c r="FS175" s="7">
        <v>455240</v>
      </c>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v>3</v>
      </c>
      <c r="IO175" s="7">
        <v>210</v>
      </c>
      <c r="IP175" s="7">
        <v>0.105</v>
      </c>
      <c r="IQ175" s="7">
        <v>17850</v>
      </c>
      <c r="IR175" s="7">
        <v>14280</v>
      </c>
      <c r="IS175" s="7"/>
      <c r="IT175" s="7"/>
      <c r="IU175" s="7"/>
      <c r="IV175" s="7"/>
      <c r="IW175" s="7"/>
      <c r="IX175" s="7"/>
      <c r="IY175" s="7"/>
      <c r="IZ175" s="7"/>
      <c r="JA175" s="7"/>
      <c r="JB175" s="7"/>
      <c r="JC175" s="7"/>
      <c r="JD175" s="7"/>
      <c r="JE175" s="7"/>
      <c r="JF175" s="7"/>
      <c r="JG175" s="7"/>
      <c r="JH175" s="7"/>
      <c r="JI175" s="7"/>
      <c r="JJ175" s="7"/>
      <c r="JK175" s="7"/>
      <c r="JL175" s="7"/>
      <c r="JM175" s="7"/>
      <c r="JN175" s="7"/>
      <c r="JO175" s="7"/>
      <c r="JP175" s="7"/>
      <c r="JQ175" s="7"/>
      <c r="JR175" s="7"/>
      <c r="JS175" s="7"/>
      <c r="JT175" s="7"/>
      <c r="JU175" s="7"/>
      <c r="JV175" s="7"/>
      <c r="JW175" s="7"/>
      <c r="JX175" s="7"/>
      <c r="JY175" s="7"/>
      <c r="JZ175" s="7"/>
      <c r="KA175" s="7"/>
      <c r="KB175" s="7"/>
      <c r="KC175" s="7"/>
      <c r="KD175" s="7"/>
      <c r="KE175" s="7"/>
      <c r="KF175" s="7"/>
      <c r="KG175" s="7">
        <v>0</v>
      </c>
      <c r="KH175" s="7"/>
      <c r="KI175" s="7">
        <v>4</v>
      </c>
      <c r="KJ175" s="7">
        <v>0</v>
      </c>
      <c r="KK175" s="7">
        <v>0.105</v>
      </c>
      <c r="KL175" s="7">
        <v>0</v>
      </c>
      <c r="KM175" s="7">
        <v>4.1050000000000004</v>
      </c>
      <c r="KN175" s="7">
        <v>1679632</v>
      </c>
      <c r="KO175" s="7">
        <v>1433702</v>
      </c>
      <c r="KP175" s="7">
        <v>1433702</v>
      </c>
      <c r="KQ175" s="7"/>
      <c r="KR175" s="7"/>
      <c r="KS175" s="7"/>
      <c r="KT175" s="7">
        <v>0</v>
      </c>
      <c r="KU175" s="7">
        <v>0</v>
      </c>
      <c r="KV175" s="7">
        <v>0</v>
      </c>
      <c r="KW175" s="7"/>
      <c r="KX175" s="7"/>
      <c r="KY175" s="7"/>
      <c r="KZ175" s="7">
        <v>17850</v>
      </c>
      <c r="LA175" s="7">
        <v>14280</v>
      </c>
      <c r="LB175" s="7">
        <v>14280</v>
      </c>
      <c r="LC175" s="7"/>
      <c r="LD175" s="7"/>
      <c r="LE175" s="7"/>
      <c r="LF175" s="7">
        <v>0</v>
      </c>
      <c r="LG175" s="7">
        <v>0</v>
      </c>
      <c r="LH175" s="7">
        <v>0</v>
      </c>
      <c r="LI175" s="7"/>
      <c r="LJ175" s="7"/>
      <c r="LK175" s="7"/>
      <c r="LL175" s="7">
        <v>0</v>
      </c>
      <c r="LM175" s="7">
        <v>0</v>
      </c>
      <c r="LN175" s="7">
        <v>0</v>
      </c>
      <c r="LO175" s="7"/>
      <c r="LP175" s="7"/>
      <c r="LQ175" s="7"/>
      <c r="LR175" s="7">
        <v>40000</v>
      </c>
      <c r="LS175" s="7">
        <v>34000</v>
      </c>
      <c r="LT175" s="7">
        <v>34000</v>
      </c>
      <c r="LU175" s="7"/>
      <c r="LV175" s="7"/>
      <c r="LW175" s="7"/>
      <c r="LX175" s="7">
        <v>2000</v>
      </c>
      <c r="LY175" s="7">
        <v>0</v>
      </c>
      <c r="LZ175" s="7">
        <v>0</v>
      </c>
      <c r="MA175" s="7"/>
      <c r="MB175" s="7"/>
      <c r="MC175" s="7"/>
      <c r="MD175" s="7">
        <v>1500</v>
      </c>
      <c r="ME175" s="7">
        <v>500</v>
      </c>
      <c r="MF175" s="7">
        <v>500</v>
      </c>
      <c r="MG175" s="7"/>
      <c r="MH175" s="7"/>
      <c r="MI175" s="7"/>
      <c r="MJ175" s="7">
        <v>1000</v>
      </c>
      <c r="MK175" s="7">
        <v>500</v>
      </c>
      <c r="ML175" s="7">
        <v>500</v>
      </c>
      <c r="MM175" s="7"/>
      <c r="MN175" s="7"/>
      <c r="MO175" s="7"/>
      <c r="MP175" s="7">
        <v>25000</v>
      </c>
      <c r="MQ175" s="7">
        <v>20000</v>
      </c>
      <c r="MR175" s="7">
        <v>20000</v>
      </c>
      <c r="MS175" s="7"/>
      <c r="MT175" s="7"/>
      <c r="MU175" s="7"/>
      <c r="MV175" s="7">
        <v>95000</v>
      </c>
      <c r="MW175" s="7">
        <v>85000</v>
      </c>
      <c r="MX175" s="7">
        <v>85000</v>
      </c>
      <c r="MY175" s="7"/>
      <c r="MZ175" s="7"/>
      <c r="NA175" s="7"/>
      <c r="NB175" s="7">
        <v>30000</v>
      </c>
      <c r="NC175" s="7">
        <v>25000</v>
      </c>
      <c r="ND175" s="7">
        <v>25000</v>
      </c>
      <c r="NE175" s="7"/>
      <c r="NF175" s="7"/>
      <c r="NG175" s="7"/>
      <c r="NH175" s="7">
        <v>0</v>
      </c>
      <c r="NI175" s="7">
        <v>0</v>
      </c>
      <c r="NJ175" s="7">
        <v>0</v>
      </c>
      <c r="NK175" s="7"/>
      <c r="NL175" s="7"/>
      <c r="NM175" s="7"/>
      <c r="NN175" s="7">
        <v>190000</v>
      </c>
      <c r="NO175" s="7">
        <v>160000</v>
      </c>
      <c r="NP175" s="7">
        <v>160000</v>
      </c>
      <c r="NQ175" s="7"/>
      <c r="NR175" s="7"/>
      <c r="NS175" s="7"/>
      <c r="NT175" s="7">
        <v>45000</v>
      </c>
      <c r="NU175" s="7">
        <v>40000</v>
      </c>
      <c r="NV175" s="7">
        <v>40000</v>
      </c>
      <c r="NW175" s="7"/>
      <c r="NX175" s="7"/>
      <c r="NY175" s="7"/>
      <c r="NZ175" s="7">
        <v>12000</v>
      </c>
      <c r="OA175" s="7">
        <v>8000</v>
      </c>
      <c r="OB175" s="7">
        <v>8000</v>
      </c>
      <c r="OC175" s="7"/>
      <c r="OD175" s="7"/>
      <c r="OE175" s="7"/>
      <c r="OF175" s="7">
        <v>20000</v>
      </c>
      <c r="OG175" s="7">
        <v>3000</v>
      </c>
      <c r="OH175" s="7">
        <v>3000</v>
      </c>
      <c r="OI175" s="7"/>
      <c r="OJ175" s="7"/>
      <c r="OK175" s="7"/>
      <c r="OL175" s="7">
        <v>0</v>
      </c>
      <c r="OM175" s="7">
        <v>0</v>
      </c>
      <c r="ON175" s="7">
        <v>0</v>
      </c>
      <c r="OO175" s="7"/>
      <c r="OP175" s="7"/>
      <c r="OQ175" s="7"/>
      <c r="OR175" s="7">
        <v>0</v>
      </c>
      <c r="OS175" s="7">
        <v>0</v>
      </c>
      <c r="OT175" s="7">
        <v>0</v>
      </c>
      <c r="OU175" s="7"/>
      <c r="OV175" s="7"/>
      <c r="OW175" s="7"/>
      <c r="OX175" s="7">
        <v>230000</v>
      </c>
      <c r="OY175" s="7">
        <v>200000</v>
      </c>
      <c r="OZ175" s="7">
        <v>200000</v>
      </c>
      <c r="PA175" s="7"/>
      <c r="PB175" s="7"/>
      <c r="PC175" s="7"/>
      <c r="PD175" s="7">
        <v>0</v>
      </c>
      <c r="PE175" s="7">
        <v>0</v>
      </c>
      <c r="PF175" s="7">
        <v>0</v>
      </c>
      <c r="PG175" s="7"/>
      <c r="PH175" s="7"/>
      <c r="PI175" s="7"/>
      <c r="PJ175" s="7">
        <v>10000</v>
      </c>
      <c r="PK175" s="7">
        <v>5000</v>
      </c>
      <c r="PL175" s="7">
        <v>5000</v>
      </c>
      <c r="PM175" s="7"/>
      <c r="PN175" s="7"/>
      <c r="PO175" s="7"/>
      <c r="PP175" s="7">
        <v>2398982</v>
      </c>
      <c r="PQ175" s="7">
        <v>2028982</v>
      </c>
      <c r="PR175" s="8">
        <v>2028982</v>
      </c>
      <c r="PS175" s="7">
        <v>100</v>
      </c>
      <c r="PT175" s="7">
        <v>100</v>
      </c>
      <c r="PU175" s="7"/>
      <c r="PV175" s="7"/>
      <c r="PW175" s="7"/>
      <c r="PX175" s="7">
        <v>685000</v>
      </c>
      <c r="PY175" s="7">
        <v>1911000</v>
      </c>
      <c r="PZ175" s="7">
        <v>2028982</v>
      </c>
      <c r="QA175" s="7">
        <v>0</v>
      </c>
      <c r="QB175" s="7">
        <v>0</v>
      </c>
      <c r="QC175" s="7">
        <v>0</v>
      </c>
      <c r="QD175" s="7">
        <v>0</v>
      </c>
      <c r="QE175" s="7">
        <v>0</v>
      </c>
      <c r="QF175" s="7">
        <v>0</v>
      </c>
      <c r="QG175" s="7">
        <v>0</v>
      </c>
      <c r="QH175" s="7">
        <v>0</v>
      </c>
      <c r="QI175" s="7">
        <v>0</v>
      </c>
      <c r="QJ175" s="7">
        <v>0</v>
      </c>
      <c r="QK175" s="7">
        <v>0</v>
      </c>
      <c r="QL175" s="7">
        <v>0</v>
      </c>
      <c r="QM175" s="7"/>
      <c r="QN175" s="7">
        <v>0</v>
      </c>
      <c r="QO175" s="7">
        <v>0</v>
      </c>
      <c r="QP175" s="7">
        <v>0</v>
      </c>
      <c r="QQ175" s="7"/>
      <c r="QR175" s="7"/>
      <c r="QS175" s="7"/>
      <c r="QT175" s="7"/>
      <c r="QU175" s="7">
        <v>130000</v>
      </c>
      <c r="QV175" s="7">
        <v>30000</v>
      </c>
      <c r="QW175" s="7">
        <v>100000</v>
      </c>
      <c r="QX175" s="7">
        <v>185000</v>
      </c>
      <c r="QY175" s="7">
        <v>270000</v>
      </c>
      <c r="QZ175" s="7">
        <v>270000</v>
      </c>
      <c r="RA175" s="7"/>
      <c r="RB175" s="7"/>
      <c r="RC175" s="7"/>
      <c r="RD175" s="7">
        <v>1436908</v>
      </c>
      <c r="RE175" s="7">
        <v>0</v>
      </c>
      <c r="RF175" s="7">
        <v>0</v>
      </c>
      <c r="RG175" s="7"/>
      <c r="RH175" s="7"/>
      <c r="RI175" s="7">
        <v>0</v>
      </c>
      <c r="RJ175" s="7"/>
      <c r="RK175" s="7"/>
      <c r="RL175" s="7"/>
      <c r="RM175" s="7" t="s">
        <v>1188</v>
      </c>
      <c r="RN175" s="7"/>
      <c r="RO175" s="7"/>
      <c r="RP175" s="7"/>
      <c r="RQ175" s="7"/>
      <c r="RR175" s="7"/>
      <c r="RS175" s="7"/>
      <c r="RT175" s="7"/>
      <c r="RU175" s="7"/>
      <c r="RV175" s="7"/>
      <c r="RW175" s="7"/>
      <c r="RX175" s="7"/>
      <c r="RY175" s="7"/>
      <c r="RZ175" s="7"/>
      <c r="SA175" s="7"/>
      <c r="SB175" s="7"/>
      <c r="SC175" s="7"/>
      <c r="SD175" s="7"/>
      <c r="SE175" s="7"/>
      <c r="SF175" s="7"/>
      <c r="SG175" s="36">
        <f t="shared" si="283"/>
        <v>2398982</v>
      </c>
      <c r="SH175" s="36">
        <f t="shared" si="284"/>
        <v>2398982</v>
      </c>
      <c r="SI175" s="36">
        <f t="shared" si="285"/>
        <v>1697482</v>
      </c>
      <c r="SJ175" s="20">
        <f t="shared" si="286"/>
        <v>1679632</v>
      </c>
      <c r="SK175" s="20">
        <f t="shared" si="287"/>
        <v>0</v>
      </c>
      <c r="SL175" s="20">
        <f t="shared" si="288"/>
        <v>17850</v>
      </c>
      <c r="SM175" s="20">
        <f t="shared" si="289"/>
        <v>0</v>
      </c>
      <c r="SN175" s="36">
        <f t="shared" si="290"/>
        <v>701500</v>
      </c>
      <c r="SO175" s="36">
        <f t="shared" si="291"/>
        <v>40000</v>
      </c>
      <c r="SP175" s="20">
        <f t="shared" si="292"/>
        <v>0</v>
      </c>
      <c r="SQ175" s="20">
        <f t="shared" si="293"/>
        <v>40000</v>
      </c>
      <c r="SR175" s="20">
        <f t="shared" si="294"/>
        <v>2000</v>
      </c>
      <c r="SS175" s="20">
        <f t="shared" si="295"/>
        <v>1500</v>
      </c>
      <c r="ST175" s="20">
        <f t="shared" si="296"/>
        <v>1000</v>
      </c>
      <c r="SU175" s="20">
        <f t="shared" si="297"/>
        <v>25000</v>
      </c>
      <c r="SV175" s="36">
        <f t="shared" si="298"/>
        <v>622000</v>
      </c>
      <c r="SW175" s="20">
        <f t="shared" si="299"/>
        <v>95000</v>
      </c>
      <c r="SX175" s="20">
        <f t="shared" si="300"/>
        <v>30000</v>
      </c>
      <c r="SY175" s="20">
        <f t="shared" si="301"/>
        <v>0</v>
      </c>
      <c r="SZ175" s="20">
        <f t="shared" si="302"/>
        <v>190000</v>
      </c>
      <c r="TA175" s="20">
        <f t="shared" si="303"/>
        <v>45000</v>
      </c>
      <c r="TB175" s="20">
        <f t="shared" si="304"/>
        <v>12000</v>
      </c>
      <c r="TC175" s="20">
        <f t="shared" si="305"/>
        <v>20000</v>
      </c>
      <c r="TD175" s="20">
        <f t="shared" si="306"/>
        <v>0</v>
      </c>
      <c r="TE175" s="20">
        <f t="shared" si="307"/>
        <v>0</v>
      </c>
      <c r="TF175" s="20">
        <f t="shared" si="308"/>
        <v>230000</v>
      </c>
      <c r="TG175" s="20">
        <f t="shared" si="309"/>
        <v>0</v>
      </c>
      <c r="TH175" s="20">
        <f t="shared" si="310"/>
        <v>10000</v>
      </c>
      <c r="TI175" s="6"/>
      <c r="TJ175" s="36">
        <f t="shared" si="311"/>
        <v>2028982</v>
      </c>
      <c r="TK175" s="36">
        <f t="shared" si="312"/>
        <v>2028982</v>
      </c>
      <c r="TL175" s="36">
        <f t="shared" si="313"/>
        <v>1447982</v>
      </c>
      <c r="TM175" s="20">
        <f t="shared" si="314"/>
        <v>1433702</v>
      </c>
      <c r="TN175" s="20">
        <f t="shared" si="315"/>
        <v>0</v>
      </c>
      <c r="TO175" s="20">
        <f t="shared" si="316"/>
        <v>14280</v>
      </c>
      <c r="TP175" s="20">
        <f t="shared" si="317"/>
        <v>0</v>
      </c>
      <c r="TQ175" s="36">
        <f t="shared" si="318"/>
        <v>581000</v>
      </c>
      <c r="TR175" s="36">
        <f t="shared" si="319"/>
        <v>34000</v>
      </c>
      <c r="TS175" s="20">
        <f t="shared" si="320"/>
        <v>0</v>
      </c>
      <c r="TT175" s="20">
        <f t="shared" si="321"/>
        <v>34000</v>
      </c>
      <c r="TU175" s="20">
        <f t="shared" si="322"/>
        <v>0</v>
      </c>
      <c r="TV175" s="20">
        <f t="shared" si="323"/>
        <v>500</v>
      </c>
      <c r="TW175" s="20">
        <f t="shared" si="324"/>
        <v>500</v>
      </c>
      <c r="TX175" s="20">
        <f t="shared" si="325"/>
        <v>20000</v>
      </c>
      <c r="TY175" s="36">
        <f t="shared" si="326"/>
        <v>521000</v>
      </c>
      <c r="TZ175" s="20">
        <f t="shared" si="327"/>
        <v>85000</v>
      </c>
      <c r="UA175" s="20">
        <f t="shared" si="328"/>
        <v>25000</v>
      </c>
      <c r="UB175" s="20">
        <f t="shared" si="329"/>
        <v>0</v>
      </c>
      <c r="UC175" s="20">
        <f t="shared" si="330"/>
        <v>160000</v>
      </c>
      <c r="UD175" s="20">
        <f t="shared" si="331"/>
        <v>40000</v>
      </c>
      <c r="UE175" s="20">
        <f t="shared" si="332"/>
        <v>8000</v>
      </c>
      <c r="UF175" s="20">
        <f t="shared" si="333"/>
        <v>3000</v>
      </c>
      <c r="UG175" s="20">
        <f t="shared" si="334"/>
        <v>0</v>
      </c>
      <c r="UH175" s="20">
        <f t="shared" si="335"/>
        <v>0</v>
      </c>
      <c r="UI175" s="20">
        <f t="shared" si="336"/>
        <v>200000</v>
      </c>
      <c r="UJ175" s="20">
        <f t="shared" si="337"/>
        <v>0</v>
      </c>
      <c r="UK175" s="20">
        <f t="shared" si="338"/>
        <v>5000</v>
      </c>
      <c r="UL175" s="6"/>
      <c r="UM175" s="36">
        <f t="shared" si="339"/>
        <v>2028982</v>
      </c>
      <c r="UN175" s="36">
        <f t="shared" si="340"/>
        <v>2028982</v>
      </c>
      <c r="UO175" s="36">
        <f t="shared" si="341"/>
        <v>1447982</v>
      </c>
      <c r="UP175" s="20">
        <f t="shared" si="342"/>
        <v>1433702</v>
      </c>
      <c r="UQ175" s="20">
        <f t="shared" si="343"/>
        <v>0</v>
      </c>
      <c r="UR175" s="20">
        <f t="shared" si="344"/>
        <v>14280</v>
      </c>
      <c r="US175" s="20">
        <f t="shared" si="345"/>
        <v>0</v>
      </c>
      <c r="UT175" s="36">
        <f t="shared" si="346"/>
        <v>581000</v>
      </c>
      <c r="UU175" s="36">
        <f t="shared" si="347"/>
        <v>34000</v>
      </c>
      <c r="UV175" s="20">
        <f t="shared" si="348"/>
        <v>0</v>
      </c>
      <c r="UW175" s="20">
        <f t="shared" si="349"/>
        <v>34000</v>
      </c>
      <c r="UX175" s="20">
        <f t="shared" si="350"/>
        <v>0</v>
      </c>
      <c r="UY175" s="20">
        <f t="shared" si="351"/>
        <v>500</v>
      </c>
      <c r="UZ175" s="20">
        <f t="shared" si="352"/>
        <v>500</v>
      </c>
      <c r="VA175" s="20">
        <f t="shared" si="353"/>
        <v>20000</v>
      </c>
      <c r="VB175" s="36">
        <f t="shared" si="354"/>
        <v>521000</v>
      </c>
      <c r="VC175" s="20">
        <f t="shared" si="355"/>
        <v>85000</v>
      </c>
      <c r="VD175" s="20">
        <f t="shared" si="356"/>
        <v>25000</v>
      </c>
      <c r="VE175" s="20">
        <f t="shared" si="357"/>
        <v>0</v>
      </c>
      <c r="VF175" s="20">
        <f t="shared" si="358"/>
        <v>160000</v>
      </c>
      <c r="VG175" s="20">
        <f t="shared" si="359"/>
        <v>40000</v>
      </c>
      <c r="VH175" s="20">
        <f t="shared" si="360"/>
        <v>8000</v>
      </c>
      <c r="VI175" s="20">
        <f t="shared" si="361"/>
        <v>3000</v>
      </c>
      <c r="VJ175" s="20">
        <f t="shared" si="362"/>
        <v>0</v>
      </c>
      <c r="VK175" s="20">
        <f t="shared" si="363"/>
        <v>0</v>
      </c>
      <c r="VL175" s="20">
        <f t="shared" si="364"/>
        <v>200000</v>
      </c>
      <c r="VM175" s="20">
        <f t="shared" si="365"/>
        <v>0</v>
      </c>
      <c r="VN175" s="20">
        <f t="shared" si="366"/>
        <v>5000</v>
      </c>
      <c r="VT175" s="34">
        <f t="shared" si="253"/>
        <v>2174839</v>
      </c>
      <c r="VU175" s="34" t="str">
        <f t="shared" si="254"/>
        <v>PROSTOR PRO, o.p.s.</v>
      </c>
      <c r="VV175" s="34" t="str">
        <f t="shared" si="255"/>
        <v>NZDM KLÍDEK</v>
      </c>
      <c r="VW175" s="34" t="str">
        <f t="shared" si="256"/>
        <v>nízkoprahová zařízení pro děti a mládež</v>
      </c>
      <c r="VX175" s="10">
        <f t="shared" si="257"/>
        <v>44500</v>
      </c>
      <c r="VY175" s="10"/>
      <c r="VZ175" s="10"/>
      <c r="WA175" s="10">
        <f t="shared" si="258"/>
        <v>95000</v>
      </c>
      <c r="WB175" s="10">
        <f t="shared" si="259"/>
        <v>12000</v>
      </c>
      <c r="WC175" s="10">
        <f t="shared" si="260"/>
        <v>0</v>
      </c>
      <c r="WD175" s="10">
        <f t="shared" si="261"/>
        <v>0</v>
      </c>
      <c r="WE175" s="10">
        <f t="shared" si="262"/>
        <v>265000</v>
      </c>
      <c r="WF175" s="10"/>
      <c r="WG175" s="10"/>
      <c r="WH175" s="10">
        <f t="shared" si="263"/>
        <v>0</v>
      </c>
      <c r="WI175" s="10">
        <f t="shared" si="264"/>
        <v>285000</v>
      </c>
      <c r="WJ175" s="10">
        <f t="shared" si="265"/>
        <v>1143450</v>
      </c>
      <c r="WK175" s="10"/>
      <c r="WL175" s="10">
        <f t="shared" si="266"/>
        <v>554032</v>
      </c>
      <c r="WM175" s="10">
        <f t="shared" si="267"/>
        <v>2398982</v>
      </c>
      <c r="WN175" s="10">
        <f t="shared" si="268"/>
        <v>2398982</v>
      </c>
      <c r="WO175" s="10">
        <f t="shared" si="269"/>
        <v>0</v>
      </c>
      <c r="WP175" s="10">
        <f t="shared" si="270"/>
        <v>1697482</v>
      </c>
      <c r="WQ175" s="34">
        <v>6115340</v>
      </c>
      <c r="WR175" s="10">
        <f t="shared" si="271"/>
        <v>35000</v>
      </c>
      <c r="WS175" s="10"/>
      <c r="WT175" s="10"/>
      <c r="WU175" s="10">
        <f t="shared" si="272"/>
        <v>85000</v>
      </c>
      <c r="WV175" s="10">
        <f t="shared" si="273"/>
        <v>8000</v>
      </c>
      <c r="WW175" s="10">
        <f t="shared" si="274"/>
        <v>0</v>
      </c>
      <c r="WX175" s="10">
        <f t="shared" si="275"/>
        <v>0</v>
      </c>
      <c r="WY175" s="10">
        <f t="shared" si="276"/>
        <v>225000</v>
      </c>
      <c r="WZ175" s="10"/>
      <c r="XA175" s="10"/>
      <c r="XB175" s="10">
        <f t="shared" si="277"/>
        <v>0</v>
      </c>
      <c r="XC175" s="10">
        <f t="shared" si="278"/>
        <v>228000</v>
      </c>
      <c r="XD175" s="10">
        <f t="shared" si="279"/>
        <v>1447982</v>
      </c>
      <c r="XE175" s="10">
        <f t="shared" si="280"/>
        <v>2028982</v>
      </c>
      <c r="XF175" s="10"/>
      <c r="XG175" s="10">
        <f t="shared" si="281"/>
        <v>2028982</v>
      </c>
      <c r="XH175" s="10">
        <f t="shared" si="282"/>
        <v>0</v>
      </c>
      <c r="XI175" s="10"/>
      <c r="XJ175" s="10"/>
      <c r="XK175" s="10"/>
    </row>
    <row r="176" spans="1:635" s="34" customFormat="1" ht="28.5" customHeight="1">
      <c r="A176" s="7">
        <v>1</v>
      </c>
      <c r="B176" s="9" t="s">
        <v>1770</v>
      </c>
      <c r="C176" s="7">
        <v>70155577</v>
      </c>
      <c r="D176" s="7" t="s">
        <v>1771</v>
      </c>
      <c r="E176" s="7" t="s">
        <v>1207</v>
      </c>
      <c r="F176" s="7">
        <v>7947229</v>
      </c>
      <c r="G176" s="7" t="s">
        <v>1477</v>
      </c>
      <c r="H176" s="7" t="s">
        <v>1221</v>
      </c>
      <c r="I176" s="7" t="s">
        <v>1775</v>
      </c>
      <c r="J176" s="35">
        <v>37798</v>
      </c>
      <c r="K176" s="7"/>
      <c r="L176" s="7" t="s">
        <v>1188</v>
      </c>
      <c r="M176" s="7"/>
      <c r="N176" s="7"/>
      <c r="O176" s="7"/>
      <c r="P176" s="7"/>
      <c r="Q176" s="7"/>
      <c r="R176" s="7"/>
      <c r="S176" s="7"/>
      <c r="T176" s="7"/>
      <c r="U176" s="7"/>
      <c r="V176" s="7"/>
      <c r="W176" s="7"/>
      <c r="X176" s="7" t="s">
        <v>1291</v>
      </c>
      <c r="Y176" s="7"/>
      <c r="Z176" s="7">
        <v>20</v>
      </c>
      <c r="AA176" s="7">
        <v>0</v>
      </c>
      <c r="AB176" s="7">
        <v>126</v>
      </c>
      <c r="AC176" s="7">
        <v>140</v>
      </c>
      <c r="AD176" s="7">
        <v>150</v>
      </c>
      <c r="AE176" s="7"/>
      <c r="AF176" s="7"/>
      <c r="AG176" s="7"/>
      <c r="AH176" s="7"/>
      <c r="AI176" s="7"/>
      <c r="AJ176" s="7"/>
      <c r="AK176" s="7"/>
      <c r="AL176" s="7"/>
      <c r="AM176" s="7"/>
      <c r="AN176" s="7"/>
      <c r="AO176" s="7" t="s">
        <v>1773</v>
      </c>
      <c r="AP176" s="7" t="s">
        <v>1628</v>
      </c>
      <c r="AQ176" s="7">
        <v>15</v>
      </c>
      <c r="AR176" s="7">
        <v>0</v>
      </c>
      <c r="AS176" s="7">
        <v>0</v>
      </c>
      <c r="AT176" s="7">
        <v>20</v>
      </c>
      <c r="AU176" s="7">
        <v>40</v>
      </c>
      <c r="AV176" s="7"/>
      <c r="AW176" s="7"/>
      <c r="AX176" s="7"/>
      <c r="AY176" s="7"/>
      <c r="AZ176" s="7"/>
      <c r="BA176" s="7"/>
      <c r="BB176" s="7"/>
      <c r="BC176" s="7"/>
      <c r="BD176" s="7"/>
      <c r="BE176" s="7"/>
      <c r="BF176" s="7"/>
      <c r="BG176" s="7"/>
      <c r="BH176" s="7"/>
      <c r="BI176" s="7"/>
      <c r="BJ176" s="7"/>
      <c r="BK176" s="7" t="s">
        <v>1776</v>
      </c>
      <c r="BL176" s="7" t="s">
        <v>1774</v>
      </c>
      <c r="BM176" s="7" t="s">
        <v>1480</v>
      </c>
      <c r="BN176" s="7" t="s">
        <v>1481</v>
      </c>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v>2</v>
      </c>
      <c r="EL176" s="7">
        <v>2</v>
      </c>
      <c r="EM176" s="7">
        <v>1.7</v>
      </c>
      <c r="EN176" s="7">
        <v>562800</v>
      </c>
      <c r="EO176" s="7">
        <v>450240</v>
      </c>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v>4</v>
      </c>
      <c r="FP176" s="7">
        <v>0.9</v>
      </c>
      <c r="FQ176" s="7">
        <v>0.9</v>
      </c>
      <c r="FR176" s="7">
        <v>336072</v>
      </c>
      <c r="FS176" s="7">
        <v>275857</v>
      </c>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v>3</v>
      </c>
      <c r="IO176" s="7">
        <v>150</v>
      </c>
      <c r="IP176" s="7">
        <v>7.4999999999999997E-2</v>
      </c>
      <c r="IQ176" s="7">
        <v>12750</v>
      </c>
      <c r="IR176" s="7">
        <v>10200</v>
      </c>
      <c r="IS176" s="7"/>
      <c r="IT176" s="7"/>
      <c r="IU176" s="7"/>
      <c r="IV176" s="7"/>
      <c r="IW176" s="7"/>
      <c r="IX176" s="7"/>
      <c r="IY176" s="7"/>
      <c r="IZ176" s="7"/>
      <c r="JA176" s="7"/>
      <c r="JB176" s="7"/>
      <c r="JC176" s="7"/>
      <c r="JD176" s="7"/>
      <c r="JE176" s="7"/>
      <c r="JF176" s="7"/>
      <c r="JG176" s="7"/>
      <c r="JH176" s="7"/>
      <c r="JI176" s="7"/>
      <c r="JJ176" s="7"/>
      <c r="JK176" s="7"/>
      <c r="JL176" s="7"/>
      <c r="JM176" s="7"/>
      <c r="JN176" s="7"/>
      <c r="JO176" s="7"/>
      <c r="JP176" s="7"/>
      <c r="JQ176" s="7"/>
      <c r="JR176" s="7"/>
      <c r="JS176" s="7"/>
      <c r="JT176" s="7"/>
      <c r="JU176" s="7"/>
      <c r="JV176" s="7"/>
      <c r="JW176" s="7"/>
      <c r="JX176" s="7"/>
      <c r="JY176" s="7"/>
      <c r="JZ176" s="7"/>
      <c r="KA176" s="7"/>
      <c r="KB176" s="7"/>
      <c r="KC176" s="7"/>
      <c r="KD176" s="7"/>
      <c r="KE176" s="7"/>
      <c r="KF176" s="7"/>
      <c r="KG176" s="7">
        <v>0</v>
      </c>
      <c r="KH176" s="7"/>
      <c r="KI176" s="7">
        <v>2</v>
      </c>
      <c r="KJ176" s="7">
        <v>0</v>
      </c>
      <c r="KK176" s="7">
        <v>7.4999999999999997E-2</v>
      </c>
      <c r="KL176" s="7">
        <v>0</v>
      </c>
      <c r="KM176" s="7">
        <v>2.0750000000000002</v>
      </c>
      <c r="KN176" s="7">
        <v>898872</v>
      </c>
      <c r="KO176" s="7">
        <v>726097</v>
      </c>
      <c r="KP176" s="7">
        <v>726097</v>
      </c>
      <c r="KQ176" s="7"/>
      <c r="KR176" s="7"/>
      <c r="KS176" s="7"/>
      <c r="KT176" s="7">
        <v>0</v>
      </c>
      <c r="KU176" s="7">
        <v>0</v>
      </c>
      <c r="KV176" s="7">
        <v>0</v>
      </c>
      <c r="KW176" s="7"/>
      <c r="KX176" s="7"/>
      <c r="KY176" s="7"/>
      <c r="KZ176" s="7">
        <v>12750</v>
      </c>
      <c r="LA176" s="7">
        <v>10200</v>
      </c>
      <c r="LB176" s="7">
        <v>10200</v>
      </c>
      <c r="LC176" s="7"/>
      <c r="LD176" s="7"/>
      <c r="LE176" s="7"/>
      <c r="LF176" s="7">
        <v>0</v>
      </c>
      <c r="LG176" s="7">
        <v>0</v>
      </c>
      <c r="LH176" s="7">
        <v>0</v>
      </c>
      <c r="LI176" s="7"/>
      <c r="LJ176" s="7"/>
      <c r="LK176" s="7"/>
      <c r="LL176" s="7">
        <v>0</v>
      </c>
      <c r="LM176" s="7">
        <v>0</v>
      </c>
      <c r="LN176" s="7">
        <v>0</v>
      </c>
      <c r="LO176" s="7"/>
      <c r="LP176" s="7"/>
      <c r="LQ176" s="7"/>
      <c r="LR176" s="7">
        <v>30000</v>
      </c>
      <c r="LS176" s="7">
        <v>25000</v>
      </c>
      <c r="LT176" s="7">
        <v>25000</v>
      </c>
      <c r="LU176" s="7"/>
      <c r="LV176" s="7"/>
      <c r="LW176" s="7"/>
      <c r="LX176" s="7">
        <v>1000</v>
      </c>
      <c r="LY176" s="7">
        <v>0</v>
      </c>
      <c r="LZ176" s="7">
        <v>0</v>
      </c>
      <c r="MA176" s="7"/>
      <c r="MB176" s="7"/>
      <c r="MC176" s="7"/>
      <c r="MD176" s="7">
        <v>1000</v>
      </c>
      <c r="ME176" s="7">
        <v>500</v>
      </c>
      <c r="MF176" s="7">
        <v>500</v>
      </c>
      <c r="MG176" s="7"/>
      <c r="MH176" s="7"/>
      <c r="MI176" s="7"/>
      <c r="MJ176" s="7">
        <v>1000</v>
      </c>
      <c r="MK176" s="7">
        <v>500</v>
      </c>
      <c r="ML176" s="7">
        <v>500</v>
      </c>
      <c r="MM176" s="7"/>
      <c r="MN176" s="7"/>
      <c r="MO176" s="7"/>
      <c r="MP176" s="7">
        <v>16000</v>
      </c>
      <c r="MQ176" s="7">
        <v>10000</v>
      </c>
      <c r="MR176" s="7">
        <v>10000</v>
      </c>
      <c r="MS176" s="7"/>
      <c r="MT176" s="7"/>
      <c r="MU176" s="7"/>
      <c r="MV176" s="7">
        <v>48000</v>
      </c>
      <c r="MW176" s="7">
        <v>40000</v>
      </c>
      <c r="MX176" s="7">
        <v>40000</v>
      </c>
      <c r="MY176" s="7"/>
      <c r="MZ176" s="7"/>
      <c r="NA176" s="7"/>
      <c r="NB176" s="7">
        <v>18000</v>
      </c>
      <c r="NC176" s="7">
        <v>14000</v>
      </c>
      <c r="ND176" s="7">
        <v>14000</v>
      </c>
      <c r="NE176" s="7"/>
      <c r="NF176" s="7"/>
      <c r="NG176" s="7"/>
      <c r="NH176" s="7">
        <v>0</v>
      </c>
      <c r="NI176" s="7">
        <v>0</v>
      </c>
      <c r="NJ176" s="7">
        <v>0</v>
      </c>
      <c r="NK176" s="7"/>
      <c r="NL176" s="7"/>
      <c r="NM176" s="7"/>
      <c r="NN176" s="7">
        <v>95300</v>
      </c>
      <c r="NO176" s="7">
        <v>80000</v>
      </c>
      <c r="NP176" s="7">
        <v>80000</v>
      </c>
      <c r="NQ176" s="7"/>
      <c r="NR176" s="7"/>
      <c r="NS176" s="7"/>
      <c r="NT176" s="7">
        <v>25000</v>
      </c>
      <c r="NU176" s="7">
        <v>20000</v>
      </c>
      <c r="NV176" s="7">
        <v>20000</v>
      </c>
      <c r="NW176" s="7"/>
      <c r="NX176" s="7"/>
      <c r="NY176" s="7"/>
      <c r="NZ176" s="7">
        <v>10000</v>
      </c>
      <c r="OA176" s="7">
        <v>8000</v>
      </c>
      <c r="OB176" s="7">
        <v>8000</v>
      </c>
      <c r="OC176" s="7"/>
      <c r="OD176" s="7"/>
      <c r="OE176" s="7"/>
      <c r="OF176" s="7">
        <v>15000</v>
      </c>
      <c r="OG176" s="7">
        <v>3000</v>
      </c>
      <c r="OH176" s="7">
        <v>3000</v>
      </c>
      <c r="OI176" s="7"/>
      <c r="OJ176" s="7"/>
      <c r="OK176" s="7"/>
      <c r="OL176" s="7">
        <v>0</v>
      </c>
      <c r="OM176" s="7">
        <v>0</v>
      </c>
      <c r="ON176" s="7">
        <v>0</v>
      </c>
      <c r="OO176" s="7"/>
      <c r="OP176" s="7"/>
      <c r="OQ176" s="7"/>
      <c r="OR176" s="7">
        <v>0</v>
      </c>
      <c r="OS176" s="7">
        <v>0</v>
      </c>
      <c r="OT176" s="7">
        <v>0</v>
      </c>
      <c r="OU176" s="7"/>
      <c r="OV176" s="7"/>
      <c r="OW176" s="7"/>
      <c r="OX176" s="7">
        <v>83375</v>
      </c>
      <c r="OY176" s="7">
        <v>70000</v>
      </c>
      <c r="OZ176" s="7">
        <v>70000</v>
      </c>
      <c r="PA176" s="7"/>
      <c r="PB176" s="7"/>
      <c r="PC176" s="7"/>
      <c r="PD176" s="7">
        <v>0</v>
      </c>
      <c r="PE176" s="7">
        <v>0</v>
      </c>
      <c r="PF176" s="7">
        <v>0</v>
      </c>
      <c r="PG176" s="7"/>
      <c r="PH176" s="7"/>
      <c r="PI176" s="7"/>
      <c r="PJ176" s="7">
        <v>6000</v>
      </c>
      <c r="PK176" s="7">
        <v>4000</v>
      </c>
      <c r="PL176" s="7">
        <v>4000</v>
      </c>
      <c r="PM176" s="7"/>
      <c r="PN176" s="7"/>
      <c r="PO176" s="7"/>
      <c r="PP176" s="7">
        <v>1261297</v>
      </c>
      <c r="PQ176" s="7">
        <v>1011297</v>
      </c>
      <c r="PR176" s="8">
        <v>1011297</v>
      </c>
      <c r="PS176" s="7">
        <v>100</v>
      </c>
      <c r="PT176" s="7">
        <v>100</v>
      </c>
      <c r="PU176" s="7"/>
      <c r="PV176" s="7"/>
      <c r="PW176" s="7"/>
      <c r="PX176" s="7">
        <v>898000</v>
      </c>
      <c r="PY176" s="7">
        <v>882000</v>
      </c>
      <c r="PZ176" s="7">
        <v>1011297</v>
      </c>
      <c r="QA176" s="7">
        <v>0</v>
      </c>
      <c r="QB176" s="7">
        <v>0</v>
      </c>
      <c r="QC176" s="7">
        <v>0</v>
      </c>
      <c r="QD176" s="7">
        <v>0</v>
      </c>
      <c r="QE176" s="7">
        <v>0</v>
      </c>
      <c r="QF176" s="7">
        <v>0</v>
      </c>
      <c r="QG176" s="7">
        <v>0</v>
      </c>
      <c r="QH176" s="7">
        <v>0</v>
      </c>
      <c r="QI176" s="7">
        <v>0</v>
      </c>
      <c r="QJ176" s="7">
        <v>0</v>
      </c>
      <c r="QK176" s="7">
        <v>0</v>
      </c>
      <c r="QL176" s="7">
        <v>0</v>
      </c>
      <c r="QM176" s="7"/>
      <c r="QN176" s="7">
        <v>0</v>
      </c>
      <c r="QO176" s="7">
        <v>0</v>
      </c>
      <c r="QP176" s="7">
        <v>0</v>
      </c>
      <c r="QQ176" s="7"/>
      <c r="QR176" s="7"/>
      <c r="QS176" s="7"/>
      <c r="QT176" s="7"/>
      <c r="QU176" s="7">
        <v>72000</v>
      </c>
      <c r="QV176" s="7">
        <v>0</v>
      </c>
      <c r="QW176" s="7">
        <v>50000</v>
      </c>
      <c r="QX176" s="7">
        <v>116000</v>
      </c>
      <c r="QY176" s="7">
        <v>200000</v>
      </c>
      <c r="QZ176" s="7">
        <v>200000</v>
      </c>
      <c r="RA176" s="7"/>
      <c r="RB176" s="7"/>
      <c r="RC176" s="7"/>
      <c r="RD176" s="7"/>
      <c r="RE176" s="7"/>
      <c r="RF176" s="7"/>
      <c r="RG176" s="7"/>
      <c r="RH176" s="7"/>
      <c r="RI176" s="7">
        <v>0</v>
      </c>
      <c r="RJ176" s="7"/>
      <c r="RK176" s="7"/>
      <c r="RL176" s="7"/>
      <c r="RM176" s="7" t="s">
        <v>1188</v>
      </c>
      <c r="RN176" s="7"/>
      <c r="RO176" s="7"/>
      <c r="RP176" s="7"/>
      <c r="RQ176" s="7"/>
      <c r="RR176" s="7"/>
      <c r="RS176" s="7"/>
      <c r="RT176" s="7"/>
      <c r="RU176" s="7"/>
      <c r="RV176" s="7"/>
      <c r="RW176" s="7"/>
      <c r="RX176" s="7"/>
      <c r="RY176" s="7"/>
      <c r="RZ176" s="7"/>
      <c r="SA176" s="7"/>
      <c r="SB176" s="7"/>
      <c r="SC176" s="7"/>
      <c r="SD176" s="7"/>
      <c r="SE176" s="7"/>
      <c r="SF176" s="7"/>
      <c r="SG176" s="36">
        <f t="shared" si="283"/>
        <v>1261297</v>
      </c>
      <c r="SH176" s="36">
        <f t="shared" si="284"/>
        <v>1261297</v>
      </c>
      <c r="SI176" s="36">
        <f t="shared" si="285"/>
        <v>911622</v>
      </c>
      <c r="SJ176" s="20">
        <f t="shared" si="286"/>
        <v>898872</v>
      </c>
      <c r="SK176" s="20">
        <f t="shared" si="287"/>
        <v>0</v>
      </c>
      <c r="SL176" s="20">
        <f t="shared" si="288"/>
        <v>12750</v>
      </c>
      <c r="SM176" s="20">
        <f t="shared" si="289"/>
        <v>0</v>
      </c>
      <c r="SN176" s="36">
        <f t="shared" si="290"/>
        <v>349675</v>
      </c>
      <c r="SO176" s="36">
        <f t="shared" si="291"/>
        <v>30000</v>
      </c>
      <c r="SP176" s="20">
        <f t="shared" si="292"/>
        <v>0</v>
      </c>
      <c r="SQ176" s="20">
        <f t="shared" si="293"/>
        <v>30000</v>
      </c>
      <c r="SR176" s="20">
        <f t="shared" si="294"/>
        <v>1000</v>
      </c>
      <c r="SS176" s="20">
        <f t="shared" si="295"/>
        <v>1000</v>
      </c>
      <c r="ST176" s="20">
        <f t="shared" si="296"/>
        <v>1000</v>
      </c>
      <c r="SU176" s="20">
        <f t="shared" si="297"/>
        <v>16000</v>
      </c>
      <c r="SV176" s="36">
        <f t="shared" si="298"/>
        <v>294675</v>
      </c>
      <c r="SW176" s="20">
        <f t="shared" si="299"/>
        <v>48000</v>
      </c>
      <c r="SX176" s="20">
        <f t="shared" si="300"/>
        <v>18000</v>
      </c>
      <c r="SY176" s="20">
        <f t="shared" si="301"/>
        <v>0</v>
      </c>
      <c r="SZ176" s="20">
        <f t="shared" si="302"/>
        <v>95300</v>
      </c>
      <c r="TA176" s="20">
        <f t="shared" si="303"/>
        <v>25000</v>
      </c>
      <c r="TB176" s="20">
        <f t="shared" si="304"/>
        <v>10000</v>
      </c>
      <c r="TC176" s="20">
        <f t="shared" si="305"/>
        <v>15000</v>
      </c>
      <c r="TD176" s="20">
        <f t="shared" si="306"/>
        <v>0</v>
      </c>
      <c r="TE176" s="20">
        <f t="shared" si="307"/>
        <v>0</v>
      </c>
      <c r="TF176" s="20">
        <f t="shared" si="308"/>
        <v>83375</v>
      </c>
      <c r="TG176" s="20">
        <f t="shared" si="309"/>
        <v>0</v>
      </c>
      <c r="TH176" s="20">
        <f t="shared" si="310"/>
        <v>6000</v>
      </c>
      <c r="TI176" s="6"/>
      <c r="TJ176" s="36">
        <f t="shared" si="311"/>
        <v>1011297</v>
      </c>
      <c r="TK176" s="36">
        <f t="shared" si="312"/>
        <v>1011297</v>
      </c>
      <c r="TL176" s="36">
        <f t="shared" si="313"/>
        <v>736297</v>
      </c>
      <c r="TM176" s="20">
        <f t="shared" si="314"/>
        <v>726097</v>
      </c>
      <c r="TN176" s="20">
        <f t="shared" si="315"/>
        <v>0</v>
      </c>
      <c r="TO176" s="20">
        <f t="shared" si="316"/>
        <v>10200</v>
      </c>
      <c r="TP176" s="20">
        <f t="shared" si="317"/>
        <v>0</v>
      </c>
      <c r="TQ176" s="36">
        <f t="shared" si="318"/>
        <v>275000</v>
      </c>
      <c r="TR176" s="36">
        <f t="shared" si="319"/>
        <v>25000</v>
      </c>
      <c r="TS176" s="20">
        <f t="shared" si="320"/>
        <v>0</v>
      </c>
      <c r="TT176" s="20">
        <f t="shared" si="321"/>
        <v>25000</v>
      </c>
      <c r="TU176" s="20">
        <f t="shared" si="322"/>
        <v>0</v>
      </c>
      <c r="TV176" s="20">
        <f t="shared" si="323"/>
        <v>500</v>
      </c>
      <c r="TW176" s="20">
        <f t="shared" si="324"/>
        <v>500</v>
      </c>
      <c r="TX176" s="20">
        <f t="shared" si="325"/>
        <v>10000</v>
      </c>
      <c r="TY176" s="36">
        <f t="shared" si="326"/>
        <v>235000</v>
      </c>
      <c r="TZ176" s="20">
        <f t="shared" si="327"/>
        <v>40000</v>
      </c>
      <c r="UA176" s="20">
        <f t="shared" si="328"/>
        <v>14000</v>
      </c>
      <c r="UB176" s="20">
        <f t="shared" si="329"/>
        <v>0</v>
      </c>
      <c r="UC176" s="20">
        <f t="shared" si="330"/>
        <v>80000</v>
      </c>
      <c r="UD176" s="20">
        <f t="shared" si="331"/>
        <v>20000</v>
      </c>
      <c r="UE176" s="20">
        <f t="shared" si="332"/>
        <v>8000</v>
      </c>
      <c r="UF176" s="20">
        <f t="shared" si="333"/>
        <v>3000</v>
      </c>
      <c r="UG176" s="20">
        <f t="shared" si="334"/>
        <v>0</v>
      </c>
      <c r="UH176" s="20">
        <f t="shared" si="335"/>
        <v>0</v>
      </c>
      <c r="UI176" s="20">
        <f t="shared" si="336"/>
        <v>70000</v>
      </c>
      <c r="UJ176" s="20">
        <f t="shared" si="337"/>
        <v>0</v>
      </c>
      <c r="UK176" s="20">
        <f t="shared" si="338"/>
        <v>4000</v>
      </c>
      <c r="UL176" s="6"/>
      <c r="UM176" s="36">
        <f t="shared" si="339"/>
        <v>1011297</v>
      </c>
      <c r="UN176" s="36">
        <f t="shared" si="340"/>
        <v>1011297</v>
      </c>
      <c r="UO176" s="36">
        <f t="shared" si="341"/>
        <v>736297</v>
      </c>
      <c r="UP176" s="20">
        <f t="shared" si="342"/>
        <v>726097</v>
      </c>
      <c r="UQ176" s="20">
        <f t="shared" si="343"/>
        <v>0</v>
      </c>
      <c r="UR176" s="20">
        <f t="shared" si="344"/>
        <v>10200</v>
      </c>
      <c r="US176" s="20">
        <f t="shared" si="345"/>
        <v>0</v>
      </c>
      <c r="UT176" s="36">
        <f t="shared" si="346"/>
        <v>275000</v>
      </c>
      <c r="UU176" s="36">
        <f t="shared" si="347"/>
        <v>25000</v>
      </c>
      <c r="UV176" s="20">
        <f t="shared" si="348"/>
        <v>0</v>
      </c>
      <c r="UW176" s="20">
        <f t="shared" si="349"/>
        <v>25000</v>
      </c>
      <c r="UX176" s="20">
        <f t="shared" si="350"/>
        <v>0</v>
      </c>
      <c r="UY176" s="20">
        <f t="shared" si="351"/>
        <v>500</v>
      </c>
      <c r="UZ176" s="20">
        <f t="shared" si="352"/>
        <v>500</v>
      </c>
      <c r="VA176" s="20">
        <f t="shared" si="353"/>
        <v>10000</v>
      </c>
      <c r="VB176" s="36">
        <f t="shared" si="354"/>
        <v>235000</v>
      </c>
      <c r="VC176" s="20">
        <f t="shared" si="355"/>
        <v>40000</v>
      </c>
      <c r="VD176" s="20">
        <f t="shared" si="356"/>
        <v>14000</v>
      </c>
      <c r="VE176" s="20">
        <f t="shared" si="357"/>
        <v>0</v>
      </c>
      <c r="VF176" s="20">
        <f t="shared" si="358"/>
        <v>80000</v>
      </c>
      <c r="VG176" s="20">
        <f t="shared" si="359"/>
        <v>20000</v>
      </c>
      <c r="VH176" s="20">
        <f t="shared" si="360"/>
        <v>8000</v>
      </c>
      <c r="VI176" s="20">
        <f t="shared" si="361"/>
        <v>3000</v>
      </c>
      <c r="VJ176" s="20">
        <f t="shared" si="362"/>
        <v>0</v>
      </c>
      <c r="VK176" s="20">
        <f t="shared" si="363"/>
        <v>0</v>
      </c>
      <c r="VL176" s="20">
        <f t="shared" si="364"/>
        <v>70000</v>
      </c>
      <c r="VM176" s="20">
        <f t="shared" si="365"/>
        <v>0</v>
      </c>
      <c r="VN176" s="20">
        <f t="shared" si="366"/>
        <v>4000</v>
      </c>
      <c r="VT176" s="34">
        <f t="shared" si="253"/>
        <v>7947229</v>
      </c>
      <c r="VU176" s="34" t="str">
        <f t="shared" si="254"/>
        <v>PROSTOR PRO, o.p.s.</v>
      </c>
      <c r="VV176" s="34" t="str">
        <f t="shared" si="255"/>
        <v>NZDM KLUBÍK</v>
      </c>
      <c r="VW176" s="34" t="str">
        <f t="shared" si="256"/>
        <v>nízkoprahová zařízení pro děti a mládež</v>
      </c>
      <c r="VX176" s="10">
        <f t="shared" si="257"/>
        <v>33000</v>
      </c>
      <c r="VY176" s="10"/>
      <c r="VZ176" s="10"/>
      <c r="WA176" s="10">
        <f t="shared" si="258"/>
        <v>48000</v>
      </c>
      <c r="WB176" s="10">
        <f t="shared" si="259"/>
        <v>10000</v>
      </c>
      <c r="WC176" s="10">
        <f t="shared" si="260"/>
        <v>0</v>
      </c>
      <c r="WD176" s="10">
        <f t="shared" si="261"/>
        <v>0</v>
      </c>
      <c r="WE176" s="10">
        <f t="shared" si="262"/>
        <v>138300</v>
      </c>
      <c r="WF176" s="10"/>
      <c r="WG176" s="10"/>
      <c r="WH176" s="10">
        <f t="shared" si="263"/>
        <v>0</v>
      </c>
      <c r="WI176" s="10">
        <f t="shared" si="264"/>
        <v>120375</v>
      </c>
      <c r="WJ176" s="10">
        <f t="shared" si="265"/>
        <v>575550</v>
      </c>
      <c r="WK176" s="10"/>
      <c r="WL176" s="10">
        <f t="shared" si="266"/>
        <v>336072</v>
      </c>
      <c r="WM176" s="10">
        <f t="shared" si="267"/>
        <v>1261297</v>
      </c>
      <c r="WN176" s="10">
        <f t="shared" si="268"/>
        <v>1261297</v>
      </c>
      <c r="WO176" s="10">
        <f t="shared" si="269"/>
        <v>0</v>
      </c>
      <c r="WP176" s="10">
        <f t="shared" si="270"/>
        <v>911622</v>
      </c>
      <c r="WQ176" s="34">
        <v>6115340</v>
      </c>
      <c r="WR176" s="10">
        <f t="shared" si="271"/>
        <v>26000</v>
      </c>
      <c r="WS176" s="10"/>
      <c r="WT176" s="10"/>
      <c r="WU176" s="10">
        <f t="shared" si="272"/>
        <v>40000</v>
      </c>
      <c r="WV176" s="10">
        <f t="shared" si="273"/>
        <v>8000</v>
      </c>
      <c r="WW176" s="10">
        <f t="shared" si="274"/>
        <v>0</v>
      </c>
      <c r="WX176" s="10">
        <f t="shared" si="275"/>
        <v>0</v>
      </c>
      <c r="WY176" s="10">
        <f t="shared" si="276"/>
        <v>114000</v>
      </c>
      <c r="WZ176" s="10"/>
      <c r="XA176" s="10"/>
      <c r="XB176" s="10">
        <f t="shared" si="277"/>
        <v>0</v>
      </c>
      <c r="XC176" s="10">
        <f t="shared" si="278"/>
        <v>87000</v>
      </c>
      <c r="XD176" s="10">
        <f t="shared" si="279"/>
        <v>736297</v>
      </c>
      <c r="XE176" s="10">
        <f t="shared" si="280"/>
        <v>1011297</v>
      </c>
      <c r="XF176" s="10"/>
      <c r="XG176" s="10">
        <f t="shared" si="281"/>
        <v>1011297</v>
      </c>
      <c r="XH176" s="10">
        <f t="shared" si="282"/>
        <v>0</v>
      </c>
      <c r="XI176" s="10"/>
      <c r="XJ176" s="10"/>
      <c r="XK176" s="10"/>
    </row>
    <row r="177" spans="1:635" s="46" customFormat="1" ht="28.5" customHeight="1">
      <c r="A177" s="46">
        <v>1</v>
      </c>
      <c r="B177" s="60" t="s">
        <v>1777</v>
      </c>
      <c r="C177" s="46">
        <v>75045907</v>
      </c>
      <c r="D177" s="46" t="s">
        <v>1778</v>
      </c>
      <c r="E177" s="46" t="s">
        <v>1779</v>
      </c>
      <c r="F177" s="46">
        <v>4659873</v>
      </c>
      <c r="G177" s="46" t="s">
        <v>1220</v>
      </c>
      <c r="H177" s="46" t="s">
        <v>1221</v>
      </c>
      <c r="I177" s="46" t="s">
        <v>1780</v>
      </c>
      <c r="J177" s="61">
        <v>41275</v>
      </c>
      <c r="L177" s="46" t="s">
        <v>1188</v>
      </c>
      <c r="X177" s="46" t="s">
        <v>1595</v>
      </c>
      <c r="Z177" s="46">
        <v>7</v>
      </c>
      <c r="AA177" s="46">
        <v>8</v>
      </c>
      <c r="AB177" s="46">
        <v>37</v>
      </c>
      <c r="AC177" s="46">
        <v>42</v>
      </c>
      <c r="AD177" s="46">
        <v>53</v>
      </c>
      <c r="AO177" s="46" t="s">
        <v>1781</v>
      </c>
      <c r="AP177" s="46" t="s">
        <v>1595</v>
      </c>
      <c r="AQ177" s="46">
        <v>7</v>
      </c>
      <c r="AR177" s="46">
        <v>8</v>
      </c>
      <c r="AS177" s="46">
        <v>37</v>
      </c>
      <c r="AT177" s="46">
        <v>42</v>
      </c>
      <c r="AU177" s="46">
        <v>53</v>
      </c>
      <c r="BK177" s="46" t="s">
        <v>1781</v>
      </c>
      <c r="BL177" s="46" t="s">
        <v>1782</v>
      </c>
      <c r="BM177" s="46" t="s">
        <v>1783</v>
      </c>
      <c r="BN177" s="46" t="s">
        <v>1543</v>
      </c>
      <c r="EK177" s="46">
        <v>7</v>
      </c>
      <c r="EL177" s="46">
        <v>5.0999999999999996</v>
      </c>
      <c r="EM177" s="46">
        <v>3.5</v>
      </c>
      <c r="EN177" s="46">
        <v>1849803</v>
      </c>
      <c r="EO177" s="46">
        <v>1667000</v>
      </c>
      <c r="FJ177" s="46">
        <v>1</v>
      </c>
      <c r="FK177" s="46">
        <v>0.2</v>
      </c>
      <c r="FL177" s="46">
        <v>0.2</v>
      </c>
      <c r="FM177" s="46">
        <v>96480</v>
      </c>
      <c r="FN177" s="46">
        <v>86000</v>
      </c>
      <c r="FO177" s="46">
        <v>5</v>
      </c>
      <c r="FP177" s="46">
        <v>2.1</v>
      </c>
      <c r="FQ177" s="46">
        <v>1.3</v>
      </c>
      <c r="FR177" s="46">
        <v>850632</v>
      </c>
      <c r="FS177" s="46">
        <v>764000</v>
      </c>
      <c r="KG177" s="46">
        <v>0</v>
      </c>
      <c r="KI177" s="46">
        <v>5.3</v>
      </c>
      <c r="KJ177" s="46">
        <v>0</v>
      </c>
      <c r="KK177" s="46">
        <v>0</v>
      </c>
      <c r="KL177" s="46">
        <v>0</v>
      </c>
      <c r="KM177" s="46">
        <v>5.3</v>
      </c>
      <c r="KN177" s="46">
        <v>2796915</v>
      </c>
      <c r="KO177" s="46">
        <v>2517000</v>
      </c>
      <c r="KP177" s="46">
        <v>377550</v>
      </c>
      <c r="KT177" s="46">
        <v>0</v>
      </c>
      <c r="KU177" s="46">
        <v>0</v>
      </c>
      <c r="KV177" s="46">
        <v>0</v>
      </c>
      <c r="KZ177" s="46">
        <v>0</v>
      </c>
      <c r="LA177" s="46">
        <v>0</v>
      </c>
      <c r="LB177" s="46">
        <v>0</v>
      </c>
      <c r="LF177" s="46">
        <v>0</v>
      </c>
      <c r="LG177" s="46">
        <v>0</v>
      </c>
      <c r="LH177" s="46">
        <v>0</v>
      </c>
      <c r="LL177" s="46">
        <v>2000</v>
      </c>
      <c r="LM177" s="46">
        <v>1800</v>
      </c>
      <c r="LN177" s="46">
        <v>270</v>
      </c>
      <c r="LR177" s="46">
        <v>22000</v>
      </c>
      <c r="LS177" s="46">
        <v>19800</v>
      </c>
      <c r="LT177" s="46">
        <v>2970</v>
      </c>
      <c r="LX177" s="46">
        <v>0</v>
      </c>
      <c r="LY177" s="46">
        <v>0</v>
      </c>
      <c r="LZ177" s="46">
        <v>0</v>
      </c>
      <c r="MD177" s="46">
        <v>20000</v>
      </c>
      <c r="ME177" s="46">
        <v>18000</v>
      </c>
      <c r="MF177" s="46">
        <v>2700</v>
      </c>
      <c r="MJ177" s="46">
        <v>40000</v>
      </c>
      <c r="MK177" s="46">
        <v>36000</v>
      </c>
      <c r="ML177" s="46">
        <v>5400</v>
      </c>
      <c r="MP177" s="46">
        <v>15000</v>
      </c>
      <c r="MQ177" s="46">
        <v>13500</v>
      </c>
      <c r="MR177" s="46">
        <v>2025</v>
      </c>
      <c r="MV177" s="46">
        <v>0</v>
      </c>
      <c r="MW177" s="46">
        <v>0</v>
      </c>
      <c r="MX177" s="46">
        <v>0</v>
      </c>
      <c r="NB177" s="46">
        <v>55000</v>
      </c>
      <c r="NC177" s="46">
        <v>49500</v>
      </c>
      <c r="ND177" s="46">
        <v>7425</v>
      </c>
      <c r="NH177" s="46">
        <v>150000</v>
      </c>
      <c r="NI177" s="46">
        <v>135000</v>
      </c>
      <c r="NJ177" s="46">
        <v>20250</v>
      </c>
      <c r="NN177" s="46">
        <v>120000</v>
      </c>
      <c r="NO177" s="46">
        <v>108000</v>
      </c>
      <c r="NP177" s="46">
        <v>16200</v>
      </c>
      <c r="NT177" s="46">
        <v>50000</v>
      </c>
      <c r="NU177" s="46">
        <v>45000</v>
      </c>
      <c r="NV177" s="46">
        <v>6750</v>
      </c>
      <c r="NZ177" s="46">
        <v>30600</v>
      </c>
      <c r="OA177" s="46">
        <v>27500</v>
      </c>
      <c r="OB177" s="46">
        <v>4100</v>
      </c>
      <c r="OF177" s="46">
        <v>32000</v>
      </c>
      <c r="OG177" s="46">
        <v>28800</v>
      </c>
      <c r="OH177" s="46">
        <v>4320</v>
      </c>
      <c r="OL177" s="46">
        <v>0</v>
      </c>
      <c r="OM177" s="46">
        <v>0</v>
      </c>
      <c r="ON177" s="46">
        <v>0</v>
      </c>
      <c r="OR177" s="46">
        <v>0</v>
      </c>
      <c r="OS177" s="46">
        <v>0</v>
      </c>
      <c r="OT177" s="46">
        <v>0</v>
      </c>
      <c r="OX177" s="46">
        <v>0</v>
      </c>
      <c r="OY177" s="46">
        <v>0</v>
      </c>
      <c r="OZ177" s="46">
        <v>0</v>
      </c>
      <c r="PD177" s="46">
        <v>0</v>
      </c>
      <c r="PE177" s="46">
        <v>0</v>
      </c>
      <c r="PF177" s="46">
        <v>0</v>
      </c>
      <c r="PJ177" s="46">
        <v>166000</v>
      </c>
      <c r="PK177" s="46">
        <v>149400</v>
      </c>
      <c r="PL177" s="46">
        <v>22410</v>
      </c>
      <c r="PP177" s="46">
        <v>3499515</v>
      </c>
      <c r="PQ177" s="46">
        <v>3149300</v>
      </c>
      <c r="PR177" s="62">
        <v>472370</v>
      </c>
      <c r="PS177" s="46">
        <v>15</v>
      </c>
      <c r="PT177" s="46">
        <v>85</v>
      </c>
      <c r="PU177" s="46">
        <v>1</v>
      </c>
      <c r="PX177" s="46">
        <v>1597349</v>
      </c>
      <c r="PY177" s="46">
        <v>1811000</v>
      </c>
      <c r="PZ177" s="46">
        <v>3149300</v>
      </c>
      <c r="QA177" s="46">
        <v>0</v>
      </c>
      <c r="QB177" s="46">
        <v>0</v>
      </c>
      <c r="QC177" s="46">
        <v>0</v>
      </c>
      <c r="QD177" s="46">
        <v>0</v>
      </c>
      <c r="QE177" s="46">
        <v>0</v>
      </c>
      <c r="QF177" s="46">
        <v>0</v>
      </c>
      <c r="QG177" s="46">
        <v>0</v>
      </c>
      <c r="QH177" s="46">
        <v>0</v>
      </c>
      <c r="QI177" s="46">
        <v>0</v>
      </c>
      <c r="QJ177" s="46">
        <v>0</v>
      </c>
      <c r="QK177" s="46">
        <v>0</v>
      </c>
      <c r="QL177" s="46">
        <v>0</v>
      </c>
      <c r="QN177" s="46">
        <v>0</v>
      </c>
      <c r="QO177" s="46">
        <v>0</v>
      </c>
      <c r="QP177" s="46">
        <v>0</v>
      </c>
      <c r="QU177" s="46">
        <v>180000</v>
      </c>
      <c r="QV177" s="46">
        <v>298000</v>
      </c>
      <c r="QW177" s="46">
        <v>300000</v>
      </c>
      <c r="RD177" s="46">
        <v>69689</v>
      </c>
      <c r="RE177" s="46">
        <v>10000</v>
      </c>
      <c r="RF177" s="46">
        <v>50215</v>
      </c>
      <c r="RI177" s="46">
        <v>0</v>
      </c>
      <c r="RM177" s="46" t="s">
        <v>1188</v>
      </c>
      <c r="SG177" s="63">
        <f t="shared" si="283"/>
        <v>3499515</v>
      </c>
      <c r="SH177" s="63">
        <f t="shared" si="284"/>
        <v>3499515</v>
      </c>
      <c r="SI177" s="63">
        <f t="shared" si="285"/>
        <v>2796915</v>
      </c>
      <c r="SJ177" s="45">
        <f t="shared" si="286"/>
        <v>2796915</v>
      </c>
      <c r="SK177" s="45">
        <f t="shared" si="287"/>
        <v>0</v>
      </c>
      <c r="SL177" s="45">
        <f t="shared" si="288"/>
        <v>0</v>
      </c>
      <c r="SM177" s="45">
        <f t="shared" si="289"/>
        <v>0</v>
      </c>
      <c r="SN177" s="63">
        <f t="shared" si="290"/>
        <v>702600</v>
      </c>
      <c r="SO177" s="63">
        <f t="shared" si="291"/>
        <v>24000</v>
      </c>
      <c r="SP177" s="45">
        <f t="shared" si="292"/>
        <v>2000</v>
      </c>
      <c r="SQ177" s="45">
        <f t="shared" si="293"/>
        <v>22000</v>
      </c>
      <c r="SR177" s="45">
        <f t="shared" si="294"/>
        <v>0</v>
      </c>
      <c r="SS177" s="45">
        <f t="shared" si="295"/>
        <v>20000</v>
      </c>
      <c r="ST177" s="45">
        <f t="shared" si="296"/>
        <v>40000</v>
      </c>
      <c r="SU177" s="45">
        <f t="shared" si="297"/>
        <v>15000</v>
      </c>
      <c r="SV177" s="63">
        <f t="shared" si="298"/>
        <v>437600</v>
      </c>
      <c r="SW177" s="45">
        <f t="shared" si="299"/>
        <v>0</v>
      </c>
      <c r="SX177" s="45">
        <f t="shared" si="300"/>
        <v>55000</v>
      </c>
      <c r="SY177" s="45">
        <f t="shared" si="301"/>
        <v>150000</v>
      </c>
      <c r="SZ177" s="45">
        <f t="shared" si="302"/>
        <v>120000</v>
      </c>
      <c r="TA177" s="45">
        <f t="shared" si="303"/>
        <v>50000</v>
      </c>
      <c r="TB177" s="45">
        <f t="shared" si="304"/>
        <v>30600</v>
      </c>
      <c r="TC177" s="45">
        <f t="shared" si="305"/>
        <v>32000</v>
      </c>
      <c r="TD177" s="45">
        <f t="shared" si="306"/>
        <v>0</v>
      </c>
      <c r="TE177" s="45">
        <f t="shared" si="307"/>
        <v>0</v>
      </c>
      <c r="TF177" s="45">
        <f t="shared" si="308"/>
        <v>0</v>
      </c>
      <c r="TG177" s="45">
        <f t="shared" si="309"/>
        <v>0</v>
      </c>
      <c r="TH177" s="45">
        <f t="shared" si="310"/>
        <v>166000</v>
      </c>
      <c r="TI177" s="64"/>
      <c r="TJ177" s="63">
        <f t="shared" si="311"/>
        <v>3149300</v>
      </c>
      <c r="TK177" s="63">
        <f t="shared" si="312"/>
        <v>3149300</v>
      </c>
      <c r="TL177" s="63">
        <f t="shared" si="313"/>
        <v>2517000</v>
      </c>
      <c r="TM177" s="45">
        <f t="shared" si="314"/>
        <v>2517000</v>
      </c>
      <c r="TN177" s="45">
        <f t="shared" si="315"/>
        <v>0</v>
      </c>
      <c r="TO177" s="45">
        <f t="shared" si="316"/>
        <v>0</v>
      </c>
      <c r="TP177" s="45">
        <f t="shared" si="317"/>
        <v>0</v>
      </c>
      <c r="TQ177" s="63">
        <f t="shared" si="318"/>
        <v>632300</v>
      </c>
      <c r="TR177" s="63">
        <f t="shared" si="319"/>
        <v>21600</v>
      </c>
      <c r="TS177" s="45">
        <f t="shared" si="320"/>
        <v>1800</v>
      </c>
      <c r="TT177" s="45">
        <f t="shared" si="321"/>
        <v>19800</v>
      </c>
      <c r="TU177" s="45">
        <f t="shared" si="322"/>
        <v>0</v>
      </c>
      <c r="TV177" s="45">
        <f t="shared" si="323"/>
        <v>18000</v>
      </c>
      <c r="TW177" s="45">
        <f t="shared" si="324"/>
        <v>36000</v>
      </c>
      <c r="TX177" s="45">
        <f t="shared" si="325"/>
        <v>13500</v>
      </c>
      <c r="TY177" s="63">
        <f t="shared" si="326"/>
        <v>393800</v>
      </c>
      <c r="TZ177" s="45">
        <f t="shared" si="327"/>
        <v>0</v>
      </c>
      <c r="UA177" s="45">
        <f t="shared" si="328"/>
        <v>49500</v>
      </c>
      <c r="UB177" s="45">
        <f t="shared" si="329"/>
        <v>135000</v>
      </c>
      <c r="UC177" s="45">
        <f t="shared" si="330"/>
        <v>108000</v>
      </c>
      <c r="UD177" s="45">
        <f t="shared" si="331"/>
        <v>45000</v>
      </c>
      <c r="UE177" s="45">
        <f t="shared" si="332"/>
        <v>27500</v>
      </c>
      <c r="UF177" s="45">
        <f t="shared" si="333"/>
        <v>28800</v>
      </c>
      <c r="UG177" s="45">
        <f t="shared" si="334"/>
        <v>0</v>
      </c>
      <c r="UH177" s="45">
        <f t="shared" si="335"/>
        <v>0</v>
      </c>
      <c r="UI177" s="45">
        <f t="shared" si="336"/>
        <v>0</v>
      </c>
      <c r="UJ177" s="45">
        <f t="shared" si="337"/>
        <v>0</v>
      </c>
      <c r="UK177" s="45">
        <f t="shared" si="338"/>
        <v>149400</v>
      </c>
      <c r="UL177" s="64"/>
      <c r="UM177" s="63">
        <f t="shared" si="339"/>
        <v>472370</v>
      </c>
      <c r="UN177" s="63">
        <f t="shared" si="340"/>
        <v>472370</v>
      </c>
      <c r="UO177" s="63">
        <f t="shared" si="341"/>
        <v>377550</v>
      </c>
      <c r="UP177" s="45">
        <f t="shared" si="342"/>
        <v>377550</v>
      </c>
      <c r="UQ177" s="45">
        <f t="shared" si="343"/>
        <v>0</v>
      </c>
      <c r="UR177" s="45">
        <f t="shared" si="344"/>
        <v>0</v>
      </c>
      <c r="US177" s="45">
        <f t="shared" si="345"/>
        <v>0</v>
      </c>
      <c r="UT177" s="63">
        <f t="shared" si="346"/>
        <v>94820</v>
      </c>
      <c r="UU177" s="63">
        <f t="shared" si="347"/>
        <v>3240</v>
      </c>
      <c r="UV177" s="45">
        <f t="shared" si="348"/>
        <v>270</v>
      </c>
      <c r="UW177" s="45">
        <f t="shared" si="349"/>
        <v>2970</v>
      </c>
      <c r="UX177" s="45">
        <f t="shared" si="350"/>
        <v>0</v>
      </c>
      <c r="UY177" s="45">
        <f t="shared" si="351"/>
        <v>2700</v>
      </c>
      <c r="UZ177" s="45">
        <f t="shared" si="352"/>
        <v>5400</v>
      </c>
      <c r="VA177" s="45">
        <f t="shared" si="353"/>
        <v>2025</v>
      </c>
      <c r="VB177" s="63">
        <f t="shared" si="354"/>
        <v>59045</v>
      </c>
      <c r="VC177" s="45">
        <f t="shared" si="355"/>
        <v>0</v>
      </c>
      <c r="VD177" s="45">
        <f t="shared" si="356"/>
        <v>7425</v>
      </c>
      <c r="VE177" s="45">
        <f t="shared" si="357"/>
        <v>20250</v>
      </c>
      <c r="VF177" s="45">
        <f t="shared" si="358"/>
        <v>16200</v>
      </c>
      <c r="VG177" s="45">
        <f t="shared" si="359"/>
        <v>6750</v>
      </c>
      <c r="VH177" s="45">
        <f t="shared" si="360"/>
        <v>4100</v>
      </c>
      <c r="VI177" s="45">
        <f t="shared" si="361"/>
        <v>4320</v>
      </c>
      <c r="VJ177" s="45">
        <f t="shared" si="362"/>
        <v>0</v>
      </c>
      <c r="VK177" s="45">
        <f t="shared" si="363"/>
        <v>0</v>
      </c>
      <c r="VL177" s="45">
        <f t="shared" si="364"/>
        <v>0</v>
      </c>
      <c r="VM177" s="45">
        <f t="shared" si="365"/>
        <v>0</v>
      </c>
      <c r="VN177" s="45">
        <f t="shared" si="366"/>
        <v>22410</v>
      </c>
      <c r="VT177" s="34">
        <f t="shared" si="253"/>
        <v>4659873</v>
      </c>
      <c r="VU177" s="34" t="str">
        <f t="shared" si="254"/>
        <v>Salesiánský klub mládeže, z. s. Centrum Don Bosco</v>
      </c>
      <c r="VV177" s="34" t="str">
        <f t="shared" si="255"/>
        <v>Sociální rehabilitace Doprovázení</v>
      </c>
      <c r="VW177" s="34" t="str">
        <f t="shared" si="256"/>
        <v>sociální rehabilitace</v>
      </c>
      <c r="VX177" s="10">
        <f t="shared" si="257"/>
        <v>84000</v>
      </c>
      <c r="VY177" s="10"/>
      <c r="VZ177" s="10"/>
      <c r="WA177" s="10">
        <f t="shared" si="258"/>
        <v>0</v>
      </c>
      <c r="WB177" s="10">
        <f t="shared" si="259"/>
        <v>30600</v>
      </c>
      <c r="WC177" s="10">
        <f t="shared" si="260"/>
        <v>150000</v>
      </c>
      <c r="WD177" s="10">
        <f t="shared" si="261"/>
        <v>0</v>
      </c>
      <c r="WE177" s="10">
        <f t="shared" si="262"/>
        <v>225000</v>
      </c>
      <c r="WF177" s="10"/>
      <c r="WG177" s="10"/>
      <c r="WH177" s="10">
        <f t="shared" si="263"/>
        <v>0</v>
      </c>
      <c r="WI177" s="10">
        <f t="shared" si="264"/>
        <v>213000</v>
      </c>
      <c r="WJ177" s="10">
        <f t="shared" si="265"/>
        <v>1946283</v>
      </c>
      <c r="WK177" s="10"/>
      <c r="WL177" s="10">
        <f t="shared" si="266"/>
        <v>850632</v>
      </c>
      <c r="WM177" s="10">
        <f t="shared" si="267"/>
        <v>3499515</v>
      </c>
      <c r="WN177" s="10">
        <f t="shared" si="268"/>
        <v>3499515</v>
      </c>
      <c r="WO177" s="10">
        <f t="shared" si="269"/>
        <v>0</v>
      </c>
      <c r="WP177" s="10">
        <f t="shared" si="270"/>
        <v>2796915</v>
      </c>
      <c r="WQ177" s="34">
        <v>6115340</v>
      </c>
      <c r="WR177" s="10">
        <f t="shared" si="271"/>
        <v>11340</v>
      </c>
      <c r="WS177" s="10"/>
      <c r="WT177" s="10"/>
      <c r="WU177" s="10">
        <f t="shared" si="272"/>
        <v>0</v>
      </c>
      <c r="WV177" s="10">
        <f t="shared" si="273"/>
        <v>4100</v>
      </c>
      <c r="WW177" s="10">
        <f t="shared" si="274"/>
        <v>20250</v>
      </c>
      <c r="WX177" s="10">
        <f t="shared" si="275"/>
        <v>0</v>
      </c>
      <c r="WY177" s="10">
        <f t="shared" si="276"/>
        <v>30375</v>
      </c>
      <c r="WZ177" s="10"/>
      <c r="XA177" s="10"/>
      <c r="XB177" s="10">
        <f t="shared" si="277"/>
        <v>0</v>
      </c>
      <c r="XC177" s="10">
        <f t="shared" si="278"/>
        <v>28755</v>
      </c>
      <c r="XD177" s="10">
        <f t="shared" si="279"/>
        <v>377550</v>
      </c>
      <c r="XE177" s="10">
        <f t="shared" si="280"/>
        <v>472370</v>
      </c>
      <c r="XF177" s="10"/>
      <c r="XG177" s="10">
        <f t="shared" si="281"/>
        <v>472370</v>
      </c>
      <c r="XH177" s="10">
        <f t="shared" si="282"/>
        <v>0</v>
      </c>
      <c r="XI177" s="62"/>
      <c r="XJ177" s="10"/>
      <c r="XK177" s="62"/>
    </row>
    <row r="178" spans="1:635" s="34" customFormat="1" ht="28.5" customHeight="1">
      <c r="A178" s="7">
        <v>1</v>
      </c>
      <c r="B178" s="9" t="s">
        <v>1784</v>
      </c>
      <c r="C178" s="7">
        <v>67440185</v>
      </c>
      <c r="D178" s="7" t="s">
        <v>1785</v>
      </c>
      <c r="E178" s="7" t="s">
        <v>1251</v>
      </c>
      <c r="F178" s="7">
        <v>8411392</v>
      </c>
      <c r="G178" s="7" t="s">
        <v>1477</v>
      </c>
      <c r="H178" s="7" t="s">
        <v>1221</v>
      </c>
      <c r="I178" s="7" t="s">
        <v>1786</v>
      </c>
      <c r="J178" s="35">
        <v>36927</v>
      </c>
      <c r="K178" s="7"/>
      <c r="L178" s="7" t="s">
        <v>1188</v>
      </c>
      <c r="M178" s="7"/>
      <c r="N178" s="7"/>
      <c r="O178" s="7"/>
      <c r="P178" s="7"/>
      <c r="Q178" s="7"/>
      <c r="R178" s="7"/>
      <c r="S178" s="7"/>
      <c r="T178" s="7"/>
      <c r="U178" s="7"/>
      <c r="V178" s="7"/>
      <c r="W178" s="7"/>
      <c r="X178" s="7" t="s">
        <v>1787</v>
      </c>
      <c r="Y178" s="7"/>
      <c r="Z178" s="7">
        <v>57</v>
      </c>
      <c r="AA178" s="7">
        <v>90</v>
      </c>
      <c r="AB178" s="7">
        <v>531</v>
      </c>
      <c r="AC178" s="7">
        <v>495</v>
      </c>
      <c r="AD178" s="7">
        <v>510</v>
      </c>
      <c r="AE178" s="7"/>
      <c r="AF178" s="7"/>
      <c r="AG178" s="7"/>
      <c r="AH178" s="7"/>
      <c r="AI178" s="7"/>
      <c r="AJ178" s="7"/>
      <c r="AK178" s="7"/>
      <c r="AL178" s="7"/>
      <c r="AM178" s="7"/>
      <c r="AN178" s="7"/>
      <c r="AO178" s="7" t="s">
        <v>1788</v>
      </c>
      <c r="AP178" s="7" t="s">
        <v>1789</v>
      </c>
      <c r="AQ178" s="7">
        <v>15</v>
      </c>
      <c r="AR178" s="7">
        <v>24</v>
      </c>
      <c r="AS178" s="7">
        <v>531</v>
      </c>
      <c r="AT178" s="7">
        <v>495</v>
      </c>
      <c r="AU178" s="7">
        <v>510</v>
      </c>
      <c r="AV178" s="7"/>
      <c r="AW178" s="7"/>
      <c r="AX178" s="7"/>
      <c r="AY178" s="7"/>
      <c r="AZ178" s="7"/>
      <c r="BA178" s="7"/>
      <c r="BB178" s="7"/>
      <c r="BC178" s="7"/>
      <c r="BD178" s="7"/>
      <c r="BE178" s="7"/>
      <c r="BF178" s="7"/>
      <c r="BG178" s="7"/>
      <c r="BH178" s="7"/>
      <c r="BI178" s="7"/>
      <c r="BJ178" s="7"/>
      <c r="BK178" s="7" t="s">
        <v>1788</v>
      </c>
      <c r="BL178" s="7" t="s">
        <v>1790</v>
      </c>
      <c r="BM178" s="7" t="s">
        <v>1480</v>
      </c>
      <c r="BN178" s="7" t="s">
        <v>1499</v>
      </c>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v>6</v>
      </c>
      <c r="EL178" s="7">
        <v>5.25</v>
      </c>
      <c r="EM178" s="7">
        <v>5.6</v>
      </c>
      <c r="EN178" s="7">
        <v>1800625</v>
      </c>
      <c r="EO178" s="7">
        <v>1800000</v>
      </c>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v>5</v>
      </c>
      <c r="FP178" s="7">
        <v>1.35</v>
      </c>
      <c r="FQ178" s="7">
        <v>1.51</v>
      </c>
      <c r="FR178" s="7">
        <v>638175</v>
      </c>
      <c r="FS178" s="7">
        <v>600000</v>
      </c>
      <c r="FT178" s="7">
        <v>1</v>
      </c>
      <c r="FU178" s="7">
        <v>0.4</v>
      </c>
      <c r="FV178" s="7">
        <v>12</v>
      </c>
      <c r="FW178" s="7">
        <v>0.4</v>
      </c>
      <c r="FX178" s="7">
        <v>160800</v>
      </c>
      <c r="FY178" s="7">
        <v>160000</v>
      </c>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v>3</v>
      </c>
      <c r="IO178" s="7">
        <v>900</v>
      </c>
      <c r="IP178" s="7">
        <v>0.44800000000000001</v>
      </c>
      <c r="IQ178" s="7">
        <v>135000</v>
      </c>
      <c r="IR178" s="7">
        <v>135000</v>
      </c>
      <c r="IS178" s="7">
        <v>3</v>
      </c>
      <c r="IT178" s="7">
        <v>545</v>
      </c>
      <c r="IU178" s="7">
        <v>0.27100000000000002</v>
      </c>
      <c r="IV178" s="7">
        <v>49000</v>
      </c>
      <c r="IW178" s="7">
        <v>0</v>
      </c>
      <c r="IX178" s="7"/>
      <c r="IY178" s="7"/>
      <c r="IZ178" s="7"/>
      <c r="JA178" s="7"/>
      <c r="JB178" s="7"/>
      <c r="JC178" s="7"/>
      <c r="JD178" s="7"/>
      <c r="JE178" s="7"/>
      <c r="JF178" s="7"/>
      <c r="JG178" s="7"/>
      <c r="JH178" s="7"/>
      <c r="JI178" s="7"/>
      <c r="JJ178" s="7"/>
      <c r="JK178" s="7"/>
      <c r="JL178" s="7"/>
      <c r="JM178" s="7"/>
      <c r="JN178" s="7"/>
      <c r="JO178" s="7"/>
      <c r="JP178" s="7"/>
      <c r="JQ178" s="7"/>
      <c r="JR178" s="7"/>
      <c r="JS178" s="7"/>
      <c r="JT178" s="7"/>
      <c r="JU178" s="7"/>
      <c r="JV178" s="7"/>
      <c r="JW178" s="7"/>
      <c r="JX178" s="7"/>
      <c r="JY178" s="7"/>
      <c r="JZ178" s="7"/>
      <c r="KA178" s="7"/>
      <c r="KB178" s="7"/>
      <c r="KC178" s="7"/>
      <c r="KD178" s="7"/>
      <c r="KE178" s="7"/>
      <c r="KF178" s="7"/>
      <c r="KG178" s="7">
        <v>6</v>
      </c>
      <c r="KH178" s="7">
        <v>170</v>
      </c>
      <c r="KI178" s="7">
        <v>5.25</v>
      </c>
      <c r="KJ178" s="7">
        <v>0.4</v>
      </c>
      <c r="KK178" s="7">
        <v>0.44800000000000001</v>
      </c>
      <c r="KL178" s="7">
        <v>0</v>
      </c>
      <c r="KM178" s="7">
        <v>6.0979999999999999</v>
      </c>
      <c r="KN178" s="7">
        <v>2438800</v>
      </c>
      <c r="KO178" s="7">
        <v>2400000</v>
      </c>
      <c r="KP178" s="7">
        <v>2400000</v>
      </c>
      <c r="KQ178" s="7"/>
      <c r="KR178" s="7"/>
      <c r="KS178" s="7"/>
      <c r="KT178" s="7">
        <v>160800</v>
      </c>
      <c r="KU178" s="7">
        <v>160000</v>
      </c>
      <c r="KV178" s="7">
        <v>160000</v>
      </c>
      <c r="KW178" s="7"/>
      <c r="KX178" s="7"/>
      <c r="KY178" s="7"/>
      <c r="KZ178" s="7">
        <v>184000</v>
      </c>
      <c r="LA178" s="7">
        <v>135000</v>
      </c>
      <c r="LB178" s="7">
        <v>135000</v>
      </c>
      <c r="LC178" s="7"/>
      <c r="LD178" s="7"/>
      <c r="LE178" s="7"/>
      <c r="LF178" s="7">
        <v>12000</v>
      </c>
      <c r="LG178" s="7">
        <v>10000</v>
      </c>
      <c r="LH178" s="7">
        <v>10000</v>
      </c>
      <c r="LI178" s="7"/>
      <c r="LJ178" s="7"/>
      <c r="LK178" s="7"/>
      <c r="LL178" s="7">
        <v>1500</v>
      </c>
      <c r="LM178" s="7">
        <v>0</v>
      </c>
      <c r="LN178" s="7">
        <v>0</v>
      </c>
      <c r="LO178" s="7"/>
      <c r="LP178" s="7"/>
      <c r="LQ178" s="7"/>
      <c r="LR178" s="7">
        <v>37200</v>
      </c>
      <c r="LS178" s="7">
        <v>20000</v>
      </c>
      <c r="LT178" s="7">
        <v>20000</v>
      </c>
      <c r="LU178" s="7"/>
      <c r="LV178" s="7"/>
      <c r="LW178" s="7"/>
      <c r="LX178" s="7">
        <v>5000</v>
      </c>
      <c r="LY178" s="7">
        <v>0</v>
      </c>
      <c r="LZ178" s="7">
        <v>0</v>
      </c>
      <c r="MA178" s="7"/>
      <c r="MB178" s="7"/>
      <c r="MC178" s="7"/>
      <c r="MD178" s="7">
        <v>23200</v>
      </c>
      <c r="ME178" s="7">
        <v>20000</v>
      </c>
      <c r="MF178" s="7">
        <v>20000</v>
      </c>
      <c r="MG178" s="7"/>
      <c r="MH178" s="7"/>
      <c r="MI178" s="7"/>
      <c r="MJ178" s="7">
        <v>0</v>
      </c>
      <c r="MK178" s="7">
        <v>0</v>
      </c>
      <c r="ML178" s="7">
        <v>0</v>
      </c>
      <c r="MM178" s="7"/>
      <c r="MN178" s="7"/>
      <c r="MO178" s="7"/>
      <c r="MP178" s="7">
        <v>51400</v>
      </c>
      <c r="MQ178" s="7">
        <v>40000</v>
      </c>
      <c r="MR178" s="7">
        <v>40000</v>
      </c>
      <c r="MS178" s="7"/>
      <c r="MT178" s="7"/>
      <c r="MU178" s="7"/>
      <c r="MV178" s="7">
        <v>102800</v>
      </c>
      <c r="MW178" s="7">
        <v>75000</v>
      </c>
      <c r="MX178" s="7">
        <v>75000</v>
      </c>
      <c r="MY178" s="7"/>
      <c r="MZ178" s="7"/>
      <c r="NA178" s="7"/>
      <c r="NB178" s="7">
        <v>26140</v>
      </c>
      <c r="NC178" s="7">
        <v>25000</v>
      </c>
      <c r="ND178" s="7">
        <v>25000</v>
      </c>
      <c r="NE178" s="7"/>
      <c r="NF178" s="7"/>
      <c r="NG178" s="7"/>
      <c r="NH178" s="7">
        <v>222872</v>
      </c>
      <c r="NI178" s="7">
        <v>40000</v>
      </c>
      <c r="NJ178" s="7">
        <v>40000</v>
      </c>
      <c r="NK178" s="7"/>
      <c r="NL178" s="7"/>
      <c r="NM178" s="7"/>
      <c r="NN178" s="7">
        <v>96000</v>
      </c>
      <c r="NO178" s="7">
        <v>96000</v>
      </c>
      <c r="NP178" s="7">
        <v>96000</v>
      </c>
      <c r="NQ178" s="7"/>
      <c r="NR178" s="7"/>
      <c r="NS178" s="7"/>
      <c r="NT178" s="7">
        <v>40000</v>
      </c>
      <c r="NU178" s="7">
        <v>20000</v>
      </c>
      <c r="NV178" s="7">
        <v>20000</v>
      </c>
      <c r="NW178" s="7"/>
      <c r="NX178" s="7"/>
      <c r="NY178" s="7"/>
      <c r="NZ178" s="7">
        <v>18200</v>
      </c>
      <c r="OA178" s="7">
        <v>10000</v>
      </c>
      <c r="OB178" s="7">
        <v>10000</v>
      </c>
      <c r="OC178" s="7"/>
      <c r="OD178" s="7"/>
      <c r="OE178" s="7"/>
      <c r="OF178" s="7">
        <v>18960</v>
      </c>
      <c r="OG178" s="7">
        <v>15000</v>
      </c>
      <c r="OH178" s="7">
        <v>15000</v>
      </c>
      <c r="OI178" s="7"/>
      <c r="OJ178" s="7"/>
      <c r="OK178" s="7"/>
      <c r="OL178" s="7">
        <v>0</v>
      </c>
      <c r="OM178" s="7">
        <v>0</v>
      </c>
      <c r="ON178" s="7">
        <v>0</v>
      </c>
      <c r="OO178" s="7"/>
      <c r="OP178" s="7"/>
      <c r="OQ178" s="7"/>
      <c r="OR178" s="7">
        <v>0</v>
      </c>
      <c r="OS178" s="7">
        <v>0</v>
      </c>
      <c r="OT178" s="7">
        <v>0</v>
      </c>
      <c r="OU178" s="7"/>
      <c r="OV178" s="7"/>
      <c r="OW178" s="7"/>
      <c r="OX178" s="7">
        <v>131260</v>
      </c>
      <c r="OY178" s="7">
        <v>121132</v>
      </c>
      <c r="OZ178" s="7">
        <v>121132</v>
      </c>
      <c r="PA178" s="7"/>
      <c r="PB178" s="7"/>
      <c r="PC178" s="7"/>
      <c r="PD178" s="7">
        <v>0</v>
      </c>
      <c r="PE178" s="7">
        <v>0</v>
      </c>
      <c r="PF178" s="7">
        <v>0</v>
      </c>
      <c r="PG178" s="7"/>
      <c r="PH178" s="7"/>
      <c r="PI178" s="7"/>
      <c r="PJ178" s="7">
        <v>30000</v>
      </c>
      <c r="PK178" s="7">
        <v>30000</v>
      </c>
      <c r="PL178" s="7">
        <v>30000</v>
      </c>
      <c r="PM178" s="7"/>
      <c r="PN178" s="7"/>
      <c r="PO178" s="7"/>
      <c r="PP178" s="7">
        <v>3600132</v>
      </c>
      <c r="PQ178" s="7">
        <v>3217132</v>
      </c>
      <c r="PR178" s="8">
        <v>3217132</v>
      </c>
      <c r="PS178" s="7">
        <v>100</v>
      </c>
      <c r="PT178" s="7">
        <v>100</v>
      </c>
      <c r="PU178" s="7"/>
      <c r="PV178" s="7"/>
      <c r="PW178" s="7"/>
      <c r="PX178" s="7">
        <v>1854000</v>
      </c>
      <c r="PY178" s="7">
        <v>2764000</v>
      </c>
      <c r="PZ178" s="7">
        <v>3217132</v>
      </c>
      <c r="QA178" s="7">
        <v>0</v>
      </c>
      <c r="QB178" s="7">
        <v>0</v>
      </c>
      <c r="QC178" s="7">
        <v>0</v>
      </c>
      <c r="QD178" s="7">
        <v>0</v>
      </c>
      <c r="QE178" s="7">
        <v>0</v>
      </c>
      <c r="QF178" s="7">
        <v>0</v>
      </c>
      <c r="QG178" s="7">
        <v>0</v>
      </c>
      <c r="QH178" s="7">
        <v>0</v>
      </c>
      <c r="QI178" s="7">
        <v>0</v>
      </c>
      <c r="QJ178" s="7">
        <v>0</v>
      </c>
      <c r="QK178" s="7">
        <v>0</v>
      </c>
      <c r="QL178" s="7">
        <v>0</v>
      </c>
      <c r="QM178" s="7"/>
      <c r="QN178" s="7">
        <v>0</v>
      </c>
      <c r="QO178" s="7">
        <v>0</v>
      </c>
      <c r="QP178" s="7">
        <v>0</v>
      </c>
      <c r="QQ178" s="7"/>
      <c r="QR178" s="7"/>
      <c r="QS178" s="7"/>
      <c r="QT178" s="7"/>
      <c r="QU178" s="7">
        <v>130000</v>
      </c>
      <c r="QV178" s="7">
        <v>0</v>
      </c>
      <c r="QW178" s="7">
        <v>0</v>
      </c>
      <c r="QX178" s="7">
        <v>341892</v>
      </c>
      <c r="QY178" s="7">
        <v>383000</v>
      </c>
      <c r="QZ178" s="7">
        <v>383000</v>
      </c>
      <c r="RA178" s="7">
        <v>1267860</v>
      </c>
      <c r="RB178" s="7">
        <v>0</v>
      </c>
      <c r="RC178" s="7">
        <v>0</v>
      </c>
      <c r="RD178" s="7">
        <v>6486</v>
      </c>
      <c r="RE178" s="7">
        <v>5000</v>
      </c>
      <c r="RF178" s="7">
        <v>0</v>
      </c>
      <c r="RG178" s="7"/>
      <c r="RH178" s="7"/>
      <c r="RI178" s="7">
        <v>0</v>
      </c>
      <c r="RJ178" s="7"/>
      <c r="RK178" s="7"/>
      <c r="RL178" s="7"/>
      <c r="RM178" s="7" t="s">
        <v>1188</v>
      </c>
      <c r="RN178" s="7"/>
      <c r="RO178" s="7"/>
      <c r="RP178" s="7"/>
      <c r="RQ178" s="7"/>
      <c r="RR178" s="7"/>
      <c r="RS178" s="7"/>
      <c r="RT178" s="7"/>
      <c r="RU178" s="7"/>
      <c r="RV178" s="7"/>
      <c r="RW178" s="7"/>
      <c r="RX178" s="7"/>
      <c r="RY178" s="7"/>
      <c r="RZ178" s="7"/>
      <c r="SA178" s="7"/>
      <c r="SB178" s="7"/>
      <c r="SC178" s="7"/>
      <c r="SD178" s="7"/>
      <c r="SE178" s="7"/>
      <c r="SF178" s="7"/>
      <c r="SG178" s="36">
        <f t="shared" si="283"/>
        <v>3600132</v>
      </c>
      <c r="SH178" s="36">
        <f t="shared" si="284"/>
        <v>3600132</v>
      </c>
      <c r="SI178" s="36">
        <f t="shared" si="285"/>
        <v>2795600</v>
      </c>
      <c r="SJ178" s="20">
        <f t="shared" si="286"/>
        <v>2438800</v>
      </c>
      <c r="SK178" s="20">
        <f t="shared" si="287"/>
        <v>160800</v>
      </c>
      <c r="SL178" s="20">
        <f t="shared" si="288"/>
        <v>184000</v>
      </c>
      <c r="SM178" s="20">
        <f t="shared" si="289"/>
        <v>12000</v>
      </c>
      <c r="SN178" s="36">
        <f t="shared" si="290"/>
        <v>804532</v>
      </c>
      <c r="SO178" s="36">
        <f t="shared" si="291"/>
        <v>38700</v>
      </c>
      <c r="SP178" s="20">
        <f t="shared" si="292"/>
        <v>1500</v>
      </c>
      <c r="SQ178" s="20">
        <f t="shared" si="293"/>
        <v>37200</v>
      </c>
      <c r="SR178" s="20">
        <f t="shared" si="294"/>
        <v>5000</v>
      </c>
      <c r="SS178" s="20">
        <f t="shared" si="295"/>
        <v>23200</v>
      </c>
      <c r="ST178" s="20">
        <f t="shared" si="296"/>
        <v>0</v>
      </c>
      <c r="SU178" s="20">
        <f t="shared" si="297"/>
        <v>51400</v>
      </c>
      <c r="SV178" s="36">
        <f t="shared" si="298"/>
        <v>656232</v>
      </c>
      <c r="SW178" s="20">
        <f t="shared" si="299"/>
        <v>102800</v>
      </c>
      <c r="SX178" s="20">
        <f t="shared" si="300"/>
        <v>26140</v>
      </c>
      <c r="SY178" s="20">
        <f t="shared" si="301"/>
        <v>222872</v>
      </c>
      <c r="SZ178" s="20">
        <f t="shared" si="302"/>
        <v>96000</v>
      </c>
      <c r="TA178" s="20">
        <f t="shared" si="303"/>
        <v>40000</v>
      </c>
      <c r="TB178" s="20">
        <f t="shared" si="304"/>
        <v>18200</v>
      </c>
      <c r="TC178" s="20">
        <f t="shared" si="305"/>
        <v>18960</v>
      </c>
      <c r="TD178" s="20">
        <f t="shared" si="306"/>
        <v>0</v>
      </c>
      <c r="TE178" s="20">
        <f t="shared" si="307"/>
        <v>0</v>
      </c>
      <c r="TF178" s="20">
        <f t="shared" si="308"/>
        <v>131260</v>
      </c>
      <c r="TG178" s="20">
        <f t="shared" si="309"/>
        <v>0</v>
      </c>
      <c r="TH178" s="20">
        <f t="shared" si="310"/>
        <v>30000</v>
      </c>
      <c r="TI178" s="6"/>
      <c r="TJ178" s="36">
        <f t="shared" si="311"/>
        <v>3217132</v>
      </c>
      <c r="TK178" s="36">
        <f t="shared" si="312"/>
        <v>3217132</v>
      </c>
      <c r="TL178" s="36">
        <f t="shared" si="313"/>
        <v>2705000</v>
      </c>
      <c r="TM178" s="20">
        <f t="shared" si="314"/>
        <v>2400000</v>
      </c>
      <c r="TN178" s="20">
        <f t="shared" si="315"/>
        <v>160000</v>
      </c>
      <c r="TO178" s="20">
        <f t="shared" si="316"/>
        <v>135000</v>
      </c>
      <c r="TP178" s="20">
        <f t="shared" si="317"/>
        <v>10000</v>
      </c>
      <c r="TQ178" s="36">
        <f t="shared" si="318"/>
        <v>512132</v>
      </c>
      <c r="TR178" s="36">
        <f t="shared" si="319"/>
        <v>20000</v>
      </c>
      <c r="TS178" s="20">
        <f t="shared" si="320"/>
        <v>0</v>
      </c>
      <c r="TT178" s="20">
        <f t="shared" si="321"/>
        <v>20000</v>
      </c>
      <c r="TU178" s="20">
        <f t="shared" si="322"/>
        <v>0</v>
      </c>
      <c r="TV178" s="20">
        <f t="shared" si="323"/>
        <v>20000</v>
      </c>
      <c r="TW178" s="20">
        <f t="shared" si="324"/>
        <v>0</v>
      </c>
      <c r="TX178" s="20">
        <f t="shared" si="325"/>
        <v>40000</v>
      </c>
      <c r="TY178" s="36">
        <f t="shared" si="326"/>
        <v>402132</v>
      </c>
      <c r="TZ178" s="20">
        <f t="shared" si="327"/>
        <v>75000</v>
      </c>
      <c r="UA178" s="20">
        <f t="shared" si="328"/>
        <v>25000</v>
      </c>
      <c r="UB178" s="20">
        <f t="shared" si="329"/>
        <v>40000</v>
      </c>
      <c r="UC178" s="20">
        <f t="shared" si="330"/>
        <v>96000</v>
      </c>
      <c r="UD178" s="20">
        <f t="shared" si="331"/>
        <v>20000</v>
      </c>
      <c r="UE178" s="20">
        <f t="shared" si="332"/>
        <v>10000</v>
      </c>
      <c r="UF178" s="20">
        <f t="shared" si="333"/>
        <v>15000</v>
      </c>
      <c r="UG178" s="20">
        <f t="shared" si="334"/>
        <v>0</v>
      </c>
      <c r="UH178" s="20">
        <f t="shared" si="335"/>
        <v>0</v>
      </c>
      <c r="UI178" s="20">
        <f t="shared" si="336"/>
        <v>121132</v>
      </c>
      <c r="UJ178" s="20">
        <f t="shared" si="337"/>
        <v>0</v>
      </c>
      <c r="UK178" s="20">
        <f t="shared" si="338"/>
        <v>30000</v>
      </c>
      <c r="UL178" s="6"/>
      <c r="UM178" s="36">
        <f t="shared" si="339"/>
        <v>3217132</v>
      </c>
      <c r="UN178" s="36">
        <f t="shared" si="340"/>
        <v>3217132</v>
      </c>
      <c r="UO178" s="36">
        <f t="shared" si="341"/>
        <v>2705000</v>
      </c>
      <c r="UP178" s="20">
        <f t="shared" si="342"/>
        <v>2400000</v>
      </c>
      <c r="UQ178" s="20">
        <f t="shared" si="343"/>
        <v>160000</v>
      </c>
      <c r="UR178" s="20">
        <f t="shared" si="344"/>
        <v>135000</v>
      </c>
      <c r="US178" s="20">
        <f t="shared" si="345"/>
        <v>10000</v>
      </c>
      <c r="UT178" s="36">
        <f t="shared" si="346"/>
        <v>512132</v>
      </c>
      <c r="UU178" s="36">
        <f t="shared" si="347"/>
        <v>20000</v>
      </c>
      <c r="UV178" s="20">
        <f t="shared" si="348"/>
        <v>0</v>
      </c>
      <c r="UW178" s="20">
        <f t="shared" si="349"/>
        <v>20000</v>
      </c>
      <c r="UX178" s="20">
        <f t="shared" si="350"/>
        <v>0</v>
      </c>
      <c r="UY178" s="20">
        <f t="shared" si="351"/>
        <v>20000</v>
      </c>
      <c r="UZ178" s="20">
        <f t="shared" si="352"/>
        <v>0</v>
      </c>
      <c r="VA178" s="20">
        <f t="shared" si="353"/>
        <v>40000</v>
      </c>
      <c r="VB178" s="36">
        <f t="shared" si="354"/>
        <v>402132</v>
      </c>
      <c r="VC178" s="20">
        <f t="shared" si="355"/>
        <v>75000</v>
      </c>
      <c r="VD178" s="20">
        <f t="shared" si="356"/>
        <v>25000</v>
      </c>
      <c r="VE178" s="20">
        <f t="shared" si="357"/>
        <v>40000</v>
      </c>
      <c r="VF178" s="20">
        <f t="shared" si="358"/>
        <v>96000</v>
      </c>
      <c r="VG178" s="20">
        <f t="shared" si="359"/>
        <v>20000</v>
      </c>
      <c r="VH178" s="20">
        <f t="shared" si="360"/>
        <v>10000</v>
      </c>
      <c r="VI178" s="20">
        <f t="shared" si="361"/>
        <v>15000</v>
      </c>
      <c r="VJ178" s="20">
        <f t="shared" si="362"/>
        <v>0</v>
      </c>
      <c r="VK178" s="20">
        <f t="shared" si="363"/>
        <v>0</v>
      </c>
      <c r="VL178" s="20">
        <f t="shared" si="364"/>
        <v>121132</v>
      </c>
      <c r="VM178" s="20">
        <f t="shared" si="365"/>
        <v>0</v>
      </c>
      <c r="VN178" s="20">
        <f t="shared" si="366"/>
        <v>30000</v>
      </c>
      <c r="VT178" s="34">
        <f t="shared" si="253"/>
        <v>8411392</v>
      </c>
      <c r="VU178" s="34" t="str">
        <f t="shared" si="254"/>
        <v>Salinger, z.s.</v>
      </c>
      <c r="VV178" s="34" t="str">
        <f t="shared" si="255"/>
        <v>NZDM Modrý pomeranč</v>
      </c>
      <c r="VW178" s="34" t="str">
        <f t="shared" si="256"/>
        <v>nízkoprahová zařízení pro děti a mládež</v>
      </c>
      <c r="VX178" s="10">
        <f t="shared" si="257"/>
        <v>66900</v>
      </c>
      <c r="VY178" s="10"/>
      <c r="VZ178" s="10"/>
      <c r="WA178" s="10">
        <f t="shared" si="258"/>
        <v>102800</v>
      </c>
      <c r="WB178" s="10">
        <f t="shared" si="259"/>
        <v>18200</v>
      </c>
      <c r="WC178" s="10">
        <f t="shared" si="260"/>
        <v>222872</v>
      </c>
      <c r="WD178" s="10">
        <f t="shared" si="261"/>
        <v>0</v>
      </c>
      <c r="WE178" s="10">
        <f t="shared" si="262"/>
        <v>162140</v>
      </c>
      <c r="WF178" s="10"/>
      <c r="WG178" s="10"/>
      <c r="WH178" s="10">
        <f t="shared" si="263"/>
        <v>0</v>
      </c>
      <c r="WI178" s="10">
        <f t="shared" si="264"/>
        <v>231620</v>
      </c>
      <c r="WJ178" s="10">
        <f t="shared" si="265"/>
        <v>2096425</v>
      </c>
      <c r="WK178" s="10"/>
      <c r="WL178" s="10">
        <f t="shared" si="266"/>
        <v>699175</v>
      </c>
      <c r="WM178" s="10">
        <f t="shared" si="267"/>
        <v>3600132</v>
      </c>
      <c r="WN178" s="10">
        <f t="shared" si="268"/>
        <v>3600132</v>
      </c>
      <c r="WO178" s="10">
        <f t="shared" si="269"/>
        <v>0</v>
      </c>
      <c r="WP178" s="10">
        <f t="shared" si="270"/>
        <v>2795600</v>
      </c>
      <c r="WQ178" s="34">
        <v>6115340</v>
      </c>
      <c r="WR178" s="10">
        <f t="shared" si="271"/>
        <v>40000</v>
      </c>
      <c r="WS178" s="10"/>
      <c r="WT178" s="10"/>
      <c r="WU178" s="10">
        <f t="shared" si="272"/>
        <v>75000</v>
      </c>
      <c r="WV178" s="10">
        <f t="shared" si="273"/>
        <v>10000</v>
      </c>
      <c r="WW178" s="10">
        <f t="shared" si="274"/>
        <v>40000</v>
      </c>
      <c r="WX178" s="10">
        <f t="shared" si="275"/>
        <v>0</v>
      </c>
      <c r="WY178" s="10">
        <f t="shared" si="276"/>
        <v>141000</v>
      </c>
      <c r="WZ178" s="10"/>
      <c r="XA178" s="10"/>
      <c r="XB178" s="10">
        <f t="shared" si="277"/>
        <v>0</v>
      </c>
      <c r="XC178" s="10">
        <f t="shared" si="278"/>
        <v>206132</v>
      </c>
      <c r="XD178" s="10">
        <f t="shared" si="279"/>
        <v>2705000</v>
      </c>
      <c r="XE178" s="10">
        <f t="shared" si="280"/>
        <v>3217132</v>
      </c>
      <c r="XF178" s="10"/>
      <c r="XG178" s="10">
        <f t="shared" si="281"/>
        <v>3217132</v>
      </c>
      <c r="XH178" s="10">
        <f t="shared" si="282"/>
        <v>0</v>
      </c>
      <c r="XI178" s="10"/>
      <c r="XJ178" s="10"/>
      <c r="XK178" s="10"/>
    </row>
    <row r="179" spans="1:635" s="34" customFormat="1" ht="28.5" customHeight="1">
      <c r="A179" s="7">
        <v>1</v>
      </c>
      <c r="B179" s="9" t="s">
        <v>1791</v>
      </c>
      <c r="C179" s="7">
        <v>46456970</v>
      </c>
      <c r="D179" s="7" t="s">
        <v>1792</v>
      </c>
      <c r="E179" s="7" t="s">
        <v>1251</v>
      </c>
      <c r="F179" s="7">
        <v>8051895</v>
      </c>
      <c r="G179" s="7" t="s">
        <v>1235</v>
      </c>
      <c r="H179" s="7" t="s">
        <v>1187</v>
      </c>
      <c r="I179" s="7" t="s">
        <v>1793</v>
      </c>
      <c r="J179" s="35">
        <v>35796</v>
      </c>
      <c r="K179" s="7"/>
      <c r="L179" s="7" t="s">
        <v>1188</v>
      </c>
      <c r="M179" s="7" t="s">
        <v>1731</v>
      </c>
      <c r="N179" s="7">
        <v>25</v>
      </c>
      <c r="O179" s="7"/>
      <c r="P179" s="7">
        <v>23</v>
      </c>
      <c r="Q179" s="7">
        <v>25</v>
      </c>
      <c r="R179" s="7">
        <v>25</v>
      </c>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t="s">
        <v>1436</v>
      </c>
      <c r="BM179" s="7" t="s">
        <v>1225</v>
      </c>
      <c r="BN179" s="7" t="s">
        <v>1319</v>
      </c>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v>0</v>
      </c>
      <c r="DB179" s="7">
        <v>0</v>
      </c>
      <c r="DC179" s="7">
        <v>0</v>
      </c>
      <c r="DD179" s="7">
        <v>0</v>
      </c>
      <c r="DE179" s="7">
        <v>0</v>
      </c>
      <c r="DF179" s="7">
        <v>9</v>
      </c>
      <c r="DG179" s="7">
        <v>7</v>
      </c>
      <c r="DH179" s="7">
        <v>0</v>
      </c>
      <c r="DI179" s="7">
        <v>0</v>
      </c>
      <c r="DJ179" s="7">
        <v>9</v>
      </c>
      <c r="DK179" s="7">
        <v>9</v>
      </c>
      <c r="DL179" s="7">
        <v>7</v>
      </c>
      <c r="DM179" s="7">
        <v>0</v>
      </c>
      <c r="DN179" s="7">
        <v>0</v>
      </c>
      <c r="DO179" s="7">
        <v>9</v>
      </c>
      <c r="DP179" s="7">
        <v>0</v>
      </c>
      <c r="DQ179" s="7">
        <v>25</v>
      </c>
      <c r="DR179" s="7">
        <v>25</v>
      </c>
      <c r="DS179" s="7">
        <v>0</v>
      </c>
      <c r="DT179" s="7">
        <v>0</v>
      </c>
      <c r="DU179" s="7">
        <v>0</v>
      </c>
      <c r="DV179" s="7">
        <v>0</v>
      </c>
      <c r="DW179" s="7">
        <v>0</v>
      </c>
      <c r="DX179" s="7">
        <v>11</v>
      </c>
      <c r="DY179" s="7">
        <v>8</v>
      </c>
      <c r="DZ179" s="7">
        <v>0</v>
      </c>
      <c r="EA179" s="7">
        <v>0</v>
      </c>
      <c r="EB179" s="7">
        <v>6</v>
      </c>
      <c r="EC179" s="7">
        <v>11</v>
      </c>
      <c r="ED179" s="7">
        <v>8</v>
      </c>
      <c r="EE179" s="7">
        <v>0</v>
      </c>
      <c r="EF179" s="7">
        <v>0</v>
      </c>
      <c r="EG179" s="7">
        <v>6</v>
      </c>
      <c r="EH179" s="7">
        <v>0</v>
      </c>
      <c r="EI179" s="7">
        <v>25</v>
      </c>
      <c r="EJ179" s="7">
        <v>25</v>
      </c>
      <c r="EK179" s="7">
        <v>1</v>
      </c>
      <c r="EL179" s="7">
        <v>0.625</v>
      </c>
      <c r="EM179" s="7">
        <v>0.625</v>
      </c>
      <c r="EN179" s="7">
        <v>165000</v>
      </c>
      <c r="EO179" s="7">
        <v>150000</v>
      </c>
      <c r="EP179" s="7">
        <v>7</v>
      </c>
      <c r="EQ179" s="7">
        <v>6.25</v>
      </c>
      <c r="ER179" s="7">
        <v>6.5</v>
      </c>
      <c r="ES179" s="7">
        <v>1600000</v>
      </c>
      <c r="ET179" s="7">
        <v>1500000</v>
      </c>
      <c r="EU179" s="7"/>
      <c r="EV179" s="7"/>
      <c r="EW179" s="7"/>
      <c r="EX179" s="7"/>
      <c r="EY179" s="7"/>
      <c r="EZ179" s="7"/>
      <c r="FA179" s="7"/>
      <c r="FB179" s="7"/>
      <c r="FC179" s="7"/>
      <c r="FD179" s="7"/>
      <c r="FE179" s="7"/>
      <c r="FF179" s="7"/>
      <c r="FG179" s="7"/>
      <c r="FH179" s="7"/>
      <c r="FI179" s="7"/>
      <c r="FJ179" s="7"/>
      <c r="FK179" s="7"/>
      <c r="FL179" s="7"/>
      <c r="FM179" s="7"/>
      <c r="FN179" s="7"/>
      <c r="FO179" s="7">
        <v>3</v>
      </c>
      <c r="FP179" s="7">
        <v>1.3</v>
      </c>
      <c r="FQ179" s="7">
        <v>1.3</v>
      </c>
      <c r="FR179" s="7">
        <v>355000</v>
      </c>
      <c r="FS179" s="7">
        <v>0</v>
      </c>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v>1</v>
      </c>
      <c r="IO179" s="7">
        <v>100</v>
      </c>
      <c r="IP179" s="7">
        <v>0.05</v>
      </c>
      <c r="IQ179" s="7">
        <v>35000</v>
      </c>
      <c r="IR179" s="7">
        <v>0</v>
      </c>
      <c r="IS179" s="7"/>
      <c r="IT179" s="7"/>
      <c r="IU179" s="7"/>
      <c r="IV179" s="7"/>
      <c r="IW179" s="7"/>
      <c r="IX179" s="7"/>
      <c r="IY179" s="7"/>
      <c r="IZ179" s="7"/>
      <c r="JA179" s="7"/>
      <c r="JB179" s="7"/>
      <c r="JC179" s="7"/>
      <c r="JD179" s="7"/>
      <c r="JE179" s="7"/>
      <c r="JF179" s="7"/>
      <c r="JG179" s="7"/>
      <c r="JH179" s="7"/>
      <c r="JI179" s="7"/>
      <c r="JJ179" s="7"/>
      <c r="JK179" s="7"/>
      <c r="JL179" s="7"/>
      <c r="JM179" s="7"/>
      <c r="JN179" s="7"/>
      <c r="JO179" s="7"/>
      <c r="JP179" s="7"/>
      <c r="JQ179" s="7"/>
      <c r="JR179" s="7"/>
      <c r="JS179" s="7"/>
      <c r="JT179" s="7"/>
      <c r="JU179" s="7"/>
      <c r="JV179" s="7"/>
      <c r="JW179" s="7"/>
      <c r="JX179" s="7"/>
      <c r="JY179" s="7"/>
      <c r="JZ179" s="7"/>
      <c r="KA179" s="7"/>
      <c r="KB179" s="7"/>
      <c r="KC179" s="7"/>
      <c r="KD179" s="7"/>
      <c r="KE179" s="7"/>
      <c r="KF179" s="7"/>
      <c r="KG179" s="7">
        <v>50</v>
      </c>
      <c r="KH179" s="7">
        <v>400</v>
      </c>
      <c r="KI179" s="7">
        <v>6.875</v>
      </c>
      <c r="KJ179" s="7">
        <v>0</v>
      </c>
      <c r="KK179" s="7">
        <v>0.05</v>
      </c>
      <c r="KL179" s="7">
        <v>0</v>
      </c>
      <c r="KM179" s="7">
        <v>6.9249999999999998</v>
      </c>
      <c r="KN179" s="7">
        <v>2120000</v>
      </c>
      <c r="KO179" s="7">
        <v>1650000</v>
      </c>
      <c r="KP179" s="7">
        <v>1650000</v>
      </c>
      <c r="KQ179" s="7"/>
      <c r="KR179" s="7"/>
      <c r="KS179" s="7"/>
      <c r="KT179" s="7">
        <v>0</v>
      </c>
      <c r="KU179" s="7">
        <v>0</v>
      </c>
      <c r="KV179" s="7">
        <v>0</v>
      </c>
      <c r="KW179" s="7"/>
      <c r="KX179" s="7"/>
      <c r="KY179" s="7"/>
      <c r="KZ179" s="7">
        <v>35000</v>
      </c>
      <c r="LA179" s="7">
        <v>0</v>
      </c>
      <c r="LB179" s="7">
        <v>0</v>
      </c>
      <c r="LC179" s="7"/>
      <c r="LD179" s="7"/>
      <c r="LE179" s="7"/>
      <c r="LF179" s="7">
        <v>0</v>
      </c>
      <c r="LG179" s="7">
        <v>0</v>
      </c>
      <c r="LH179" s="7">
        <v>0</v>
      </c>
      <c r="LI179" s="7"/>
      <c r="LJ179" s="7"/>
      <c r="LK179" s="7"/>
      <c r="LL179" s="7">
        <v>0</v>
      </c>
      <c r="LM179" s="7">
        <v>0</v>
      </c>
      <c r="LN179" s="7">
        <v>0</v>
      </c>
      <c r="LO179" s="7"/>
      <c r="LP179" s="7"/>
      <c r="LQ179" s="7"/>
      <c r="LR179" s="7">
        <v>0</v>
      </c>
      <c r="LS179" s="7">
        <v>0</v>
      </c>
      <c r="LT179" s="7">
        <v>0</v>
      </c>
      <c r="LU179" s="7"/>
      <c r="LV179" s="7"/>
      <c r="LW179" s="7"/>
      <c r="LX179" s="7">
        <v>0</v>
      </c>
      <c r="LY179" s="7">
        <v>0</v>
      </c>
      <c r="LZ179" s="7">
        <v>0</v>
      </c>
      <c r="MA179" s="7"/>
      <c r="MB179" s="7"/>
      <c r="MC179" s="7"/>
      <c r="MD179" s="7">
        <v>25000</v>
      </c>
      <c r="ME179" s="7">
        <v>0</v>
      </c>
      <c r="MF179" s="7">
        <v>0</v>
      </c>
      <c r="MG179" s="7"/>
      <c r="MH179" s="7"/>
      <c r="MI179" s="7"/>
      <c r="MJ179" s="7">
        <v>60000</v>
      </c>
      <c r="MK179" s="7">
        <v>0</v>
      </c>
      <c r="ML179" s="7">
        <v>0</v>
      </c>
      <c r="MM179" s="7"/>
      <c r="MN179" s="7"/>
      <c r="MO179" s="7"/>
      <c r="MP179" s="7">
        <v>30000</v>
      </c>
      <c r="MQ179" s="7">
        <v>0</v>
      </c>
      <c r="MR179" s="7">
        <v>0</v>
      </c>
      <c r="MS179" s="7"/>
      <c r="MT179" s="7"/>
      <c r="MU179" s="7"/>
      <c r="MV179" s="7">
        <v>450000</v>
      </c>
      <c r="MW179" s="7">
        <v>0</v>
      </c>
      <c r="MX179" s="7">
        <v>0</v>
      </c>
      <c r="MY179" s="7"/>
      <c r="MZ179" s="7"/>
      <c r="NA179" s="7"/>
      <c r="NB179" s="7">
        <v>70000</v>
      </c>
      <c r="NC179" s="7">
        <v>0</v>
      </c>
      <c r="ND179" s="7">
        <v>0</v>
      </c>
      <c r="NE179" s="7"/>
      <c r="NF179" s="7"/>
      <c r="NG179" s="7"/>
      <c r="NH179" s="7">
        <v>0</v>
      </c>
      <c r="NI179" s="7">
        <v>0</v>
      </c>
      <c r="NJ179" s="7">
        <v>0</v>
      </c>
      <c r="NK179" s="7"/>
      <c r="NL179" s="7"/>
      <c r="NM179" s="7"/>
      <c r="NN179" s="7">
        <v>0</v>
      </c>
      <c r="NO179" s="7">
        <v>0</v>
      </c>
      <c r="NP179" s="7">
        <v>0</v>
      </c>
      <c r="NQ179" s="7"/>
      <c r="NR179" s="7"/>
      <c r="NS179" s="7"/>
      <c r="NT179" s="7">
        <v>60000</v>
      </c>
      <c r="NU179" s="7">
        <v>0</v>
      </c>
      <c r="NV179" s="7">
        <v>0</v>
      </c>
      <c r="NW179" s="7"/>
      <c r="NX179" s="7"/>
      <c r="NY179" s="7"/>
      <c r="NZ179" s="7">
        <v>80000</v>
      </c>
      <c r="OA179" s="7">
        <v>0</v>
      </c>
      <c r="OB179" s="7">
        <v>0</v>
      </c>
      <c r="OC179" s="7"/>
      <c r="OD179" s="7"/>
      <c r="OE179" s="7"/>
      <c r="OF179" s="7">
        <v>0</v>
      </c>
      <c r="OG179" s="7">
        <v>0</v>
      </c>
      <c r="OH179" s="7">
        <v>0</v>
      </c>
      <c r="OI179" s="7"/>
      <c r="OJ179" s="7"/>
      <c r="OK179" s="7"/>
      <c r="OL179" s="7">
        <v>0</v>
      </c>
      <c r="OM179" s="7">
        <v>0</v>
      </c>
      <c r="ON179" s="7">
        <v>0</v>
      </c>
      <c r="OO179" s="7"/>
      <c r="OP179" s="7"/>
      <c r="OQ179" s="7"/>
      <c r="OR179" s="7">
        <v>0</v>
      </c>
      <c r="OS179" s="7">
        <v>0</v>
      </c>
      <c r="OT179" s="7">
        <v>0</v>
      </c>
      <c r="OU179" s="7"/>
      <c r="OV179" s="7"/>
      <c r="OW179" s="7"/>
      <c r="OX179" s="7">
        <v>85000</v>
      </c>
      <c r="OY179" s="7">
        <v>0</v>
      </c>
      <c r="OZ179" s="7">
        <v>0</v>
      </c>
      <c r="PA179" s="7"/>
      <c r="PB179" s="7"/>
      <c r="PC179" s="7"/>
      <c r="PD179" s="7">
        <v>585000</v>
      </c>
      <c r="PE179" s="7">
        <v>0</v>
      </c>
      <c r="PF179" s="7">
        <v>0</v>
      </c>
      <c r="PG179" s="7"/>
      <c r="PH179" s="7"/>
      <c r="PI179" s="7"/>
      <c r="PJ179" s="7">
        <v>5000</v>
      </c>
      <c r="PK179" s="7">
        <v>0</v>
      </c>
      <c r="PL179" s="7">
        <v>0</v>
      </c>
      <c r="PM179" s="7"/>
      <c r="PN179" s="7"/>
      <c r="PO179" s="7"/>
      <c r="PP179" s="7">
        <v>3605000</v>
      </c>
      <c r="PQ179" s="7">
        <v>1650000</v>
      </c>
      <c r="PR179" s="8">
        <v>1650000</v>
      </c>
      <c r="PS179" s="7">
        <v>100</v>
      </c>
      <c r="PT179" s="7">
        <v>100</v>
      </c>
      <c r="PU179" s="7"/>
      <c r="PV179" s="7"/>
      <c r="PW179" s="7"/>
      <c r="PX179" s="7">
        <v>1650000</v>
      </c>
      <c r="PY179" s="7">
        <v>1650000</v>
      </c>
      <c r="PZ179" s="7">
        <v>1650000</v>
      </c>
      <c r="QA179" s="7">
        <v>0</v>
      </c>
      <c r="QB179" s="7">
        <v>0</v>
      </c>
      <c r="QC179" s="7">
        <v>0</v>
      </c>
      <c r="QD179" s="7">
        <v>0</v>
      </c>
      <c r="QE179" s="7">
        <v>0</v>
      </c>
      <c r="QF179" s="7">
        <v>0</v>
      </c>
      <c r="QG179" s="7">
        <v>0</v>
      </c>
      <c r="QH179" s="7">
        <v>0</v>
      </c>
      <c r="QI179" s="7">
        <v>0</v>
      </c>
      <c r="QJ179" s="7">
        <v>1990418</v>
      </c>
      <c r="QK179" s="7">
        <v>1700000</v>
      </c>
      <c r="QL179" s="7">
        <v>1755000</v>
      </c>
      <c r="QM179" s="7"/>
      <c r="QN179" s="7">
        <v>0</v>
      </c>
      <c r="QO179" s="7">
        <v>0</v>
      </c>
      <c r="QP179" s="7">
        <v>0</v>
      </c>
      <c r="QQ179" s="7"/>
      <c r="QR179" s="7"/>
      <c r="QS179" s="7"/>
      <c r="QT179" s="7"/>
      <c r="QU179" s="7">
        <v>12000</v>
      </c>
      <c r="QV179" s="7">
        <v>145000</v>
      </c>
      <c r="QW179" s="7">
        <v>150000</v>
      </c>
      <c r="QX179" s="7">
        <v>50000</v>
      </c>
      <c r="QY179" s="7">
        <v>0</v>
      </c>
      <c r="QZ179" s="7">
        <v>50000</v>
      </c>
      <c r="RA179" s="7"/>
      <c r="RB179" s="7"/>
      <c r="RC179" s="7"/>
      <c r="RD179" s="7"/>
      <c r="RE179" s="7"/>
      <c r="RF179" s="7"/>
      <c r="RG179" s="7"/>
      <c r="RH179" s="7"/>
      <c r="RI179" s="7">
        <v>0</v>
      </c>
      <c r="RJ179" s="7"/>
      <c r="RK179" s="7"/>
      <c r="RL179" s="7"/>
      <c r="RM179" s="7" t="s">
        <v>1188</v>
      </c>
      <c r="RN179" s="7"/>
      <c r="RO179" s="7"/>
      <c r="RP179" s="7"/>
      <c r="RQ179" s="7"/>
      <c r="RR179" s="7"/>
      <c r="RS179" s="7"/>
      <c r="RT179" s="7"/>
      <c r="RU179" s="7"/>
      <c r="RV179" s="7"/>
      <c r="RW179" s="7"/>
      <c r="RX179" s="7"/>
      <c r="RY179" s="7"/>
      <c r="RZ179" s="7"/>
      <c r="SA179" s="7"/>
      <c r="SB179" s="7"/>
      <c r="SC179" s="7"/>
      <c r="SD179" s="7"/>
      <c r="SE179" s="7"/>
      <c r="SF179" s="7"/>
      <c r="SG179" s="36">
        <f t="shared" si="283"/>
        <v>3605000</v>
      </c>
      <c r="SH179" s="36">
        <f t="shared" si="284"/>
        <v>3605000</v>
      </c>
      <c r="SI179" s="36">
        <f t="shared" si="285"/>
        <v>2155000</v>
      </c>
      <c r="SJ179" s="20">
        <f t="shared" si="286"/>
        <v>2120000</v>
      </c>
      <c r="SK179" s="20">
        <f t="shared" si="287"/>
        <v>0</v>
      </c>
      <c r="SL179" s="20">
        <f t="shared" si="288"/>
        <v>35000</v>
      </c>
      <c r="SM179" s="20">
        <f t="shared" si="289"/>
        <v>0</v>
      </c>
      <c r="SN179" s="36">
        <f t="shared" si="290"/>
        <v>1450000</v>
      </c>
      <c r="SO179" s="36">
        <f t="shared" si="291"/>
        <v>0</v>
      </c>
      <c r="SP179" s="20">
        <f t="shared" si="292"/>
        <v>0</v>
      </c>
      <c r="SQ179" s="20">
        <f t="shared" si="293"/>
        <v>0</v>
      </c>
      <c r="SR179" s="20">
        <f t="shared" si="294"/>
        <v>0</v>
      </c>
      <c r="SS179" s="20">
        <f t="shared" si="295"/>
        <v>25000</v>
      </c>
      <c r="ST179" s="20">
        <f t="shared" si="296"/>
        <v>60000</v>
      </c>
      <c r="SU179" s="20">
        <f t="shared" si="297"/>
        <v>30000</v>
      </c>
      <c r="SV179" s="36">
        <f t="shared" si="298"/>
        <v>745000</v>
      </c>
      <c r="SW179" s="20">
        <f t="shared" si="299"/>
        <v>450000</v>
      </c>
      <c r="SX179" s="20">
        <f t="shared" si="300"/>
        <v>70000</v>
      </c>
      <c r="SY179" s="20">
        <f t="shared" si="301"/>
        <v>0</v>
      </c>
      <c r="SZ179" s="20">
        <f t="shared" si="302"/>
        <v>0</v>
      </c>
      <c r="TA179" s="20">
        <f t="shared" si="303"/>
        <v>60000</v>
      </c>
      <c r="TB179" s="20">
        <f t="shared" si="304"/>
        <v>80000</v>
      </c>
      <c r="TC179" s="20">
        <f t="shared" si="305"/>
        <v>0</v>
      </c>
      <c r="TD179" s="20">
        <f t="shared" si="306"/>
        <v>0</v>
      </c>
      <c r="TE179" s="20">
        <f t="shared" si="307"/>
        <v>0</v>
      </c>
      <c r="TF179" s="20">
        <f t="shared" si="308"/>
        <v>85000</v>
      </c>
      <c r="TG179" s="20">
        <f t="shared" si="309"/>
        <v>585000</v>
      </c>
      <c r="TH179" s="20">
        <f t="shared" si="310"/>
        <v>5000</v>
      </c>
      <c r="TI179" s="6"/>
      <c r="TJ179" s="36">
        <f t="shared" si="311"/>
        <v>1650000</v>
      </c>
      <c r="TK179" s="36">
        <f t="shared" si="312"/>
        <v>1650000</v>
      </c>
      <c r="TL179" s="36">
        <f t="shared" si="313"/>
        <v>1650000</v>
      </c>
      <c r="TM179" s="20">
        <f t="shared" si="314"/>
        <v>1650000</v>
      </c>
      <c r="TN179" s="20">
        <f t="shared" si="315"/>
        <v>0</v>
      </c>
      <c r="TO179" s="20">
        <f t="shared" si="316"/>
        <v>0</v>
      </c>
      <c r="TP179" s="20">
        <f t="shared" si="317"/>
        <v>0</v>
      </c>
      <c r="TQ179" s="36">
        <f t="shared" si="318"/>
        <v>0</v>
      </c>
      <c r="TR179" s="36">
        <f t="shared" si="319"/>
        <v>0</v>
      </c>
      <c r="TS179" s="20">
        <f t="shared" si="320"/>
        <v>0</v>
      </c>
      <c r="TT179" s="20">
        <f t="shared" si="321"/>
        <v>0</v>
      </c>
      <c r="TU179" s="20">
        <f t="shared" si="322"/>
        <v>0</v>
      </c>
      <c r="TV179" s="20">
        <f t="shared" si="323"/>
        <v>0</v>
      </c>
      <c r="TW179" s="20">
        <f t="shared" si="324"/>
        <v>0</v>
      </c>
      <c r="TX179" s="20">
        <f t="shared" si="325"/>
        <v>0</v>
      </c>
      <c r="TY179" s="36">
        <f t="shared" si="326"/>
        <v>0</v>
      </c>
      <c r="TZ179" s="20">
        <f t="shared" si="327"/>
        <v>0</v>
      </c>
      <c r="UA179" s="20">
        <f t="shared" si="328"/>
        <v>0</v>
      </c>
      <c r="UB179" s="20">
        <f t="shared" si="329"/>
        <v>0</v>
      </c>
      <c r="UC179" s="20">
        <f t="shared" si="330"/>
        <v>0</v>
      </c>
      <c r="UD179" s="20">
        <f t="shared" si="331"/>
        <v>0</v>
      </c>
      <c r="UE179" s="20">
        <f t="shared" si="332"/>
        <v>0</v>
      </c>
      <c r="UF179" s="20">
        <f t="shared" si="333"/>
        <v>0</v>
      </c>
      <c r="UG179" s="20">
        <f t="shared" si="334"/>
        <v>0</v>
      </c>
      <c r="UH179" s="20">
        <f t="shared" si="335"/>
        <v>0</v>
      </c>
      <c r="UI179" s="20">
        <f t="shared" si="336"/>
        <v>0</v>
      </c>
      <c r="UJ179" s="20">
        <f t="shared" si="337"/>
        <v>0</v>
      </c>
      <c r="UK179" s="20">
        <f t="shared" si="338"/>
        <v>0</v>
      </c>
      <c r="UL179" s="6"/>
      <c r="UM179" s="36">
        <f t="shared" si="339"/>
        <v>1650000</v>
      </c>
      <c r="UN179" s="36">
        <f t="shared" si="340"/>
        <v>1650000</v>
      </c>
      <c r="UO179" s="36">
        <f t="shared" si="341"/>
        <v>1650000</v>
      </c>
      <c r="UP179" s="20">
        <f t="shared" si="342"/>
        <v>1650000</v>
      </c>
      <c r="UQ179" s="20">
        <f t="shared" si="343"/>
        <v>0</v>
      </c>
      <c r="UR179" s="20">
        <f t="shared" si="344"/>
        <v>0</v>
      </c>
      <c r="US179" s="20">
        <f t="shared" si="345"/>
        <v>0</v>
      </c>
      <c r="UT179" s="36">
        <f t="shared" si="346"/>
        <v>0</v>
      </c>
      <c r="UU179" s="36">
        <f t="shared" si="347"/>
        <v>0</v>
      </c>
      <c r="UV179" s="20">
        <f t="shared" si="348"/>
        <v>0</v>
      </c>
      <c r="UW179" s="20">
        <f t="shared" si="349"/>
        <v>0</v>
      </c>
      <c r="UX179" s="20">
        <f t="shared" si="350"/>
        <v>0</v>
      </c>
      <c r="UY179" s="20">
        <f t="shared" si="351"/>
        <v>0</v>
      </c>
      <c r="UZ179" s="20">
        <f t="shared" si="352"/>
        <v>0</v>
      </c>
      <c r="VA179" s="20">
        <f t="shared" si="353"/>
        <v>0</v>
      </c>
      <c r="VB179" s="36">
        <f t="shared" si="354"/>
        <v>0</v>
      </c>
      <c r="VC179" s="20">
        <f t="shared" si="355"/>
        <v>0</v>
      </c>
      <c r="VD179" s="20">
        <f t="shared" si="356"/>
        <v>0</v>
      </c>
      <c r="VE179" s="20">
        <f t="shared" si="357"/>
        <v>0</v>
      </c>
      <c r="VF179" s="20">
        <f t="shared" si="358"/>
        <v>0</v>
      </c>
      <c r="VG179" s="20">
        <f t="shared" si="359"/>
        <v>0</v>
      </c>
      <c r="VH179" s="20">
        <f t="shared" si="360"/>
        <v>0</v>
      </c>
      <c r="VI179" s="20">
        <f t="shared" si="361"/>
        <v>0</v>
      </c>
      <c r="VJ179" s="20">
        <f t="shared" si="362"/>
        <v>0</v>
      </c>
      <c r="VK179" s="20">
        <f t="shared" si="363"/>
        <v>0</v>
      </c>
      <c r="VL179" s="20">
        <f t="shared" si="364"/>
        <v>0</v>
      </c>
      <c r="VM179" s="20">
        <f t="shared" si="365"/>
        <v>0</v>
      </c>
      <c r="VN179" s="20">
        <f t="shared" si="366"/>
        <v>0</v>
      </c>
      <c r="VT179" s="34">
        <f t="shared" si="253"/>
        <v>8051895</v>
      </c>
      <c r="VU179" s="34" t="str">
        <f t="shared" si="254"/>
        <v>Sdružení Neratov</v>
      </c>
      <c r="VV179" s="34" t="str">
        <f t="shared" si="255"/>
        <v>chráněné bydlení Domov</v>
      </c>
      <c r="VW179" s="34" t="str">
        <f t="shared" si="256"/>
        <v>chráněné bydlení</v>
      </c>
      <c r="VX179" s="10">
        <f t="shared" si="257"/>
        <v>85000</v>
      </c>
      <c r="VY179" s="10"/>
      <c r="VZ179" s="10"/>
      <c r="WA179" s="10">
        <f t="shared" si="258"/>
        <v>450000</v>
      </c>
      <c r="WB179" s="10">
        <f t="shared" si="259"/>
        <v>80000</v>
      </c>
      <c r="WC179" s="10">
        <f t="shared" si="260"/>
        <v>0</v>
      </c>
      <c r="WD179" s="10">
        <f t="shared" si="261"/>
        <v>0</v>
      </c>
      <c r="WE179" s="10">
        <f t="shared" si="262"/>
        <v>130000</v>
      </c>
      <c r="WF179" s="10"/>
      <c r="WG179" s="10"/>
      <c r="WH179" s="10">
        <f t="shared" si="263"/>
        <v>585000</v>
      </c>
      <c r="WI179" s="10">
        <f t="shared" si="264"/>
        <v>120000</v>
      </c>
      <c r="WJ179" s="10">
        <f t="shared" si="265"/>
        <v>1800000</v>
      </c>
      <c r="WK179" s="10"/>
      <c r="WL179" s="10">
        <f t="shared" si="266"/>
        <v>355000</v>
      </c>
      <c r="WM179" s="10">
        <f t="shared" si="267"/>
        <v>3605000</v>
      </c>
      <c r="WN179" s="10">
        <f t="shared" si="268"/>
        <v>3605000</v>
      </c>
      <c r="WO179" s="10">
        <f t="shared" si="269"/>
        <v>0</v>
      </c>
      <c r="WP179" s="10">
        <f t="shared" si="270"/>
        <v>2155000</v>
      </c>
      <c r="WQ179" s="34">
        <v>6115340</v>
      </c>
      <c r="WR179" s="10">
        <f t="shared" si="271"/>
        <v>0</v>
      </c>
      <c r="WS179" s="10"/>
      <c r="WT179" s="10"/>
      <c r="WU179" s="10">
        <f t="shared" si="272"/>
        <v>0</v>
      </c>
      <c r="WV179" s="10">
        <f t="shared" si="273"/>
        <v>0</v>
      </c>
      <c r="WW179" s="10">
        <f t="shared" si="274"/>
        <v>0</v>
      </c>
      <c r="WX179" s="10">
        <f t="shared" si="275"/>
        <v>0</v>
      </c>
      <c r="WY179" s="10">
        <f t="shared" si="276"/>
        <v>0</v>
      </c>
      <c r="WZ179" s="10"/>
      <c r="XA179" s="10"/>
      <c r="XB179" s="10">
        <f t="shared" si="277"/>
        <v>0</v>
      </c>
      <c r="XC179" s="10">
        <f t="shared" si="278"/>
        <v>0</v>
      </c>
      <c r="XD179" s="10">
        <f t="shared" si="279"/>
        <v>1650000</v>
      </c>
      <c r="XE179" s="10">
        <f t="shared" si="280"/>
        <v>1650000</v>
      </c>
      <c r="XF179" s="10"/>
      <c r="XG179" s="10">
        <f t="shared" si="281"/>
        <v>1650000</v>
      </c>
      <c r="XH179" s="10">
        <f t="shared" si="282"/>
        <v>0</v>
      </c>
      <c r="XI179" s="10"/>
      <c r="XJ179" s="10"/>
      <c r="XK179" s="10"/>
    </row>
    <row r="180" spans="1:635" s="34" customFormat="1" ht="28.5" customHeight="1">
      <c r="A180" s="7">
        <v>1</v>
      </c>
      <c r="B180" s="9" t="s">
        <v>1794</v>
      </c>
      <c r="C180" s="7">
        <v>195201</v>
      </c>
      <c r="D180" s="7" t="s">
        <v>1795</v>
      </c>
      <c r="E180" s="38" t="s">
        <v>1219</v>
      </c>
      <c r="F180" s="7">
        <v>5922905</v>
      </c>
      <c r="G180" s="7" t="s">
        <v>1477</v>
      </c>
      <c r="H180" s="7" t="s">
        <v>1221</v>
      </c>
      <c r="I180" s="7" t="s">
        <v>1796</v>
      </c>
      <c r="J180" s="35">
        <v>36892</v>
      </c>
      <c r="K180" s="7"/>
      <c r="L180" s="7" t="s">
        <v>1188</v>
      </c>
      <c r="M180" s="7"/>
      <c r="N180" s="7"/>
      <c r="O180" s="7"/>
      <c r="P180" s="7"/>
      <c r="Q180" s="7"/>
      <c r="R180" s="7"/>
      <c r="S180" s="7"/>
      <c r="T180" s="7"/>
      <c r="U180" s="7"/>
      <c r="V180" s="7"/>
      <c r="W180" s="7"/>
      <c r="X180" s="7" t="s">
        <v>1270</v>
      </c>
      <c r="Y180" s="7"/>
      <c r="Z180" s="7">
        <v>30</v>
      </c>
      <c r="AA180" s="7">
        <v>0</v>
      </c>
      <c r="AB180" s="7">
        <v>134</v>
      </c>
      <c r="AC180" s="7">
        <v>135</v>
      </c>
      <c r="AD180" s="7">
        <v>135</v>
      </c>
      <c r="AE180" s="7"/>
      <c r="AF180" s="7"/>
      <c r="AG180" s="7"/>
      <c r="AH180" s="7"/>
      <c r="AI180" s="7"/>
      <c r="AJ180" s="7"/>
      <c r="AK180" s="7"/>
      <c r="AL180" s="7"/>
      <c r="AM180" s="7"/>
      <c r="AN180" s="7"/>
      <c r="AO180" s="7" t="s">
        <v>1797</v>
      </c>
      <c r="AP180" s="7"/>
      <c r="AQ180" s="7"/>
      <c r="AR180" s="7"/>
      <c r="AS180" s="7"/>
      <c r="AT180" s="7"/>
      <c r="AU180" s="7"/>
      <c r="AV180" s="7"/>
      <c r="AW180" s="7"/>
      <c r="AX180" s="7"/>
      <c r="AY180" s="7"/>
      <c r="AZ180" s="7"/>
      <c r="BA180" s="7"/>
      <c r="BB180" s="7"/>
      <c r="BC180" s="7"/>
      <c r="BD180" s="7"/>
      <c r="BE180" s="7"/>
      <c r="BF180" s="7"/>
      <c r="BG180" s="7"/>
      <c r="BH180" s="7"/>
      <c r="BI180" s="7"/>
      <c r="BJ180" s="7"/>
      <c r="BK180" s="7"/>
      <c r="BL180" s="7" t="s">
        <v>1498</v>
      </c>
      <c r="BM180" s="7" t="s">
        <v>1480</v>
      </c>
      <c r="BN180" s="7" t="s">
        <v>1499</v>
      </c>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v>3</v>
      </c>
      <c r="EL180" s="7">
        <v>3</v>
      </c>
      <c r="EM180" s="7">
        <v>2.8</v>
      </c>
      <c r="EN180" s="7">
        <v>1100000</v>
      </c>
      <c r="EO180" s="7">
        <v>1100000</v>
      </c>
      <c r="EP180" s="7">
        <v>1</v>
      </c>
      <c r="EQ180" s="7">
        <v>0.4</v>
      </c>
      <c r="ER180" s="7">
        <v>0.6</v>
      </c>
      <c r="ES180" s="7">
        <v>120000</v>
      </c>
      <c r="ET180" s="7">
        <v>100000</v>
      </c>
      <c r="EU180" s="7"/>
      <c r="EV180" s="7"/>
      <c r="EW180" s="7"/>
      <c r="EX180" s="7"/>
      <c r="EY180" s="7"/>
      <c r="EZ180" s="7"/>
      <c r="FA180" s="7"/>
      <c r="FB180" s="7"/>
      <c r="FC180" s="7"/>
      <c r="FD180" s="7"/>
      <c r="FE180" s="7"/>
      <c r="FF180" s="7"/>
      <c r="FG180" s="7"/>
      <c r="FH180" s="7"/>
      <c r="FI180" s="7"/>
      <c r="FJ180" s="7"/>
      <c r="FK180" s="7"/>
      <c r="FL180" s="7"/>
      <c r="FM180" s="7"/>
      <c r="FN180" s="7"/>
      <c r="FO180" s="7">
        <v>3</v>
      </c>
      <c r="FP180" s="7">
        <v>0.38</v>
      </c>
      <c r="FQ180" s="7">
        <v>0.88</v>
      </c>
      <c r="FR180" s="7">
        <v>181000</v>
      </c>
      <c r="FS180" s="7">
        <v>0</v>
      </c>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v>1</v>
      </c>
      <c r="II180" s="7">
        <v>0.5</v>
      </c>
      <c r="IJ180" s="7">
        <v>12</v>
      </c>
      <c r="IK180" s="7">
        <v>0.5</v>
      </c>
      <c r="IL180" s="7">
        <v>64800</v>
      </c>
      <c r="IM180" s="7">
        <v>0</v>
      </c>
      <c r="IN180" s="7"/>
      <c r="IO180" s="7"/>
      <c r="IP180" s="7"/>
      <c r="IQ180" s="7"/>
      <c r="IR180" s="7"/>
      <c r="IS180" s="7">
        <v>1</v>
      </c>
      <c r="IT180" s="7">
        <v>300</v>
      </c>
      <c r="IU180" s="7">
        <v>0.14899999999999999</v>
      </c>
      <c r="IV180" s="7">
        <v>48000</v>
      </c>
      <c r="IW180" s="7">
        <v>48000</v>
      </c>
      <c r="IX180" s="7"/>
      <c r="IY180" s="7"/>
      <c r="IZ180" s="7"/>
      <c r="JA180" s="7"/>
      <c r="JB180" s="7"/>
      <c r="JC180" s="7"/>
      <c r="JD180" s="7"/>
      <c r="JE180" s="7"/>
      <c r="JF180" s="7"/>
      <c r="JG180" s="7"/>
      <c r="JH180" s="7"/>
      <c r="JI180" s="7"/>
      <c r="JJ180" s="7"/>
      <c r="JK180" s="7"/>
      <c r="JL180" s="7"/>
      <c r="JM180" s="7"/>
      <c r="JN180" s="7"/>
      <c r="JO180" s="7"/>
      <c r="JP180" s="7"/>
      <c r="JQ180" s="7"/>
      <c r="JR180" s="7"/>
      <c r="JS180" s="7"/>
      <c r="JT180" s="7"/>
      <c r="JU180" s="7"/>
      <c r="JV180" s="7"/>
      <c r="JW180" s="7"/>
      <c r="JX180" s="7"/>
      <c r="JY180" s="7"/>
      <c r="JZ180" s="7"/>
      <c r="KA180" s="7"/>
      <c r="KB180" s="7"/>
      <c r="KC180" s="7"/>
      <c r="KD180" s="7"/>
      <c r="KE180" s="7"/>
      <c r="KF180" s="7"/>
      <c r="KG180" s="7">
        <v>5</v>
      </c>
      <c r="KH180" s="7">
        <v>100</v>
      </c>
      <c r="KI180" s="7">
        <v>3.4</v>
      </c>
      <c r="KJ180" s="7">
        <v>0</v>
      </c>
      <c r="KK180" s="7">
        <v>0</v>
      </c>
      <c r="KL180" s="7">
        <v>0</v>
      </c>
      <c r="KM180" s="7">
        <v>3.4</v>
      </c>
      <c r="KN180" s="7">
        <v>1401000</v>
      </c>
      <c r="KO180" s="7">
        <v>1200000</v>
      </c>
      <c r="KP180" s="7">
        <v>1200000</v>
      </c>
      <c r="KQ180" s="7"/>
      <c r="KR180" s="7"/>
      <c r="KS180" s="7"/>
      <c r="KT180" s="7">
        <v>64800</v>
      </c>
      <c r="KU180" s="7">
        <v>0</v>
      </c>
      <c r="KV180" s="7">
        <v>0</v>
      </c>
      <c r="KW180" s="7"/>
      <c r="KX180" s="7"/>
      <c r="KY180" s="7"/>
      <c r="KZ180" s="7">
        <v>48000</v>
      </c>
      <c r="LA180" s="7">
        <v>48000</v>
      </c>
      <c r="LB180" s="7">
        <v>48000</v>
      </c>
      <c r="LC180" s="7"/>
      <c r="LD180" s="7"/>
      <c r="LE180" s="7"/>
      <c r="LF180" s="7">
        <v>44000</v>
      </c>
      <c r="LG180" s="7">
        <v>0</v>
      </c>
      <c r="LH180" s="7">
        <v>0</v>
      </c>
      <c r="LI180" s="7"/>
      <c r="LJ180" s="7"/>
      <c r="LK180" s="7"/>
      <c r="LL180" s="7">
        <v>0</v>
      </c>
      <c r="LM180" s="7">
        <v>0</v>
      </c>
      <c r="LN180" s="7">
        <v>0</v>
      </c>
      <c r="LO180" s="7"/>
      <c r="LP180" s="7"/>
      <c r="LQ180" s="7"/>
      <c r="LR180" s="7">
        <v>25000</v>
      </c>
      <c r="LS180" s="7">
        <v>0</v>
      </c>
      <c r="LT180" s="7">
        <v>0</v>
      </c>
      <c r="LU180" s="7"/>
      <c r="LV180" s="7"/>
      <c r="LW180" s="7"/>
      <c r="LX180" s="7">
        <v>1000</v>
      </c>
      <c r="LY180" s="7">
        <v>0</v>
      </c>
      <c r="LZ180" s="7">
        <v>0</v>
      </c>
      <c r="MA180" s="7"/>
      <c r="MB180" s="7"/>
      <c r="MC180" s="7"/>
      <c r="MD180" s="7">
        <v>5000</v>
      </c>
      <c r="ME180" s="7">
        <v>5000</v>
      </c>
      <c r="MF180" s="7">
        <v>5000</v>
      </c>
      <c r="MG180" s="7"/>
      <c r="MH180" s="7"/>
      <c r="MI180" s="7"/>
      <c r="MJ180" s="7">
        <v>1000</v>
      </c>
      <c r="MK180" s="7">
        <v>0</v>
      </c>
      <c r="ML180" s="7">
        <v>0</v>
      </c>
      <c r="MM180" s="7"/>
      <c r="MN180" s="7"/>
      <c r="MO180" s="7"/>
      <c r="MP180" s="7">
        <v>50000</v>
      </c>
      <c r="MQ180" s="7">
        <v>25000</v>
      </c>
      <c r="MR180" s="7">
        <v>25000</v>
      </c>
      <c r="MS180" s="7"/>
      <c r="MT180" s="7"/>
      <c r="MU180" s="7"/>
      <c r="MV180" s="7">
        <v>36000</v>
      </c>
      <c r="MW180" s="7">
        <v>0</v>
      </c>
      <c r="MX180" s="7">
        <v>0</v>
      </c>
      <c r="MY180" s="7"/>
      <c r="MZ180" s="7"/>
      <c r="NA180" s="7"/>
      <c r="NB180" s="7">
        <v>3000</v>
      </c>
      <c r="NC180" s="7">
        <v>0</v>
      </c>
      <c r="ND180" s="7">
        <v>0</v>
      </c>
      <c r="NE180" s="7"/>
      <c r="NF180" s="7"/>
      <c r="NG180" s="7"/>
      <c r="NH180" s="7">
        <v>0</v>
      </c>
      <c r="NI180" s="7">
        <v>0</v>
      </c>
      <c r="NJ180" s="7">
        <v>0</v>
      </c>
      <c r="NK180" s="7"/>
      <c r="NL180" s="7"/>
      <c r="NM180" s="7"/>
      <c r="NN180" s="7">
        <v>500</v>
      </c>
      <c r="NO180" s="7">
        <v>0</v>
      </c>
      <c r="NP180" s="7">
        <v>0</v>
      </c>
      <c r="NQ180" s="7"/>
      <c r="NR180" s="7"/>
      <c r="NS180" s="7"/>
      <c r="NT180" s="7">
        <v>36000</v>
      </c>
      <c r="NU180" s="7">
        <v>25000</v>
      </c>
      <c r="NV180" s="7">
        <v>25000</v>
      </c>
      <c r="NW180" s="7"/>
      <c r="NX180" s="7"/>
      <c r="NY180" s="7"/>
      <c r="NZ180" s="7">
        <v>30000</v>
      </c>
      <c r="OA180" s="7">
        <v>0</v>
      </c>
      <c r="OB180" s="7">
        <v>0</v>
      </c>
      <c r="OC180" s="7"/>
      <c r="OD180" s="7"/>
      <c r="OE180" s="7"/>
      <c r="OF180" s="7">
        <v>8000</v>
      </c>
      <c r="OG180" s="7">
        <v>0</v>
      </c>
      <c r="OH180" s="7">
        <v>0</v>
      </c>
      <c r="OI180" s="7"/>
      <c r="OJ180" s="7"/>
      <c r="OK180" s="7"/>
      <c r="OL180" s="7">
        <v>0</v>
      </c>
      <c r="OM180" s="7">
        <v>0</v>
      </c>
      <c r="ON180" s="7">
        <v>0</v>
      </c>
      <c r="OO180" s="7"/>
      <c r="OP180" s="7"/>
      <c r="OQ180" s="7"/>
      <c r="OR180" s="7">
        <v>0</v>
      </c>
      <c r="OS180" s="7">
        <v>0</v>
      </c>
      <c r="OT180" s="7">
        <v>0</v>
      </c>
      <c r="OU180" s="7"/>
      <c r="OV180" s="7"/>
      <c r="OW180" s="7"/>
      <c r="OX180" s="7">
        <v>65000</v>
      </c>
      <c r="OY180" s="7">
        <v>40000</v>
      </c>
      <c r="OZ180" s="7">
        <v>40000</v>
      </c>
      <c r="PA180" s="7"/>
      <c r="PB180" s="7"/>
      <c r="PC180" s="7"/>
      <c r="PD180" s="7">
        <v>0</v>
      </c>
      <c r="PE180" s="7">
        <v>0</v>
      </c>
      <c r="PF180" s="7">
        <v>0</v>
      </c>
      <c r="PG180" s="7"/>
      <c r="PH180" s="7"/>
      <c r="PI180" s="7"/>
      <c r="PJ180" s="7">
        <v>0</v>
      </c>
      <c r="PK180" s="7">
        <v>0</v>
      </c>
      <c r="PL180" s="7">
        <v>0</v>
      </c>
      <c r="PM180" s="7"/>
      <c r="PN180" s="7"/>
      <c r="PO180" s="7"/>
      <c r="PP180" s="7">
        <v>1818300</v>
      </c>
      <c r="PQ180" s="7">
        <v>1343000</v>
      </c>
      <c r="PR180" s="8">
        <v>1343000</v>
      </c>
      <c r="PS180" s="7">
        <v>100</v>
      </c>
      <c r="PT180" s="7">
        <v>100</v>
      </c>
      <c r="PU180" s="7"/>
      <c r="PV180" s="7"/>
      <c r="PW180" s="7"/>
      <c r="PX180" s="7">
        <v>729000</v>
      </c>
      <c r="PY180" s="7">
        <v>1315000</v>
      </c>
      <c r="PZ180" s="7">
        <v>1343000</v>
      </c>
      <c r="QA180" s="7">
        <v>0</v>
      </c>
      <c r="QB180" s="7">
        <v>0</v>
      </c>
      <c r="QC180" s="7">
        <v>0</v>
      </c>
      <c r="QD180" s="7">
        <v>0</v>
      </c>
      <c r="QE180" s="7">
        <v>0</v>
      </c>
      <c r="QF180" s="7">
        <v>0</v>
      </c>
      <c r="QG180" s="7">
        <v>359211</v>
      </c>
      <c r="QH180" s="7">
        <v>371000</v>
      </c>
      <c r="QI180" s="7">
        <v>374300</v>
      </c>
      <c r="QJ180" s="7">
        <v>979</v>
      </c>
      <c r="QK180" s="7">
        <v>3000</v>
      </c>
      <c r="QL180" s="7">
        <v>1000</v>
      </c>
      <c r="QM180" s="7"/>
      <c r="QN180" s="7">
        <v>0</v>
      </c>
      <c r="QO180" s="7">
        <v>0</v>
      </c>
      <c r="QP180" s="7">
        <v>0</v>
      </c>
      <c r="QQ180" s="7"/>
      <c r="QR180" s="7"/>
      <c r="QS180" s="7"/>
      <c r="QT180" s="7"/>
      <c r="QU180" s="7">
        <v>591668</v>
      </c>
      <c r="QV180" s="7">
        <v>0</v>
      </c>
      <c r="QW180" s="7">
        <v>0</v>
      </c>
      <c r="QX180" s="7">
        <v>100000</v>
      </c>
      <c r="QY180" s="7">
        <v>80000</v>
      </c>
      <c r="QZ180" s="7">
        <v>100000</v>
      </c>
      <c r="RA180" s="7"/>
      <c r="RB180" s="7"/>
      <c r="RC180" s="7"/>
      <c r="RD180" s="7">
        <v>11062</v>
      </c>
      <c r="RE180" s="7">
        <v>10000</v>
      </c>
      <c r="RF180" s="7">
        <v>0</v>
      </c>
      <c r="RG180" s="7"/>
      <c r="RH180" s="7"/>
      <c r="RI180" s="7">
        <v>0</v>
      </c>
      <c r="RJ180" s="7"/>
      <c r="RK180" s="7"/>
      <c r="RL180" s="7"/>
      <c r="RM180" s="7" t="s">
        <v>1188</v>
      </c>
      <c r="RN180" s="7"/>
      <c r="RO180" s="7"/>
      <c r="RP180" s="7"/>
      <c r="RQ180" s="7"/>
      <c r="RR180" s="7"/>
      <c r="RS180" s="7"/>
      <c r="RT180" s="7"/>
      <c r="RU180" s="7"/>
      <c r="RV180" s="7"/>
      <c r="RW180" s="7"/>
      <c r="RX180" s="7"/>
      <c r="RY180" s="7"/>
      <c r="RZ180" s="7"/>
      <c r="SA180" s="7"/>
      <c r="SB180" s="7"/>
      <c r="SC180" s="7"/>
      <c r="SD180" s="7"/>
      <c r="SE180" s="7"/>
      <c r="SF180" s="7"/>
      <c r="SG180" s="36">
        <f t="shared" si="283"/>
        <v>1818300</v>
      </c>
      <c r="SH180" s="36">
        <f t="shared" si="284"/>
        <v>1818300</v>
      </c>
      <c r="SI180" s="36">
        <f t="shared" si="285"/>
        <v>1557800</v>
      </c>
      <c r="SJ180" s="20">
        <f t="shared" si="286"/>
        <v>1401000</v>
      </c>
      <c r="SK180" s="20">
        <f t="shared" si="287"/>
        <v>64800</v>
      </c>
      <c r="SL180" s="20">
        <f t="shared" si="288"/>
        <v>48000</v>
      </c>
      <c r="SM180" s="20">
        <f t="shared" si="289"/>
        <v>44000</v>
      </c>
      <c r="SN180" s="36">
        <f t="shared" si="290"/>
        <v>260500</v>
      </c>
      <c r="SO180" s="36">
        <f t="shared" si="291"/>
        <v>25000</v>
      </c>
      <c r="SP180" s="20">
        <f t="shared" si="292"/>
        <v>0</v>
      </c>
      <c r="SQ180" s="20">
        <f t="shared" si="293"/>
        <v>25000</v>
      </c>
      <c r="SR180" s="20">
        <f t="shared" si="294"/>
        <v>1000</v>
      </c>
      <c r="SS180" s="20">
        <f t="shared" si="295"/>
        <v>5000</v>
      </c>
      <c r="ST180" s="20">
        <f t="shared" si="296"/>
        <v>1000</v>
      </c>
      <c r="SU180" s="20">
        <f t="shared" si="297"/>
        <v>50000</v>
      </c>
      <c r="SV180" s="36">
        <f t="shared" si="298"/>
        <v>178500</v>
      </c>
      <c r="SW180" s="20">
        <f t="shared" si="299"/>
        <v>36000</v>
      </c>
      <c r="SX180" s="20">
        <f t="shared" si="300"/>
        <v>3000</v>
      </c>
      <c r="SY180" s="20">
        <f t="shared" si="301"/>
        <v>0</v>
      </c>
      <c r="SZ180" s="20">
        <f t="shared" si="302"/>
        <v>500</v>
      </c>
      <c r="TA180" s="20">
        <f t="shared" si="303"/>
        <v>36000</v>
      </c>
      <c r="TB180" s="20">
        <f t="shared" si="304"/>
        <v>30000</v>
      </c>
      <c r="TC180" s="20">
        <f t="shared" si="305"/>
        <v>8000</v>
      </c>
      <c r="TD180" s="20">
        <f t="shared" si="306"/>
        <v>0</v>
      </c>
      <c r="TE180" s="20">
        <f t="shared" si="307"/>
        <v>0</v>
      </c>
      <c r="TF180" s="20">
        <f t="shared" si="308"/>
        <v>65000</v>
      </c>
      <c r="TG180" s="20">
        <f t="shared" si="309"/>
        <v>0</v>
      </c>
      <c r="TH180" s="20">
        <f t="shared" si="310"/>
        <v>0</v>
      </c>
      <c r="TI180" s="6"/>
      <c r="TJ180" s="36">
        <f t="shared" si="311"/>
        <v>1343000</v>
      </c>
      <c r="TK180" s="36">
        <f t="shared" si="312"/>
        <v>1343000</v>
      </c>
      <c r="TL180" s="36">
        <f t="shared" si="313"/>
        <v>1248000</v>
      </c>
      <c r="TM180" s="20">
        <f t="shared" si="314"/>
        <v>1200000</v>
      </c>
      <c r="TN180" s="20">
        <f t="shared" si="315"/>
        <v>0</v>
      </c>
      <c r="TO180" s="20">
        <f t="shared" si="316"/>
        <v>48000</v>
      </c>
      <c r="TP180" s="20">
        <f t="shared" si="317"/>
        <v>0</v>
      </c>
      <c r="TQ180" s="36">
        <f t="shared" si="318"/>
        <v>95000</v>
      </c>
      <c r="TR180" s="36">
        <f t="shared" si="319"/>
        <v>0</v>
      </c>
      <c r="TS180" s="20">
        <f t="shared" si="320"/>
        <v>0</v>
      </c>
      <c r="TT180" s="20">
        <f t="shared" si="321"/>
        <v>0</v>
      </c>
      <c r="TU180" s="20">
        <f t="shared" si="322"/>
        <v>0</v>
      </c>
      <c r="TV180" s="20">
        <f t="shared" si="323"/>
        <v>5000</v>
      </c>
      <c r="TW180" s="20">
        <f t="shared" si="324"/>
        <v>0</v>
      </c>
      <c r="TX180" s="20">
        <f t="shared" si="325"/>
        <v>25000</v>
      </c>
      <c r="TY180" s="36">
        <f t="shared" si="326"/>
        <v>65000</v>
      </c>
      <c r="TZ180" s="20">
        <f t="shared" si="327"/>
        <v>0</v>
      </c>
      <c r="UA180" s="20">
        <f t="shared" si="328"/>
        <v>0</v>
      </c>
      <c r="UB180" s="20">
        <f t="shared" si="329"/>
        <v>0</v>
      </c>
      <c r="UC180" s="20">
        <f t="shared" si="330"/>
        <v>0</v>
      </c>
      <c r="UD180" s="20">
        <f t="shared" si="331"/>
        <v>25000</v>
      </c>
      <c r="UE180" s="20">
        <f t="shared" si="332"/>
        <v>0</v>
      </c>
      <c r="UF180" s="20">
        <f t="shared" si="333"/>
        <v>0</v>
      </c>
      <c r="UG180" s="20">
        <f t="shared" si="334"/>
        <v>0</v>
      </c>
      <c r="UH180" s="20">
        <f t="shared" si="335"/>
        <v>0</v>
      </c>
      <c r="UI180" s="20">
        <f t="shared" si="336"/>
        <v>40000</v>
      </c>
      <c r="UJ180" s="20">
        <f t="shared" si="337"/>
        <v>0</v>
      </c>
      <c r="UK180" s="20">
        <f t="shared" si="338"/>
        <v>0</v>
      </c>
      <c r="UL180" s="6"/>
      <c r="UM180" s="36">
        <f t="shared" si="339"/>
        <v>1343000</v>
      </c>
      <c r="UN180" s="36">
        <f t="shared" si="340"/>
        <v>1343000</v>
      </c>
      <c r="UO180" s="36">
        <f t="shared" si="341"/>
        <v>1248000</v>
      </c>
      <c r="UP180" s="20">
        <f t="shared" si="342"/>
        <v>1200000</v>
      </c>
      <c r="UQ180" s="20">
        <f t="shared" si="343"/>
        <v>0</v>
      </c>
      <c r="UR180" s="20">
        <f t="shared" si="344"/>
        <v>48000</v>
      </c>
      <c r="US180" s="20">
        <f t="shared" si="345"/>
        <v>0</v>
      </c>
      <c r="UT180" s="36">
        <f t="shared" si="346"/>
        <v>95000</v>
      </c>
      <c r="UU180" s="36">
        <f t="shared" si="347"/>
        <v>0</v>
      </c>
      <c r="UV180" s="20">
        <f t="shared" si="348"/>
        <v>0</v>
      </c>
      <c r="UW180" s="20">
        <f t="shared" si="349"/>
        <v>0</v>
      </c>
      <c r="UX180" s="20">
        <f t="shared" si="350"/>
        <v>0</v>
      </c>
      <c r="UY180" s="20">
        <f t="shared" si="351"/>
        <v>5000</v>
      </c>
      <c r="UZ180" s="20">
        <f t="shared" si="352"/>
        <v>0</v>
      </c>
      <c r="VA180" s="20">
        <f t="shared" si="353"/>
        <v>25000</v>
      </c>
      <c r="VB180" s="36">
        <f t="shared" si="354"/>
        <v>65000</v>
      </c>
      <c r="VC180" s="20">
        <f t="shared" si="355"/>
        <v>0</v>
      </c>
      <c r="VD180" s="20">
        <f t="shared" si="356"/>
        <v>0</v>
      </c>
      <c r="VE180" s="20">
        <f t="shared" si="357"/>
        <v>0</v>
      </c>
      <c r="VF180" s="20">
        <f t="shared" si="358"/>
        <v>0</v>
      </c>
      <c r="VG180" s="20">
        <f t="shared" si="359"/>
        <v>25000</v>
      </c>
      <c r="VH180" s="20">
        <f t="shared" si="360"/>
        <v>0</v>
      </c>
      <c r="VI180" s="20">
        <f t="shared" si="361"/>
        <v>0</v>
      </c>
      <c r="VJ180" s="20">
        <f t="shared" si="362"/>
        <v>0</v>
      </c>
      <c r="VK180" s="20">
        <f t="shared" si="363"/>
        <v>0</v>
      </c>
      <c r="VL180" s="20">
        <f t="shared" si="364"/>
        <v>40000</v>
      </c>
      <c r="VM180" s="20">
        <f t="shared" si="365"/>
        <v>0</v>
      </c>
      <c r="VN180" s="20">
        <f t="shared" si="366"/>
        <v>0</v>
      </c>
      <c r="VT180" s="34">
        <f t="shared" si="253"/>
        <v>5922905</v>
      </c>
      <c r="VU180" s="34" t="str">
        <f t="shared" si="254"/>
        <v>Sdružení ozdravoven a léčeben okresu Trutnov</v>
      </c>
      <c r="VV180" s="34" t="str">
        <f t="shared" si="255"/>
        <v>Nízkoprahové zařízení pro děti a mládež - RIAPS-Shelter</v>
      </c>
      <c r="VW180" s="34" t="str">
        <f t="shared" si="256"/>
        <v>nízkoprahová zařízení pro děti a mládež</v>
      </c>
      <c r="VX180" s="10">
        <f t="shared" si="257"/>
        <v>32000</v>
      </c>
      <c r="VY180" s="10"/>
      <c r="VZ180" s="10"/>
      <c r="WA180" s="10">
        <f t="shared" si="258"/>
        <v>36000</v>
      </c>
      <c r="WB180" s="10">
        <f t="shared" si="259"/>
        <v>30000</v>
      </c>
      <c r="WC180" s="10">
        <f t="shared" si="260"/>
        <v>0</v>
      </c>
      <c r="WD180" s="10">
        <f t="shared" si="261"/>
        <v>0</v>
      </c>
      <c r="WE180" s="10">
        <f t="shared" si="262"/>
        <v>39500</v>
      </c>
      <c r="WF180" s="10"/>
      <c r="WG180" s="10"/>
      <c r="WH180" s="10">
        <f t="shared" si="263"/>
        <v>0</v>
      </c>
      <c r="WI180" s="10">
        <f t="shared" si="264"/>
        <v>123000</v>
      </c>
      <c r="WJ180" s="10">
        <f t="shared" si="265"/>
        <v>1220000</v>
      </c>
      <c r="WK180" s="10"/>
      <c r="WL180" s="10">
        <f t="shared" si="266"/>
        <v>337800</v>
      </c>
      <c r="WM180" s="10">
        <f t="shared" si="267"/>
        <v>1818300</v>
      </c>
      <c r="WN180" s="10">
        <f t="shared" si="268"/>
        <v>1818300</v>
      </c>
      <c r="WO180" s="10">
        <f t="shared" si="269"/>
        <v>0</v>
      </c>
      <c r="WP180" s="10">
        <f t="shared" si="270"/>
        <v>1557800</v>
      </c>
      <c r="WQ180" s="34">
        <v>6115340</v>
      </c>
      <c r="WR180" s="10">
        <f t="shared" si="271"/>
        <v>5000</v>
      </c>
      <c r="WS180" s="10"/>
      <c r="WT180" s="10"/>
      <c r="WU180" s="10">
        <f t="shared" si="272"/>
        <v>0</v>
      </c>
      <c r="WV180" s="10">
        <f t="shared" si="273"/>
        <v>0</v>
      </c>
      <c r="WW180" s="10">
        <f t="shared" si="274"/>
        <v>0</v>
      </c>
      <c r="WX180" s="10">
        <f t="shared" si="275"/>
        <v>0</v>
      </c>
      <c r="WY180" s="10">
        <f t="shared" si="276"/>
        <v>25000</v>
      </c>
      <c r="WZ180" s="10"/>
      <c r="XA180" s="10"/>
      <c r="XB180" s="10">
        <f t="shared" si="277"/>
        <v>0</v>
      </c>
      <c r="XC180" s="10">
        <f t="shared" si="278"/>
        <v>65000</v>
      </c>
      <c r="XD180" s="10">
        <f t="shared" si="279"/>
        <v>1248000</v>
      </c>
      <c r="XE180" s="10">
        <f t="shared" si="280"/>
        <v>1343000</v>
      </c>
      <c r="XF180" s="10"/>
      <c r="XG180" s="10">
        <f t="shared" si="281"/>
        <v>1343000</v>
      </c>
      <c r="XH180" s="10">
        <f t="shared" si="282"/>
        <v>0</v>
      </c>
      <c r="XI180" s="10"/>
      <c r="XJ180" s="10"/>
      <c r="XK180" s="10"/>
    </row>
    <row r="181" spans="1:635" s="34" customFormat="1" ht="28.5" customHeight="1">
      <c r="A181" s="7">
        <v>1</v>
      </c>
      <c r="B181" s="9" t="s">
        <v>1794</v>
      </c>
      <c r="C181" s="7">
        <v>195201</v>
      </c>
      <c r="D181" s="7" t="s">
        <v>1795</v>
      </c>
      <c r="E181" s="38" t="s">
        <v>1219</v>
      </c>
      <c r="F181" s="7">
        <v>8314639</v>
      </c>
      <c r="G181" s="7" t="s">
        <v>1262</v>
      </c>
      <c r="H181" s="7" t="s">
        <v>1263</v>
      </c>
      <c r="I181" s="7" t="s">
        <v>1798</v>
      </c>
      <c r="J181" s="35">
        <v>34029</v>
      </c>
      <c r="K181" s="7"/>
      <c r="L181" s="7" t="s">
        <v>1188</v>
      </c>
      <c r="M181" s="7"/>
      <c r="N181" s="7"/>
      <c r="O181" s="7"/>
      <c r="P181" s="7"/>
      <c r="Q181" s="7"/>
      <c r="R181" s="7"/>
      <c r="S181" s="7"/>
      <c r="T181" s="7"/>
      <c r="U181" s="7"/>
      <c r="V181" s="7"/>
      <c r="W181" s="7"/>
      <c r="X181" s="7" t="s">
        <v>1331</v>
      </c>
      <c r="Y181" s="7"/>
      <c r="Z181" s="7"/>
      <c r="AA181" s="7"/>
      <c r="AB181" s="7"/>
      <c r="AC181" s="7"/>
      <c r="AD181" s="7"/>
      <c r="AE181" s="7"/>
      <c r="AF181" s="7"/>
      <c r="AG181" s="7"/>
      <c r="AH181" s="7"/>
      <c r="AI181" s="7">
        <v>4</v>
      </c>
      <c r="AJ181" s="7">
        <v>0</v>
      </c>
      <c r="AK181" s="7">
        <v>6456</v>
      </c>
      <c r="AL181" s="7">
        <v>5000</v>
      </c>
      <c r="AM181" s="7">
        <v>5500</v>
      </c>
      <c r="AN181" s="7"/>
      <c r="AO181" s="7" t="s">
        <v>1799</v>
      </c>
      <c r="AP181" s="7"/>
      <c r="AQ181" s="7"/>
      <c r="AR181" s="7"/>
      <c r="AS181" s="7"/>
      <c r="AT181" s="7"/>
      <c r="AU181" s="7"/>
      <c r="AV181" s="7"/>
      <c r="AW181" s="7"/>
      <c r="AX181" s="7"/>
      <c r="AY181" s="7"/>
      <c r="AZ181" s="7"/>
      <c r="BA181" s="7"/>
      <c r="BB181" s="7"/>
      <c r="BC181" s="7"/>
      <c r="BD181" s="7"/>
      <c r="BE181" s="7"/>
      <c r="BF181" s="7"/>
      <c r="BG181" s="7"/>
      <c r="BH181" s="7"/>
      <c r="BI181" s="7"/>
      <c r="BJ181" s="7"/>
      <c r="BK181" s="7"/>
      <c r="BL181" s="7" t="s">
        <v>1800</v>
      </c>
      <c r="BM181" s="7" t="s">
        <v>1247</v>
      </c>
      <c r="BN181" s="7" t="s">
        <v>1192</v>
      </c>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v>1</v>
      </c>
      <c r="EL181" s="7">
        <v>1</v>
      </c>
      <c r="EM181" s="7">
        <v>1</v>
      </c>
      <c r="EN181" s="7">
        <v>400000</v>
      </c>
      <c r="EO181" s="7">
        <v>300000</v>
      </c>
      <c r="EP181" s="7"/>
      <c r="EQ181" s="7"/>
      <c r="ER181" s="7"/>
      <c r="ES181" s="7"/>
      <c r="ET181" s="7"/>
      <c r="EU181" s="7"/>
      <c r="EV181" s="7"/>
      <c r="EW181" s="7"/>
      <c r="EX181" s="7"/>
      <c r="EY181" s="7"/>
      <c r="EZ181" s="7"/>
      <c r="FA181" s="7"/>
      <c r="FB181" s="7"/>
      <c r="FC181" s="7"/>
      <c r="FD181" s="7"/>
      <c r="FE181" s="7"/>
      <c r="FF181" s="7"/>
      <c r="FG181" s="7"/>
      <c r="FH181" s="7"/>
      <c r="FI181" s="7"/>
      <c r="FJ181" s="7">
        <v>4</v>
      </c>
      <c r="FK181" s="7">
        <v>3.15</v>
      </c>
      <c r="FL181" s="7">
        <v>3.15</v>
      </c>
      <c r="FM181" s="7">
        <v>1477000</v>
      </c>
      <c r="FN181" s="7">
        <v>800000</v>
      </c>
      <c r="FO181" s="7">
        <v>3</v>
      </c>
      <c r="FP181" s="7">
        <v>0.38</v>
      </c>
      <c r="FQ181" s="7">
        <v>0.38</v>
      </c>
      <c r="FR181" s="7">
        <v>181000</v>
      </c>
      <c r="FS181" s="7">
        <v>0</v>
      </c>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v>1</v>
      </c>
      <c r="II181" s="7">
        <v>0.5</v>
      </c>
      <c r="IJ181" s="7">
        <v>12</v>
      </c>
      <c r="IK181" s="7">
        <v>0.5</v>
      </c>
      <c r="IL181" s="7">
        <v>64800</v>
      </c>
      <c r="IM181" s="7">
        <v>0</v>
      </c>
      <c r="IN181" s="7"/>
      <c r="IO181" s="7"/>
      <c r="IP181" s="7"/>
      <c r="IQ181" s="7"/>
      <c r="IR181" s="7"/>
      <c r="IS181" s="7">
        <v>2</v>
      </c>
      <c r="IT181" s="7">
        <v>320</v>
      </c>
      <c r="IU181" s="7">
        <v>0.159</v>
      </c>
      <c r="IV181" s="7">
        <v>58000</v>
      </c>
      <c r="IW181" s="7">
        <v>48000</v>
      </c>
      <c r="IX181" s="7"/>
      <c r="IY181" s="7"/>
      <c r="IZ181" s="7"/>
      <c r="JA181" s="7"/>
      <c r="JB181" s="7"/>
      <c r="JC181" s="7"/>
      <c r="JD181" s="7"/>
      <c r="JE181" s="7"/>
      <c r="JF181" s="7"/>
      <c r="JG181" s="7"/>
      <c r="JH181" s="7"/>
      <c r="JI181" s="7"/>
      <c r="JJ181" s="7"/>
      <c r="JK181" s="7"/>
      <c r="JL181" s="7"/>
      <c r="JM181" s="7"/>
      <c r="JN181" s="7"/>
      <c r="JO181" s="7"/>
      <c r="JP181" s="7"/>
      <c r="JQ181" s="7"/>
      <c r="JR181" s="7"/>
      <c r="JS181" s="7"/>
      <c r="JT181" s="7"/>
      <c r="JU181" s="7"/>
      <c r="JV181" s="7"/>
      <c r="JW181" s="7"/>
      <c r="JX181" s="7"/>
      <c r="JY181" s="7"/>
      <c r="JZ181" s="7"/>
      <c r="KA181" s="7"/>
      <c r="KB181" s="7"/>
      <c r="KC181" s="7"/>
      <c r="KD181" s="7"/>
      <c r="KE181" s="7"/>
      <c r="KF181" s="7"/>
      <c r="KG181" s="7">
        <v>0</v>
      </c>
      <c r="KH181" s="7"/>
      <c r="KI181" s="7">
        <v>4.1500000000000004</v>
      </c>
      <c r="KJ181" s="7">
        <v>0</v>
      </c>
      <c r="KK181" s="7">
        <v>0</v>
      </c>
      <c r="KL181" s="7">
        <v>0</v>
      </c>
      <c r="KM181" s="7">
        <v>4.1500000000000004</v>
      </c>
      <c r="KN181" s="7">
        <v>2058000</v>
      </c>
      <c r="KO181" s="7">
        <v>1100000</v>
      </c>
      <c r="KP181" s="7">
        <v>1100000</v>
      </c>
      <c r="KQ181" s="7"/>
      <c r="KR181" s="7"/>
      <c r="KS181" s="7"/>
      <c r="KT181" s="7">
        <v>64800</v>
      </c>
      <c r="KU181" s="7">
        <v>0</v>
      </c>
      <c r="KV181" s="7">
        <v>0</v>
      </c>
      <c r="KW181" s="7"/>
      <c r="KX181" s="7"/>
      <c r="KY181" s="7"/>
      <c r="KZ181" s="7">
        <v>58000</v>
      </c>
      <c r="LA181" s="7">
        <v>48000</v>
      </c>
      <c r="LB181" s="7">
        <v>48000</v>
      </c>
      <c r="LC181" s="7"/>
      <c r="LD181" s="7"/>
      <c r="LE181" s="7"/>
      <c r="LF181" s="7">
        <v>60000</v>
      </c>
      <c r="LG181" s="7">
        <v>0</v>
      </c>
      <c r="LH181" s="7">
        <v>0</v>
      </c>
      <c r="LI181" s="7"/>
      <c r="LJ181" s="7"/>
      <c r="LK181" s="7"/>
      <c r="LL181" s="7">
        <v>0</v>
      </c>
      <c r="LM181" s="7">
        <v>0</v>
      </c>
      <c r="LN181" s="7">
        <v>0</v>
      </c>
      <c r="LO181" s="7"/>
      <c r="LP181" s="7"/>
      <c r="LQ181" s="7"/>
      <c r="LR181" s="7">
        <v>25000</v>
      </c>
      <c r="LS181" s="7">
        <v>0</v>
      </c>
      <c r="LT181" s="7">
        <v>0</v>
      </c>
      <c r="LU181" s="7"/>
      <c r="LV181" s="7"/>
      <c r="LW181" s="7"/>
      <c r="LX181" s="7">
        <v>1000</v>
      </c>
      <c r="LY181" s="7">
        <v>0</v>
      </c>
      <c r="LZ181" s="7">
        <v>0</v>
      </c>
      <c r="MA181" s="7"/>
      <c r="MB181" s="7"/>
      <c r="MC181" s="7"/>
      <c r="MD181" s="7">
        <v>10000</v>
      </c>
      <c r="ME181" s="7">
        <v>0</v>
      </c>
      <c r="MF181" s="7">
        <v>0</v>
      </c>
      <c r="MG181" s="7"/>
      <c r="MH181" s="7"/>
      <c r="MI181" s="7"/>
      <c r="MJ181" s="7">
        <v>1000</v>
      </c>
      <c r="MK181" s="7">
        <v>0</v>
      </c>
      <c r="ML181" s="7">
        <v>0</v>
      </c>
      <c r="MM181" s="7"/>
      <c r="MN181" s="7"/>
      <c r="MO181" s="7"/>
      <c r="MP181" s="7">
        <v>25000</v>
      </c>
      <c r="MQ181" s="7">
        <v>0</v>
      </c>
      <c r="MR181" s="7">
        <v>0</v>
      </c>
      <c r="MS181" s="7"/>
      <c r="MT181" s="7"/>
      <c r="MU181" s="7"/>
      <c r="MV181" s="7">
        <v>50000</v>
      </c>
      <c r="MW181" s="7">
        <v>0</v>
      </c>
      <c r="MX181" s="7">
        <v>0</v>
      </c>
      <c r="MY181" s="7"/>
      <c r="MZ181" s="7"/>
      <c r="NA181" s="7"/>
      <c r="NB181" s="7">
        <v>10000</v>
      </c>
      <c r="NC181" s="7">
        <v>0</v>
      </c>
      <c r="ND181" s="7">
        <v>0</v>
      </c>
      <c r="NE181" s="7"/>
      <c r="NF181" s="7"/>
      <c r="NG181" s="7"/>
      <c r="NH181" s="7">
        <v>0</v>
      </c>
      <c r="NI181" s="7">
        <v>0</v>
      </c>
      <c r="NJ181" s="7">
        <v>0</v>
      </c>
      <c r="NK181" s="7"/>
      <c r="NL181" s="7"/>
      <c r="NM181" s="7"/>
      <c r="NN181" s="7">
        <v>500</v>
      </c>
      <c r="NO181" s="7">
        <v>0</v>
      </c>
      <c r="NP181" s="7">
        <v>0</v>
      </c>
      <c r="NQ181" s="7"/>
      <c r="NR181" s="7"/>
      <c r="NS181" s="7"/>
      <c r="NT181" s="7">
        <v>25000</v>
      </c>
      <c r="NU181" s="7">
        <v>10000</v>
      </c>
      <c r="NV181" s="7">
        <v>10000</v>
      </c>
      <c r="NW181" s="7"/>
      <c r="NX181" s="7"/>
      <c r="NY181" s="7"/>
      <c r="NZ181" s="7">
        <v>10000</v>
      </c>
      <c r="OA181" s="7">
        <v>0</v>
      </c>
      <c r="OB181" s="7">
        <v>0</v>
      </c>
      <c r="OC181" s="7"/>
      <c r="OD181" s="7"/>
      <c r="OE181" s="7"/>
      <c r="OF181" s="7">
        <v>10000</v>
      </c>
      <c r="OG181" s="7">
        <v>0</v>
      </c>
      <c r="OH181" s="7">
        <v>0</v>
      </c>
      <c r="OI181" s="7"/>
      <c r="OJ181" s="7"/>
      <c r="OK181" s="7"/>
      <c r="OL181" s="7">
        <v>0</v>
      </c>
      <c r="OM181" s="7">
        <v>0</v>
      </c>
      <c r="ON181" s="7">
        <v>0</v>
      </c>
      <c r="OO181" s="7"/>
      <c r="OP181" s="7"/>
      <c r="OQ181" s="7"/>
      <c r="OR181" s="7">
        <v>0</v>
      </c>
      <c r="OS181" s="7">
        <v>0</v>
      </c>
      <c r="OT181" s="7">
        <v>0</v>
      </c>
      <c r="OU181" s="7"/>
      <c r="OV181" s="7"/>
      <c r="OW181" s="7"/>
      <c r="OX181" s="7">
        <v>40000</v>
      </c>
      <c r="OY181" s="7">
        <v>0</v>
      </c>
      <c r="OZ181" s="7">
        <v>0</v>
      </c>
      <c r="PA181" s="7"/>
      <c r="PB181" s="7"/>
      <c r="PC181" s="7"/>
      <c r="PD181" s="7">
        <v>0</v>
      </c>
      <c r="PE181" s="7">
        <v>0</v>
      </c>
      <c r="PF181" s="7">
        <v>0</v>
      </c>
      <c r="PG181" s="7"/>
      <c r="PH181" s="7"/>
      <c r="PI181" s="7"/>
      <c r="PJ181" s="7">
        <v>0</v>
      </c>
      <c r="PK181" s="7">
        <v>0</v>
      </c>
      <c r="PL181" s="7">
        <v>0</v>
      </c>
      <c r="PM181" s="7"/>
      <c r="PN181" s="7"/>
      <c r="PO181" s="7"/>
      <c r="PP181" s="7">
        <v>2448300</v>
      </c>
      <c r="PQ181" s="7">
        <v>1158000</v>
      </c>
      <c r="PR181" s="8">
        <v>1158000</v>
      </c>
      <c r="PS181" s="7">
        <v>100</v>
      </c>
      <c r="PT181" s="7">
        <v>100</v>
      </c>
      <c r="PU181" s="7"/>
      <c r="PV181" s="7"/>
      <c r="PW181" s="7"/>
      <c r="PX181" s="7">
        <v>924000</v>
      </c>
      <c r="PY181" s="7">
        <v>956000</v>
      </c>
      <c r="PZ181" s="7">
        <v>1158000</v>
      </c>
      <c r="QA181" s="7">
        <v>0</v>
      </c>
      <c r="QB181" s="7">
        <v>0</v>
      </c>
      <c r="QC181" s="7">
        <v>0</v>
      </c>
      <c r="QD181" s="7">
        <v>0</v>
      </c>
      <c r="QE181" s="7">
        <v>0</v>
      </c>
      <c r="QF181" s="7">
        <v>0</v>
      </c>
      <c r="QG181" s="7">
        <v>980162</v>
      </c>
      <c r="QH181" s="7">
        <v>1065000</v>
      </c>
      <c r="QI181" s="7">
        <v>1209600</v>
      </c>
      <c r="QJ181" s="7">
        <v>2160</v>
      </c>
      <c r="QK181" s="7">
        <v>0</v>
      </c>
      <c r="QL181" s="7">
        <v>0</v>
      </c>
      <c r="QM181" s="7"/>
      <c r="QN181" s="7">
        <v>0</v>
      </c>
      <c r="QO181" s="7">
        <v>0</v>
      </c>
      <c r="QP181" s="7">
        <v>0</v>
      </c>
      <c r="QQ181" s="7"/>
      <c r="QR181" s="7"/>
      <c r="QS181" s="7"/>
      <c r="QT181" s="7"/>
      <c r="QU181" s="7"/>
      <c r="QV181" s="7"/>
      <c r="QW181" s="7"/>
      <c r="QX181" s="7">
        <v>70000</v>
      </c>
      <c r="QY181" s="7">
        <v>79000</v>
      </c>
      <c r="QZ181" s="7">
        <v>79000</v>
      </c>
      <c r="RA181" s="7"/>
      <c r="RB181" s="7"/>
      <c r="RC181" s="7"/>
      <c r="RD181" s="7">
        <v>0</v>
      </c>
      <c r="RE181" s="7">
        <v>1700</v>
      </c>
      <c r="RF181" s="7">
        <v>1700</v>
      </c>
      <c r="RG181" s="7"/>
      <c r="RH181" s="7"/>
      <c r="RI181" s="7">
        <v>0</v>
      </c>
      <c r="RJ181" s="7"/>
      <c r="RK181" s="7"/>
      <c r="RL181" s="7"/>
      <c r="RM181" s="7" t="s">
        <v>1188</v>
      </c>
      <c r="RN181" s="7"/>
      <c r="RO181" s="7"/>
      <c r="RP181" s="7"/>
      <c r="RQ181" s="7"/>
      <c r="RR181" s="7"/>
      <c r="RS181" s="7"/>
      <c r="RT181" s="7"/>
      <c r="RU181" s="7"/>
      <c r="RV181" s="7"/>
      <c r="RW181" s="7"/>
      <c r="RX181" s="7"/>
      <c r="RY181" s="7"/>
      <c r="RZ181" s="7"/>
      <c r="SA181" s="7"/>
      <c r="SB181" s="7"/>
      <c r="SC181" s="7"/>
      <c r="SD181" s="7"/>
      <c r="SE181" s="7"/>
      <c r="SF181" s="7"/>
      <c r="SG181" s="36">
        <f t="shared" si="283"/>
        <v>2448300</v>
      </c>
      <c r="SH181" s="36">
        <f t="shared" si="284"/>
        <v>2448300</v>
      </c>
      <c r="SI181" s="36">
        <f t="shared" si="285"/>
        <v>2240800</v>
      </c>
      <c r="SJ181" s="20">
        <f t="shared" si="286"/>
        <v>2058000</v>
      </c>
      <c r="SK181" s="20">
        <f t="shared" si="287"/>
        <v>64800</v>
      </c>
      <c r="SL181" s="20">
        <f t="shared" si="288"/>
        <v>58000</v>
      </c>
      <c r="SM181" s="20">
        <f t="shared" si="289"/>
        <v>60000</v>
      </c>
      <c r="SN181" s="36">
        <f t="shared" si="290"/>
        <v>207500</v>
      </c>
      <c r="SO181" s="36">
        <f t="shared" si="291"/>
        <v>25000</v>
      </c>
      <c r="SP181" s="20">
        <f t="shared" si="292"/>
        <v>0</v>
      </c>
      <c r="SQ181" s="20">
        <f t="shared" si="293"/>
        <v>25000</v>
      </c>
      <c r="SR181" s="20">
        <f t="shared" si="294"/>
        <v>1000</v>
      </c>
      <c r="SS181" s="20">
        <f t="shared" si="295"/>
        <v>10000</v>
      </c>
      <c r="ST181" s="20">
        <f t="shared" si="296"/>
        <v>1000</v>
      </c>
      <c r="SU181" s="20">
        <f t="shared" si="297"/>
        <v>25000</v>
      </c>
      <c r="SV181" s="36">
        <f t="shared" si="298"/>
        <v>145500</v>
      </c>
      <c r="SW181" s="20">
        <f t="shared" si="299"/>
        <v>50000</v>
      </c>
      <c r="SX181" s="20">
        <f t="shared" si="300"/>
        <v>10000</v>
      </c>
      <c r="SY181" s="20">
        <f t="shared" si="301"/>
        <v>0</v>
      </c>
      <c r="SZ181" s="20">
        <f t="shared" si="302"/>
        <v>500</v>
      </c>
      <c r="TA181" s="20">
        <f t="shared" si="303"/>
        <v>25000</v>
      </c>
      <c r="TB181" s="20">
        <f t="shared" si="304"/>
        <v>10000</v>
      </c>
      <c r="TC181" s="20">
        <f t="shared" si="305"/>
        <v>10000</v>
      </c>
      <c r="TD181" s="20">
        <f t="shared" si="306"/>
        <v>0</v>
      </c>
      <c r="TE181" s="20">
        <f t="shared" si="307"/>
        <v>0</v>
      </c>
      <c r="TF181" s="20">
        <f t="shared" si="308"/>
        <v>40000</v>
      </c>
      <c r="TG181" s="20">
        <f t="shared" si="309"/>
        <v>0</v>
      </c>
      <c r="TH181" s="20">
        <f t="shared" si="310"/>
        <v>0</v>
      </c>
      <c r="TI181" s="6"/>
      <c r="TJ181" s="36">
        <f t="shared" si="311"/>
        <v>1158000</v>
      </c>
      <c r="TK181" s="36">
        <f t="shared" si="312"/>
        <v>1158000</v>
      </c>
      <c r="TL181" s="36">
        <f t="shared" si="313"/>
        <v>1148000</v>
      </c>
      <c r="TM181" s="20">
        <f t="shared" si="314"/>
        <v>1100000</v>
      </c>
      <c r="TN181" s="20">
        <f t="shared" si="315"/>
        <v>0</v>
      </c>
      <c r="TO181" s="20">
        <f t="shared" si="316"/>
        <v>48000</v>
      </c>
      <c r="TP181" s="20">
        <f t="shared" si="317"/>
        <v>0</v>
      </c>
      <c r="TQ181" s="36">
        <f t="shared" si="318"/>
        <v>10000</v>
      </c>
      <c r="TR181" s="36">
        <f t="shared" si="319"/>
        <v>0</v>
      </c>
      <c r="TS181" s="20">
        <f t="shared" si="320"/>
        <v>0</v>
      </c>
      <c r="TT181" s="20">
        <f t="shared" si="321"/>
        <v>0</v>
      </c>
      <c r="TU181" s="20">
        <f t="shared" si="322"/>
        <v>0</v>
      </c>
      <c r="TV181" s="20">
        <f t="shared" si="323"/>
        <v>0</v>
      </c>
      <c r="TW181" s="20">
        <f t="shared" si="324"/>
        <v>0</v>
      </c>
      <c r="TX181" s="20">
        <f t="shared" si="325"/>
        <v>0</v>
      </c>
      <c r="TY181" s="36">
        <f t="shared" si="326"/>
        <v>10000</v>
      </c>
      <c r="TZ181" s="20">
        <f t="shared" si="327"/>
        <v>0</v>
      </c>
      <c r="UA181" s="20">
        <f t="shared" si="328"/>
        <v>0</v>
      </c>
      <c r="UB181" s="20">
        <f t="shared" si="329"/>
        <v>0</v>
      </c>
      <c r="UC181" s="20">
        <f t="shared" si="330"/>
        <v>0</v>
      </c>
      <c r="UD181" s="20">
        <f t="shared" si="331"/>
        <v>10000</v>
      </c>
      <c r="UE181" s="20">
        <f t="shared" si="332"/>
        <v>0</v>
      </c>
      <c r="UF181" s="20">
        <f t="shared" si="333"/>
        <v>0</v>
      </c>
      <c r="UG181" s="20">
        <f t="shared" si="334"/>
        <v>0</v>
      </c>
      <c r="UH181" s="20">
        <f t="shared" si="335"/>
        <v>0</v>
      </c>
      <c r="UI181" s="20">
        <f t="shared" si="336"/>
        <v>0</v>
      </c>
      <c r="UJ181" s="20">
        <f t="shared" si="337"/>
        <v>0</v>
      </c>
      <c r="UK181" s="20">
        <f t="shared" si="338"/>
        <v>0</v>
      </c>
      <c r="UL181" s="6"/>
      <c r="UM181" s="36">
        <f t="shared" si="339"/>
        <v>1158000</v>
      </c>
      <c r="UN181" s="36">
        <f t="shared" si="340"/>
        <v>1158000</v>
      </c>
      <c r="UO181" s="36">
        <f t="shared" si="341"/>
        <v>1148000</v>
      </c>
      <c r="UP181" s="20">
        <f t="shared" si="342"/>
        <v>1100000</v>
      </c>
      <c r="UQ181" s="20">
        <f t="shared" si="343"/>
        <v>0</v>
      </c>
      <c r="UR181" s="20">
        <f t="shared" si="344"/>
        <v>48000</v>
      </c>
      <c r="US181" s="20">
        <f t="shared" si="345"/>
        <v>0</v>
      </c>
      <c r="UT181" s="36">
        <f t="shared" si="346"/>
        <v>10000</v>
      </c>
      <c r="UU181" s="36">
        <f t="shared" si="347"/>
        <v>0</v>
      </c>
      <c r="UV181" s="20">
        <f t="shared" si="348"/>
        <v>0</v>
      </c>
      <c r="UW181" s="20">
        <f t="shared" si="349"/>
        <v>0</v>
      </c>
      <c r="UX181" s="20">
        <f t="shared" si="350"/>
        <v>0</v>
      </c>
      <c r="UY181" s="20">
        <f t="shared" si="351"/>
        <v>0</v>
      </c>
      <c r="UZ181" s="20">
        <f t="shared" si="352"/>
        <v>0</v>
      </c>
      <c r="VA181" s="20">
        <f t="shared" si="353"/>
        <v>0</v>
      </c>
      <c r="VB181" s="36">
        <f t="shared" si="354"/>
        <v>10000</v>
      </c>
      <c r="VC181" s="20">
        <f t="shared" si="355"/>
        <v>0</v>
      </c>
      <c r="VD181" s="20">
        <f t="shared" si="356"/>
        <v>0</v>
      </c>
      <c r="VE181" s="20">
        <f t="shared" si="357"/>
        <v>0</v>
      </c>
      <c r="VF181" s="20">
        <f t="shared" si="358"/>
        <v>0</v>
      </c>
      <c r="VG181" s="20">
        <f t="shared" si="359"/>
        <v>10000</v>
      </c>
      <c r="VH181" s="20">
        <f t="shared" si="360"/>
        <v>0</v>
      </c>
      <c r="VI181" s="20">
        <f t="shared" si="361"/>
        <v>0</v>
      </c>
      <c r="VJ181" s="20">
        <f t="shared" si="362"/>
        <v>0</v>
      </c>
      <c r="VK181" s="20">
        <f t="shared" si="363"/>
        <v>0</v>
      </c>
      <c r="VL181" s="20">
        <f t="shared" si="364"/>
        <v>0</v>
      </c>
      <c r="VM181" s="20">
        <f t="shared" si="365"/>
        <v>0</v>
      </c>
      <c r="VN181" s="20">
        <f t="shared" si="366"/>
        <v>0</v>
      </c>
      <c r="VT181" s="34">
        <f t="shared" si="253"/>
        <v>8314639</v>
      </c>
      <c r="VU181" s="34" t="str">
        <f t="shared" si="254"/>
        <v>Sdružení ozdravoven a léčeben okresu Trutnov</v>
      </c>
      <c r="VV181" s="34" t="str">
        <f t="shared" si="255"/>
        <v>Manželská a rodinná poradna</v>
      </c>
      <c r="VW181" s="34" t="str">
        <f t="shared" si="256"/>
        <v>odborné sociální poradenství</v>
      </c>
      <c r="VX181" s="10">
        <f t="shared" si="257"/>
        <v>37000</v>
      </c>
      <c r="VY181" s="10"/>
      <c r="VZ181" s="10"/>
      <c r="WA181" s="10">
        <f t="shared" si="258"/>
        <v>50000</v>
      </c>
      <c r="WB181" s="10">
        <f t="shared" si="259"/>
        <v>10000</v>
      </c>
      <c r="WC181" s="10">
        <f t="shared" si="260"/>
        <v>0</v>
      </c>
      <c r="WD181" s="10">
        <f t="shared" si="261"/>
        <v>0</v>
      </c>
      <c r="WE181" s="10">
        <f t="shared" si="262"/>
        <v>35500</v>
      </c>
      <c r="WF181" s="10"/>
      <c r="WG181" s="10"/>
      <c r="WH181" s="10">
        <f t="shared" si="263"/>
        <v>0</v>
      </c>
      <c r="WI181" s="10">
        <f t="shared" si="264"/>
        <v>75000</v>
      </c>
      <c r="WJ181" s="10">
        <f t="shared" si="265"/>
        <v>1877000</v>
      </c>
      <c r="WK181" s="10"/>
      <c r="WL181" s="10">
        <f t="shared" si="266"/>
        <v>363800</v>
      </c>
      <c r="WM181" s="10">
        <f t="shared" si="267"/>
        <v>2448300</v>
      </c>
      <c r="WN181" s="10">
        <f t="shared" si="268"/>
        <v>2448300</v>
      </c>
      <c r="WO181" s="10">
        <f t="shared" si="269"/>
        <v>0</v>
      </c>
      <c r="WP181" s="10">
        <f t="shared" si="270"/>
        <v>2240800</v>
      </c>
      <c r="WQ181" s="34">
        <v>6115340</v>
      </c>
      <c r="WR181" s="10">
        <f t="shared" si="271"/>
        <v>0</v>
      </c>
      <c r="WS181" s="10"/>
      <c r="WT181" s="10"/>
      <c r="WU181" s="10">
        <f t="shared" si="272"/>
        <v>0</v>
      </c>
      <c r="WV181" s="10">
        <f t="shared" si="273"/>
        <v>0</v>
      </c>
      <c r="WW181" s="10">
        <f t="shared" si="274"/>
        <v>0</v>
      </c>
      <c r="WX181" s="10">
        <f t="shared" si="275"/>
        <v>0</v>
      </c>
      <c r="WY181" s="10">
        <f t="shared" si="276"/>
        <v>10000</v>
      </c>
      <c r="WZ181" s="10"/>
      <c r="XA181" s="10"/>
      <c r="XB181" s="10">
        <f t="shared" si="277"/>
        <v>0</v>
      </c>
      <c r="XC181" s="10">
        <f t="shared" si="278"/>
        <v>0</v>
      </c>
      <c r="XD181" s="10">
        <f t="shared" si="279"/>
        <v>1148000</v>
      </c>
      <c r="XE181" s="10">
        <f t="shared" si="280"/>
        <v>1158000</v>
      </c>
      <c r="XF181" s="10"/>
      <c r="XG181" s="10">
        <f t="shared" si="281"/>
        <v>1158000</v>
      </c>
      <c r="XH181" s="10">
        <f t="shared" si="282"/>
        <v>0</v>
      </c>
      <c r="XI181" s="10"/>
      <c r="XJ181" s="10"/>
      <c r="XK181" s="10"/>
    </row>
    <row r="182" spans="1:635" s="34" customFormat="1" ht="28.5" customHeight="1">
      <c r="A182" s="7">
        <v>1</v>
      </c>
      <c r="B182" s="9" t="s">
        <v>1794</v>
      </c>
      <c r="C182" s="7">
        <v>195201</v>
      </c>
      <c r="D182" s="7" t="s">
        <v>1795</v>
      </c>
      <c r="E182" s="38" t="s">
        <v>1219</v>
      </c>
      <c r="F182" s="7">
        <v>9379121</v>
      </c>
      <c r="G182" s="7" t="s">
        <v>1220</v>
      </c>
      <c r="H182" s="7" t="s">
        <v>1221</v>
      </c>
      <c r="I182" s="7" t="s">
        <v>1801</v>
      </c>
      <c r="J182" s="35">
        <v>40969</v>
      </c>
      <c r="K182" s="7"/>
      <c r="L182" s="7" t="s">
        <v>1188</v>
      </c>
      <c r="M182" s="7"/>
      <c r="N182" s="7"/>
      <c r="O182" s="7"/>
      <c r="P182" s="7"/>
      <c r="Q182" s="7"/>
      <c r="R182" s="7"/>
      <c r="S182" s="7"/>
      <c r="T182" s="7"/>
      <c r="U182" s="7"/>
      <c r="V182" s="7"/>
      <c r="W182" s="7"/>
      <c r="X182" s="7" t="s">
        <v>1628</v>
      </c>
      <c r="Y182" s="7"/>
      <c r="Z182" s="7">
        <v>15</v>
      </c>
      <c r="AA182" s="7">
        <v>0</v>
      </c>
      <c r="AB182" s="7">
        <v>81</v>
      </c>
      <c r="AC182" s="7">
        <v>85</v>
      </c>
      <c r="AD182" s="7">
        <v>90</v>
      </c>
      <c r="AE182" s="7"/>
      <c r="AF182" s="7"/>
      <c r="AG182" s="7"/>
      <c r="AH182" s="7"/>
      <c r="AI182" s="7"/>
      <c r="AJ182" s="7"/>
      <c r="AK182" s="7"/>
      <c r="AL182" s="7"/>
      <c r="AM182" s="7"/>
      <c r="AN182" s="7"/>
      <c r="AO182" s="7" t="s">
        <v>1802</v>
      </c>
      <c r="AP182" s="7" t="s">
        <v>1223</v>
      </c>
      <c r="AQ182" s="7">
        <v>0</v>
      </c>
      <c r="AR182" s="7">
        <v>10</v>
      </c>
      <c r="AS182" s="7">
        <v>46</v>
      </c>
      <c r="AT182" s="7">
        <v>75</v>
      </c>
      <c r="AU182" s="7">
        <v>85</v>
      </c>
      <c r="AV182" s="7"/>
      <c r="AW182" s="7"/>
      <c r="AX182" s="7"/>
      <c r="AY182" s="7"/>
      <c r="AZ182" s="7"/>
      <c r="BA182" s="7"/>
      <c r="BB182" s="7"/>
      <c r="BC182" s="7"/>
      <c r="BD182" s="7"/>
      <c r="BE182" s="7"/>
      <c r="BF182" s="7"/>
      <c r="BG182" s="7"/>
      <c r="BH182" s="7"/>
      <c r="BI182" s="7"/>
      <c r="BJ182" s="7"/>
      <c r="BK182" s="7" t="s">
        <v>1803</v>
      </c>
      <c r="BL182" s="7" t="s">
        <v>1389</v>
      </c>
      <c r="BM182" s="7" t="s">
        <v>1271</v>
      </c>
      <c r="BN182" s="7" t="s">
        <v>1226</v>
      </c>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v>9</v>
      </c>
      <c r="EL182" s="7">
        <v>7.8</v>
      </c>
      <c r="EM182" s="7">
        <v>5</v>
      </c>
      <c r="EN182" s="7">
        <v>3000000</v>
      </c>
      <c r="EO182" s="7">
        <v>700000</v>
      </c>
      <c r="EP182" s="7"/>
      <c r="EQ182" s="7"/>
      <c r="ER182" s="7"/>
      <c r="ES182" s="7"/>
      <c r="ET182" s="7"/>
      <c r="EU182" s="7">
        <v>1</v>
      </c>
      <c r="EV182" s="7">
        <v>0.3</v>
      </c>
      <c r="EW182" s="7">
        <v>0.3</v>
      </c>
      <c r="EX182" s="7">
        <v>161000</v>
      </c>
      <c r="EY182" s="7">
        <v>0</v>
      </c>
      <c r="EZ182" s="7"/>
      <c r="FA182" s="7"/>
      <c r="FB182" s="7"/>
      <c r="FC182" s="7"/>
      <c r="FD182" s="7"/>
      <c r="FE182" s="7"/>
      <c r="FF182" s="7"/>
      <c r="FG182" s="7"/>
      <c r="FH182" s="7"/>
      <c r="FI182" s="7"/>
      <c r="FJ182" s="7"/>
      <c r="FK182" s="7"/>
      <c r="FL182" s="7"/>
      <c r="FM182" s="7"/>
      <c r="FN182" s="7"/>
      <c r="FO182" s="7">
        <v>3</v>
      </c>
      <c r="FP182" s="7">
        <v>0.38</v>
      </c>
      <c r="FQ182" s="7">
        <v>0.88</v>
      </c>
      <c r="FR182" s="7">
        <v>181000</v>
      </c>
      <c r="FS182" s="7">
        <v>0</v>
      </c>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v>1</v>
      </c>
      <c r="II182" s="7">
        <v>0.25</v>
      </c>
      <c r="IJ182" s="7">
        <v>12</v>
      </c>
      <c r="IK182" s="7">
        <v>0.25</v>
      </c>
      <c r="IL182" s="7">
        <v>32400</v>
      </c>
      <c r="IM182" s="7">
        <v>0</v>
      </c>
      <c r="IN182" s="7">
        <v>1</v>
      </c>
      <c r="IO182" s="7">
        <v>100</v>
      </c>
      <c r="IP182" s="7">
        <v>0.05</v>
      </c>
      <c r="IQ182" s="7">
        <v>11000</v>
      </c>
      <c r="IR182" s="7">
        <v>0</v>
      </c>
      <c r="IS182" s="7">
        <v>1</v>
      </c>
      <c r="IT182" s="7">
        <v>300</v>
      </c>
      <c r="IU182" s="7">
        <v>0.14899999999999999</v>
      </c>
      <c r="IV182" s="7">
        <v>54000</v>
      </c>
      <c r="IW182" s="7">
        <v>0</v>
      </c>
      <c r="IX182" s="7"/>
      <c r="IY182" s="7"/>
      <c r="IZ182" s="7"/>
      <c r="JA182" s="7"/>
      <c r="JB182" s="7"/>
      <c r="JC182" s="7"/>
      <c r="JD182" s="7"/>
      <c r="JE182" s="7"/>
      <c r="JF182" s="7"/>
      <c r="JG182" s="7"/>
      <c r="JH182" s="7"/>
      <c r="JI182" s="7"/>
      <c r="JJ182" s="7"/>
      <c r="JK182" s="7"/>
      <c r="JL182" s="7"/>
      <c r="JM182" s="7"/>
      <c r="JN182" s="7"/>
      <c r="JO182" s="7"/>
      <c r="JP182" s="7"/>
      <c r="JQ182" s="7"/>
      <c r="JR182" s="7"/>
      <c r="JS182" s="7"/>
      <c r="JT182" s="7"/>
      <c r="JU182" s="7"/>
      <c r="JV182" s="7"/>
      <c r="JW182" s="7"/>
      <c r="JX182" s="7"/>
      <c r="JY182" s="7"/>
      <c r="JZ182" s="7"/>
      <c r="KA182" s="7"/>
      <c r="KB182" s="7"/>
      <c r="KC182" s="7"/>
      <c r="KD182" s="7"/>
      <c r="KE182" s="7"/>
      <c r="KF182" s="7"/>
      <c r="KG182" s="7">
        <v>1</v>
      </c>
      <c r="KH182" s="7">
        <v>60</v>
      </c>
      <c r="KI182" s="7">
        <v>8.1</v>
      </c>
      <c r="KJ182" s="7">
        <v>0</v>
      </c>
      <c r="KK182" s="7">
        <v>0.05</v>
      </c>
      <c r="KL182" s="7">
        <v>0</v>
      </c>
      <c r="KM182" s="7">
        <v>8.15</v>
      </c>
      <c r="KN182" s="7">
        <v>3342000</v>
      </c>
      <c r="KO182" s="7">
        <v>700000</v>
      </c>
      <c r="KP182" s="7">
        <v>700000</v>
      </c>
      <c r="KQ182" s="7"/>
      <c r="KR182" s="7"/>
      <c r="KS182" s="7"/>
      <c r="KT182" s="7">
        <v>32400</v>
      </c>
      <c r="KU182" s="7">
        <v>0</v>
      </c>
      <c r="KV182" s="7">
        <v>0</v>
      </c>
      <c r="KW182" s="7"/>
      <c r="KX182" s="7"/>
      <c r="KY182" s="7"/>
      <c r="KZ182" s="7">
        <v>65000</v>
      </c>
      <c r="LA182" s="7">
        <v>0</v>
      </c>
      <c r="LB182" s="7">
        <v>0</v>
      </c>
      <c r="LC182" s="7"/>
      <c r="LD182" s="7"/>
      <c r="LE182" s="7"/>
      <c r="LF182" s="7">
        <v>100000</v>
      </c>
      <c r="LG182" s="7">
        <v>0</v>
      </c>
      <c r="LH182" s="7">
        <v>0</v>
      </c>
      <c r="LI182" s="7"/>
      <c r="LJ182" s="7"/>
      <c r="LK182" s="7"/>
      <c r="LL182" s="7">
        <v>0</v>
      </c>
      <c r="LM182" s="7">
        <v>0</v>
      </c>
      <c r="LN182" s="7">
        <v>0</v>
      </c>
      <c r="LO182" s="7"/>
      <c r="LP182" s="7"/>
      <c r="LQ182" s="7"/>
      <c r="LR182" s="7">
        <v>70000</v>
      </c>
      <c r="LS182" s="7">
        <v>0</v>
      </c>
      <c r="LT182" s="7">
        <v>0</v>
      </c>
      <c r="LU182" s="7"/>
      <c r="LV182" s="7"/>
      <c r="LW182" s="7"/>
      <c r="LX182" s="7">
        <v>0</v>
      </c>
      <c r="LY182" s="7">
        <v>0</v>
      </c>
      <c r="LZ182" s="7">
        <v>0</v>
      </c>
      <c r="MA182" s="7"/>
      <c r="MB182" s="7"/>
      <c r="MC182" s="7"/>
      <c r="MD182" s="7">
        <v>6000</v>
      </c>
      <c r="ME182" s="7">
        <v>0</v>
      </c>
      <c r="MF182" s="7">
        <v>0</v>
      </c>
      <c r="MG182" s="7"/>
      <c r="MH182" s="7"/>
      <c r="MI182" s="7"/>
      <c r="MJ182" s="7">
        <v>40000</v>
      </c>
      <c r="MK182" s="7">
        <v>0</v>
      </c>
      <c r="ML182" s="7">
        <v>0</v>
      </c>
      <c r="MM182" s="7"/>
      <c r="MN182" s="7"/>
      <c r="MO182" s="7"/>
      <c r="MP182" s="7">
        <v>50000</v>
      </c>
      <c r="MQ182" s="7">
        <v>0</v>
      </c>
      <c r="MR182" s="7">
        <v>0</v>
      </c>
      <c r="MS182" s="7"/>
      <c r="MT182" s="7"/>
      <c r="MU182" s="7"/>
      <c r="MV182" s="7">
        <v>54000</v>
      </c>
      <c r="MW182" s="7">
        <v>0</v>
      </c>
      <c r="MX182" s="7">
        <v>0</v>
      </c>
      <c r="MY182" s="7"/>
      <c r="MZ182" s="7"/>
      <c r="NA182" s="7"/>
      <c r="NB182" s="7">
        <v>16000</v>
      </c>
      <c r="NC182" s="7">
        <v>0</v>
      </c>
      <c r="ND182" s="7">
        <v>0</v>
      </c>
      <c r="NE182" s="7"/>
      <c r="NF182" s="7"/>
      <c r="NG182" s="7"/>
      <c r="NH182" s="7">
        <v>100000</v>
      </c>
      <c r="NI182" s="7">
        <v>0</v>
      </c>
      <c r="NJ182" s="7">
        <v>0</v>
      </c>
      <c r="NK182" s="7"/>
      <c r="NL182" s="7"/>
      <c r="NM182" s="7"/>
      <c r="NN182" s="7">
        <v>500</v>
      </c>
      <c r="NO182" s="7">
        <v>0</v>
      </c>
      <c r="NP182" s="7">
        <v>0</v>
      </c>
      <c r="NQ182" s="7"/>
      <c r="NR182" s="7"/>
      <c r="NS182" s="7"/>
      <c r="NT182" s="7">
        <v>35000</v>
      </c>
      <c r="NU182" s="7">
        <v>0</v>
      </c>
      <c r="NV182" s="7">
        <v>0</v>
      </c>
      <c r="NW182" s="7"/>
      <c r="NX182" s="7"/>
      <c r="NY182" s="7"/>
      <c r="NZ182" s="7">
        <v>45000</v>
      </c>
      <c r="OA182" s="7">
        <v>0</v>
      </c>
      <c r="OB182" s="7">
        <v>0</v>
      </c>
      <c r="OC182" s="7"/>
      <c r="OD182" s="7"/>
      <c r="OE182" s="7"/>
      <c r="OF182" s="7">
        <v>25000</v>
      </c>
      <c r="OG182" s="7">
        <v>0</v>
      </c>
      <c r="OH182" s="7">
        <v>0</v>
      </c>
      <c r="OI182" s="7"/>
      <c r="OJ182" s="7"/>
      <c r="OK182" s="7"/>
      <c r="OL182" s="7">
        <v>0</v>
      </c>
      <c r="OM182" s="7">
        <v>0</v>
      </c>
      <c r="ON182" s="7">
        <v>0</v>
      </c>
      <c r="OO182" s="7"/>
      <c r="OP182" s="7"/>
      <c r="OQ182" s="7"/>
      <c r="OR182" s="7">
        <v>0</v>
      </c>
      <c r="OS182" s="7">
        <v>0</v>
      </c>
      <c r="OT182" s="7">
        <v>0</v>
      </c>
      <c r="OU182" s="7"/>
      <c r="OV182" s="7"/>
      <c r="OW182" s="7"/>
      <c r="OX182" s="7">
        <v>60000</v>
      </c>
      <c r="OY182" s="7">
        <v>0</v>
      </c>
      <c r="OZ182" s="7">
        <v>0</v>
      </c>
      <c r="PA182" s="7"/>
      <c r="PB182" s="7"/>
      <c r="PC182" s="7"/>
      <c r="PD182" s="7">
        <v>0</v>
      </c>
      <c r="PE182" s="7">
        <v>0</v>
      </c>
      <c r="PF182" s="7">
        <v>0</v>
      </c>
      <c r="PG182" s="7"/>
      <c r="PH182" s="7"/>
      <c r="PI182" s="7"/>
      <c r="PJ182" s="7">
        <v>0</v>
      </c>
      <c r="PK182" s="7">
        <v>0</v>
      </c>
      <c r="PL182" s="7">
        <v>0</v>
      </c>
      <c r="PM182" s="7"/>
      <c r="PN182" s="7"/>
      <c r="PO182" s="7"/>
      <c r="PP182" s="7">
        <v>4040900</v>
      </c>
      <c r="PQ182" s="7">
        <v>700000</v>
      </c>
      <c r="PR182" s="8">
        <v>700000</v>
      </c>
      <c r="PS182" s="7">
        <v>100</v>
      </c>
      <c r="PT182" s="7">
        <v>100</v>
      </c>
      <c r="PU182" s="7"/>
      <c r="PV182" s="7"/>
      <c r="PW182" s="7"/>
      <c r="PX182" s="7">
        <v>0</v>
      </c>
      <c r="PY182" s="7">
        <v>0</v>
      </c>
      <c r="PZ182" s="7">
        <v>700000</v>
      </c>
      <c r="QA182" s="7">
        <v>0</v>
      </c>
      <c r="QB182" s="7">
        <v>0</v>
      </c>
      <c r="QC182" s="7">
        <v>0</v>
      </c>
      <c r="QD182" s="7">
        <v>0</v>
      </c>
      <c r="QE182" s="7">
        <v>0</v>
      </c>
      <c r="QF182" s="7">
        <v>0</v>
      </c>
      <c r="QG182" s="7">
        <v>512865</v>
      </c>
      <c r="QH182" s="7">
        <v>274443</v>
      </c>
      <c r="QI182" s="7">
        <v>408333</v>
      </c>
      <c r="QJ182" s="7">
        <v>0</v>
      </c>
      <c r="QK182" s="7">
        <v>0</v>
      </c>
      <c r="QL182" s="7">
        <v>0</v>
      </c>
      <c r="QM182" s="7"/>
      <c r="QN182" s="7">
        <v>0</v>
      </c>
      <c r="QO182" s="7">
        <v>0</v>
      </c>
      <c r="QP182" s="7">
        <v>0</v>
      </c>
      <c r="QQ182" s="7"/>
      <c r="QR182" s="7"/>
      <c r="QS182" s="7"/>
      <c r="QT182" s="7"/>
      <c r="QU182" s="7"/>
      <c r="QV182" s="7"/>
      <c r="QW182" s="7"/>
      <c r="QX182" s="7">
        <v>72500</v>
      </c>
      <c r="QY182" s="7">
        <v>76000</v>
      </c>
      <c r="QZ182" s="7">
        <v>82000</v>
      </c>
      <c r="RA182" s="7">
        <v>1713326</v>
      </c>
      <c r="RB182" s="7">
        <v>2820567</v>
      </c>
      <c r="RC182" s="7">
        <v>2820567</v>
      </c>
      <c r="RD182" s="7">
        <v>15440</v>
      </c>
      <c r="RE182" s="7">
        <v>30000</v>
      </c>
      <c r="RF182" s="7">
        <v>30000</v>
      </c>
      <c r="RG182" s="7"/>
      <c r="RH182" s="7"/>
      <c r="RI182" s="7">
        <v>0</v>
      </c>
      <c r="RJ182" s="7"/>
      <c r="RK182" s="7"/>
      <c r="RL182" s="7"/>
      <c r="RM182" s="7" t="s">
        <v>1188</v>
      </c>
      <c r="RN182" s="7"/>
      <c r="RO182" s="7"/>
      <c r="RP182" s="7"/>
      <c r="RQ182" s="7"/>
      <c r="RR182" s="7"/>
      <c r="RS182" s="7"/>
      <c r="RT182" s="7"/>
      <c r="RU182" s="7"/>
      <c r="RV182" s="7"/>
      <c r="RW182" s="7"/>
      <c r="RX182" s="7"/>
      <c r="RY182" s="7"/>
      <c r="RZ182" s="7"/>
      <c r="SA182" s="7"/>
      <c r="SB182" s="7"/>
      <c r="SC182" s="7"/>
      <c r="SD182" s="7"/>
      <c r="SE182" s="7"/>
      <c r="SF182" s="7"/>
      <c r="SG182" s="36">
        <f t="shared" si="283"/>
        <v>4040900</v>
      </c>
      <c r="SH182" s="36">
        <f t="shared" si="284"/>
        <v>4040900</v>
      </c>
      <c r="SI182" s="36">
        <f t="shared" si="285"/>
        <v>3539400</v>
      </c>
      <c r="SJ182" s="20">
        <f t="shared" si="286"/>
        <v>3342000</v>
      </c>
      <c r="SK182" s="20">
        <f t="shared" si="287"/>
        <v>32400</v>
      </c>
      <c r="SL182" s="20">
        <f t="shared" si="288"/>
        <v>65000</v>
      </c>
      <c r="SM182" s="20">
        <f t="shared" si="289"/>
        <v>100000</v>
      </c>
      <c r="SN182" s="36">
        <f t="shared" si="290"/>
        <v>501500</v>
      </c>
      <c r="SO182" s="36">
        <f t="shared" si="291"/>
        <v>70000</v>
      </c>
      <c r="SP182" s="20">
        <f t="shared" si="292"/>
        <v>0</v>
      </c>
      <c r="SQ182" s="20">
        <f t="shared" si="293"/>
        <v>70000</v>
      </c>
      <c r="SR182" s="20">
        <f t="shared" si="294"/>
        <v>0</v>
      </c>
      <c r="SS182" s="20">
        <f t="shared" si="295"/>
        <v>6000</v>
      </c>
      <c r="ST182" s="20">
        <f t="shared" si="296"/>
        <v>40000</v>
      </c>
      <c r="SU182" s="20">
        <f t="shared" si="297"/>
        <v>50000</v>
      </c>
      <c r="SV182" s="36">
        <f t="shared" si="298"/>
        <v>335500</v>
      </c>
      <c r="SW182" s="20">
        <f t="shared" si="299"/>
        <v>54000</v>
      </c>
      <c r="SX182" s="20">
        <f t="shared" si="300"/>
        <v>16000</v>
      </c>
      <c r="SY182" s="20">
        <f t="shared" si="301"/>
        <v>100000</v>
      </c>
      <c r="SZ182" s="20">
        <f t="shared" si="302"/>
        <v>500</v>
      </c>
      <c r="TA182" s="20">
        <f t="shared" si="303"/>
        <v>35000</v>
      </c>
      <c r="TB182" s="20">
        <f t="shared" si="304"/>
        <v>45000</v>
      </c>
      <c r="TC182" s="20">
        <f t="shared" si="305"/>
        <v>25000</v>
      </c>
      <c r="TD182" s="20">
        <f t="shared" si="306"/>
        <v>0</v>
      </c>
      <c r="TE182" s="20">
        <f t="shared" si="307"/>
        <v>0</v>
      </c>
      <c r="TF182" s="20">
        <f t="shared" si="308"/>
        <v>60000</v>
      </c>
      <c r="TG182" s="20">
        <f t="shared" si="309"/>
        <v>0</v>
      </c>
      <c r="TH182" s="20">
        <f t="shared" si="310"/>
        <v>0</v>
      </c>
      <c r="TI182" s="6"/>
      <c r="TJ182" s="36">
        <f t="shared" si="311"/>
        <v>700000</v>
      </c>
      <c r="TK182" s="36">
        <f t="shared" si="312"/>
        <v>700000</v>
      </c>
      <c r="TL182" s="36">
        <f t="shared" si="313"/>
        <v>700000</v>
      </c>
      <c r="TM182" s="20">
        <f t="shared" si="314"/>
        <v>700000</v>
      </c>
      <c r="TN182" s="20">
        <f t="shared" si="315"/>
        <v>0</v>
      </c>
      <c r="TO182" s="20">
        <f t="shared" si="316"/>
        <v>0</v>
      </c>
      <c r="TP182" s="20">
        <f t="shared" si="317"/>
        <v>0</v>
      </c>
      <c r="TQ182" s="36">
        <f t="shared" si="318"/>
        <v>0</v>
      </c>
      <c r="TR182" s="36">
        <f t="shared" si="319"/>
        <v>0</v>
      </c>
      <c r="TS182" s="20">
        <f t="shared" si="320"/>
        <v>0</v>
      </c>
      <c r="TT182" s="20">
        <f t="shared" si="321"/>
        <v>0</v>
      </c>
      <c r="TU182" s="20">
        <f t="shared" si="322"/>
        <v>0</v>
      </c>
      <c r="TV182" s="20">
        <f t="shared" si="323"/>
        <v>0</v>
      </c>
      <c r="TW182" s="20">
        <f t="shared" si="324"/>
        <v>0</v>
      </c>
      <c r="TX182" s="20">
        <f t="shared" si="325"/>
        <v>0</v>
      </c>
      <c r="TY182" s="36">
        <f t="shared" si="326"/>
        <v>0</v>
      </c>
      <c r="TZ182" s="20">
        <f t="shared" si="327"/>
        <v>0</v>
      </c>
      <c r="UA182" s="20">
        <f t="shared" si="328"/>
        <v>0</v>
      </c>
      <c r="UB182" s="20">
        <f t="shared" si="329"/>
        <v>0</v>
      </c>
      <c r="UC182" s="20">
        <f t="shared" si="330"/>
        <v>0</v>
      </c>
      <c r="UD182" s="20">
        <f t="shared" si="331"/>
        <v>0</v>
      </c>
      <c r="UE182" s="20">
        <f t="shared" si="332"/>
        <v>0</v>
      </c>
      <c r="UF182" s="20">
        <f t="shared" si="333"/>
        <v>0</v>
      </c>
      <c r="UG182" s="20">
        <f t="shared" si="334"/>
        <v>0</v>
      </c>
      <c r="UH182" s="20">
        <f t="shared" si="335"/>
        <v>0</v>
      </c>
      <c r="UI182" s="20">
        <f t="shared" si="336"/>
        <v>0</v>
      </c>
      <c r="UJ182" s="20">
        <f t="shared" si="337"/>
        <v>0</v>
      </c>
      <c r="UK182" s="20">
        <f t="shared" si="338"/>
        <v>0</v>
      </c>
      <c r="UL182" s="6"/>
      <c r="UM182" s="36">
        <f t="shared" si="339"/>
        <v>700000</v>
      </c>
      <c r="UN182" s="36">
        <f t="shared" si="340"/>
        <v>700000</v>
      </c>
      <c r="UO182" s="36">
        <f t="shared" si="341"/>
        <v>700000</v>
      </c>
      <c r="UP182" s="20">
        <f t="shared" si="342"/>
        <v>700000</v>
      </c>
      <c r="UQ182" s="20">
        <f t="shared" si="343"/>
        <v>0</v>
      </c>
      <c r="UR182" s="20">
        <f t="shared" si="344"/>
        <v>0</v>
      </c>
      <c r="US182" s="20">
        <f t="shared" si="345"/>
        <v>0</v>
      </c>
      <c r="UT182" s="36">
        <f t="shared" si="346"/>
        <v>0</v>
      </c>
      <c r="UU182" s="36">
        <f t="shared" si="347"/>
        <v>0</v>
      </c>
      <c r="UV182" s="20">
        <f t="shared" si="348"/>
        <v>0</v>
      </c>
      <c r="UW182" s="20">
        <f t="shared" si="349"/>
        <v>0</v>
      </c>
      <c r="UX182" s="20">
        <f t="shared" si="350"/>
        <v>0</v>
      </c>
      <c r="UY182" s="20">
        <f t="shared" si="351"/>
        <v>0</v>
      </c>
      <c r="UZ182" s="20">
        <f t="shared" si="352"/>
        <v>0</v>
      </c>
      <c r="VA182" s="20">
        <f t="shared" si="353"/>
        <v>0</v>
      </c>
      <c r="VB182" s="36">
        <f t="shared" si="354"/>
        <v>0</v>
      </c>
      <c r="VC182" s="20">
        <f t="shared" si="355"/>
        <v>0</v>
      </c>
      <c r="VD182" s="20">
        <f t="shared" si="356"/>
        <v>0</v>
      </c>
      <c r="VE182" s="20">
        <f t="shared" si="357"/>
        <v>0</v>
      </c>
      <c r="VF182" s="20">
        <f t="shared" si="358"/>
        <v>0</v>
      </c>
      <c r="VG182" s="20">
        <f t="shared" si="359"/>
        <v>0</v>
      </c>
      <c r="VH182" s="20">
        <f t="shared" si="360"/>
        <v>0</v>
      </c>
      <c r="VI182" s="20">
        <f t="shared" si="361"/>
        <v>0</v>
      </c>
      <c r="VJ182" s="20">
        <f t="shared" si="362"/>
        <v>0</v>
      </c>
      <c r="VK182" s="20">
        <f t="shared" si="363"/>
        <v>0</v>
      </c>
      <c r="VL182" s="20">
        <f t="shared" si="364"/>
        <v>0</v>
      </c>
      <c r="VM182" s="20">
        <f t="shared" si="365"/>
        <v>0</v>
      </c>
      <c r="VN182" s="20">
        <f t="shared" si="366"/>
        <v>0</v>
      </c>
      <c r="VT182" s="34">
        <f t="shared" si="253"/>
        <v>9379121</v>
      </c>
      <c r="VU182" s="34" t="str">
        <f t="shared" si="254"/>
        <v>Sdružení ozdravoven a léčeben okresu Trutnov</v>
      </c>
      <c r="VV182" s="34" t="str">
        <f t="shared" si="255"/>
        <v>Stacionář RIAPS</v>
      </c>
      <c r="VW182" s="34" t="str">
        <f t="shared" si="256"/>
        <v>sociální rehabilitace</v>
      </c>
      <c r="VX182" s="10">
        <f t="shared" si="257"/>
        <v>116000</v>
      </c>
      <c r="VY182" s="10"/>
      <c r="VZ182" s="10"/>
      <c r="WA182" s="10">
        <f t="shared" si="258"/>
        <v>54000</v>
      </c>
      <c r="WB182" s="10">
        <f t="shared" si="259"/>
        <v>45000</v>
      </c>
      <c r="WC182" s="10">
        <f t="shared" si="260"/>
        <v>100000</v>
      </c>
      <c r="WD182" s="10">
        <f t="shared" si="261"/>
        <v>0</v>
      </c>
      <c r="WE182" s="10">
        <f t="shared" si="262"/>
        <v>51500</v>
      </c>
      <c r="WF182" s="10"/>
      <c r="WG182" s="10"/>
      <c r="WH182" s="10">
        <f t="shared" si="263"/>
        <v>0</v>
      </c>
      <c r="WI182" s="10">
        <f t="shared" si="264"/>
        <v>135000</v>
      </c>
      <c r="WJ182" s="10">
        <f t="shared" si="265"/>
        <v>3172000</v>
      </c>
      <c r="WK182" s="10"/>
      <c r="WL182" s="10">
        <f t="shared" si="266"/>
        <v>367400</v>
      </c>
      <c r="WM182" s="10">
        <f t="shared" si="267"/>
        <v>4040900</v>
      </c>
      <c r="WN182" s="10">
        <f t="shared" si="268"/>
        <v>4040900</v>
      </c>
      <c r="WO182" s="10">
        <f t="shared" si="269"/>
        <v>0</v>
      </c>
      <c r="WP182" s="10">
        <f t="shared" si="270"/>
        <v>3539400</v>
      </c>
      <c r="WQ182" s="34">
        <v>6115340</v>
      </c>
      <c r="WR182" s="10">
        <f t="shared" si="271"/>
        <v>0</v>
      </c>
      <c r="WS182" s="10"/>
      <c r="WT182" s="10"/>
      <c r="WU182" s="10">
        <f t="shared" si="272"/>
        <v>0</v>
      </c>
      <c r="WV182" s="10">
        <f t="shared" si="273"/>
        <v>0</v>
      </c>
      <c r="WW182" s="10">
        <f t="shared" si="274"/>
        <v>0</v>
      </c>
      <c r="WX182" s="10">
        <f t="shared" si="275"/>
        <v>0</v>
      </c>
      <c r="WY182" s="10">
        <f t="shared" si="276"/>
        <v>0</v>
      </c>
      <c r="WZ182" s="10"/>
      <c r="XA182" s="10"/>
      <c r="XB182" s="10">
        <f t="shared" si="277"/>
        <v>0</v>
      </c>
      <c r="XC182" s="10">
        <f t="shared" si="278"/>
        <v>0</v>
      </c>
      <c r="XD182" s="10">
        <f t="shared" si="279"/>
        <v>700000</v>
      </c>
      <c r="XE182" s="10">
        <f t="shared" si="280"/>
        <v>700000</v>
      </c>
      <c r="XF182" s="10"/>
      <c r="XG182" s="10">
        <f t="shared" si="281"/>
        <v>700000</v>
      </c>
      <c r="XH182" s="10">
        <f t="shared" si="282"/>
        <v>0</v>
      </c>
      <c r="XI182" s="10"/>
      <c r="XJ182" s="10"/>
      <c r="XK182" s="10"/>
    </row>
    <row r="183" spans="1:635" s="34" customFormat="1" ht="28.5" customHeight="1">
      <c r="A183" s="7">
        <v>1</v>
      </c>
      <c r="B183" s="9" t="s">
        <v>1794</v>
      </c>
      <c r="C183" s="7">
        <v>195201</v>
      </c>
      <c r="D183" s="7" t="s">
        <v>1795</v>
      </c>
      <c r="E183" s="38" t="s">
        <v>1219</v>
      </c>
      <c r="F183" s="7">
        <v>9870958</v>
      </c>
      <c r="G183" s="7" t="s">
        <v>1547</v>
      </c>
      <c r="H183" s="7" t="s">
        <v>1221</v>
      </c>
      <c r="I183" s="7" t="s">
        <v>1804</v>
      </c>
      <c r="J183" s="35">
        <v>35796</v>
      </c>
      <c r="K183" s="7"/>
      <c r="L183" s="7" t="s">
        <v>1188</v>
      </c>
      <c r="M183" s="7"/>
      <c r="N183" s="7"/>
      <c r="O183" s="7"/>
      <c r="P183" s="7"/>
      <c r="Q183" s="7"/>
      <c r="R183" s="7"/>
      <c r="S183" s="7"/>
      <c r="T183" s="7"/>
      <c r="U183" s="7"/>
      <c r="V183" s="7"/>
      <c r="W183" s="7"/>
      <c r="X183" s="7" t="s">
        <v>1285</v>
      </c>
      <c r="Y183" s="7"/>
      <c r="Z183" s="7">
        <v>8</v>
      </c>
      <c r="AA183" s="7">
        <v>0</v>
      </c>
      <c r="AB183" s="7">
        <v>222</v>
      </c>
      <c r="AC183" s="7">
        <v>250</v>
      </c>
      <c r="AD183" s="7">
        <v>250</v>
      </c>
      <c r="AE183" s="7">
        <v>0</v>
      </c>
      <c r="AF183" s="7">
        <v>3063</v>
      </c>
      <c r="AG183" s="7">
        <v>3300</v>
      </c>
      <c r="AH183" s="7">
        <v>3300</v>
      </c>
      <c r="AI183" s="7"/>
      <c r="AJ183" s="7"/>
      <c r="AK183" s="7"/>
      <c r="AL183" s="7"/>
      <c r="AM183" s="7"/>
      <c r="AN183" s="7"/>
      <c r="AO183" s="7" t="s">
        <v>1805</v>
      </c>
      <c r="AP183" s="7" t="s">
        <v>1233</v>
      </c>
      <c r="AQ183" s="7">
        <v>1</v>
      </c>
      <c r="AR183" s="7">
        <v>0</v>
      </c>
      <c r="AS183" s="7">
        <v>56</v>
      </c>
      <c r="AT183" s="7">
        <v>55</v>
      </c>
      <c r="AU183" s="7">
        <v>55</v>
      </c>
      <c r="AV183" s="7"/>
      <c r="AW183" s="7"/>
      <c r="AX183" s="7"/>
      <c r="AY183" s="7"/>
      <c r="AZ183" s="7"/>
      <c r="BA183" s="7">
        <v>0</v>
      </c>
      <c r="BB183" s="7">
        <v>322</v>
      </c>
      <c r="BC183" s="7">
        <v>420</v>
      </c>
      <c r="BD183" s="7">
        <v>420</v>
      </c>
      <c r="BE183" s="7"/>
      <c r="BF183" s="7"/>
      <c r="BG183" s="7"/>
      <c r="BH183" s="7"/>
      <c r="BI183" s="7"/>
      <c r="BJ183" s="7"/>
      <c r="BK183" s="7" t="s">
        <v>1806</v>
      </c>
      <c r="BL183" s="7" t="s">
        <v>1384</v>
      </c>
      <c r="BM183" s="7" t="s">
        <v>1385</v>
      </c>
      <c r="BN183" s="7" t="s">
        <v>1543</v>
      </c>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v>3</v>
      </c>
      <c r="EL183" s="7">
        <v>2.7</v>
      </c>
      <c r="EM183" s="7">
        <v>1.7</v>
      </c>
      <c r="EN183" s="7">
        <v>1193000</v>
      </c>
      <c r="EO183" s="7">
        <v>1050000</v>
      </c>
      <c r="EP183" s="7"/>
      <c r="EQ183" s="7"/>
      <c r="ER183" s="7"/>
      <c r="ES183" s="7"/>
      <c r="ET183" s="7"/>
      <c r="EU183" s="7">
        <v>2</v>
      </c>
      <c r="EV183" s="7">
        <v>0.6</v>
      </c>
      <c r="EW183" s="7">
        <v>1.6</v>
      </c>
      <c r="EX183" s="7">
        <v>292000</v>
      </c>
      <c r="EY183" s="7">
        <v>0</v>
      </c>
      <c r="EZ183" s="7"/>
      <c r="FA183" s="7"/>
      <c r="FB183" s="7"/>
      <c r="FC183" s="7"/>
      <c r="FD183" s="7"/>
      <c r="FE183" s="7"/>
      <c r="FF183" s="7"/>
      <c r="FG183" s="7"/>
      <c r="FH183" s="7"/>
      <c r="FI183" s="7"/>
      <c r="FJ183" s="7"/>
      <c r="FK183" s="7"/>
      <c r="FL183" s="7"/>
      <c r="FM183" s="7"/>
      <c r="FN183" s="7"/>
      <c r="FO183" s="7">
        <v>3</v>
      </c>
      <c r="FP183" s="7">
        <v>0.38</v>
      </c>
      <c r="FQ183" s="7">
        <v>0.38</v>
      </c>
      <c r="FR183" s="7">
        <v>181000</v>
      </c>
      <c r="FS183" s="7">
        <v>0</v>
      </c>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v>1</v>
      </c>
      <c r="II183" s="7">
        <v>0.5</v>
      </c>
      <c r="IJ183" s="7">
        <v>12</v>
      </c>
      <c r="IK183" s="7">
        <v>0.5</v>
      </c>
      <c r="IL183" s="7">
        <v>64800</v>
      </c>
      <c r="IM183" s="7">
        <v>0</v>
      </c>
      <c r="IN183" s="7">
        <v>2</v>
      </c>
      <c r="IO183" s="7">
        <v>300</v>
      </c>
      <c r="IP183" s="7">
        <v>0.14899999999999999</v>
      </c>
      <c r="IQ183" s="7">
        <v>36000</v>
      </c>
      <c r="IR183" s="7">
        <v>0</v>
      </c>
      <c r="IS183" s="7">
        <v>1</v>
      </c>
      <c r="IT183" s="7">
        <v>300</v>
      </c>
      <c r="IU183" s="7">
        <v>0.14899999999999999</v>
      </c>
      <c r="IV183" s="7">
        <v>54000</v>
      </c>
      <c r="IW183" s="7">
        <v>0</v>
      </c>
      <c r="IX183" s="7"/>
      <c r="IY183" s="7"/>
      <c r="IZ183" s="7"/>
      <c r="JA183" s="7"/>
      <c r="JB183" s="7"/>
      <c r="JC183" s="7"/>
      <c r="JD183" s="7"/>
      <c r="JE183" s="7"/>
      <c r="JF183" s="7"/>
      <c r="JG183" s="7"/>
      <c r="JH183" s="7"/>
      <c r="JI183" s="7"/>
      <c r="JJ183" s="7"/>
      <c r="JK183" s="7"/>
      <c r="JL183" s="7"/>
      <c r="JM183" s="7"/>
      <c r="JN183" s="7"/>
      <c r="JO183" s="7"/>
      <c r="JP183" s="7"/>
      <c r="JQ183" s="7"/>
      <c r="JR183" s="7"/>
      <c r="JS183" s="7"/>
      <c r="JT183" s="7"/>
      <c r="JU183" s="7"/>
      <c r="JV183" s="7"/>
      <c r="JW183" s="7"/>
      <c r="JX183" s="7"/>
      <c r="JY183" s="7"/>
      <c r="JZ183" s="7"/>
      <c r="KA183" s="7"/>
      <c r="KB183" s="7"/>
      <c r="KC183" s="7"/>
      <c r="KD183" s="7"/>
      <c r="KE183" s="7"/>
      <c r="KF183" s="7"/>
      <c r="KG183" s="7">
        <v>0</v>
      </c>
      <c r="KH183" s="7"/>
      <c r="KI183" s="7">
        <v>3.3</v>
      </c>
      <c r="KJ183" s="7">
        <v>0</v>
      </c>
      <c r="KK183" s="7">
        <v>0.14899999999999999</v>
      </c>
      <c r="KL183" s="7">
        <v>0</v>
      </c>
      <c r="KM183" s="7">
        <v>3.4489999999999998</v>
      </c>
      <c r="KN183" s="7">
        <v>1666000</v>
      </c>
      <c r="KO183" s="7">
        <v>1050000</v>
      </c>
      <c r="KP183" s="7">
        <v>1050000</v>
      </c>
      <c r="KQ183" s="7"/>
      <c r="KR183" s="7"/>
      <c r="KS183" s="7"/>
      <c r="KT183" s="7">
        <v>64800</v>
      </c>
      <c r="KU183" s="7">
        <v>0</v>
      </c>
      <c r="KV183" s="7">
        <v>0</v>
      </c>
      <c r="KW183" s="7"/>
      <c r="KX183" s="7"/>
      <c r="KY183" s="7"/>
      <c r="KZ183" s="7">
        <v>90000</v>
      </c>
      <c r="LA183" s="7">
        <v>0</v>
      </c>
      <c r="LB183" s="7">
        <v>0</v>
      </c>
      <c r="LC183" s="7"/>
      <c r="LD183" s="7"/>
      <c r="LE183" s="7"/>
      <c r="LF183" s="7">
        <v>68000</v>
      </c>
      <c r="LG183" s="7">
        <v>0</v>
      </c>
      <c r="LH183" s="7">
        <v>0</v>
      </c>
      <c r="LI183" s="7"/>
      <c r="LJ183" s="7"/>
      <c r="LK183" s="7"/>
      <c r="LL183" s="7">
        <v>0</v>
      </c>
      <c r="LM183" s="7">
        <v>0</v>
      </c>
      <c r="LN183" s="7">
        <v>0</v>
      </c>
      <c r="LO183" s="7"/>
      <c r="LP183" s="7"/>
      <c r="LQ183" s="7"/>
      <c r="LR183" s="7">
        <v>20000</v>
      </c>
      <c r="LS183" s="7">
        <v>0</v>
      </c>
      <c r="LT183" s="7">
        <v>0</v>
      </c>
      <c r="LU183" s="7"/>
      <c r="LV183" s="7"/>
      <c r="LW183" s="7"/>
      <c r="LX183" s="7">
        <v>5000</v>
      </c>
      <c r="LY183" s="7">
        <v>0</v>
      </c>
      <c r="LZ183" s="7">
        <v>0</v>
      </c>
      <c r="MA183" s="7"/>
      <c r="MB183" s="7"/>
      <c r="MC183" s="7"/>
      <c r="MD183" s="7">
        <v>10000</v>
      </c>
      <c r="ME183" s="7">
        <v>0</v>
      </c>
      <c r="MF183" s="7">
        <v>0</v>
      </c>
      <c r="MG183" s="7"/>
      <c r="MH183" s="7"/>
      <c r="MI183" s="7"/>
      <c r="MJ183" s="7">
        <v>20000</v>
      </c>
      <c r="MK183" s="7">
        <v>10000</v>
      </c>
      <c r="ML183" s="7">
        <v>10000</v>
      </c>
      <c r="MM183" s="7"/>
      <c r="MN183" s="7"/>
      <c r="MO183" s="7"/>
      <c r="MP183" s="7">
        <v>435000</v>
      </c>
      <c r="MQ183" s="7">
        <v>70000</v>
      </c>
      <c r="MR183" s="7">
        <v>70000</v>
      </c>
      <c r="MS183" s="7"/>
      <c r="MT183" s="7"/>
      <c r="MU183" s="7"/>
      <c r="MV183" s="7">
        <v>81000</v>
      </c>
      <c r="MW183" s="7">
        <v>0</v>
      </c>
      <c r="MX183" s="7">
        <v>0</v>
      </c>
      <c r="MY183" s="7"/>
      <c r="MZ183" s="7"/>
      <c r="NA183" s="7"/>
      <c r="NB183" s="7">
        <v>7500</v>
      </c>
      <c r="NC183" s="7">
        <v>0</v>
      </c>
      <c r="ND183" s="7">
        <v>0</v>
      </c>
      <c r="NE183" s="7"/>
      <c r="NF183" s="7"/>
      <c r="NG183" s="7"/>
      <c r="NH183" s="7">
        <v>66000</v>
      </c>
      <c r="NI183" s="7">
        <v>0</v>
      </c>
      <c r="NJ183" s="7">
        <v>0</v>
      </c>
      <c r="NK183" s="7"/>
      <c r="NL183" s="7"/>
      <c r="NM183" s="7"/>
      <c r="NN183" s="7">
        <v>0</v>
      </c>
      <c r="NO183" s="7">
        <v>0</v>
      </c>
      <c r="NP183" s="7">
        <v>0</v>
      </c>
      <c r="NQ183" s="7"/>
      <c r="NR183" s="7"/>
      <c r="NS183" s="7"/>
      <c r="NT183" s="7">
        <v>20000</v>
      </c>
      <c r="NU183" s="7">
        <v>0</v>
      </c>
      <c r="NV183" s="7">
        <v>0</v>
      </c>
      <c r="NW183" s="7"/>
      <c r="NX183" s="7"/>
      <c r="NY183" s="7"/>
      <c r="NZ183" s="7">
        <v>24000</v>
      </c>
      <c r="OA183" s="7">
        <v>0</v>
      </c>
      <c r="OB183" s="7">
        <v>0</v>
      </c>
      <c r="OC183" s="7"/>
      <c r="OD183" s="7"/>
      <c r="OE183" s="7"/>
      <c r="OF183" s="7">
        <v>45000</v>
      </c>
      <c r="OG183" s="7">
        <v>0</v>
      </c>
      <c r="OH183" s="7">
        <v>0</v>
      </c>
      <c r="OI183" s="7"/>
      <c r="OJ183" s="7"/>
      <c r="OK183" s="7"/>
      <c r="OL183" s="7">
        <v>0</v>
      </c>
      <c r="OM183" s="7">
        <v>0</v>
      </c>
      <c r="ON183" s="7">
        <v>0</v>
      </c>
      <c r="OO183" s="7"/>
      <c r="OP183" s="7"/>
      <c r="OQ183" s="7"/>
      <c r="OR183" s="7">
        <v>0</v>
      </c>
      <c r="OS183" s="7">
        <v>0</v>
      </c>
      <c r="OT183" s="7">
        <v>0</v>
      </c>
      <c r="OU183" s="7"/>
      <c r="OV183" s="7"/>
      <c r="OW183" s="7"/>
      <c r="OX183" s="7">
        <v>62600</v>
      </c>
      <c r="OY183" s="7">
        <v>20000</v>
      </c>
      <c r="OZ183" s="7">
        <v>20000</v>
      </c>
      <c r="PA183" s="7"/>
      <c r="PB183" s="7"/>
      <c r="PC183" s="7"/>
      <c r="PD183" s="7">
        <v>0</v>
      </c>
      <c r="PE183" s="7">
        <v>0</v>
      </c>
      <c r="PF183" s="7">
        <v>0</v>
      </c>
      <c r="PG183" s="7"/>
      <c r="PH183" s="7"/>
      <c r="PI183" s="7"/>
      <c r="PJ183" s="7">
        <v>0</v>
      </c>
      <c r="PK183" s="7">
        <v>0</v>
      </c>
      <c r="PL183" s="7">
        <v>0</v>
      </c>
      <c r="PM183" s="7"/>
      <c r="PN183" s="7"/>
      <c r="PO183" s="7"/>
      <c r="PP183" s="7">
        <v>2684900</v>
      </c>
      <c r="PQ183" s="7">
        <v>1150000</v>
      </c>
      <c r="PR183" s="8">
        <v>1150000</v>
      </c>
      <c r="PS183" s="7">
        <v>100</v>
      </c>
      <c r="PT183" s="7">
        <v>100</v>
      </c>
      <c r="PU183" s="7"/>
      <c r="PV183" s="7"/>
      <c r="PW183" s="7"/>
      <c r="PX183" s="7">
        <v>1017000</v>
      </c>
      <c r="PY183" s="7">
        <v>1020000</v>
      </c>
      <c r="PZ183" s="7">
        <v>1150000</v>
      </c>
      <c r="QA183" s="7">
        <v>182240</v>
      </c>
      <c r="QB183" s="7">
        <v>0</v>
      </c>
      <c r="QC183" s="7">
        <v>0</v>
      </c>
      <c r="QD183" s="7">
        <v>0</v>
      </c>
      <c r="QE183" s="7">
        <v>0</v>
      </c>
      <c r="QF183" s="7">
        <v>0</v>
      </c>
      <c r="QG183" s="7">
        <v>816136</v>
      </c>
      <c r="QH183" s="7">
        <v>1253000</v>
      </c>
      <c r="QI183" s="7">
        <v>1157900</v>
      </c>
      <c r="QJ183" s="7">
        <v>4781</v>
      </c>
      <c r="QK183" s="7">
        <v>2000</v>
      </c>
      <c r="QL183" s="7">
        <v>2000</v>
      </c>
      <c r="QM183" s="7"/>
      <c r="QN183" s="7">
        <v>0</v>
      </c>
      <c r="QO183" s="7">
        <v>0</v>
      </c>
      <c r="QP183" s="7">
        <v>0</v>
      </c>
      <c r="QQ183" s="7"/>
      <c r="QR183" s="7">
        <v>195447</v>
      </c>
      <c r="QS183" s="7">
        <v>152250</v>
      </c>
      <c r="QT183" s="7">
        <v>255000</v>
      </c>
      <c r="QU183" s="7"/>
      <c r="QV183" s="7"/>
      <c r="QW183" s="7"/>
      <c r="QX183" s="7">
        <v>122500</v>
      </c>
      <c r="QY183" s="7">
        <v>94000</v>
      </c>
      <c r="QZ183" s="7">
        <v>100000</v>
      </c>
      <c r="RA183" s="7"/>
      <c r="RB183" s="7"/>
      <c r="RC183" s="7"/>
      <c r="RD183" s="7">
        <v>99888</v>
      </c>
      <c r="RE183" s="7">
        <v>15000</v>
      </c>
      <c r="RF183" s="7">
        <v>20000</v>
      </c>
      <c r="RG183" s="7"/>
      <c r="RH183" s="7"/>
      <c r="RI183" s="7">
        <v>0</v>
      </c>
      <c r="RJ183" s="7"/>
      <c r="RK183" s="7"/>
      <c r="RL183" s="7"/>
      <c r="RM183" s="7" t="s">
        <v>1188</v>
      </c>
      <c r="RN183" s="7"/>
      <c r="RO183" s="7"/>
      <c r="RP183" s="7"/>
      <c r="RQ183" s="7"/>
      <c r="RR183" s="7"/>
      <c r="RS183" s="7"/>
      <c r="RT183" s="7"/>
      <c r="RU183" s="7"/>
      <c r="RV183" s="7"/>
      <c r="RW183" s="7"/>
      <c r="RX183" s="7"/>
      <c r="RY183" s="7"/>
      <c r="RZ183" s="7"/>
      <c r="SA183" s="7"/>
      <c r="SB183" s="7"/>
      <c r="SC183" s="7"/>
      <c r="SD183" s="7"/>
      <c r="SE183" s="7"/>
      <c r="SF183" s="7"/>
      <c r="SG183" s="36">
        <f t="shared" si="283"/>
        <v>2684900</v>
      </c>
      <c r="SH183" s="36">
        <f t="shared" si="284"/>
        <v>2684900</v>
      </c>
      <c r="SI183" s="36">
        <f t="shared" si="285"/>
        <v>1888800</v>
      </c>
      <c r="SJ183" s="20">
        <f t="shared" si="286"/>
        <v>1666000</v>
      </c>
      <c r="SK183" s="20">
        <f t="shared" si="287"/>
        <v>64800</v>
      </c>
      <c r="SL183" s="20">
        <f t="shared" si="288"/>
        <v>90000</v>
      </c>
      <c r="SM183" s="20">
        <f t="shared" si="289"/>
        <v>68000</v>
      </c>
      <c r="SN183" s="36">
        <f t="shared" si="290"/>
        <v>796100</v>
      </c>
      <c r="SO183" s="36">
        <f t="shared" si="291"/>
        <v>20000</v>
      </c>
      <c r="SP183" s="20">
        <f t="shared" si="292"/>
        <v>0</v>
      </c>
      <c r="SQ183" s="20">
        <f t="shared" si="293"/>
        <v>20000</v>
      </c>
      <c r="SR183" s="20">
        <f t="shared" si="294"/>
        <v>5000</v>
      </c>
      <c r="SS183" s="20">
        <f t="shared" si="295"/>
        <v>10000</v>
      </c>
      <c r="ST183" s="20">
        <f t="shared" si="296"/>
        <v>20000</v>
      </c>
      <c r="SU183" s="20">
        <f t="shared" si="297"/>
        <v>435000</v>
      </c>
      <c r="SV183" s="36">
        <f t="shared" si="298"/>
        <v>306100</v>
      </c>
      <c r="SW183" s="20">
        <f t="shared" si="299"/>
        <v>81000</v>
      </c>
      <c r="SX183" s="20">
        <f t="shared" si="300"/>
        <v>7500</v>
      </c>
      <c r="SY183" s="20">
        <f t="shared" si="301"/>
        <v>66000</v>
      </c>
      <c r="SZ183" s="20">
        <f t="shared" si="302"/>
        <v>0</v>
      </c>
      <c r="TA183" s="20">
        <f t="shared" si="303"/>
        <v>20000</v>
      </c>
      <c r="TB183" s="20">
        <f t="shared" si="304"/>
        <v>24000</v>
      </c>
      <c r="TC183" s="20">
        <f t="shared" si="305"/>
        <v>45000</v>
      </c>
      <c r="TD183" s="20">
        <f t="shared" si="306"/>
        <v>0</v>
      </c>
      <c r="TE183" s="20">
        <f t="shared" si="307"/>
        <v>0</v>
      </c>
      <c r="TF183" s="20">
        <f t="shared" si="308"/>
        <v>62600</v>
      </c>
      <c r="TG183" s="20">
        <f t="shared" si="309"/>
        <v>0</v>
      </c>
      <c r="TH183" s="20">
        <f t="shared" si="310"/>
        <v>0</v>
      </c>
      <c r="TI183" s="6"/>
      <c r="TJ183" s="36">
        <f t="shared" si="311"/>
        <v>1150000</v>
      </c>
      <c r="TK183" s="36">
        <f t="shared" si="312"/>
        <v>1150000</v>
      </c>
      <c r="TL183" s="36">
        <f t="shared" si="313"/>
        <v>1050000</v>
      </c>
      <c r="TM183" s="20">
        <f t="shared" si="314"/>
        <v>1050000</v>
      </c>
      <c r="TN183" s="20">
        <f t="shared" si="315"/>
        <v>0</v>
      </c>
      <c r="TO183" s="20">
        <f t="shared" si="316"/>
        <v>0</v>
      </c>
      <c r="TP183" s="20">
        <f t="shared" si="317"/>
        <v>0</v>
      </c>
      <c r="TQ183" s="36">
        <f t="shared" si="318"/>
        <v>100000</v>
      </c>
      <c r="TR183" s="36">
        <f t="shared" si="319"/>
        <v>0</v>
      </c>
      <c r="TS183" s="20">
        <f t="shared" si="320"/>
        <v>0</v>
      </c>
      <c r="TT183" s="20">
        <f t="shared" si="321"/>
        <v>0</v>
      </c>
      <c r="TU183" s="20">
        <f t="shared" si="322"/>
        <v>0</v>
      </c>
      <c r="TV183" s="20">
        <f t="shared" si="323"/>
        <v>0</v>
      </c>
      <c r="TW183" s="20">
        <f t="shared" si="324"/>
        <v>10000</v>
      </c>
      <c r="TX183" s="20">
        <f t="shared" si="325"/>
        <v>70000</v>
      </c>
      <c r="TY183" s="36">
        <f t="shared" si="326"/>
        <v>20000</v>
      </c>
      <c r="TZ183" s="20">
        <f t="shared" si="327"/>
        <v>0</v>
      </c>
      <c r="UA183" s="20">
        <f t="shared" si="328"/>
        <v>0</v>
      </c>
      <c r="UB183" s="20">
        <f t="shared" si="329"/>
        <v>0</v>
      </c>
      <c r="UC183" s="20">
        <f t="shared" si="330"/>
        <v>0</v>
      </c>
      <c r="UD183" s="20">
        <f t="shared" si="331"/>
        <v>0</v>
      </c>
      <c r="UE183" s="20">
        <f t="shared" si="332"/>
        <v>0</v>
      </c>
      <c r="UF183" s="20">
        <f t="shared" si="333"/>
        <v>0</v>
      </c>
      <c r="UG183" s="20">
        <f t="shared" si="334"/>
        <v>0</v>
      </c>
      <c r="UH183" s="20">
        <f t="shared" si="335"/>
        <v>0</v>
      </c>
      <c r="UI183" s="20">
        <f t="shared" si="336"/>
        <v>20000</v>
      </c>
      <c r="UJ183" s="20">
        <f t="shared" si="337"/>
        <v>0</v>
      </c>
      <c r="UK183" s="20">
        <f t="shared" si="338"/>
        <v>0</v>
      </c>
      <c r="UL183" s="6"/>
      <c r="UM183" s="36">
        <f t="shared" si="339"/>
        <v>1150000</v>
      </c>
      <c r="UN183" s="36">
        <f t="shared" si="340"/>
        <v>1150000</v>
      </c>
      <c r="UO183" s="36">
        <f t="shared" si="341"/>
        <v>1050000</v>
      </c>
      <c r="UP183" s="20">
        <f t="shared" si="342"/>
        <v>1050000</v>
      </c>
      <c r="UQ183" s="20">
        <f t="shared" si="343"/>
        <v>0</v>
      </c>
      <c r="UR183" s="20">
        <f t="shared" si="344"/>
        <v>0</v>
      </c>
      <c r="US183" s="20">
        <f t="shared" si="345"/>
        <v>0</v>
      </c>
      <c r="UT183" s="36">
        <f t="shared" si="346"/>
        <v>100000</v>
      </c>
      <c r="UU183" s="36">
        <f t="shared" si="347"/>
        <v>0</v>
      </c>
      <c r="UV183" s="20">
        <f t="shared" si="348"/>
        <v>0</v>
      </c>
      <c r="UW183" s="20">
        <f t="shared" si="349"/>
        <v>0</v>
      </c>
      <c r="UX183" s="20">
        <f t="shared" si="350"/>
        <v>0</v>
      </c>
      <c r="UY183" s="20">
        <f t="shared" si="351"/>
        <v>0</v>
      </c>
      <c r="UZ183" s="20">
        <f t="shared" si="352"/>
        <v>10000</v>
      </c>
      <c r="VA183" s="20">
        <f t="shared" si="353"/>
        <v>70000</v>
      </c>
      <c r="VB183" s="36">
        <f t="shared" si="354"/>
        <v>20000</v>
      </c>
      <c r="VC183" s="20">
        <f t="shared" si="355"/>
        <v>0</v>
      </c>
      <c r="VD183" s="20">
        <f t="shared" si="356"/>
        <v>0</v>
      </c>
      <c r="VE183" s="20">
        <f t="shared" si="357"/>
        <v>0</v>
      </c>
      <c r="VF183" s="20">
        <f t="shared" si="358"/>
        <v>0</v>
      </c>
      <c r="VG183" s="20">
        <f t="shared" si="359"/>
        <v>0</v>
      </c>
      <c r="VH183" s="20">
        <f t="shared" si="360"/>
        <v>0</v>
      </c>
      <c r="VI183" s="20">
        <f t="shared" si="361"/>
        <v>0</v>
      </c>
      <c r="VJ183" s="20">
        <f t="shared" si="362"/>
        <v>0</v>
      </c>
      <c r="VK183" s="20">
        <f t="shared" si="363"/>
        <v>0</v>
      </c>
      <c r="VL183" s="20">
        <f t="shared" si="364"/>
        <v>20000</v>
      </c>
      <c r="VM183" s="20">
        <f t="shared" si="365"/>
        <v>0</v>
      </c>
      <c r="VN183" s="20">
        <f t="shared" si="366"/>
        <v>0</v>
      </c>
      <c r="VT183" s="34">
        <f t="shared" si="253"/>
        <v>9870958</v>
      </c>
      <c r="VU183" s="34" t="str">
        <f t="shared" si="254"/>
        <v>Sdružení ozdravoven a léčeben okresu Trutnov</v>
      </c>
      <c r="VV183" s="34" t="str">
        <f t="shared" si="255"/>
        <v>Kontaktní centrum</v>
      </c>
      <c r="VW183" s="34" t="str">
        <f t="shared" si="256"/>
        <v>kontaktní centra</v>
      </c>
      <c r="VX183" s="10">
        <f t="shared" si="257"/>
        <v>55000</v>
      </c>
      <c r="VY183" s="10"/>
      <c r="VZ183" s="10"/>
      <c r="WA183" s="10">
        <f t="shared" si="258"/>
        <v>81000</v>
      </c>
      <c r="WB183" s="10">
        <f t="shared" si="259"/>
        <v>24000</v>
      </c>
      <c r="WC183" s="10">
        <f t="shared" si="260"/>
        <v>66000</v>
      </c>
      <c r="WD183" s="10">
        <f t="shared" si="261"/>
        <v>0</v>
      </c>
      <c r="WE183" s="10">
        <f t="shared" si="262"/>
        <v>27500</v>
      </c>
      <c r="WF183" s="10"/>
      <c r="WG183" s="10"/>
      <c r="WH183" s="10">
        <f t="shared" si="263"/>
        <v>0</v>
      </c>
      <c r="WI183" s="10">
        <f t="shared" si="264"/>
        <v>542600</v>
      </c>
      <c r="WJ183" s="10">
        <f t="shared" si="265"/>
        <v>1521000</v>
      </c>
      <c r="WK183" s="10"/>
      <c r="WL183" s="10">
        <f t="shared" si="266"/>
        <v>367800</v>
      </c>
      <c r="WM183" s="10">
        <f t="shared" si="267"/>
        <v>2684900</v>
      </c>
      <c r="WN183" s="10">
        <f t="shared" si="268"/>
        <v>2684900</v>
      </c>
      <c r="WO183" s="10">
        <f t="shared" si="269"/>
        <v>0</v>
      </c>
      <c r="WP183" s="10">
        <f t="shared" si="270"/>
        <v>1888800</v>
      </c>
      <c r="WQ183" s="34">
        <v>6115340</v>
      </c>
      <c r="WR183" s="10">
        <f t="shared" si="271"/>
        <v>10000</v>
      </c>
      <c r="WS183" s="10"/>
      <c r="WT183" s="10"/>
      <c r="WU183" s="10">
        <f t="shared" si="272"/>
        <v>0</v>
      </c>
      <c r="WV183" s="10">
        <f t="shared" si="273"/>
        <v>0</v>
      </c>
      <c r="WW183" s="10">
        <f t="shared" si="274"/>
        <v>0</v>
      </c>
      <c r="WX183" s="10">
        <f t="shared" si="275"/>
        <v>0</v>
      </c>
      <c r="WY183" s="10">
        <f t="shared" si="276"/>
        <v>0</v>
      </c>
      <c r="WZ183" s="10"/>
      <c r="XA183" s="10"/>
      <c r="XB183" s="10">
        <f t="shared" si="277"/>
        <v>0</v>
      </c>
      <c r="XC183" s="10">
        <f t="shared" si="278"/>
        <v>90000</v>
      </c>
      <c r="XD183" s="10">
        <f t="shared" si="279"/>
        <v>1050000</v>
      </c>
      <c r="XE183" s="10">
        <f t="shared" si="280"/>
        <v>1150000</v>
      </c>
      <c r="XF183" s="10"/>
      <c r="XG183" s="10">
        <f t="shared" si="281"/>
        <v>1150000</v>
      </c>
      <c r="XH183" s="10">
        <f t="shared" si="282"/>
        <v>0</v>
      </c>
      <c r="XI183" s="10"/>
      <c r="XJ183" s="10"/>
      <c r="XK183" s="10"/>
    </row>
    <row r="184" spans="1:635" s="34" customFormat="1" ht="28.5" customHeight="1">
      <c r="A184" s="7">
        <v>1</v>
      </c>
      <c r="B184" s="9" t="s">
        <v>1807</v>
      </c>
      <c r="C184" s="7">
        <v>26012294</v>
      </c>
      <c r="D184" s="7" t="s">
        <v>1808</v>
      </c>
      <c r="E184" s="7" t="s">
        <v>1207</v>
      </c>
      <c r="F184" s="7">
        <v>1905494</v>
      </c>
      <c r="G184" s="7" t="s">
        <v>1316</v>
      </c>
      <c r="H184" s="7" t="s">
        <v>1187</v>
      </c>
      <c r="I184" s="7" t="s">
        <v>1809</v>
      </c>
      <c r="J184" s="35">
        <v>39083</v>
      </c>
      <c r="K184" s="7"/>
      <c r="L184" s="7" t="s">
        <v>1188</v>
      </c>
      <c r="M184" s="7" t="s">
        <v>1810</v>
      </c>
      <c r="N184" s="7">
        <v>22</v>
      </c>
      <c r="O184" s="7">
        <v>22</v>
      </c>
      <c r="P184" s="7">
        <v>235</v>
      </c>
      <c r="Q184" s="7">
        <v>235</v>
      </c>
      <c r="R184" s="7">
        <v>240</v>
      </c>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t="s">
        <v>1811</v>
      </c>
      <c r="BM184" s="7" t="s">
        <v>1191</v>
      </c>
      <c r="BN184" s="7" t="s">
        <v>1319</v>
      </c>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v>0</v>
      </c>
      <c r="DB184" s="7">
        <v>0</v>
      </c>
      <c r="DC184" s="7">
        <v>0</v>
      </c>
      <c r="DD184" s="7">
        <v>0</v>
      </c>
      <c r="DE184" s="7">
        <v>0</v>
      </c>
      <c r="DF184" s="7">
        <v>3</v>
      </c>
      <c r="DG184" s="7">
        <v>2</v>
      </c>
      <c r="DH184" s="7">
        <v>5</v>
      </c>
      <c r="DI184" s="7">
        <v>2</v>
      </c>
      <c r="DJ184" s="7">
        <v>9</v>
      </c>
      <c r="DK184" s="7">
        <v>3</v>
      </c>
      <c r="DL184" s="7">
        <v>2</v>
      </c>
      <c r="DM184" s="7">
        <v>5</v>
      </c>
      <c r="DN184" s="7">
        <v>2</v>
      </c>
      <c r="DO184" s="7">
        <v>9</v>
      </c>
      <c r="DP184" s="7">
        <v>0</v>
      </c>
      <c r="DQ184" s="7">
        <v>21</v>
      </c>
      <c r="DR184" s="7">
        <v>21</v>
      </c>
      <c r="DS184" s="7">
        <v>0</v>
      </c>
      <c r="DT184" s="7">
        <v>0</v>
      </c>
      <c r="DU184" s="7">
        <v>0</v>
      </c>
      <c r="DV184" s="7">
        <v>0</v>
      </c>
      <c r="DW184" s="7">
        <v>0</v>
      </c>
      <c r="DX184" s="7">
        <v>3</v>
      </c>
      <c r="DY184" s="7">
        <v>3</v>
      </c>
      <c r="DZ184" s="7">
        <v>5</v>
      </c>
      <c r="EA184" s="7">
        <v>3</v>
      </c>
      <c r="EB184" s="7">
        <v>8</v>
      </c>
      <c r="EC184" s="7">
        <v>3</v>
      </c>
      <c r="ED184" s="7">
        <v>3</v>
      </c>
      <c r="EE184" s="7">
        <v>5</v>
      </c>
      <c r="EF184" s="7">
        <v>3</v>
      </c>
      <c r="EG184" s="7">
        <v>8</v>
      </c>
      <c r="EH184" s="7">
        <v>0</v>
      </c>
      <c r="EI184" s="7">
        <v>22</v>
      </c>
      <c r="EJ184" s="7">
        <v>22</v>
      </c>
      <c r="EK184" s="7">
        <v>1</v>
      </c>
      <c r="EL184" s="7">
        <v>1</v>
      </c>
      <c r="EM184" s="7">
        <v>0</v>
      </c>
      <c r="EN184" s="7">
        <v>310000</v>
      </c>
      <c r="EO184" s="7">
        <v>100000</v>
      </c>
      <c r="EP184" s="7">
        <v>9</v>
      </c>
      <c r="EQ184" s="7">
        <v>9</v>
      </c>
      <c r="ER184" s="7">
        <v>10</v>
      </c>
      <c r="ES184" s="7">
        <v>2655000</v>
      </c>
      <c r="ET184" s="7">
        <v>1465000</v>
      </c>
      <c r="EU184" s="7"/>
      <c r="EV184" s="7"/>
      <c r="EW184" s="7"/>
      <c r="EX184" s="7"/>
      <c r="EY184" s="7"/>
      <c r="EZ184" s="7"/>
      <c r="FA184" s="7"/>
      <c r="FB184" s="7"/>
      <c r="FC184" s="7"/>
      <c r="FD184" s="7"/>
      <c r="FE184" s="7"/>
      <c r="FF184" s="7"/>
      <c r="FG184" s="7"/>
      <c r="FH184" s="7"/>
      <c r="FI184" s="7"/>
      <c r="FJ184" s="7"/>
      <c r="FK184" s="7"/>
      <c r="FL184" s="7"/>
      <c r="FM184" s="7"/>
      <c r="FN184" s="7"/>
      <c r="FO184" s="7">
        <v>4</v>
      </c>
      <c r="FP184" s="7">
        <v>4</v>
      </c>
      <c r="FQ184" s="7">
        <v>3</v>
      </c>
      <c r="FR184" s="7">
        <v>1660000</v>
      </c>
      <c r="FS184" s="7">
        <v>180000</v>
      </c>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v>1</v>
      </c>
      <c r="IO184" s="7">
        <v>300</v>
      </c>
      <c r="IP184" s="7">
        <v>0.14899999999999999</v>
      </c>
      <c r="IQ184" s="7">
        <v>60000</v>
      </c>
      <c r="IR184" s="7">
        <v>30000</v>
      </c>
      <c r="IS184" s="7">
        <v>2</v>
      </c>
      <c r="IT184" s="7">
        <v>280</v>
      </c>
      <c r="IU184" s="7">
        <v>0.13900000000000001</v>
      </c>
      <c r="IV184" s="7">
        <v>30000</v>
      </c>
      <c r="IW184" s="7">
        <v>0</v>
      </c>
      <c r="IX184" s="7"/>
      <c r="IY184" s="7"/>
      <c r="IZ184" s="7"/>
      <c r="JA184" s="7"/>
      <c r="JB184" s="7"/>
      <c r="JC184" s="7"/>
      <c r="JD184" s="7"/>
      <c r="JE184" s="7"/>
      <c r="JF184" s="7"/>
      <c r="JG184" s="7"/>
      <c r="JH184" s="7"/>
      <c r="JI184" s="7"/>
      <c r="JJ184" s="7"/>
      <c r="JK184" s="7"/>
      <c r="JL184" s="7"/>
      <c r="JM184" s="7"/>
      <c r="JN184" s="7"/>
      <c r="JO184" s="7"/>
      <c r="JP184" s="7"/>
      <c r="JQ184" s="7"/>
      <c r="JR184" s="7"/>
      <c r="JS184" s="7"/>
      <c r="JT184" s="7"/>
      <c r="JU184" s="7"/>
      <c r="JV184" s="7"/>
      <c r="JW184" s="7"/>
      <c r="JX184" s="7"/>
      <c r="JY184" s="7"/>
      <c r="JZ184" s="7"/>
      <c r="KA184" s="7"/>
      <c r="KB184" s="7"/>
      <c r="KC184" s="7"/>
      <c r="KD184" s="7"/>
      <c r="KE184" s="7"/>
      <c r="KF184" s="7"/>
      <c r="KG184" s="7">
        <v>0</v>
      </c>
      <c r="KH184" s="7"/>
      <c r="KI184" s="7">
        <v>10</v>
      </c>
      <c r="KJ184" s="7">
        <v>0</v>
      </c>
      <c r="KK184" s="7">
        <v>0.14899999999999999</v>
      </c>
      <c r="KL184" s="7">
        <v>0</v>
      </c>
      <c r="KM184" s="7">
        <v>10.148999999999999</v>
      </c>
      <c r="KN184" s="7">
        <v>4625000</v>
      </c>
      <c r="KO184" s="7">
        <v>1745000</v>
      </c>
      <c r="KP184" s="7">
        <v>1745000</v>
      </c>
      <c r="KQ184" s="7"/>
      <c r="KR184" s="7"/>
      <c r="KS184" s="7"/>
      <c r="KT184" s="7">
        <v>0</v>
      </c>
      <c r="KU184" s="7">
        <v>0</v>
      </c>
      <c r="KV184" s="7">
        <v>0</v>
      </c>
      <c r="KW184" s="7"/>
      <c r="KX184" s="7"/>
      <c r="KY184" s="7"/>
      <c r="KZ184" s="7">
        <v>90000</v>
      </c>
      <c r="LA184" s="7">
        <v>30000</v>
      </c>
      <c r="LB184" s="7">
        <v>30000</v>
      </c>
      <c r="LC184" s="7"/>
      <c r="LD184" s="7"/>
      <c r="LE184" s="7"/>
      <c r="LF184" s="7">
        <v>150000</v>
      </c>
      <c r="LG184" s="7">
        <v>0</v>
      </c>
      <c r="LH184" s="7">
        <v>0</v>
      </c>
      <c r="LI184" s="7"/>
      <c r="LJ184" s="7"/>
      <c r="LK184" s="7"/>
      <c r="LL184" s="7">
        <v>0</v>
      </c>
      <c r="LM184" s="7">
        <v>0</v>
      </c>
      <c r="LN184" s="7">
        <v>0</v>
      </c>
      <c r="LO184" s="7"/>
      <c r="LP184" s="7"/>
      <c r="LQ184" s="7"/>
      <c r="LR184" s="7">
        <v>65000</v>
      </c>
      <c r="LS184" s="7">
        <v>0</v>
      </c>
      <c r="LT184" s="7">
        <v>0</v>
      </c>
      <c r="LU184" s="7"/>
      <c r="LV184" s="7"/>
      <c r="LW184" s="7"/>
      <c r="LX184" s="7">
        <v>660000</v>
      </c>
      <c r="LY184" s="7">
        <v>0</v>
      </c>
      <c r="LZ184" s="7">
        <v>0</v>
      </c>
      <c r="MA184" s="7"/>
      <c r="MB184" s="7"/>
      <c r="MC184" s="7"/>
      <c r="MD184" s="7">
        <v>10000</v>
      </c>
      <c r="ME184" s="7">
        <v>0</v>
      </c>
      <c r="MF184" s="7">
        <v>0</v>
      </c>
      <c r="MG184" s="7"/>
      <c r="MH184" s="7"/>
      <c r="MI184" s="7"/>
      <c r="MJ184" s="7">
        <v>5000</v>
      </c>
      <c r="MK184" s="7">
        <v>0</v>
      </c>
      <c r="ML184" s="7">
        <v>0</v>
      </c>
      <c r="MM184" s="7"/>
      <c r="MN184" s="7"/>
      <c r="MO184" s="7"/>
      <c r="MP184" s="7">
        <v>55000</v>
      </c>
      <c r="MQ184" s="7">
        <v>0</v>
      </c>
      <c r="MR184" s="7">
        <v>0</v>
      </c>
      <c r="MS184" s="7"/>
      <c r="MT184" s="7"/>
      <c r="MU184" s="7"/>
      <c r="MV184" s="7">
        <v>415000</v>
      </c>
      <c r="MW184" s="7">
        <v>0</v>
      </c>
      <c r="MX184" s="7">
        <v>0</v>
      </c>
      <c r="MY184" s="7"/>
      <c r="MZ184" s="7"/>
      <c r="NA184" s="7"/>
      <c r="NB184" s="7">
        <v>110000</v>
      </c>
      <c r="NC184" s="7">
        <v>0</v>
      </c>
      <c r="ND184" s="7">
        <v>0</v>
      </c>
      <c r="NE184" s="7"/>
      <c r="NF184" s="7"/>
      <c r="NG184" s="7"/>
      <c r="NH184" s="7">
        <v>290000</v>
      </c>
      <c r="NI184" s="7">
        <v>0</v>
      </c>
      <c r="NJ184" s="7">
        <v>0</v>
      </c>
      <c r="NK184" s="7"/>
      <c r="NL184" s="7"/>
      <c r="NM184" s="7"/>
      <c r="NN184" s="7">
        <v>25000</v>
      </c>
      <c r="NO184" s="7">
        <v>0</v>
      </c>
      <c r="NP184" s="7">
        <v>0</v>
      </c>
      <c r="NQ184" s="7"/>
      <c r="NR184" s="7"/>
      <c r="NS184" s="7"/>
      <c r="NT184" s="7">
        <v>45000</v>
      </c>
      <c r="NU184" s="7">
        <v>0</v>
      </c>
      <c r="NV184" s="7">
        <v>0</v>
      </c>
      <c r="NW184" s="7"/>
      <c r="NX184" s="7"/>
      <c r="NY184" s="7"/>
      <c r="NZ184" s="7">
        <v>20000</v>
      </c>
      <c r="OA184" s="7">
        <v>0</v>
      </c>
      <c r="OB184" s="7">
        <v>0</v>
      </c>
      <c r="OC184" s="7"/>
      <c r="OD184" s="7"/>
      <c r="OE184" s="7"/>
      <c r="OF184" s="7">
        <v>0</v>
      </c>
      <c r="OG184" s="7">
        <v>0</v>
      </c>
      <c r="OH184" s="7">
        <v>0</v>
      </c>
      <c r="OI184" s="7"/>
      <c r="OJ184" s="7"/>
      <c r="OK184" s="7"/>
      <c r="OL184" s="7">
        <v>0</v>
      </c>
      <c r="OM184" s="7">
        <v>0</v>
      </c>
      <c r="ON184" s="7">
        <v>0</v>
      </c>
      <c r="OO184" s="7"/>
      <c r="OP184" s="7"/>
      <c r="OQ184" s="7"/>
      <c r="OR184" s="7">
        <v>0</v>
      </c>
      <c r="OS184" s="7">
        <v>0</v>
      </c>
      <c r="OT184" s="7">
        <v>0</v>
      </c>
      <c r="OU184" s="7"/>
      <c r="OV184" s="7"/>
      <c r="OW184" s="7"/>
      <c r="OX184" s="7">
        <v>6000</v>
      </c>
      <c r="OY184" s="7">
        <v>0</v>
      </c>
      <c r="OZ184" s="7">
        <v>0</v>
      </c>
      <c r="PA184" s="7"/>
      <c r="PB184" s="7"/>
      <c r="PC184" s="7"/>
      <c r="PD184" s="7">
        <v>150000</v>
      </c>
      <c r="PE184" s="7">
        <v>0</v>
      </c>
      <c r="PF184" s="7">
        <v>0</v>
      </c>
      <c r="PG184" s="7"/>
      <c r="PH184" s="7"/>
      <c r="PI184" s="7"/>
      <c r="PJ184" s="7">
        <v>20000</v>
      </c>
      <c r="PK184" s="7">
        <v>0</v>
      </c>
      <c r="PL184" s="7">
        <v>0</v>
      </c>
      <c r="PM184" s="7"/>
      <c r="PN184" s="7"/>
      <c r="PO184" s="7"/>
      <c r="PP184" s="7">
        <v>6741000</v>
      </c>
      <c r="PQ184" s="7">
        <v>1775000</v>
      </c>
      <c r="PR184" s="8">
        <v>1775000</v>
      </c>
      <c r="PS184" s="7">
        <v>100</v>
      </c>
      <c r="PT184" s="7">
        <v>100</v>
      </c>
      <c r="PU184" s="7"/>
      <c r="PV184" s="7">
        <v>9035764</v>
      </c>
      <c r="PW184" s="7"/>
      <c r="PX184" s="7">
        <v>1582000</v>
      </c>
      <c r="PY184" s="7">
        <v>1600000</v>
      </c>
      <c r="PZ184" s="7">
        <v>1775000</v>
      </c>
      <c r="QA184" s="7">
        <v>0</v>
      </c>
      <c r="QB184" s="7">
        <v>0</v>
      </c>
      <c r="QC184" s="7">
        <v>0</v>
      </c>
      <c r="QD184" s="7">
        <v>0</v>
      </c>
      <c r="QE184" s="7">
        <v>0</v>
      </c>
      <c r="QF184" s="7">
        <v>0</v>
      </c>
      <c r="QG184" s="7">
        <v>0</v>
      </c>
      <c r="QH184" s="7">
        <v>0</v>
      </c>
      <c r="QI184" s="7">
        <v>0</v>
      </c>
      <c r="QJ184" s="7">
        <v>2660390</v>
      </c>
      <c r="QK184" s="7">
        <v>2830000</v>
      </c>
      <c r="QL184" s="7">
        <v>2830000</v>
      </c>
      <c r="QM184" s="7"/>
      <c r="QN184" s="7">
        <v>0</v>
      </c>
      <c r="QO184" s="7">
        <v>0</v>
      </c>
      <c r="QP184" s="7">
        <v>0</v>
      </c>
      <c r="QQ184" s="7"/>
      <c r="QR184" s="7"/>
      <c r="QS184" s="7"/>
      <c r="QT184" s="7"/>
      <c r="QU184" s="7">
        <v>0</v>
      </c>
      <c r="QV184" s="7">
        <v>157000</v>
      </c>
      <c r="QW184" s="7">
        <v>0</v>
      </c>
      <c r="QX184" s="7">
        <v>1676000</v>
      </c>
      <c r="QY184" s="7">
        <v>1742000</v>
      </c>
      <c r="QZ184" s="7">
        <v>2076000</v>
      </c>
      <c r="RA184" s="7"/>
      <c r="RB184" s="7"/>
      <c r="RC184" s="7"/>
      <c r="RD184" s="7">
        <v>53850</v>
      </c>
      <c r="RE184" s="7">
        <v>50000</v>
      </c>
      <c r="RF184" s="7">
        <v>60000</v>
      </c>
      <c r="RG184" s="7"/>
      <c r="RH184" s="7"/>
      <c r="RI184" s="7">
        <v>0</v>
      </c>
      <c r="RJ184" s="7"/>
      <c r="RK184" s="7"/>
      <c r="RL184" s="7"/>
      <c r="RM184" s="7" t="s">
        <v>1188</v>
      </c>
      <c r="RN184" s="7"/>
      <c r="RO184" s="7"/>
      <c r="RP184" s="7"/>
      <c r="RQ184" s="7"/>
      <c r="RR184" s="7"/>
      <c r="RS184" s="7"/>
      <c r="RT184" s="7"/>
      <c r="RU184" s="7"/>
      <c r="RV184" s="7"/>
      <c r="RW184" s="7"/>
      <c r="RX184" s="7"/>
      <c r="RY184" s="7"/>
      <c r="RZ184" s="7"/>
      <c r="SA184" s="7"/>
      <c r="SB184" s="7"/>
      <c r="SC184" s="7"/>
      <c r="SD184" s="7"/>
      <c r="SE184" s="7"/>
      <c r="SF184" s="7"/>
      <c r="SG184" s="36">
        <f t="shared" si="283"/>
        <v>6741000</v>
      </c>
      <c r="SH184" s="36">
        <f t="shared" si="284"/>
        <v>6741000</v>
      </c>
      <c r="SI184" s="36">
        <f t="shared" si="285"/>
        <v>4865000</v>
      </c>
      <c r="SJ184" s="20">
        <f t="shared" si="286"/>
        <v>4625000</v>
      </c>
      <c r="SK184" s="20">
        <f t="shared" si="287"/>
        <v>0</v>
      </c>
      <c r="SL184" s="20">
        <f t="shared" si="288"/>
        <v>90000</v>
      </c>
      <c r="SM184" s="20">
        <f t="shared" si="289"/>
        <v>150000</v>
      </c>
      <c r="SN184" s="36">
        <f t="shared" si="290"/>
        <v>1876000</v>
      </c>
      <c r="SO184" s="36">
        <f t="shared" si="291"/>
        <v>65000</v>
      </c>
      <c r="SP184" s="20">
        <f t="shared" si="292"/>
        <v>0</v>
      </c>
      <c r="SQ184" s="20">
        <f t="shared" si="293"/>
        <v>65000</v>
      </c>
      <c r="SR184" s="20">
        <f t="shared" si="294"/>
        <v>660000</v>
      </c>
      <c r="SS184" s="20">
        <f t="shared" si="295"/>
        <v>10000</v>
      </c>
      <c r="ST184" s="20">
        <f t="shared" si="296"/>
        <v>5000</v>
      </c>
      <c r="SU184" s="20">
        <f t="shared" si="297"/>
        <v>55000</v>
      </c>
      <c r="SV184" s="36">
        <f t="shared" si="298"/>
        <v>911000</v>
      </c>
      <c r="SW184" s="20">
        <f t="shared" si="299"/>
        <v>415000</v>
      </c>
      <c r="SX184" s="20">
        <f t="shared" si="300"/>
        <v>110000</v>
      </c>
      <c r="SY184" s="20">
        <f t="shared" si="301"/>
        <v>290000</v>
      </c>
      <c r="SZ184" s="20">
        <f t="shared" si="302"/>
        <v>25000</v>
      </c>
      <c r="TA184" s="20">
        <f t="shared" si="303"/>
        <v>45000</v>
      </c>
      <c r="TB184" s="20">
        <f t="shared" si="304"/>
        <v>20000</v>
      </c>
      <c r="TC184" s="20">
        <f t="shared" si="305"/>
        <v>0</v>
      </c>
      <c r="TD184" s="20">
        <f t="shared" si="306"/>
        <v>0</v>
      </c>
      <c r="TE184" s="20">
        <f t="shared" si="307"/>
        <v>0</v>
      </c>
      <c r="TF184" s="20">
        <f t="shared" si="308"/>
        <v>6000</v>
      </c>
      <c r="TG184" s="20">
        <f t="shared" si="309"/>
        <v>150000</v>
      </c>
      <c r="TH184" s="20">
        <f t="shared" si="310"/>
        <v>20000</v>
      </c>
      <c r="TI184" s="6"/>
      <c r="TJ184" s="36">
        <f t="shared" si="311"/>
        <v>1775000</v>
      </c>
      <c r="TK184" s="36">
        <f t="shared" si="312"/>
        <v>1775000</v>
      </c>
      <c r="TL184" s="36">
        <f t="shared" si="313"/>
        <v>1775000</v>
      </c>
      <c r="TM184" s="20">
        <f t="shared" si="314"/>
        <v>1745000</v>
      </c>
      <c r="TN184" s="20">
        <f t="shared" si="315"/>
        <v>0</v>
      </c>
      <c r="TO184" s="20">
        <f t="shared" si="316"/>
        <v>30000</v>
      </c>
      <c r="TP184" s="20">
        <f t="shared" si="317"/>
        <v>0</v>
      </c>
      <c r="TQ184" s="36">
        <f t="shared" si="318"/>
        <v>0</v>
      </c>
      <c r="TR184" s="36">
        <f t="shared" si="319"/>
        <v>0</v>
      </c>
      <c r="TS184" s="20">
        <f t="shared" si="320"/>
        <v>0</v>
      </c>
      <c r="TT184" s="20">
        <f t="shared" si="321"/>
        <v>0</v>
      </c>
      <c r="TU184" s="20">
        <f t="shared" si="322"/>
        <v>0</v>
      </c>
      <c r="TV184" s="20">
        <f t="shared" si="323"/>
        <v>0</v>
      </c>
      <c r="TW184" s="20">
        <f t="shared" si="324"/>
        <v>0</v>
      </c>
      <c r="TX184" s="20">
        <f t="shared" si="325"/>
        <v>0</v>
      </c>
      <c r="TY184" s="36">
        <f t="shared" si="326"/>
        <v>0</v>
      </c>
      <c r="TZ184" s="20">
        <f t="shared" si="327"/>
        <v>0</v>
      </c>
      <c r="UA184" s="20">
        <f t="shared" si="328"/>
        <v>0</v>
      </c>
      <c r="UB184" s="20">
        <f t="shared" si="329"/>
        <v>0</v>
      </c>
      <c r="UC184" s="20">
        <f t="shared" si="330"/>
        <v>0</v>
      </c>
      <c r="UD184" s="20">
        <f t="shared" si="331"/>
        <v>0</v>
      </c>
      <c r="UE184" s="20">
        <f t="shared" si="332"/>
        <v>0</v>
      </c>
      <c r="UF184" s="20">
        <f t="shared" si="333"/>
        <v>0</v>
      </c>
      <c r="UG184" s="20">
        <f t="shared" si="334"/>
        <v>0</v>
      </c>
      <c r="UH184" s="20">
        <f t="shared" si="335"/>
        <v>0</v>
      </c>
      <c r="UI184" s="20">
        <f t="shared" si="336"/>
        <v>0</v>
      </c>
      <c r="UJ184" s="20">
        <f t="shared" si="337"/>
        <v>0</v>
      </c>
      <c r="UK184" s="20">
        <f t="shared" si="338"/>
        <v>0</v>
      </c>
      <c r="UL184" s="6"/>
      <c r="UM184" s="36">
        <f t="shared" si="339"/>
        <v>1775000</v>
      </c>
      <c r="UN184" s="36">
        <f t="shared" si="340"/>
        <v>1775000</v>
      </c>
      <c r="UO184" s="36">
        <f t="shared" si="341"/>
        <v>1775000</v>
      </c>
      <c r="UP184" s="20">
        <f t="shared" si="342"/>
        <v>1745000</v>
      </c>
      <c r="UQ184" s="20">
        <f t="shared" si="343"/>
        <v>0</v>
      </c>
      <c r="UR184" s="20">
        <f t="shared" si="344"/>
        <v>30000</v>
      </c>
      <c r="US184" s="20">
        <f t="shared" si="345"/>
        <v>0</v>
      </c>
      <c r="UT184" s="36">
        <f t="shared" si="346"/>
        <v>0</v>
      </c>
      <c r="UU184" s="36">
        <f t="shared" si="347"/>
        <v>0</v>
      </c>
      <c r="UV184" s="20">
        <f t="shared" si="348"/>
        <v>0</v>
      </c>
      <c r="UW184" s="20">
        <f t="shared" si="349"/>
        <v>0</v>
      </c>
      <c r="UX184" s="20">
        <f t="shared" si="350"/>
        <v>0</v>
      </c>
      <c r="UY184" s="20">
        <f t="shared" si="351"/>
        <v>0</v>
      </c>
      <c r="UZ184" s="20">
        <f t="shared" si="352"/>
        <v>0</v>
      </c>
      <c r="VA184" s="20">
        <f t="shared" si="353"/>
        <v>0</v>
      </c>
      <c r="VB184" s="36">
        <f t="shared" si="354"/>
        <v>0</v>
      </c>
      <c r="VC184" s="20">
        <f t="shared" si="355"/>
        <v>0</v>
      </c>
      <c r="VD184" s="20">
        <f t="shared" si="356"/>
        <v>0</v>
      </c>
      <c r="VE184" s="20">
        <f t="shared" si="357"/>
        <v>0</v>
      </c>
      <c r="VF184" s="20">
        <f t="shared" si="358"/>
        <v>0</v>
      </c>
      <c r="VG184" s="20">
        <f t="shared" si="359"/>
        <v>0</v>
      </c>
      <c r="VH184" s="20">
        <f t="shared" si="360"/>
        <v>0</v>
      </c>
      <c r="VI184" s="20">
        <f t="shared" si="361"/>
        <v>0</v>
      </c>
      <c r="VJ184" s="20">
        <f t="shared" si="362"/>
        <v>0</v>
      </c>
      <c r="VK184" s="20">
        <f t="shared" si="363"/>
        <v>0</v>
      </c>
      <c r="VL184" s="20">
        <f t="shared" si="364"/>
        <v>0</v>
      </c>
      <c r="VM184" s="20">
        <f t="shared" si="365"/>
        <v>0</v>
      </c>
      <c r="VN184" s="20">
        <f t="shared" si="366"/>
        <v>0</v>
      </c>
      <c r="VT184" s="34">
        <f t="shared" si="253"/>
        <v>1905494</v>
      </c>
      <c r="VU184" s="34" t="str">
        <f t="shared" si="254"/>
        <v>SENIOR CENTRUM Hradec Králové o.p.s.</v>
      </c>
      <c r="VV184" s="34" t="str">
        <f t="shared" si="255"/>
        <v>odlehčovací služba</v>
      </c>
      <c r="VW184" s="34" t="str">
        <f t="shared" si="256"/>
        <v>odlehčovací služby</v>
      </c>
      <c r="VX184" s="10">
        <f t="shared" si="257"/>
        <v>740000</v>
      </c>
      <c r="VY184" s="10"/>
      <c r="VZ184" s="10"/>
      <c r="WA184" s="10">
        <f t="shared" si="258"/>
        <v>415000</v>
      </c>
      <c r="WB184" s="10">
        <f t="shared" si="259"/>
        <v>20000</v>
      </c>
      <c r="WC184" s="10">
        <f t="shared" si="260"/>
        <v>290000</v>
      </c>
      <c r="WD184" s="10">
        <f t="shared" si="261"/>
        <v>0</v>
      </c>
      <c r="WE184" s="10">
        <f t="shared" si="262"/>
        <v>180000</v>
      </c>
      <c r="WF184" s="10"/>
      <c r="WG184" s="10"/>
      <c r="WH184" s="10">
        <f t="shared" si="263"/>
        <v>150000</v>
      </c>
      <c r="WI184" s="10">
        <f t="shared" si="264"/>
        <v>81000</v>
      </c>
      <c r="WJ184" s="10">
        <f t="shared" si="265"/>
        <v>3025000</v>
      </c>
      <c r="WK184" s="10"/>
      <c r="WL184" s="10">
        <f t="shared" si="266"/>
        <v>1840000</v>
      </c>
      <c r="WM184" s="10">
        <f t="shared" si="267"/>
        <v>6741000</v>
      </c>
      <c r="WN184" s="10">
        <f t="shared" si="268"/>
        <v>6741000</v>
      </c>
      <c r="WO184" s="10">
        <f t="shared" si="269"/>
        <v>0</v>
      </c>
      <c r="WP184" s="10">
        <f t="shared" si="270"/>
        <v>4865000</v>
      </c>
      <c r="WQ184" s="34">
        <v>6115340</v>
      </c>
      <c r="WR184" s="10">
        <f t="shared" si="271"/>
        <v>0</v>
      </c>
      <c r="WS184" s="10"/>
      <c r="WT184" s="10"/>
      <c r="WU184" s="10">
        <f t="shared" si="272"/>
        <v>0</v>
      </c>
      <c r="WV184" s="10">
        <f t="shared" si="273"/>
        <v>0</v>
      </c>
      <c r="WW184" s="10">
        <f t="shared" si="274"/>
        <v>0</v>
      </c>
      <c r="WX184" s="10">
        <f t="shared" si="275"/>
        <v>0</v>
      </c>
      <c r="WY184" s="10">
        <f t="shared" si="276"/>
        <v>0</v>
      </c>
      <c r="WZ184" s="10"/>
      <c r="XA184" s="10"/>
      <c r="XB184" s="10">
        <f t="shared" si="277"/>
        <v>0</v>
      </c>
      <c r="XC184" s="10">
        <f t="shared" si="278"/>
        <v>0</v>
      </c>
      <c r="XD184" s="10">
        <f t="shared" si="279"/>
        <v>1775000</v>
      </c>
      <c r="XE184" s="10">
        <f t="shared" si="280"/>
        <v>1775000</v>
      </c>
      <c r="XF184" s="10"/>
      <c r="XG184" s="10">
        <f t="shared" si="281"/>
        <v>1775000</v>
      </c>
      <c r="XH184" s="10">
        <f t="shared" si="282"/>
        <v>0</v>
      </c>
      <c r="XI184" s="10"/>
      <c r="XJ184" s="10"/>
      <c r="XK184" s="10"/>
    </row>
    <row r="185" spans="1:635" s="34" customFormat="1" ht="28.5" customHeight="1">
      <c r="A185" s="7">
        <v>1</v>
      </c>
      <c r="B185" s="9" t="s">
        <v>1812</v>
      </c>
      <c r="C185" s="7">
        <v>27521753</v>
      </c>
      <c r="D185" s="7" t="s">
        <v>1813</v>
      </c>
      <c r="E185" s="7" t="s">
        <v>1207</v>
      </c>
      <c r="F185" s="7">
        <v>5871375</v>
      </c>
      <c r="G185" s="7" t="s">
        <v>1235</v>
      </c>
      <c r="H185" s="7" t="s">
        <v>1187</v>
      </c>
      <c r="I185" s="7" t="s">
        <v>1814</v>
      </c>
      <c r="J185" s="35">
        <v>42339</v>
      </c>
      <c r="K185" s="7"/>
      <c r="L185" s="7" t="s">
        <v>1188</v>
      </c>
      <c r="M185" s="7" t="s">
        <v>1503</v>
      </c>
      <c r="N185" s="7">
        <v>20</v>
      </c>
      <c r="O185" s="7"/>
      <c r="P185" s="7">
        <v>9</v>
      </c>
      <c r="Q185" s="7">
        <v>12</v>
      </c>
      <c r="R185" s="7">
        <v>20</v>
      </c>
      <c r="S185" s="7"/>
      <c r="T185" s="7"/>
      <c r="U185" s="7"/>
      <c r="V185" s="7"/>
      <c r="W185" s="7" t="s">
        <v>1815</v>
      </c>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t="s">
        <v>1436</v>
      </c>
      <c r="BM185" s="7" t="s">
        <v>1225</v>
      </c>
      <c r="BN185" s="7" t="s">
        <v>1234</v>
      </c>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v>0</v>
      </c>
      <c r="DB185" s="7">
        <v>0</v>
      </c>
      <c r="DC185" s="7">
        <v>0</v>
      </c>
      <c r="DD185" s="7">
        <v>0</v>
      </c>
      <c r="DE185" s="7">
        <v>0</v>
      </c>
      <c r="DF185" s="7">
        <v>5</v>
      </c>
      <c r="DG185" s="7">
        <v>3</v>
      </c>
      <c r="DH185" s="7">
        <v>1</v>
      </c>
      <c r="DI185" s="7">
        <v>0</v>
      </c>
      <c r="DJ185" s="7">
        <v>3</v>
      </c>
      <c r="DK185" s="7">
        <v>5</v>
      </c>
      <c r="DL185" s="7">
        <v>3</v>
      </c>
      <c r="DM185" s="7">
        <v>1</v>
      </c>
      <c r="DN185" s="7">
        <v>0</v>
      </c>
      <c r="DO185" s="7">
        <v>3</v>
      </c>
      <c r="DP185" s="7">
        <v>0</v>
      </c>
      <c r="DQ185" s="7">
        <v>12</v>
      </c>
      <c r="DR185" s="7">
        <v>12</v>
      </c>
      <c r="DS185" s="7">
        <v>0</v>
      </c>
      <c r="DT185" s="7">
        <v>0</v>
      </c>
      <c r="DU185" s="7">
        <v>0</v>
      </c>
      <c r="DV185" s="7">
        <v>0</v>
      </c>
      <c r="DW185" s="7">
        <v>0</v>
      </c>
      <c r="DX185" s="7">
        <v>7</v>
      </c>
      <c r="DY185" s="7">
        <v>4</v>
      </c>
      <c r="DZ185" s="7">
        <v>5</v>
      </c>
      <c r="EA185" s="7">
        <v>0</v>
      </c>
      <c r="EB185" s="7">
        <v>4</v>
      </c>
      <c r="EC185" s="7">
        <v>7</v>
      </c>
      <c r="ED185" s="7">
        <v>4</v>
      </c>
      <c r="EE185" s="7">
        <v>5</v>
      </c>
      <c r="EF185" s="7">
        <v>0</v>
      </c>
      <c r="EG185" s="7">
        <v>4</v>
      </c>
      <c r="EH185" s="7">
        <v>0</v>
      </c>
      <c r="EI185" s="7">
        <v>20</v>
      </c>
      <c r="EJ185" s="7">
        <v>20</v>
      </c>
      <c r="EK185" s="7">
        <v>8</v>
      </c>
      <c r="EL185" s="7">
        <v>6.3</v>
      </c>
      <c r="EM185" s="7">
        <v>3.8</v>
      </c>
      <c r="EN185" s="7">
        <v>1720560</v>
      </c>
      <c r="EO185" s="7">
        <v>804000</v>
      </c>
      <c r="EP185" s="7">
        <v>5</v>
      </c>
      <c r="EQ185" s="7">
        <v>4.2</v>
      </c>
      <c r="ER185" s="7">
        <v>4.2</v>
      </c>
      <c r="ES185" s="7">
        <v>911950</v>
      </c>
      <c r="ET185" s="7">
        <v>0</v>
      </c>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v>3</v>
      </c>
      <c r="IO185" s="7">
        <v>611</v>
      </c>
      <c r="IP185" s="7">
        <v>0.30399999999999999</v>
      </c>
      <c r="IQ185" s="7">
        <v>152750</v>
      </c>
      <c r="IR185" s="7">
        <v>0</v>
      </c>
      <c r="IS185" s="7"/>
      <c r="IT185" s="7"/>
      <c r="IU185" s="7"/>
      <c r="IV185" s="7"/>
      <c r="IW185" s="7"/>
      <c r="IX185" s="7"/>
      <c r="IY185" s="7"/>
      <c r="IZ185" s="7"/>
      <c r="JA185" s="7"/>
      <c r="JB185" s="7"/>
      <c r="JC185" s="7"/>
      <c r="JD185" s="7"/>
      <c r="JE185" s="7"/>
      <c r="JF185" s="7"/>
      <c r="JG185" s="7"/>
      <c r="JH185" s="7"/>
      <c r="JI185" s="7"/>
      <c r="JJ185" s="7"/>
      <c r="JK185" s="7"/>
      <c r="JL185" s="7"/>
      <c r="JM185" s="7"/>
      <c r="JN185" s="7"/>
      <c r="JO185" s="7"/>
      <c r="JP185" s="7"/>
      <c r="JQ185" s="7"/>
      <c r="JR185" s="7"/>
      <c r="JS185" s="7"/>
      <c r="JT185" s="7"/>
      <c r="JU185" s="7"/>
      <c r="JV185" s="7"/>
      <c r="JW185" s="7"/>
      <c r="JX185" s="7"/>
      <c r="JY185" s="7"/>
      <c r="JZ185" s="7"/>
      <c r="KA185" s="7"/>
      <c r="KB185" s="7"/>
      <c r="KC185" s="7"/>
      <c r="KD185" s="7"/>
      <c r="KE185" s="7"/>
      <c r="KF185" s="7"/>
      <c r="KG185" s="7">
        <v>0</v>
      </c>
      <c r="KH185" s="7"/>
      <c r="KI185" s="7">
        <v>10.5</v>
      </c>
      <c r="KJ185" s="7">
        <v>0</v>
      </c>
      <c r="KK185" s="7">
        <v>0.30399999999999999</v>
      </c>
      <c r="KL185" s="7">
        <v>0</v>
      </c>
      <c r="KM185" s="7">
        <v>10.804</v>
      </c>
      <c r="KN185" s="7">
        <v>2632510</v>
      </c>
      <c r="KO185" s="7">
        <v>804000</v>
      </c>
      <c r="KP185" s="7">
        <v>804000</v>
      </c>
      <c r="KQ185" s="7"/>
      <c r="KR185" s="7"/>
      <c r="KS185" s="7"/>
      <c r="KT185" s="7">
        <v>0</v>
      </c>
      <c r="KU185" s="7">
        <v>0</v>
      </c>
      <c r="KV185" s="7">
        <v>0</v>
      </c>
      <c r="KW185" s="7"/>
      <c r="KX185" s="7"/>
      <c r="KY185" s="7"/>
      <c r="KZ185" s="7">
        <v>152750</v>
      </c>
      <c r="LA185" s="7">
        <v>0</v>
      </c>
      <c r="LB185" s="7">
        <v>0</v>
      </c>
      <c r="LC185" s="7"/>
      <c r="LD185" s="7"/>
      <c r="LE185" s="7"/>
      <c r="LF185" s="7">
        <v>0</v>
      </c>
      <c r="LG185" s="7">
        <v>0</v>
      </c>
      <c r="LH185" s="7">
        <v>0</v>
      </c>
      <c r="LI185" s="7"/>
      <c r="LJ185" s="7"/>
      <c r="LK185" s="7"/>
      <c r="LL185" s="7">
        <v>0</v>
      </c>
      <c r="LM185" s="7">
        <v>0</v>
      </c>
      <c r="LN185" s="7">
        <v>0</v>
      </c>
      <c r="LO185" s="7"/>
      <c r="LP185" s="7"/>
      <c r="LQ185" s="7"/>
      <c r="LR185" s="7">
        <v>135000</v>
      </c>
      <c r="LS185" s="7">
        <v>45000</v>
      </c>
      <c r="LT185" s="7">
        <v>45000</v>
      </c>
      <c r="LU185" s="7"/>
      <c r="LV185" s="7"/>
      <c r="LW185" s="7"/>
      <c r="LX185" s="7">
        <v>790400</v>
      </c>
      <c r="LY185" s="7">
        <v>164000</v>
      </c>
      <c r="LZ185" s="7">
        <v>164000</v>
      </c>
      <c r="MA185" s="7"/>
      <c r="MB185" s="7"/>
      <c r="MC185" s="7"/>
      <c r="MD185" s="7">
        <v>18000</v>
      </c>
      <c r="ME185" s="7">
        <v>6000</v>
      </c>
      <c r="MF185" s="7">
        <v>6000</v>
      </c>
      <c r="MG185" s="7"/>
      <c r="MH185" s="7"/>
      <c r="MI185" s="7"/>
      <c r="MJ185" s="7">
        <v>18000</v>
      </c>
      <c r="MK185" s="7">
        <v>0</v>
      </c>
      <c r="ML185" s="7">
        <v>0</v>
      </c>
      <c r="MM185" s="7"/>
      <c r="MN185" s="7"/>
      <c r="MO185" s="7"/>
      <c r="MP185" s="7">
        <v>81000</v>
      </c>
      <c r="MQ185" s="7">
        <v>27000</v>
      </c>
      <c r="MR185" s="7">
        <v>27000</v>
      </c>
      <c r="MS185" s="7"/>
      <c r="MT185" s="7"/>
      <c r="MU185" s="7"/>
      <c r="MV185" s="7">
        <v>240000</v>
      </c>
      <c r="MW185" s="7">
        <v>0</v>
      </c>
      <c r="MX185" s="7">
        <v>0</v>
      </c>
      <c r="MY185" s="7"/>
      <c r="MZ185" s="7"/>
      <c r="NA185" s="7"/>
      <c r="NB185" s="7">
        <v>116000</v>
      </c>
      <c r="NC185" s="7">
        <v>30000</v>
      </c>
      <c r="ND185" s="7">
        <v>30000</v>
      </c>
      <c r="NE185" s="7"/>
      <c r="NF185" s="7"/>
      <c r="NG185" s="7"/>
      <c r="NH185" s="7">
        <v>444000</v>
      </c>
      <c r="NI185" s="7">
        <v>0</v>
      </c>
      <c r="NJ185" s="7">
        <v>0</v>
      </c>
      <c r="NK185" s="7"/>
      <c r="NL185" s="7"/>
      <c r="NM185" s="7"/>
      <c r="NN185" s="7">
        <v>96000</v>
      </c>
      <c r="NO185" s="7">
        <v>96000</v>
      </c>
      <c r="NP185" s="7">
        <v>96000</v>
      </c>
      <c r="NQ185" s="7"/>
      <c r="NR185" s="7"/>
      <c r="NS185" s="7"/>
      <c r="NT185" s="7">
        <v>26000</v>
      </c>
      <c r="NU185" s="7">
        <v>8000</v>
      </c>
      <c r="NV185" s="7">
        <v>8000</v>
      </c>
      <c r="NW185" s="7"/>
      <c r="NX185" s="7"/>
      <c r="NY185" s="7"/>
      <c r="NZ185" s="7">
        <v>90000</v>
      </c>
      <c r="OA185" s="7">
        <v>30000</v>
      </c>
      <c r="OB185" s="7">
        <v>30000</v>
      </c>
      <c r="OC185" s="7"/>
      <c r="OD185" s="7"/>
      <c r="OE185" s="7"/>
      <c r="OF185" s="7">
        <v>0</v>
      </c>
      <c r="OG185" s="7">
        <v>0</v>
      </c>
      <c r="OH185" s="7">
        <v>0</v>
      </c>
      <c r="OI185" s="7"/>
      <c r="OJ185" s="7"/>
      <c r="OK185" s="7"/>
      <c r="OL185" s="7">
        <v>0</v>
      </c>
      <c r="OM185" s="7">
        <v>0</v>
      </c>
      <c r="ON185" s="7">
        <v>0</v>
      </c>
      <c r="OO185" s="7"/>
      <c r="OP185" s="7"/>
      <c r="OQ185" s="7"/>
      <c r="OR185" s="7">
        <v>0</v>
      </c>
      <c r="OS185" s="7">
        <v>0</v>
      </c>
      <c r="OT185" s="7">
        <v>0</v>
      </c>
      <c r="OU185" s="7"/>
      <c r="OV185" s="7"/>
      <c r="OW185" s="7"/>
      <c r="OX185" s="7">
        <v>0</v>
      </c>
      <c r="OY185" s="7">
        <v>0</v>
      </c>
      <c r="OZ185" s="7">
        <v>0</v>
      </c>
      <c r="PA185" s="7"/>
      <c r="PB185" s="7"/>
      <c r="PC185" s="7"/>
      <c r="PD185" s="7">
        <v>0</v>
      </c>
      <c r="PE185" s="7">
        <v>0</v>
      </c>
      <c r="PF185" s="7">
        <v>0</v>
      </c>
      <c r="PG185" s="7"/>
      <c r="PH185" s="7"/>
      <c r="PI185" s="7"/>
      <c r="PJ185" s="7">
        <v>0</v>
      </c>
      <c r="PK185" s="7">
        <v>0</v>
      </c>
      <c r="PL185" s="7">
        <v>0</v>
      </c>
      <c r="PM185" s="7"/>
      <c r="PN185" s="7"/>
      <c r="PO185" s="7"/>
      <c r="PP185" s="7">
        <v>4839660</v>
      </c>
      <c r="PQ185" s="7">
        <v>1210000</v>
      </c>
      <c r="PR185" s="8">
        <v>1210000</v>
      </c>
      <c r="PS185" s="7">
        <v>100</v>
      </c>
      <c r="PT185" s="7">
        <v>100</v>
      </c>
      <c r="PU185" s="7"/>
      <c r="PV185" s="7"/>
      <c r="PW185" s="7"/>
      <c r="PX185" s="7">
        <v>0</v>
      </c>
      <c r="PY185" s="7">
        <v>0</v>
      </c>
      <c r="PZ185" s="7">
        <v>1210000</v>
      </c>
      <c r="QA185" s="7">
        <v>0</v>
      </c>
      <c r="QB185" s="7">
        <v>0</v>
      </c>
      <c r="QC185" s="7">
        <v>0</v>
      </c>
      <c r="QD185" s="7">
        <v>0</v>
      </c>
      <c r="QE185" s="7">
        <v>0</v>
      </c>
      <c r="QF185" s="7">
        <v>0</v>
      </c>
      <c r="QG185" s="7">
        <v>0</v>
      </c>
      <c r="QH185" s="7">
        <v>0</v>
      </c>
      <c r="QI185" s="7">
        <v>0</v>
      </c>
      <c r="QJ185" s="7">
        <v>93472</v>
      </c>
      <c r="QK185" s="7">
        <v>1121660</v>
      </c>
      <c r="QL185" s="7">
        <v>1362060</v>
      </c>
      <c r="QM185" s="7"/>
      <c r="QN185" s="7">
        <v>0</v>
      </c>
      <c r="QO185" s="7">
        <v>0</v>
      </c>
      <c r="QP185" s="7">
        <v>0</v>
      </c>
      <c r="QQ185" s="7"/>
      <c r="QR185" s="7"/>
      <c r="QS185" s="7"/>
      <c r="QT185" s="7"/>
      <c r="QU185" s="7">
        <v>490000</v>
      </c>
      <c r="QV185" s="7">
        <v>522000</v>
      </c>
      <c r="QW185" s="7">
        <v>0</v>
      </c>
      <c r="QX185" s="7">
        <v>0</v>
      </c>
      <c r="QY185" s="7">
        <v>150000</v>
      </c>
      <c r="QZ185" s="7">
        <v>150000</v>
      </c>
      <c r="RA185" s="7"/>
      <c r="RB185" s="7"/>
      <c r="RC185" s="7"/>
      <c r="RD185" s="7">
        <v>176467</v>
      </c>
      <c r="RE185" s="7">
        <v>2117600</v>
      </c>
      <c r="RF185" s="7">
        <v>2117600</v>
      </c>
      <c r="RG185" s="7"/>
      <c r="RH185" s="7"/>
      <c r="RI185" s="7">
        <v>0</v>
      </c>
      <c r="RJ185" s="7"/>
      <c r="RK185" s="7"/>
      <c r="RL185" s="7"/>
      <c r="RM185" s="7" t="s">
        <v>1188</v>
      </c>
      <c r="RN185" s="7"/>
      <c r="RO185" s="7"/>
      <c r="RP185" s="7"/>
      <c r="RQ185" s="7"/>
      <c r="RR185" s="7"/>
      <c r="RS185" s="7"/>
      <c r="RT185" s="7"/>
      <c r="RU185" s="7"/>
      <c r="RV185" s="7"/>
      <c r="RW185" s="7"/>
      <c r="RX185" s="7"/>
      <c r="RY185" s="7"/>
      <c r="RZ185" s="7"/>
      <c r="SA185" s="7"/>
      <c r="SB185" s="7"/>
      <c r="SC185" s="7"/>
      <c r="SD185" s="7"/>
      <c r="SE185" s="7"/>
      <c r="SF185" s="7"/>
      <c r="SG185" s="36">
        <f t="shared" si="283"/>
        <v>4839660</v>
      </c>
      <c r="SH185" s="36">
        <f t="shared" si="284"/>
        <v>4839660</v>
      </c>
      <c r="SI185" s="36">
        <f t="shared" si="285"/>
        <v>2785260</v>
      </c>
      <c r="SJ185" s="20">
        <f t="shared" si="286"/>
        <v>2632510</v>
      </c>
      <c r="SK185" s="20">
        <f t="shared" si="287"/>
        <v>0</v>
      </c>
      <c r="SL185" s="20">
        <f t="shared" si="288"/>
        <v>152750</v>
      </c>
      <c r="SM185" s="20">
        <f t="shared" si="289"/>
        <v>0</v>
      </c>
      <c r="SN185" s="36">
        <f t="shared" si="290"/>
        <v>2054400</v>
      </c>
      <c r="SO185" s="36">
        <f t="shared" si="291"/>
        <v>135000</v>
      </c>
      <c r="SP185" s="20">
        <f t="shared" si="292"/>
        <v>0</v>
      </c>
      <c r="SQ185" s="20">
        <f t="shared" si="293"/>
        <v>135000</v>
      </c>
      <c r="SR185" s="20">
        <f t="shared" si="294"/>
        <v>790400</v>
      </c>
      <c r="SS185" s="20">
        <f t="shared" si="295"/>
        <v>18000</v>
      </c>
      <c r="ST185" s="20">
        <f t="shared" si="296"/>
        <v>18000</v>
      </c>
      <c r="SU185" s="20">
        <f t="shared" si="297"/>
        <v>81000</v>
      </c>
      <c r="SV185" s="36">
        <f t="shared" si="298"/>
        <v>1012000</v>
      </c>
      <c r="SW185" s="20">
        <f t="shared" si="299"/>
        <v>240000</v>
      </c>
      <c r="SX185" s="20">
        <f t="shared" si="300"/>
        <v>116000</v>
      </c>
      <c r="SY185" s="20">
        <f t="shared" si="301"/>
        <v>444000</v>
      </c>
      <c r="SZ185" s="20">
        <f t="shared" si="302"/>
        <v>96000</v>
      </c>
      <c r="TA185" s="20">
        <f t="shared" si="303"/>
        <v>26000</v>
      </c>
      <c r="TB185" s="20">
        <f t="shared" si="304"/>
        <v>90000</v>
      </c>
      <c r="TC185" s="20">
        <f t="shared" si="305"/>
        <v>0</v>
      </c>
      <c r="TD185" s="20">
        <f t="shared" si="306"/>
        <v>0</v>
      </c>
      <c r="TE185" s="20">
        <f t="shared" si="307"/>
        <v>0</v>
      </c>
      <c r="TF185" s="20">
        <f t="shared" si="308"/>
        <v>0</v>
      </c>
      <c r="TG185" s="20">
        <f t="shared" si="309"/>
        <v>0</v>
      </c>
      <c r="TH185" s="20">
        <f t="shared" si="310"/>
        <v>0</v>
      </c>
      <c r="TI185" s="6"/>
      <c r="TJ185" s="36">
        <f t="shared" si="311"/>
        <v>1210000</v>
      </c>
      <c r="TK185" s="36">
        <f t="shared" si="312"/>
        <v>1210000</v>
      </c>
      <c r="TL185" s="36">
        <f t="shared" si="313"/>
        <v>804000</v>
      </c>
      <c r="TM185" s="20">
        <f t="shared" si="314"/>
        <v>804000</v>
      </c>
      <c r="TN185" s="20">
        <f t="shared" si="315"/>
        <v>0</v>
      </c>
      <c r="TO185" s="20">
        <f t="shared" si="316"/>
        <v>0</v>
      </c>
      <c r="TP185" s="20">
        <f t="shared" si="317"/>
        <v>0</v>
      </c>
      <c r="TQ185" s="36">
        <f t="shared" si="318"/>
        <v>406000</v>
      </c>
      <c r="TR185" s="36">
        <f t="shared" si="319"/>
        <v>45000</v>
      </c>
      <c r="TS185" s="20">
        <f t="shared" si="320"/>
        <v>0</v>
      </c>
      <c r="TT185" s="20">
        <f t="shared" si="321"/>
        <v>45000</v>
      </c>
      <c r="TU185" s="20">
        <f t="shared" si="322"/>
        <v>164000</v>
      </c>
      <c r="TV185" s="20">
        <f t="shared" si="323"/>
        <v>6000</v>
      </c>
      <c r="TW185" s="20">
        <f t="shared" si="324"/>
        <v>0</v>
      </c>
      <c r="TX185" s="20">
        <f t="shared" si="325"/>
        <v>27000</v>
      </c>
      <c r="TY185" s="36">
        <f t="shared" si="326"/>
        <v>164000</v>
      </c>
      <c r="TZ185" s="20">
        <f t="shared" si="327"/>
        <v>0</v>
      </c>
      <c r="UA185" s="20">
        <f t="shared" si="328"/>
        <v>30000</v>
      </c>
      <c r="UB185" s="20">
        <f t="shared" si="329"/>
        <v>0</v>
      </c>
      <c r="UC185" s="20">
        <f t="shared" si="330"/>
        <v>96000</v>
      </c>
      <c r="UD185" s="20">
        <f t="shared" si="331"/>
        <v>8000</v>
      </c>
      <c r="UE185" s="20">
        <f t="shared" si="332"/>
        <v>30000</v>
      </c>
      <c r="UF185" s="20">
        <f t="shared" si="333"/>
        <v>0</v>
      </c>
      <c r="UG185" s="20">
        <f t="shared" si="334"/>
        <v>0</v>
      </c>
      <c r="UH185" s="20">
        <f t="shared" si="335"/>
        <v>0</v>
      </c>
      <c r="UI185" s="20">
        <f t="shared" si="336"/>
        <v>0</v>
      </c>
      <c r="UJ185" s="20">
        <f t="shared" si="337"/>
        <v>0</v>
      </c>
      <c r="UK185" s="20">
        <f t="shared" si="338"/>
        <v>0</v>
      </c>
      <c r="UL185" s="6"/>
      <c r="UM185" s="36">
        <f t="shared" si="339"/>
        <v>1210000</v>
      </c>
      <c r="UN185" s="36">
        <f t="shared" si="340"/>
        <v>1210000</v>
      </c>
      <c r="UO185" s="36">
        <f t="shared" si="341"/>
        <v>804000</v>
      </c>
      <c r="UP185" s="20">
        <f t="shared" si="342"/>
        <v>804000</v>
      </c>
      <c r="UQ185" s="20">
        <f t="shared" si="343"/>
        <v>0</v>
      </c>
      <c r="UR185" s="20">
        <f t="shared" si="344"/>
        <v>0</v>
      </c>
      <c r="US185" s="20">
        <f t="shared" si="345"/>
        <v>0</v>
      </c>
      <c r="UT185" s="36">
        <f t="shared" si="346"/>
        <v>406000</v>
      </c>
      <c r="UU185" s="36">
        <f t="shared" si="347"/>
        <v>45000</v>
      </c>
      <c r="UV185" s="20">
        <f t="shared" si="348"/>
        <v>0</v>
      </c>
      <c r="UW185" s="20">
        <f t="shared" si="349"/>
        <v>45000</v>
      </c>
      <c r="UX185" s="20">
        <f t="shared" si="350"/>
        <v>164000</v>
      </c>
      <c r="UY185" s="20">
        <f t="shared" si="351"/>
        <v>6000</v>
      </c>
      <c r="UZ185" s="20">
        <f t="shared" si="352"/>
        <v>0</v>
      </c>
      <c r="VA185" s="20">
        <f t="shared" si="353"/>
        <v>27000</v>
      </c>
      <c r="VB185" s="36">
        <f t="shared" si="354"/>
        <v>164000</v>
      </c>
      <c r="VC185" s="20">
        <f t="shared" si="355"/>
        <v>0</v>
      </c>
      <c r="VD185" s="20">
        <f t="shared" si="356"/>
        <v>30000</v>
      </c>
      <c r="VE185" s="20">
        <f t="shared" si="357"/>
        <v>0</v>
      </c>
      <c r="VF185" s="20">
        <f t="shared" si="358"/>
        <v>96000</v>
      </c>
      <c r="VG185" s="20">
        <f t="shared" si="359"/>
        <v>8000</v>
      </c>
      <c r="VH185" s="20">
        <f t="shared" si="360"/>
        <v>30000</v>
      </c>
      <c r="VI185" s="20">
        <f t="shared" si="361"/>
        <v>0</v>
      </c>
      <c r="VJ185" s="20">
        <f t="shared" si="362"/>
        <v>0</v>
      </c>
      <c r="VK185" s="20">
        <f t="shared" si="363"/>
        <v>0</v>
      </c>
      <c r="VL185" s="20">
        <f t="shared" si="364"/>
        <v>0</v>
      </c>
      <c r="VM185" s="20">
        <f t="shared" si="365"/>
        <v>0</v>
      </c>
      <c r="VN185" s="20">
        <f t="shared" si="366"/>
        <v>0</v>
      </c>
      <c r="VT185" s="34">
        <f t="shared" si="253"/>
        <v>5871375</v>
      </c>
      <c r="VU185" s="34" t="str">
        <f t="shared" si="254"/>
        <v>SKOK do života o. p. s.</v>
      </c>
      <c r="VV185" s="34" t="str">
        <f t="shared" si="255"/>
        <v>chráněné BYDLENÍ v síti</v>
      </c>
      <c r="VW185" s="34" t="str">
        <f t="shared" si="256"/>
        <v>chráněné bydlení</v>
      </c>
      <c r="VX185" s="10">
        <f t="shared" si="257"/>
        <v>961400</v>
      </c>
      <c r="VY185" s="10"/>
      <c r="VZ185" s="10"/>
      <c r="WA185" s="10">
        <f t="shared" si="258"/>
        <v>240000</v>
      </c>
      <c r="WB185" s="10">
        <f t="shared" si="259"/>
        <v>90000</v>
      </c>
      <c r="WC185" s="10">
        <f t="shared" si="260"/>
        <v>444000</v>
      </c>
      <c r="WD185" s="10">
        <f t="shared" si="261"/>
        <v>0</v>
      </c>
      <c r="WE185" s="10">
        <f t="shared" si="262"/>
        <v>238000</v>
      </c>
      <c r="WF185" s="10"/>
      <c r="WG185" s="10"/>
      <c r="WH185" s="10">
        <f t="shared" si="263"/>
        <v>0</v>
      </c>
      <c r="WI185" s="10">
        <f t="shared" si="264"/>
        <v>81000</v>
      </c>
      <c r="WJ185" s="10">
        <f t="shared" si="265"/>
        <v>2785260</v>
      </c>
      <c r="WK185" s="10"/>
      <c r="WL185" s="10">
        <f t="shared" si="266"/>
        <v>0</v>
      </c>
      <c r="WM185" s="10">
        <f t="shared" si="267"/>
        <v>4839660</v>
      </c>
      <c r="WN185" s="10">
        <f t="shared" si="268"/>
        <v>4839660</v>
      </c>
      <c r="WO185" s="10">
        <f t="shared" si="269"/>
        <v>0</v>
      </c>
      <c r="WP185" s="10">
        <f t="shared" si="270"/>
        <v>2785260</v>
      </c>
      <c r="WQ185" s="34">
        <v>6115340</v>
      </c>
      <c r="WR185" s="10">
        <f t="shared" si="271"/>
        <v>215000</v>
      </c>
      <c r="WS185" s="10"/>
      <c r="WT185" s="10"/>
      <c r="WU185" s="10">
        <f t="shared" si="272"/>
        <v>0</v>
      </c>
      <c r="WV185" s="10">
        <f t="shared" si="273"/>
        <v>30000</v>
      </c>
      <c r="WW185" s="10">
        <f t="shared" si="274"/>
        <v>0</v>
      </c>
      <c r="WX185" s="10">
        <f t="shared" si="275"/>
        <v>0</v>
      </c>
      <c r="WY185" s="10">
        <f t="shared" si="276"/>
        <v>134000</v>
      </c>
      <c r="WZ185" s="10"/>
      <c r="XA185" s="10"/>
      <c r="XB185" s="10">
        <f t="shared" si="277"/>
        <v>0</v>
      </c>
      <c r="XC185" s="10">
        <f t="shared" si="278"/>
        <v>27000</v>
      </c>
      <c r="XD185" s="10">
        <f t="shared" si="279"/>
        <v>804000</v>
      </c>
      <c r="XE185" s="10">
        <f t="shared" si="280"/>
        <v>1210000</v>
      </c>
      <c r="XF185" s="10"/>
      <c r="XG185" s="10">
        <f t="shared" si="281"/>
        <v>1210000</v>
      </c>
      <c r="XH185" s="10">
        <f t="shared" si="282"/>
        <v>0</v>
      </c>
      <c r="XI185" s="10"/>
      <c r="XJ185" s="10"/>
      <c r="XK185" s="10"/>
    </row>
    <row r="186" spans="1:635" s="34" customFormat="1" ht="28.5" customHeight="1">
      <c r="A186" s="7">
        <v>1</v>
      </c>
      <c r="B186" s="9" t="s">
        <v>1816</v>
      </c>
      <c r="C186" s="7">
        <v>75126711</v>
      </c>
      <c r="D186" s="7" t="s">
        <v>1817</v>
      </c>
      <c r="E186" s="7" t="s">
        <v>1299</v>
      </c>
      <c r="F186" s="7">
        <v>9478716</v>
      </c>
      <c r="G186" s="7" t="s">
        <v>1186</v>
      </c>
      <c r="H186" s="7" t="s">
        <v>1187</v>
      </c>
      <c r="I186" s="7" t="s">
        <v>1816</v>
      </c>
      <c r="J186" s="35">
        <v>39569</v>
      </c>
      <c r="K186" s="7"/>
      <c r="L186" s="7" t="s">
        <v>1188</v>
      </c>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t="s">
        <v>1270</v>
      </c>
      <c r="AQ186" s="7">
        <v>4</v>
      </c>
      <c r="AR186" s="7">
        <v>6</v>
      </c>
      <c r="AS186" s="7">
        <v>29</v>
      </c>
      <c r="AT186" s="7">
        <v>23</v>
      </c>
      <c r="AU186" s="7">
        <v>24</v>
      </c>
      <c r="AV186" s="7"/>
      <c r="AW186" s="7"/>
      <c r="AX186" s="7"/>
      <c r="AY186" s="7"/>
      <c r="AZ186" s="7"/>
      <c r="BA186" s="7"/>
      <c r="BB186" s="7"/>
      <c r="BC186" s="7"/>
      <c r="BD186" s="7"/>
      <c r="BE186" s="7"/>
      <c r="BF186" s="7"/>
      <c r="BG186" s="7"/>
      <c r="BH186" s="7"/>
      <c r="BI186" s="7"/>
      <c r="BJ186" s="7">
        <v>576</v>
      </c>
      <c r="BK186" s="7"/>
      <c r="BL186" s="7" t="s">
        <v>1514</v>
      </c>
      <c r="BM186" s="7" t="s">
        <v>1191</v>
      </c>
      <c r="BN186" s="7" t="s">
        <v>1230</v>
      </c>
      <c r="BO186" s="7">
        <v>0</v>
      </c>
      <c r="BP186" s="7">
        <v>0</v>
      </c>
      <c r="BQ186" s="7">
        <v>0</v>
      </c>
      <c r="BR186" s="7">
        <v>0</v>
      </c>
      <c r="BS186" s="7">
        <v>0</v>
      </c>
      <c r="BT186" s="7">
        <v>4</v>
      </c>
      <c r="BU186" s="7">
        <v>7</v>
      </c>
      <c r="BV186" s="7">
        <v>5</v>
      </c>
      <c r="BW186" s="7">
        <v>0</v>
      </c>
      <c r="BX186" s="7">
        <v>0</v>
      </c>
      <c r="BY186" s="7">
        <v>4</v>
      </c>
      <c r="BZ186" s="7">
        <v>7</v>
      </c>
      <c r="CA186" s="7">
        <v>5</v>
      </c>
      <c r="CB186" s="7">
        <v>0</v>
      </c>
      <c r="CC186" s="7">
        <v>0</v>
      </c>
      <c r="CD186" s="7">
        <v>0</v>
      </c>
      <c r="CE186" s="7">
        <v>16</v>
      </c>
      <c r="CF186" s="7">
        <v>16</v>
      </c>
      <c r="CG186" s="7">
        <v>1</v>
      </c>
      <c r="CH186" s="7">
        <v>0</v>
      </c>
      <c r="CI186" s="7">
        <v>0</v>
      </c>
      <c r="CJ186" s="7">
        <v>0</v>
      </c>
      <c r="CK186" s="7">
        <v>0</v>
      </c>
      <c r="CL186" s="7">
        <v>0</v>
      </c>
      <c r="CM186" s="7">
        <v>6</v>
      </c>
      <c r="CN186" s="7">
        <v>8</v>
      </c>
      <c r="CO186" s="7">
        <v>8</v>
      </c>
      <c r="CP186" s="7">
        <v>2</v>
      </c>
      <c r="CQ186" s="7">
        <v>0</v>
      </c>
      <c r="CR186" s="7">
        <v>6</v>
      </c>
      <c r="CS186" s="7">
        <v>8</v>
      </c>
      <c r="CT186" s="7">
        <v>8</v>
      </c>
      <c r="CU186" s="7">
        <v>2</v>
      </c>
      <c r="CV186" s="7">
        <v>0</v>
      </c>
      <c r="CW186" s="7">
        <v>0</v>
      </c>
      <c r="CX186" s="7">
        <v>24</v>
      </c>
      <c r="CY186" s="7">
        <v>24</v>
      </c>
      <c r="CZ186" s="7">
        <v>1</v>
      </c>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v>1</v>
      </c>
      <c r="GM186" s="7">
        <v>0.4</v>
      </c>
      <c r="GN186" s="7">
        <v>12</v>
      </c>
      <c r="GO186" s="7">
        <v>0.4</v>
      </c>
      <c r="GP186" s="7">
        <v>128640</v>
      </c>
      <c r="GQ186" s="7">
        <v>56780</v>
      </c>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v>3</v>
      </c>
      <c r="IO186" s="7">
        <v>480</v>
      </c>
      <c r="IP186" s="7">
        <v>0.23899999999999999</v>
      </c>
      <c r="IQ186" s="7">
        <v>60000</v>
      </c>
      <c r="IR186" s="7">
        <v>51500</v>
      </c>
      <c r="IS186" s="7">
        <v>3</v>
      </c>
      <c r="IT186" s="7">
        <v>460</v>
      </c>
      <c r="IU186" s="7">
        <v>0.22900000000000001</v>
      </c>
      <c r="IV186" s="7">
        <v>61820</v>
      </c>
      <c r="IW186" s="7">
        <v>58320</v>
      </c>
      <c r="IX186" s="7"/>
      <c r="IY186" s="7"/>
      <c r="IZ186" s="7"/>
      <c r="JA186" s="7"/>
      <c r="JB186" s="7"/>
      <c r="JC186" s="7"/>
      <c r="JD186" s="7"/>
      <c r="JE186" s="7"/>
      <c r="JF186" s="7"/>
      <c r="JG186" s="7"/>
      <c r="JH186" s="7"/>
      <c r="JI186" s="7"/>
      <c r="JJ186" s="7"/>
      <c r="JK186" s="7"/>
      <c r="JL186" s="7"/>
      <c r="JM186" s="7"/>
      <c r="JN186" s="7"/>
      <c r="JO186" s="7"/>
      <c r="JP186" s="7"/>
      <c r="JQ186" s="7"/>
      <c r="JR186" s="7"/>
      <c r="JS186" s="7"/>
      <c r="JT186" s="7"/>
      <c r="JU186" s="7"/>
      <c r="JV186" s="7"/>
      <c r="JW186" s="7"/>
      <c r="JX186" s="7"/>
      <c r="JY186" s="7"/>
      <c r="JZ186" s="7"/>
      <c r="KA186" s="7"/>
      <c r="KB186" s="7"/>
      <c r="KC186" s="7"/>
      <c r="KD186" s="7"/>
      <c r="KE186" s="7"/>
      <c r="KF186" s="7"/>
      <c r="KG186" s="7">
        <v>0</v>
      </c>
      <c r="KH186" s="7"/>
      <c r="KI186" s="7">
        <v>0</v>
      </c>
      <c r="KJ186" s="7">
        <v>0.4</v>
      </c>
      <c r="KK186" s="7">
        <v>0.23899999999999999</v>
      </c>
      <c r="KL186" s="7">
        <v>0</v>
      </c>
      <c r="KM186" s="7">
        <v>0.63900000000000001</v>
      </c>
      <c r="KN186" s="7">
        <v>0</v>
      </c>
      <c r="KO186" s="7">
        <v>0</v>
      </c>
      <c r="KP186" s="7">
        <v>0</v>
      </c>
      <c r="KQ186" s="7"/>
      <c r="KR186" s="7"/>
      <c r="KS186" s="7"/>
      <c r="KT186" s="7">
        <v>128640</v>
      </c>
      <c r="KU186" s="7">
        <v>56780</v>
      </c>
      <c r="KV186" s="7">
        <v>56774</v>
      </c>
      <c r="KW186" s="7"/>
      <c r="KX186" s="7"/>
      <c r="KY186" s="7"/>
      <c r="KZ186" s="7">
        <v>121820</v>
      </c>
      <c r="LA186" s="7">
        <v>109820</v>
      </c>
      <c r="LB186" s="7">
        <v>109809</v>
      </c>
      <c r="LC186" s="7"/>
      <c r="LD186" s="7"/>
      <c r="LE186" s="7"/>
      <c r="LF186" s="7">
        <v>0</v>
      </c>
      <c r="LG186" s="7">
        <v>0</v>
      </c>
      <c r="LH186" s="7">
        <v>0</v>
      </c>
      <c r="LI186" s="7"/>
      <c r="LJ186" s="7"/>
      <c r="LK186" s="7"/>
      <c r="LL186" s="7">
        <v>0</v>
      </c>
      <c r="LM186" s="7">
        <v>0</v>
      </c>
      <c r="LN186" s="7">
        <v>0</v>
      </c>
      <c r="LO186" s="7"/>
      <c r="LP186" s="7"/>
      <c r="LQ186" s="7"/>
      <c r="LR186" s="7">
        <v>0</v>
      </c>
      <c r="LS186" s="7">
        <v>0</v>
      </c>
      <c r="LT186" s="7">
        <v>0</v>
      </c>
      <c r="LU186" s="7"/>
      <c r="LV186" s="7"/>
      <c r="LW186" s="7"/>
      <c r="LX186" s="7">
        <v>0</v>
      </c>
      <c r="LY186" s="7">
        <v>0</v>
      </c>
      <c r="LZ186" s="7">
        <v>0</v>
      </c>
      <c r="MA186" s="7"/>
      <c r="MB186" s="7"/>
      <c r="MC186" s="7"/>
      <c r="MD186" s="7">
        <v>15000</v>
      </c>
      <c r="ME186" s="7">
        <v>1000</v>
      </c>
      <c r="MF186" s="7">
        <v>1000</v>
      </c>
      <c r="MG186" s="7"/>
      <c r="MH186" s="7"/>
      <c r="MI186" s="7"/>
      <c r="MJ186" s="7">
        <v>0</v>
      </c>
      <c r="MK186" s="7">
        <v>0</v>
      </c>
      <c r="ML186" s="7">
        <v>0</v>
      </c>
      <c r="MM186" s="7"/>
      <c r="MN186" s="7"/>
      <c r="MO186" s="7"/>
      <c r="MP186" s="7">
        <v>0</v>
      </c>
      <c r="MQ186" s="7">
        <v>0</v>
      </c>
      <c r="MR186" s="7">
        <v>0</v>
      </c>
      <c r="MS186" s="7"/>
      <c r="MT186" s="7"/>
      <c r="MU186" s="7"/>
      <c r="MV186" s="7">
        <v>0</v>
      </c>
      <c r="MW186" s="7">
        <v>0</v>
      </c>
      <c r="MX186" s="7">
        <v>0</v>
      </c>
      <c r="MY186" s="7"/>
      <c r="MZ186" s="7"/>
      <c r="NA186" s="7"/>
      <c r="NB186" s="7">
        <v>5000</v>
      </c>
      <c r="NC186" s="7">
        <v>1000</v>
      </c>
      <c r="ND186" s="7">
        <v>1000</v>
      </c>
      <c r="NE186" s="7"/>
      <c r="NF186" s="7"/>
      <c r="NG186" s="7"/>
      <c r="NH186" s="7">
        <v>0</v>
      </c>
      <c r="NI186" s="7">
        <v>0</v>
      </c>
      <c r="NJ186" s="7">
        <v>0</v>
      </c>
      <c r="NK186" s="7"/>
      <c r="NL186" s="7"/>
      <c r="NM186" s="7"/>
      <c r="NN186" s="7">
        <v>0</v>
      </c>
      <c r="NO186" s="7">
        <v>0</v>
      </c>
      <c r="NP186" s="7">
        <v>0</v>
      </c>
      <c r="NQ186" s="7"/>
      <c r="NR186" s="7"/>
      <c r="NS186" s="7"/>
      <c r="NT186" s="7">
        <v>15000</v>
      </c>
      <c r="NU186" s="7">
        <v>1000</v>
      </c>
      <c r="NV186" s="7">
        <v>1000</v>
      </c>
      <c r="NW186" s="7"/>
      <c r="NX186" s="7"/>
      <c r="NY186" s="7"/>
      <c r="NZ186" s="7">
        <v>0</v>
      </c>
      <c r="OA186" s="7">
        <v>0</v>
      </c>
      <c r="OB186" s="7">
        <v>0</v>
      </c>
      <c r="OC186" s="7"/>
      <c r="OD186" s="7"/>
      <c r="OE186" s="7"/>
      <c r="OF186" s="7">
        <v>40000</v>
      </c>
      <c r="OG186" s="7">
        <v>20000</v>
      </c>
      <c r="OH186" s="7">
        <v>19998</v>
      </c>
      <c r="OI186" s="7"/>
      <c r="OJ186" s="7"/>
      <c r="OK186" s="7"/>
      <c r="OL186" s="7">
        <v>0</v>
      </c>
      <c r="OM186" s="7">
        <v>0</v>
      </c>
      <c r="ON186" s="7">
        <v>0</v>
      </c>
      <c r="OO186" s="7"/>
      <c r="OP186" s="7"/>
      <c r="OQ186" s="7"/>
      <c r="OR186" s="7">
        <v>0</v>
      </c>
      <c r="OS186" s="7">
        <v>0</v>
      </c>
      <c r="OT186" s="7">
        <v>0</v>
      </c>
      <c r="OU186" s="7"/>
      <c r="OV186" s="7"/>
      <c r="OW186" s="7"/>
      <c r="OX186" s="7">
        <v>0</v>
      </c>
      <c r="OY186" s="7">
        <v>0</v>
      </c>
      <c r="OZ186" s="7">
        <v>0</v>
      </c>
      <c r="PA186" s="7"/>
      <c r="PB186" s="7"/>
      <c r="PC186" s="7"/>
      <c r="PD186" s="7">
        <v>0</v>
      </c>
      <c r="PE186" s="7">
        <v>0</v>
      </c>
      <c r="PF186" s="7">
        <v>0</v>
      </c>
      <c r="PG186" s="7"/>
      <c r="PH186" s="7"/>
      <c r="PI186" s="7"/>
      <c r="PJ186" s="7">
        <v>5000</v>
      </c>
      <c r="PK186" s="7">
        <v>4850</v>
      </c>
      <c r="PL186" s="7">
        <v>4850</v>
      </c>
      <c r="PM186" s="7"/>
      <c r="PN186" s="7"/>
      <c r="PO186" s="7"/>
      <c r="PP186" s="7">
        <v>330460</v>
      </c>
      <c r="PQ186" s="7">
        <v>194450</v>
      </c>
      <c r="PR186" s="8">
        <v>194431</v>
      </c>
      <c r="PS186" s="7">
        <v>99.99</v>
      </c>
      <c r="PT186" s="7">
        <v>88</v>
      </c>
      <c r="PU186" s="7">
        <v>1</v>
      </c>
      <c r="PV186" s="7">
        <v>-18630</v>
      </c>
      <c r="PW186" s="7"/>
      <c r="PX186" s="7">
        <v>160000</v>
      </c>
      <c r="PY186" s="7">
        <v>126000</v>
      </c>
      <c r="PZ186" s="7">
        <v>194450</v>
      </c>
      <c r="QA186" s="7">
        <v>0</v>
      </c>
      <c r="QB186" s="7">
        <v>0</v>
      </c>
      <c r="QC186" s="7">
        <v>0</v>
      </c>
      <c r="QD186" s="7">
        <v>35000</v>
      </c>
      <c r="QE186" s="7">
        <v>35000</v>
      </c>
      <c r="QF186" s="7">
        <v>35000</v>
      </c>
      <c r="QG186" s="7">
        <v>0</v>
      </c>
      <c r="QH186" s="7">
        <v>0</v>
      </c>
      <c r="QI186" s="7">
        <v>0</v>
      </c>
      <c r="QJ186" s="7">
        <v>53150</v>
      </c>
      <c r="QK186" s="7">
        <v>50000</v>
      </c>
      <c r="QL186" s="7">
        <v>45000</v>
      </c>
      <c r="QM186" s="7"/>
      <c r="QN186" s="7">
        <v>0</v>
      </c>
      <c r="QO186" s="7">
        <v>0</v>
      </c>
      <c r="QP186" s="7">
        <v>0</v>
      </c>
      <c r="QQ186" s="7"/>
      <c r="QR186" s="7"/>
      <c r="QS186" s="7"/>
      <c r="QT186" s="7"/>
      <c r="QU186" s="7">
        <v>0</v>
      </c>
      <c r="QV186" s="7">
        <v>0</v>
      </c>
      <c r="QW186" s="7">
        <v>10000</v>
      </c>
      <c r="QX186" s="7"/>
      <c r="QY186" s="7"/>
      <c r="QZ186" s="7"/>
      <c r="RA186" s="7"/>
      <c r="RB186" s="7"/>
      <c r="RC186" s="7"/>
      <c r="RD186" s="7">
        <v>66012</v>
      </c>
      <c r="RE186" s="7">
        <v>78215</v>
      </c>
      <c r="RF186" s="7">
        <v>46010</v>
      </c>
      <c r="RG186" s="7"/>
      <c r="RH186" s="7"/>
      <c r="RI186" s="7">
        <v>0</v>
      </c>
      <c r="RJ186" s="7"/>
      <c r="RK186" s="7"/>
      <c r="RL186" s="7"/>
      <c r="RM186" s="7" t="s">
        <v>1188</v>
      </c>
      <c r="RN186" s="7"/>
      <c r="RO186" s="7"/>
      <c r="RP186" s="7"/>
      <c r="RQ186" s="7"/>
      <c r="RR186" s="7"/>
      <c r="RS186" s="7"/>
      <c r="RT186" s="7"/>
      <c r="RU186" s="7"/>
      <c r="RV186" s="7"/>
      <c r="RW186" s="7"/>
      <c r="RX186" s="7"/>
      <c r="RY186" s="7"/>
      <c r="RZ186" s="7"/>
      <c r="SA186" s="7"/>
      <c r="SB186" s="7"/>
      <c r="SC186" s="7"/>
      <c r="SD186" s="7"/>
      <c r="SE186" s="7"/>
      <c r="SF186" s="7"/>
      <c r="SG186" s="36">
        <f t="shared" si="283"/>
        <v>330460</v>
      </c>
      <c r="SH186" s="36">
        <f t="shared" si="284"/>
        <v>330460</v>
      </c>
      <c r="SI186" s="36">
        <f t="shared" si="285"/>
        <v>250460</v>
      </c>
      <c r="SJ186" s="20">
        <f t="shared" si="286"/>
        <v>0</v>
      </c>
      <c r="SK186" s="20">
        <f t="shared" si="287"/>
        <v>128640</v>
      </c>
      <c r="SL186" s="20">
        <f t="shared" si="288"/>
        <v>121820</v>
      </c>
      <c r="SM186" s="20">
        <f t="shared" si="289"/>
        <v>0</v>
      </c>
      <c r="SN186" s="36">
        <f t="shared" si="290"/>
        <v>80000</v>
      </c>
      <c r="SO186" s="36">
        <f t="shared" si="291"/>
        <v>0</v>
      </c>
      <c r="SP186" s="20">
        <f t="shared" si="292"/>
        <v>0</v>
      </c>
      <c r="SQ186" s="20">
        <f t="shared" si="293"/>
        <v>0</v>
      </c>
      <c r="SR186" s="20">
        <f t="shared" si="294"/>
        <v>0</v>
      </c>
      <c r="SS186" s="20">
        <f t="shared" si="295"/>
        <v>15000</v>
      </c>
      <c r="ST186" s="20">
        <f t="shared" si="296"/>
        <v>0</v>
      </c>
      <c r="SU186" s="20">
        <f t="shared" si="297"/>
        <v>0</v>
      </c>
      <c r="SV186" s="36">
        <f t="shared" si="298"/>
        <v>60000</v>
      </c>
      <c r="SW186" s="20">
        <f t="shared" si="299"/>
        <v>0</v>
      </c>
      <c r="SX186" s="20">
        <f t="shared" si="300"/>
        <v>5000</v>
      </c>
      <c r="SY186" s="20">
        <f t="shared" si="301"/>
        <v>0</v>
      </c>
      <c r="SZ186" s="20">
        <f t="shared" si="302"/>
        <v>0</v>
      </c>
      <c r="TA186" s="20">
        <f t="shared" si="303"/>
        <v>15000</v>
      </c>
      <c r="TB186" s="20">
        <f t="shared" si="304"/>
        <v>0</v>
      </c>
      <c r="TC186" s="20">
        <f t="shared" si="305"/>
        <v>40000</v>
      </c>
      <c r="TD186" s="20">
        <f t="shared" si="306"/>
        <v>0</v>
      </c>
      <c r="TE186" s="20">
        <f t="shared" si="307"/>
        <v>0</v>
      </c>
      <c r="TF186" s="20">
        <f t="shared" si="308"/>
        <v>0</v>
      </c>
      <c r="TG186" s="20">
        <f t="shared" si="309"/>
        <v>0</v>
      </c>
      <c r="TH186" s="20">
        <f t="shared" si="310"/>
        <v>5000</v>
      </c>
      <c r="TI186" s="6"/>
      <c r="TJ186" s="36">
        <f t="shared" si="311"/>
        <v>194450</v>
      </c>
      <c r="TK186" s="36">
        <f t="shared" si="312"/>
        <v>194450</v>
      </c>
      <c r="TL186" s="36">
        <f t="shared" si="313"/>
        <v>166600</v>
      </c>
      <c r="TM186" s="20">
        <f t="shared" si="314"/>
        <v>0</v>
      </c>
      <c r="TN186" s="20">
        <f t="shared" si="315"/>
        <v>56780</v>
      </c>
      <c r="TO186" s="20">
        <f t="shared" si="316"/>
        <v>109820</v>
      </c>
      <c r="TP186" s="20">
        <f t="shared" si="317"/>
        <v>0</v>
      </c>
      <c r="TQ186" s="36">
        <f t="shared" si="318"/>
        <v>27850</v>
      </c>
      <c r="TR186" s="36">
        <f t="shared" si="319"/>
        <v>0</v>
      </c>
      <c r="TS186" s="20">
        <f t="shared" si="320"/>
        <v>0</v>
      </c>
      <c r="TT186" s="20">
        <f t="shared" si="321"/>
        <v>0</v>
      </c>
      <c r="TU186" s="20">
        <f t="shared" si="322"/>
        <v>0</v>
      </c>
      <c r="TV186" s="20">
        <f t="shared" si="323"/>
        <v>1000</v>
      </c>
      <c r="TW186" s="20">
        <f t="shared" si="324"/>
        <v>0</v>
      </c>
      <c r="TX186" s="20">
        <f t="shared" si="325"/>
        <v>0</v>
      </c>
      <c r="TY186" s="36">
        <f t="shared" si="326"/>
        <v>22000</v>
      </c>
      <c r="TZ186" s="20">
        <f t="shared" si="327"/>
        <v>0</v>
      </c>
      <c r="UA186" s="20">
        <f t="shared" si="328"/>
        <v>1000</v>
      </c>
      <c r="UB186" s="20">
        <f t="shared" si="329"/>
        <v>0</v>
      </c>
      <c r="UC186" s="20">
        <f t="shared" si="330"/>
        <v>0</v>
      </c>
      <c r="UD186" s="20">
        <f t="shared" si="331"/>
        <v>1000</v>
      </c>
      <c r="UE186" s="20">
        <f t="shared" si="332"/>
        <v>0</v>
      </c>
      <c r="UF186" s="20">
        <f t="shared" si="333"/>
        <v>20000</v>
      </c>
      <c r="UG186" s="20">
        <f t="shared" si="334"/>
        <v>0</v>
      </c>
      <c r="UH186" s="20">
        <f t="shared" si="335"/>
        <v>0</v>
      </c>
      <c r="UI186" s="20">
        <f t="shared" si="336"/>
        <v>0</v>
      </c>
      <c r="UJ186" s="20">
        <f t="shared" si="337"/>
        <v>0</v>
      </c>
      <c r="UK186" s="20">
        <f t="shared" si="338"/>
        <v>4850</v>
      </c>
      <c r="UL186" s="6"/>
      <c r="UM186" s="36">
        <f t="shared" si="339"/>
        <v>194431</v>
      </c>
      <c r="UN186" s="36">
        <f t="shared" si="340"/>
        <v>194431</v>
      </c>
      <c r="UO186" s="36">
        <f t="shared" si="341"/>
        <v>166583</v>
      </c>
      <c r="UP186" s="20">
        <f t="shared" si="342"/>
        <v>0</v>
      </c>
      <c r="UQ186" s="20">
        <f t="shared" si="343"/>
        <v>56774</v>
      </c>
      <c r="UR186" s="20">
        <f t="shared" si="344"/>
        <v>109809</v>
      </c>
      <c r="US186" s="20">
        <f t="shared" si="345"/>
        <v>0</v>
      </c>
      <c r="UT186" s="36">
        <f t="shared" si="346"/>
        <v>27848</v>
      </c>
      <c r="UU186" s="36">
        <f t="shared" si="347"/>
        <v>0</v>
      </c>
      <c r="UV186" s="20">
        <f t="shared" si="348"/>
        <v>0</v>
      </c>
      <c r="UW186" s="20">
        <f t="shared" si="349"/>
        <v>0</v>
      </c>
      <c r="UX186" s="20">
        <f t="shared" si="350"/>
        <v>0</v>
      </c>
      <c r="UY186" s="20">
        <f t="shared" si="351"/>
        <v>1000</v>
      </c>
      <c r="UZ186" s="20">
        <f t="shared" si="352"/>
        <v>0</v>
      </c>
      <c r="VA186" s="20">
        <f t="shared" si="353"/>
        <v>0</v>
      </c>
      <c r="VB186" s="36">
        <f t="shared" si="354"/>
        <v>21998</v>
      </c>
      <c r="VC186" s="20">
        <f t="shared" si="355"/>
        <v>0</v>
      </c>
      <c r="VD186" s="20">
        <f t="shared" si="356"/>
        <v>1000</v>
      </c>
      <c r="VE186" s="20">
        <f t="shared" si="357"/>
        <v>0</v>
      </c>
      <c r="VF186" s="20">
        <f t="shared" si="358"/>
        <v>0</v>
      </c>
      <c r="VG186" s="20">
        <f t="shared" si="359"/>
        <v>1000</v>
      </c>
      <c r="VH186" s="20">
        <f t="shared" si="360"/>
        <v>0</v>
      </c>
      <c r="VI186" s="20">
        <f t="shared" si="361"/>
        <v>19998</v>
      </c>
      <c r="VJ186" s="20">
        <f t="shared" si="362"/>
        <v>0</v>
      </c>
      <c r="VK186" s="20">
        <f t="shared" si="363"/>
        <v>0</v>
      </c>
      <c r="VL186" s="20">
        <f t="shared" si="364"/>
        <v>0</v>
      </c>
      <c r="VM186" s="20">
        <f t="shared" si="365"/>
        <v>0</v>
      </c>
      <c r="VN186" s="20">
        <f t="shared" si="366"/>
        <v>4850</v>
      </c>
      <c r="VT186" s="34">
        <f t="shared" si="253"/>
        <v>9478716</v>
      </c>
      <c r="VU186" s="34" t="str">
        <f t="shared" si="254"/>
        <v>Služby Dolní Kalná, okres Trutnov</v>
      </c>
      <c r="VV186" s="34" t="str">
        <f t="shared" si="255"/>
        <v>Služby Dolní Kalná, okres Trutnov</v>
      </c>
      <c r="VW186" s="34" t="str">
        <f t="shared" si="256"/>
        <v>pečovatelská služba</v>
      </c>
      <c r="VX186" s="10">
        <f t="shared" si="257"/>
        <v>15000</v>
      </c>
      <c r="VY186" s="10"/>
      <c r="VZ186" s="10"/>
      <c r="WA186" s="10">
        <f t="shared" si="258"/>
        <v>0</v>
      </c>
      <c r="WB186" s="10">
        <f t="shared" si="259"/>
        <v>0</v>
      </c>
      <c r="WC186" s="10">
        <f t="shared" si="260"/>
        <v>0</v>
      </c>
      <c r="WD186" s="10">
        <f t="shared" si="261"/>
        <v>0</v>
      </c>
      <c r="WE186" s="10">
        <f t="shared" si="262"/>
        <v>20000</v>
      </c>
      <c r="WF186" s="10"/>
      <c r="WG186" s="10"/>
      <c r="WH186" s="10">
        <f t="shared" si="263"/>
        <v>0</v>
      </c>
      <c r="WI186" s="10">
        <f t="shared" si="264"/>
        <v>45000</v>
      </c>
      <c r="WJ186" s="10">
        <f t="shared" si="265"/>
        <v>188640</v>
      </c>
      <c r="WK186" s="10"/>
      <c r="WL186" s="10">
        <f t="shared" si="266"/>
        <v>61820</v>
      </c>
      <c r="WM186" s="10">
        <f t="shared" si="267"/>
        <v>330460</v>
      </c>
      <c r="WN186" s="10">
        <f t="shared" si="268"/>
        <v>330460</v>
      </c>
      <c r="WO186" s="10">
        <f t="shared" si="269"/>
        <v>0</v>
      </c>
      <c r="WP186" s="10">
        <f t="shared" si="270"/>
        <v>250460</v>
      </c>
      <c r="WQ186" s="34">
        <v>6115340</v>
      </c>
      <c r="WR186" s="10">
        <f t="shared" si="271"/>
        <v>1000</v>
      </c>
      <c r="WS186" s="10"/>
      <c r="WT186" s="10"/>
      <c r="WU186" s="10">
        <f t="shared" si="272"/>
        <v>0</v>
      </c>
      <c r="WV186" s="10">
        <f t="shared" si="273"/>
        <v>0</v>
      </c>
      <c r="WW186" s="10">
        <f t="shared" si="274"/>
        <v>0</v>
      </c>
      <c r="WX186" s="10">
        <f t="shared" si="275"/>
        <v>0</v>
      </c>
      <c r="WY186" s="10">
        <f t="shared" si="276"/>
        <v>2000</v>
      </c>
      <c r="WZ186" s="10"/>
      <c r="XA186" s="10"/>
      <c r="XB186" s="10">
        <f t="shared" si="277"/>
        <v>0</v>
      </c>
      <c r="XC186" s="10">
        <f t="shared" si="278"/>
        <v>24848</v>
      </c>
      <c r="XD186" s="10">
        <f t="shared" si="279"/>
        <v>166583</v>
      </c>
      <c r="XE186" s="10">
        <f t="shared" si="280"/>
        <v>194431</v>
      </c>
      <c r="XF186" s="10"/>
      <c r="XG186" s="10">
        <f t="shared" si="281"/>
        <v>194431</v>
      </c>
      <c r="XH186" s="10">
        <f t="shared" si="282"/>
        <v>0</v>
      </c>
      <c r="XI186" s="10"/>
      <c r="XJ186" s="10"/>
      <c r="XK186" s="10"/>
    </row>
    <row r="187" spans="1:635" s="34" customFormat="1" ht="28.5" customHeight="1">
      <c r="A187" s="7">
        <v>1</v>
      </c>
      <c r="B187" s="9" t="s">
        <v>1818</v>
      </c>
      <c r="C187" s="7">
        <v>70889961</v>
      </c>
      <c r="D187" s="7" t="s">
        <v>1819</v>
      </c>
      <c r="E187" s="7" t="s">
        <v>1299</v>
      </c>
      <c r="F187" s="7">
        <v>1642854</v>
      </c>
      <c r="G187" s="7" t="s">
        <v>1349</v>
      </c>
      <c r="H187" s="7" t="s">
        <v>1187</v>
      </c>
      <c r="I187" s="7" t="s">
        <v>1820</v>
      </c>
      <c r="J187" s="35">
        <v>41699</v>
      </c>
      <c r="K187" s="7"/>
      <c r="L187" s="7" t="s">
        <v>1188</v>
      </c>
      <c r="M187" s="7" t="s">
        <v>1821</v>
      </c>
      <c r="N187" s="7">
        <v>50</v>
      </c>
      <c r="O187" s="7"/>
      <c r="P187" s="7">
        <v>48</v>
      </c>
      <c r="Q187" s="7">
        <v>50</v>
      </c>
      <c r="R187" s="7">
        <v>50</v>
      </c>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t="s">
        <v>1352</v>
      </c>
      <c r="BM187" s="7" t="s">
        <v>1191</v>
      </c>
      <c r="BN187" s="7" t="s">
        <v>1200</v>
      </c>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v>0</v>
      </c>
      <c r="DB187" s="7">
        <v>0</v>
      </c>
      <c r="DC187" s="7">
        <v>0</v>
      </c>
      <c r="DD187" s="7">
        <v>0</v>
      </c>
      <c r="DE187" s="7">
        <v>0</v>
      </c>
      <c r="DF187" s="7">
        <v>4</v>
      </c>
      <c r="DG187" s="7">
        <v>6</v>
      </c>
      <c r="DH187" s="7">
        <v>18</v>
      </c>
      <c r="DI187" s="7">
        <v>22</v>
      </c>
      <c r="DJ187" s="7">
        <v>0</v>
      </c>
      <c r="DK187" s="7">
        <v>4</v>
      </c>
      <c r="DL187" s="7">
        <v>6</v>
      </c>
      <c r="DM187" s="7">
        <v>18</v>
      </c>
      <c r="DN187" s="7">
        <v>22</v>
      </c>
      <c r="DO187" s="7">
        <v>0</v>
      </c>
      <c r="DP187" s="7">
        <v>0</v>
      </c>
      <c r="DQ187" s="7">
        <v>50</v>
      </c>
      <c r="DR187" s="7">
        <v>50</v>
      </c>
      <c r="DS187" s="7">
        <v>0</v>
      </c>
      <c r="DT187" s="7">
        <v>0</v>
      </c>
      <c r="DU187" s="7">
        <v>0</v>
      </c>
      <c r="DV187" s="7">
        <v>0</v>
      </c>
      <c r="DW187" s="7">
        <v>0</v>
      </c>
      <c r="DX187" s="7">
        <v>2</v>
      </c>
      <c r="DY187" s="7">
        <v>4</v>
      </c>
      <c r="DZ187" s="7">
        <v>21</v>
      </c>
      <c r="EA187" s="7">
        <v>23</v>
      </c>
      <c r="EB187" s="7">
        <v>0</v>
      </c>
      <c r="EC187" s="7">
        <v>2</v>
      </c>
      <c r="ED187" s="7">
        <v>4</v>
      </c>
      <c r="EE187" s="7">
        <v>21</v>
      </c>
      <c r="EF187" s="7">
        <v>23</v>
      </c>
      <c r="EG187" s="7">
        <v>0</v>
      </c>
      <c r="EH187" s="7">
        <v>0</v>
      </c>
      <c r="EI187" s="7">
        <v>50</v>
      </c>
      <c r="EJ187" s="7">
        <v>50</v>
      </c>
      <c r="EK187" s="7">
        <v>2</v>
      </c>
      <c r="EL187" s="7">
        <v>1</v>
      </c>
      <c r="EM187" s="7">
        <v>1</v>
      </c>
      <c r="EN187" s="7">
        <v>450000</v>
      </c>
      <c r="EO187" s="7">
        <v>450000</v>
      </c>
      <c r="EP187" s="7">
        <v>22</v>
      </c>
      <c r="EQ187" s="7">
        <v>21</v>
      </c>
      <c r="ER187" s="7">
        <v>21</v>
      </c>
      <c r="ES187" s="7">
        <v>6510000</v>
      </c>
      <c r="ET187" s="7">
        <v>3150000</v>
      </c>
      <c r="EU187" s="7">
        <v>6</v>
      </c>
      <c r="EV187" s="7">
        <v>3</v>
      </c>
      <c r="EW187" s="7">
        <v>3</v>
      </c>
      <c r="EX187" s="7">
        <v>1500000</v>
      </c>
      <c r="EY187" s="7">
        <v>0</v>
      </c>
      <c r="EZ187" s="7"/>
      <c r="FA187" s="7"/>
      <c r="FB187" s="7"/>
      <c r="FC187" s="7"/>
      <c r="FD187" s="7"/>
      <c r="FE187" s="7"/>
      <c r="FF187" s="7"/>
      <c r="FG187" s="7"/>
      <c r="FH187" s="7"/>
      <c r="FI187" s="7"/>
      <c r="FJ187" s="7"/>
      <c r="FK187" s="7"/>
      <c r="FL187" s="7"/>
      <c r="FM187" s="7"/>
      <c r="FN187" s="7"/>
      <c r="FO187" s="7">
        <v>22</v>
      </c>
      <c r="FP187" s="7">
        <v>10</v>
      </c>
      <c r="FQ187" s="7">
        <v>0</v>
      </c>
      <c r="FR187" s="7">
        <v>2370000</v>
      </c>
      <c r="FS187" s="7">
        <v>0</v>
      </c>
      <c r="FT187" s="7"/>
      <c r="FU187" s="7"/>
      <c r="FV187" s="7"/>
      <c r="FW187" s="7"/>
      <c r="FX187" s="7"/>
      <c r="FY187" s="7"/>
      <c r="FZ187" s="7">
        <v>1</v>
      </c>
      <c r="GA187" s="7">
        <v>1</v>
      </c>
      <c r="GB187" s="7">
        <v>12</v>
      </c>
      <c r="GC187" s="7">
        <v>1</v>
      </c>
      <c r="GD187" s="7">
        <v>80000</v>
      </c>
      <c r="GE187" s="7">
        <v>0</v>
      </c>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v>1</v>
      </c>
      <c r="HE187" s="7">
        <v>1</v>
      </c>
      <c r="HF187" s="7">
        <v>6</v>
      </c>
      <c r="HG187" s="7">
        <v>0.5</v>
      </c>
      <c r="HH187" s="7">
        <v>60000</v>
      </c>
      <c r="HI187" s="7">
        <v>0</v>
      </c>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v>1</v>
      </c>
      <c r="II187" s="7">
        <v>1</v>
      </c>
      <c r="IJ187" s="7">
        <v>6</v>
      </c>
      <c r="IK187" s="7">
        <v>0.5</v>
      </c>
      <c r="IL187" s="7">
        <v>40000</v>
      </c>
      <c r="IM187" s="7">
        <v>0</v>
      </c>
      <c r="IN187" s="7"/>
      <c r="IO187" s="7"/>
      <c r="IP187" s="7"/>
      <c r="IQ187" s="7"/>
      <c r="IR187" s="7"/>
      <c r="IS187" s="7"/>
      <c r="IT187" s="7"/>
      <c r="IU187" s="7"/>
      <c r="IV187" s="7"/>
      <c r="IW187" s="7"/>
      <c r="IX187" s="7"/>
      <c r="IY187" s="7"/>
      <c r="IZ187" s="7"/>
      <c r="JA187" s="7"/>
      <c r="JB187" s="7"/>
      <c r="JC187" s="7"/>
      <c r="JD187" s="7"/>
      <c r="JE187" s="7"/>
      <c r="JF187" s="7"/>
      <c r="JG187" s="7"/>
      <c r="JH187" s="7"/>
      <c r="JI187" s="7"/>
      <c r="JJ187" s="7"/>
      <c r="JK187" s="7"/>
      <c r="JL187" s="7"/>
      <c r="JM187" s="7"/>
      <c r="JN187" s="7"/>
      <c r="JO187" s="7"/>
      <c r="JP187" s="7"/>
      <c r="JQ187" s="7"/>
      <c r="JR187" s="7"/>
      <c r="JS187" s="7"/>
      <c r="JT187" s="7"/>
      <c r="JU187" s="7"/>
      <c r="JV187" s="7"/>
      <c r="JW187" s="7"/>
      <c r="JX187" s="7"/>
      <c r="JY187" s="7"/>
      <c r="JZ187" s="7"/>
      <c r="KA187" s="7"/>
      <c r="KB187" s="7"/>
      <c r="KC187" s="7"/>
      <c r="KD187" s="7"/>
      <c r="KE187" s="7"/>
      <c r="KF187" s="7"/>
      <c r="KG187" s="7">
        <v>1</v>
      </c>
      <c r="KH187" s="7">
        <v>10</v>
      </c>
      <c r="KI187" s="7">
        <v>25</v>
      </c>
      <c r="KJ187" s="7">
        <v>1.5</v>
      </c>
      <c r="KK187" s="7">
        <v>0</v>
      </c>
      <c r="KL187" s="7">
        <v>0</v>
      </c>
      <c r="KM187" s="7">
        <v>26.5</v>
      </c>
      <c r="KN187" s="7">
        <v>10830000</v>
      </c>
      <c r="KO187" s="7">
        <v>3600000</v>
      </c>
      <c r="KP187" s="7">
        <v>3600000</v>
      </c>
      <c r="KQ187" s="7"/>
      <c r="KR187" s="7"/>
      <c r="KS187" s="7"/>
      <c r="KT187" s="7">
        <v>180000</v>
      </c>
      <c r="KU187" s="7">
        <v>0</v>
      </c>
      <c r="KV187" s="7">
        <v>0</v>
      </c>
      <c r="KW187" s="7"/>
      <c r="KX187" s="7"/>
      <c r="KY187" s="7"/>
      <c r="KZ187" s="7">
        <v>0</v>
      </c>
      <c r="LA187" s="7">
        <v>0</v>
      </c>
      <c r="LB187" s="7">
        <v>0</v>
      </c>
      <c r="LC187" s="7"/>
      <c r="LD187" s="7"/>
      <c r="LE187" s="7"/>
      <c r="LF187" s="7">
        <v>150000</v>
      </c>
      <c r="LG187" s="7">
        <v>0</v>
      </c>
      <c r="LH187" s="7">
        <v>0</v>
      </c>
      <c r="LI187" s="7"/>
      <c r="LJ187" s="7"/>
      <c r="LK187" s="7"/>
      <c r="LL187" s="7">
        <v>0</v>
      </c>
      <c r="LM187" s="7">
        <v>0</v>
      </c>
      <c r="LN187" s="7">
        <v>0</v>
      </c>
      <c r="LO187" s="7"/>
      <c r="LP187" s="7"/>
      <c r="LQ187" s="7"/>
      <c r="LR187" s="7">
        <v>150000</v>
      </c>
      <c r="LS187" s="7">
        <v>0</v>
      </c>
      <c r="LT187" s="7">
        <v>0</v>
      </c>
      <c r="LU187" s="7"/>
      <c r="LV187" s="7"/>
      <c r="LW187" s="7"/>
      <c r="LX187" s="7">
        <v>8000</v>
      </c>
      <c r="LY187" s="7">
        <v>0</v>
      </c>
      <c r="LZ187" s="7">
        <v>0</v>
      </c>
      <c r="MA187" s="7"/>
      <c r="MB187" s="7"/>
      <c r="MC187" s="7"/>
      <c r="MD187" s="7">
        <v>60000</v>
      </c>
      <c r="ME187" s="7">
        <v>0</v>
      </c>
      <c r="MF187" s="7">
        <v>0</v>
      </c>
      <c r="MG187" s="7"/>
      <c r="MH187" s="7"/>
      <c r="MI187" s="7"/>
      <c r="MJ187" s="7">
        <v>15000</v>
      </c>
      <c r="MK187" s="7">
        <v>0</v>
      </c>
      <c r="ML187" s="7">
        <v>0</v>
      </c>
      <c r="MM187" s="7"/>
      <c r="MN187" s="7"/>
      <c r="MO187" s="7"/>
      <c r="MP187" s="7">
        <v>400000</v>
      </c>
      <c r="MQ187" s="7">
        <v>0</v>
      </c>
      <c r="MR187" s="7">
        <v>0</v>
      </c>
      <c r="MS187" s="7"/>
      <c r="MT187" s="7"/>
      <c r="MU187" s="7"/>
      <c r="MV187" s="7">
        <v>1400000</v>
      </c>
      <c r="MW187" s="7">
        <v>0</v>
      </c>
      <c r="MX187" s="7">
        <v>0</v>
      </c>
      <c r="MY187" s="7"/>
      <c r="MZ187" s="7"/>
      <c r="NA187" s="7"/>
      <c r="NB187" s="7">
        <v>40000</v>
      </c>
      <c r="NC187" s="7">
        <v>0</v>
      </c>
      <c r="ND187" s="7">
        <v>0</v>
      </c>
      <c r="NE187" s="7"/>
      <c r="NF187" s="7"/>
      <c r="NG187" s="7"/>
      <c r="NH187" s="7">
        <v>0</v>
      </c>
      <c r="NI187" s="7">
        <v>0</v>
      </c>
      <c r="NJ187" s="7">
        <v>0</v>
      </c>
      <c r="NK187" s="7"/>
      <c r="NL187" s="7"/>
      <c r="NM187" s="7"/>
      <c r="NN187" s="7">
        <v>40000</v>
      </c>
      <c r="NO187" s="7">
        <v>0</v>
      </c>
      <c r="NP187" s="7">
        <v>0</v>
      </c>
      <c r="NQ187" s="7"/>
      <c r="NR187" s="7"/>
      <c r="NS187" s="7"/>
      <c r="NT187" s="7">
        <v>30000</v>
      </c>
      <c r="NU187" s="7">
        <v>0</v>
      </c>
      <c r="NV187" s="7">
        <v>0</v>
      </c>
      <c r="NW187" s="7"/>
      <c r="NX187" s="7"/>
      <c r="NY187" s="7"/>
      <c r="NZ187" s="7">
        <v>120000</v>
      </c>
      <c r="OA187" s="7">
        <v>0</v>
      </c>
      <c r="OB187" s="7">
        <v>0</v>
      </c>
      <c r="OC187" s="7"/>
      <c r="OD187" s="7"/>
      <c r="OE187" s="7"/>
      <c r="OF187" s="7">
        <v>8000</v>
      </c>
      <c r="OG187" s="7">
        <v>0</v>
      </c>
      <c r="OH187" s="7">
        <v>0</v>
      </c>
      <c r="OI187" s="7"/>
      <c r="OJ187" s="7"/>
      <c r="OK187" s="7"/>
      <c r="OL187" s="7">
        <v>0</v>
      </c>
      <c r="OM187" s="7">
        <v>0</v>
      </c>
      <c r="ON187" s="7">
        <v>0</v>
      </c>
      <c r="OO187" s="7"/>
      <c r="OP187" s="7"/>
      <c r="OQ187" s="7"/>
      <c r="OR187" s="7">
        <v>0</v>
      </c>
      <c r="OS187" s="7">
        <v>0</v>
      </c>
      <c r="OT187" s="7">
        <v>0</v>
      </c>
      <c r="OU187" s="7"/>
      <c r="OV187" s="7"/>
      <c r="OW187" s="7"/>
      <c r="OX187" s="7">
        <v>150000</v>
      </c>
      <c r="OY187" s="7">
        <v>0</v>
      </c>
      <c r="OZ187" s="7">
        <v>0</v>
      </c>
      <c r="PA187" s="7"/>
      <c r="PB187" s="7"/>
      <c r="PC187" s="7"/>
      <c r="PD187" s="7">
        <v>161000</v>
      </c>
      <c r="PE187" s="7">
        <v>0</v>
      </c>
      <c r="PF187" s="7">
        <v>0</v>
      </c>
      <c r="PG187" s="7"/>
      <c r="PH187" s="7"/>
      <c r="PI187" s="7"/>
      <c r="PJ187" s="7">
        <v>1658000</v>
      </c>
      <c r="PK187" s="7">
        <v>0</v>
      </c>
      <c r="PL187" s="7">
        <v>0</v>
      </c>
      <c r="PM187" s="7"/>
      <c r="PN187" s="7"/>
      <c r="PO187" s="7"/>
      <c r="PP187" s="7">
        <v>15400000</v>
      </c>
      <c r="PQ187" s="7">
        <v>3600000</v>
      </c>
      <c r="PR187" s="8">
        <v>3600000</v>
      </c>
      <c r="PS187" s="7">
        <v>100</v>
      </c>
      <c r="PT187" s="7">
        <v>100</v>
      </c>
      <c r="PU187" s="7"/>
      <c r="PV187" s="7">
        <v>15834730</v>
      </c>
      <c r="PW187" s="7"/>
      <c r="PX187" s="7">
        <v>3156000</v>
      </c>
      <c r="PY187" s="7">
        <v>3281000</v>
      </c>
      <c r="PZ187" s="7">
        <v>3600000</v>
      </c>
      <c r="QA187" s="7">
        <v>0</v>
      </c>
      <c r="QB187" s="7">
        <v>0</v>
      </c>
      <c r="QC187" s="7">
        <v>0</v>
      </c>
      <c r="QD187" s="7">
        <v>1160000</v>
      </c>
      <c r="QE187" s="7">
        <v>1000000</v>
      </c>
      <c r="QF187" s="7">
        <v>900000</v>
      </c>
      <c r="QG187" s="7">
        <v>0</v>
      </c>
      <c r="QH187" s="7">
        <v>0</v>
      </c>
      <c r="QI187" s="7">
        <v>0</v>
      </c>
      <c r="QJ187" s="7">
        <v>9827042</v>
      </c>
      <c r="QK187" s="7">
        <v>9800000</v>
      </c>
      <c r="QL187" s="7">
        <v>10100000</v>
      </c>
      <c r="QM187" s="7"/>
      <c r="QN187" s="7">
        <v>563558</v>
      </c>
      <c r="QO187" s="7">
        <v>760000</v>
      </c>
      <c r="QP187" s="7">
        <v>800000</v>
      </c>
      <c r="QQ187" s="7"/>
      <c r="QR187" s="7"/>
      <c r="QS187" s="7"/>
      <c r="QT187" s="7"/>
      <c r="QU187" s="7">
        <v>350000</v>
      </c>
      <c r="QV187" s="7">
        <v>0</v>
      </c>
      <c r="QW187" s="7">
        <v>0</v>
      </c>
      <c r="QX187" s="7"/>
      <c r="QY187" s="7"/>
      <c r="QZ187" s="7"/>
      <c r="RA187" s="7"/>
      <c r="RB187" s="7"/>
      <c r="RC187" s="7"/>
      <c r="RD187" s="7"/>
      <c r="RE187" s="7"/>
      <c r="RF187" s="7"/>
      <c r="RG187" s="7"/>
      <c r="RH187" s="7"/>
      <c r="RI187" s="7">
        <v>0</v>
      </c>
      <c r="RJ187" s="7"/>
      <c r="RK187" s="7"/>
      <c r="RL187" s="7"/>
      <c r="RM187" s="7" t="s">
        <v>1188</v>
      </c>
      <c r="RN187" s="7"/>
      <c r="RO187" s="7"/>
      <c r="RP187" s="7"/>
      <c r="RQ187" s="7"/>
      <c r="RR187" s="7"/>
      <c r="RS187" s="7"/>
      <c r="RT187" s="7"/>
      <c r="RU187" s="7"/>
      <c r="RV187" s="7"/>
      <c r="RW187" s="7"/>
      <c r="RX187" s="7"/>
      <c r="RY187" s="7"/>
      <c r="RZ187" s="7"/>
      <c r="SA187" s="7"/>
      <c r="SB187" s="7"/>
      <c r="SC187" s="7"/>
      <c r="SD187" s="7"/>
      <c r="SE187" s="7"/>
      <c r="SF187" s="7"/>
      <c r="SG187" s="36">
        <f t="shared" si="283"/>
        <v>15400000</v>
      </c>
      <c r="SH187" s="36">
        <f t="shared" si="284"/>
        <v>15400000</v>
      </c>
      <c r="SI187" s="36">
        <f t="shared" si="285"/>
        <v>11160000</v>
      </c>
      <c r="SJ187" s="20">
        <f t="shared" si="286"/>
        <v>10830000</v>
      </c>
      <c r="SK187" s="20">
        <f t="shared" si="287"/>
        <v>180000</v>
      </c>
      <c r="SL187" s="20">
        <f t="shared" si="288"/>
        <v>0</v>
      </c>
      <c r="SM187" s="20">
        <f t="shared" si="289"/>
        <v>150000</v>
      </c>
      <c r="SN187" s="36">
        <f t="shared" si="290"/>
        <v>4240000</v>
      </c>
      <c r="SO187" s="36">
        <f t="shared" si="291"/>
        <v>150000</v>
      </c>
      <c r="SP187" s="20">
        <f t="shared" si="292"/>
        <v>0</v>
      </c>
      <c r="SQ187" s="20">
        <f t="shared" si="293"/>
        <v>150000</v>
      </c>
      <c r="SR187" s="20">
        <f t="shared" si="294"/>
        <v>8000</v>
      </c>
      <c r="SS187" s="20">
        <f t="shared" si="295"/>
        <v>60000</v>
      </c>
      <c r="ST187" s="20">
        <f t="shared" si="296"/>
        <v>15000</v>
      </c>
      <c r="SU187" s="20">
        <f t="shared" si="297"/>
        <v>400000</v>
      </c>
      <c r="SV187" s="36">
        <f t="shared" si="298"/>
        <v>1788000</v>
      </c>
      <c r="SW187" s="20">
        <f t="shared" si="299"/>
        <v>1400000</v>
      </c>
      <c r="SX187" s="20">
        <f t="shared" si="300"/>
        <v>40000</v>
      </c>
      <c r="SY187" s="20">
        <f t="shared" si="301"/>
        <v>0</v>
      </c>
      <c r="SZ187" s="20">
        <f t="shared" si="302"/>
        <v>40000</v>
      </c>
      <c r="TA187" s="20">
        <f t="shared" si="303"/>
        <v>30000</v>
      </c>
      <c r="TB187" s="20">
        <f t="shared" si="304"/>
        <v>120000</v>
      </c>
      <c r="TC187" s="20">
        <f t="shared" si="305"/>
        <v>8000</v>
      </c>
      <c r="TD187" s="20">
        <f t="shared" si="306"/>
        <v>0</v>
      </c>
      <c r="TE187" s="20">
        <f t="shared" si="307"/>
        <v>0</v>
      </c>
      <c r="TF187" s="20">
        <f t="shared" si="308"/>
        <v>150000</v>
      </c>
      <c r="TG187" s="20">
        <f t="shared" si="309"/>
        <v>161000</v>
      </c>
      <c r="TH187" s="20">
        <f t="shared" si="310"/>
        <v>1658000</v>
      </c>
      <c r="TI187" s="6"/>
      <c r="TJ187" s="36">
        <f t="shared" si="311"/>
        <v>3600000</v>
      </c>
      <c r="TK187" s="36">
        <f t="shared" si="312"/>
        <v>3600000</v>
      </c>
      <c r="TL187" s="36">
        <f t="shared" si="313"/>
        <v>3600000</v>
      </c>
      <c r="TM187" s="20">
        <f t="shared" si="314"/>
        <v>3600000</v>
      </c>
      <c r="TN187" s="20">
        <f t="shared" si="315"/>
        <v>0</v>
      </c>
      <c r="TO187" s="20">
        <f t="shared" si="316"/>
        <v>0</v>
      </c>
      <c r="TP187" s="20">
        <f t="shared" si="317"/>
        <v>0</v>
      </c>
      <c r="TQ187" s="36">
        <f t="shared" si="318"/>
        <v>0</v>
      </c>
      <c r="TR187" s="36">
        <f t="shared" si="319"/>
        <v>0</v>
      </c>
      <c r="TS187" s="20">
        <f t="shared" si="320"/>
        <v>0</v>
      </c>
      <c r="TT187" s="20">
        <f t="shared" si="321"/>
        <v>0</v>
      </c>
      <c r="TU187" s="20">
        <f t="shared" si="322"/>
        <v>0</v>
      </c>
      <c r="TV187" s="20">
        <f t="shared" si="323"/>
        <v>0</v>
      </c>
      <c r="TW187" s="20">
        <f t="shared" si="324"/>
        <v>0</v>
      </c>
      <c r="TX187" s="20">
        <f t="shared" si="325"/>
        <v>0</v>
      </c>
      <c r="TY187" s="36">
        <f t="shared" si="326"/>
        <v>0</v>
      </c>
      <c r="TZ187" s="20">
        <f t="shared" si="327"/>
        <v>0</v>
      </c>
      <c r="UA187" s="20">
        <f t="shared" si="328"/>
        <v>0</v>
      </c>
      <c r="UB187" s="20">
        <f t="shared" si="329"/>
        <v>0</v>
      </c>
      <c r="UC187" s="20">
        <f t="shared" si="330"/>
        <v>0</v>
      </c>
      <c r="UD187" s="20">
        <f t="shared" si="331"/>
        <v>0</v>
      </c>
      <c r="UE187" s="20">
        <f t="shared" si="332"/>
        <v>0</v>
      </c>
      <c r="UF187" s="20">
        <f t="shared" si="333"/>
        <v>0</v>
      </c>
      <c r="UG187" s="20">
        <f t="shared" si="334"/>
        <v>0</v>
      </c>
      <c r="UH187" s="20">
        <f t="shared" si="335"/>
        <v>0</v>
      </c>
      <c r="UI187" s="20">
        <f t="shared" si="336"/>
        <v>0</v>
      </c>
      <c r="UJ187" s="20">
        <f t="shared" si="337"/>
        <v>0</v>
      </c>
      <c r="UK187" s="20">
        <f t="shared" si="338"/>
        <v>0</v>
      </c>
      <c r="UL187" s="6"/>
      <c r="UM187" s="36">
        <f t="shared" si="339"/>
        <v>3600000</v>
      </c>
      <c r="UN187" s="36">
        <f t="shared" si="340"/>
        <v>3600000</v>
      </c>
      <c r="UO187" s="36">
        <f t="shared" si="341"/>
        <v>3600000</v>
      </c>
      <c r="UP187" s="20">
        <f t="shared" si="342"/>
        <v>3600000</v>
      </c>
      <c r="UQ187" s="20">
        <f t="shared" si="343"/>
        <v>0</v>
      </c>
      <c r="UR187" s="20">
        <f t="shared" si="344"/>
        <v>0</v>
      </c>
      <c r="US187" s="20">
        <f t="shared" si="345"/>
        <v>0</v>
      </c>
      <c r="UT187" s="36">
        <f t="shared" si="346"/>
        <v>0</v>
      </c>
      <c r="UU187" s="36">
        <f t="shared" si="347"/>
        <v>0</v>
      </c>
      <c r="UV187" s="20">
        <f t="shared" si="348"/>
        <v>0</v>
      </c>
      <c r="UW187" s="20">
        <f t="shared" si="349"/>
        <v>0</v>
      </c>
      <c r="UX187" s="20">
        <f t="shared" si="350"/>
        <v>0</v>
      </c>
      <c r="UY187" s="20">
        <f t="shared" si="351"/>
        <v>0</v>
      </c>
      <c r="UZ187" s="20">
        <f t="shared" si="352"/>
        <v>0</v>
      </c>
      <c r="VA187" s="20">
        <f t="shared" si="353"/>
        <v>0</v>
      </c>
      <c r="VB187" s="36">
        <f t="shared" si="354"/>
        <v>0</v>
      </c>
      <c r="VC187" s="20">
        <f t="shared" si="355"/>
        <v>0</v>
      </c>
      <c r="VD187" s="20">
        <f t="shared" si="356"/>
        <v>0</v>
      </c>
      <c r="VE187" s="20">
        <f t="shared" si="357"/>
        <v>0</v>
      </c>
      <c r="VF187" s="20">
        <f t="shared" si="358"/>
        <v>0</v>
      </c>
      <c r="VG187" s="20">
        <f t="shared" si="359"/>
        <v>0</v>
      </c>
      <c r="VH187" s="20">
        <f t="shared" si="360"/>
        <v>0</v>
      </c>
      <c r="VI187" s="20">
        <f t="shared" si="361"/>
        <v>0</v>
      </c>
      <c r="VJ187" s="20">
        <f t="shared" si="362"/>
        <v>0</v>
      </c>
      <c r="VK187" s="20">
        <f t="shared" si="363"/>
        <v>0</v>
      </c>
      <c r="VL187" s="20">
        <f t="shared" si="364"/>
        <v>0</v>
      </c>
      <c r="VM187" s="20">
        <f t="shared" si="365"/>
        <v>0</v>
      </c>
      <c r="VN187" s="20">
        <f t="shared" si="366"/>
        <v>0</v>
      </c>
      <c r="VT187" s="34">
        <f t="shared" si="253"/>
        <v>1642854</v>
      </c>
      <c r="VU187" s="34" t="str">
        <f t="shared" si="254"/>
        <v>Sociální služby města Hořice</v>
      </c>
      <c r="VV187" s="34" t="str">
        <f t="shared" si="255"/>
        <v>domov se zvláštním režimem</v>
      </c>
      <c r="VW187" s="34" t="str">
        <f t="shared" si="256"/>
        <v>domovy se zvláštním režimem</v>
      </c>
      <c r="VX187" s="10">
        <f t="shared" si="257"/>
        <v>233000</v>
      </c>
      <c r="VY187" s="10"/>
      <c r="VZ187" s="10"/>
      <c r="WA187" s="10">
        <f t="shared" si="258"/>
        <v>1400000</v>
      </c>
      <c r="WB187" s="10">
        <f t="shared" si="259"/>
        <v>120000</v>
      </c>
      <c r="WC187" s="10">
        <f t="shared" si="260"/>
        <v>0</v>
      </c>
      <c r="WD187" s="10">
        <f t="shared" si="261"/>
        <v>0</v>
      </c>
      <c r="WE187" s="10">
        <f t="shared" si="262"/>
        <v>110000</v>
      </c>
      <c r="WF187" s="10"/>
      <c r="WG187" s="10"/>
      <c r="WH187" s="10">
        <f t="shared" si="263"/>
        <v>161000</v>
      </c>
      <c r="WI187" s="10">
        <f t="shared" si="264"/>
        <v>2216000</v>
      </c>
      <c r="WJ187" s="10">
        <f t="shared" si="265"/>
        <v>8600000</v>
      </c>
      <c r="WK187" s="10"/>
      <c r="WL187" s="10">
        <f t="shared" si="266"/>
        <v>2560000</v>
      </c>
      <c r="WM187" s="10">
        <f t="shared" si="267"/>
        <v>15400000</v>
      </c>
      <c r="WN187" s="10">
        <f t="shared" si="268"/>
        <v>15400000</v>
      </c>
      <c r="WO187" s="10">
        <f t="shared" si="269"/>
        <v>0</v>
      </c>
      <c r="WP187" s="10">
        <f t="shared" si="270"/>
        <v>11160000</v>
      </c>
      <c r="WQ187" s="34">
        <v>6115340</v>
      </c>
      <c r="WR187" s="10">
        <f t="shared" si="271"/>
        <v>0</v>
      </c>
      <c r="WS187" s="10"/>
      <c r="WT187" s="10"/>
      <c r="WU187" s="10">
        <f t="shared" si="272"/>
        <v>0</v>
      </c>
      <c r="WV187" s="10">
        <f t="shared" si="273"/>
        <v>0</v>
      </c>
      <c r="WW187" s="10">
        <f t="shared" si="274"/>
        <v>0</v>
      </c>
      <c r="WX187" s="10">
        <f t="shared" si="275"/>
        <v>0</v>
      </c>
      <c r="WY187" s="10">
        <f t="shared" si="276"/>
        <v>0</v>
      </c>
      <c r="WZ187" s="10"/>
      <c r="XA187" s="10"/>
      <c r="XB187" s="10">
        <f t="shared" si="277"/>
        <v>0</v>
      </c>
      <c r="XC187" s="10">
        <f t="shared" si="278"/>
        <v>0</v>
      </c>
      <c r="XD187" s="10">
        <f t="shared" si="279"/>
        <v>3600000</v>
      </c>
      <c r="XE187" s="10">
        <f t="shared" si="280"/>
        <v>3600000</v>
      </c>
      <c r="XF187" s="10"/>
      <c r="XG187" s="10">
        <f t="shared" si="281"/>
        <v>3600000</v>
      </c>
      <c r="XH187" s="10">
        <f t="shared" si="282"/>
        <v>0</v>
      </c>
      <c r="XI187" s="10"/>
      <c r="XJ187" s="10"/>
      <c r="XK187" s="10"/>
    </row>
    <row r="188" spans="1:635" s="34" customFormat="1" ht="28.5" customHeight="1">
      <c r="A188" s="7">
        <v>1</v>
      </c>
      <c r="B188" s="9" t="s">
        <v>1818</v>
      </c>
      <c r="C188" s="7">
        <v>70889961</v>
      </c>
      <c r="D188" s="7" t="s">
        <v>1819</v>
      </c>
      <c r="E188" s="7" t="s">
        <v>1299</v>
      </c>
      <c r="F188" s="7">
        <v>4878719</v>
      </c>
      <c r="G188" s="7" t="s">
        <v>1186</v>
      </c>
      <c r="H188" s="7" t="s">
        <v>1187</v>
      </c>
      <c r="I188" s="7" t="s">
        <v>1186</v>
      </c>
      <c r="J188" s="35">
        <v>39083</v>
      </c>
      <c r="K188" s="7"/>
      <c r="L188" s="7" t="s">
        <v>1188</v>
      </c>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t="s">
        <v>1678</v>
      </c>
      <c r="AQ188" s="7">
        <v>4</v>
      </c>
      <c r="AR188" s="7">
        <v>65</v>
      </c>
      <c r="AS188" s="7">
        <v>116</v>
      </c>
      <c r="AT188" s="7">
        <v>115</v>
      </c>
      <c r="AU188" s="7">
        <v>114</v>
      </c>
      <c r="AV188" s="7"/>
      <c r="AW188" s="7"/>
      <c r="AX188" s="7"/>
      <c r="AY188" s="7"/>
      <c r="AZ188" s="7"/>
      <c r="BA188" s="7"/>
      <c r="BB188" s="7"/>
      <c r="BC188" s="7"/>
      <c r="BD188" s="7"/>
      <c r="BE188" s="7"/>
      <c r="BF188" s="7"/>
      <c r="BG188" s="7"/>
      <c r="BH188" s="7"/>
      <c r="BI188" s="7"/>
      <c r="BJ188" s="7">
        <v>3100</v>
      </c>
      <c r="BK188" s="7"/>
      <c r="BL188" s="7" t="s">
        <v>1473</v>
      </c>
      <c r="BM188" s="7" t="s">
        <v>1191</v>
      </c>
      <c r="BN188" s="7" t="s">
        <v>1319</v>
      </c>
      <c r="BO188" s="7">
        <v>0</v>
      </c>
      <c r="BP188" s="7">
        <v>0</v>
      </c>
      <c r="BQ188" s="7">
        <v>0</v>
      </c>
      <c r="BR188" s="7">
        <v>0</v>
      </c>
      <c r="BS188" s="7">
        <v>0</v>
      </c>
      <c r="BT188" s="7">
        <v>52</v>
      </c>
      <c r="BU188" s="7">
        <v>28</v>
      </c>
      <c r="BV188" s="7">
        <v>11</v>
      </c>
      <c r="BW188" s="7">
        <v>0</v>
      </c>
      <c r="BX188" s="7">
        <v>16</v>
      </c>
      <c r="BY188" s="7">
        <v>52</v>
      </c>
      <c r="BZ188" s="7">
        <v>28</v>
      </c>
      <c r="CA188" s="7">
        <v>11</v>
      </c>
      <c r="CB188" s="7">
        <v>0</v>
      </c>
      <c r="CC188" s="7">
        <v>16</v>
      </c>
      <c r="CD188" s="7">
        <v>0</v>
      </c>
      <c r="CE188" s="7">
        <v>107</v>
      </c>
      <c r="CF188" s="7">
        <v>107</v>
      </c>
      <c r="CG188" s="7">
        <v>1</v>
      </c>
      <c r="CH188" s="7">
        <v>0</v>
      </c>
      <c r="CI188" s="7">
        <v>0</v>
      </c>
      <c r="CJ188" s="7">
        <v>0</v>
      </c>
      <c r="CK188" s="7">
        <v>0</v>
      </c>
      <c r="CL188" s="7">
        <v>0</v>
      </c>
      <c r="CM188" s="7">
        <v>57</v>
      </c>
      <c r="CN188" s="7">
        <v>30</v>
      </c>
      <c r="CO188" s="7">
        <v>11</v>
      </c>
      <c r="CP188" s="7">
        <v>0</v>
      </c>
      <c r="CQ188" s="7">
        <v>16</v>
      </c>
      <c r="CR188" s="7">
        <v>57</v>
      </c>
      <c r="CS188" s="7">
        <v>30</v>
      </c>
      <c r="CT188" s="7">
        <v>11</v>
      </c>
      <c r="CU188" s="7">
        <v>0</v>
      </c>
      <c r="CV188" s="7">
        <v>16</v>
      </c>
      <c r="CW188" s="7">
        <v>0</v>
      </c>
      <c r="CX188" s="7">
        <v>114</v>
      </c>
      <c r="CY188" s="7">
        <v>114</v>
      </c>
      <c r="CZ188" s="7">
        <v>1</v>
      </c>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v>4</v>
      </c>
      <c r="EQ188" s="7">
        <v>4</v>
      </c>
      <c r="ER188" s="7">
        <v>4</v>
      </c>
      <c r="ES188" s="7">
        <v>960000</v>
      </c>
      <c r="ET188" s="7">
        <v>720000</v>
      </c>
      <c r="EU188" s="7"/>
      <c r="EV188" s="7"/>
      <c r="EW188" s="7"/>
      <c r="EX188" s="7"/>
      <c r="EY188" s="7"/>
      <c r="EZ188" s="7"/>
      <c r="FA188" s="7"/>
      <c r="FB188" s="7"/>
      <c r="FC188" s="7"/>
      <c r="FD188" s="7"/>
      <c r="FE188" s="7"/>
      <c r="FF188" s="7"/>
      <c r="FG188" s="7"/>
      <c r="FH188" s="7"/>
      <c r="FI188" s="7"/>
      <c r="FJ188" s="7"/>
      <c r="FK188" s="7"/>
      <c r="FL188" s="7"/>
      <c r="FM188" s="7"/>
      <c r="FN188" s="7"/>
      <c r="FO188" s="7">
        <v>4</v>
      </c>
      <c r="FP188" s="7">
        <v>1.2</v>
      </c>
      <c r="FQ188" s="7">
        <v>1.2</v>
      </c>
      <c r="FR188" s="7">
        <v>527000</v>
      </c>
      <c r="FS188" s="7">
        <v>0</v>
      </c>
      <c r="FT188" s="7"/>
      <c r="FU188" s="7"/>
      <c r="FV188" s="7"/>
      <c r="FW188" s="7"/>
      <c r="FX188" s="7"/>
      <c r="FY188" s="7"/>
      <c r="FZ188" s="7"/>
      <c r="GA188" s="7"/>
      <c r="GB188" s="7"/>
      <c r="GC188" s="7"/>
      <c r="GD188" s="7"/>
      <c r="GE188" s="7"/>
      <c r="GF188" s="7"/>
      <c r="GG188" s="7"/>
      <c r="GH188" s="7"/>
      <c r="GI188" s="7"/>
      <c r="GJ188" s="7"/>
      <c r="GK188" s="7"/>
      <c r="GL188" s="7">
        <v>3</v>
      </c>
      <c r="GM188" s="7">
        <v>0.3</v>
      </c>
      <c r="GN188" s="7">
        <v>36</v>
      </c>
      <c r="GO188" s="7">
        <v>0.3</v>
      </c>
      <c r="GP188" s="7">
        <v>54000</v>
      </c>
      <c r="GQ188" s="7">
        <v>0</v>
      </c>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c r="IW188" s="7"/>
      <c r="IX188" s="7"/>
      <c r="IY188" s="7"/>
      <c r="IZ188" s="7"/>
      <c r="JA188" s="7"/>
      <c r="JB188" s="7"/>
      <c r="JC188" s="7"/>
      <c r="JD188" s="7"/>
      <c r="JE188" s="7"/>
      <c r="JF188" s="7"/>
      <c r="JG188" s="7"/>
      <c r="JH188" s="7"/>
      <c r="JI188" s="7"/>
      <c r="JJ188" s="7"/>
      <c r="JK188" s="7"/>
      <c r="JL188" s="7"/>
      <c r="JM188" s="7"/>
      <c r="JN188" s="7"/>
      <c r="JO188" s="7"/>
      <c r="JP188" s="7"/>
      <c r="JQ188" s="7"/>
      <c r="JR188" s="7"/>
      <c r="JS188" s="7"/>
      <c r="JT188" s="7"/>
      <c r="JU188" s="7"/>
      <c r="JV188" s="7"/>
      <c r="JW188" s="7"/>
      <c r="JX188" s="7"/>
      <c r="JY188" s="7"/>
      <c r="JZ188" s="7"/>
      <c r="KA188" s="7"/>
      <c r="KB188" s="7"/>
      <c r="KC188" s="7"/>
      <c r="KD188" s="7"/>
      <c r="KE188" s="7"/>
      <c r="KF188" s="7"/>
      <c r="KG188" s="7">
        <v>0</v>
      </c>
      <c r="KH188" s="7"/>
      <c r="KI188" s="7">
        <v>4</v>
      </c>
      <c r="KJ188" s="7">
        <v>0.3</v>
      </c>
      <c r="KK188" s="7">
        <v>0</v>
      </c>
      <c r="KL188" s="7">
        <v>0</v>
      </c>
      <c r="KM188" s="7">
        <v>4.3</v>
      </c>
      <c r="KN188" s="7">
        <v>1487000</v>
      </c>
      <c r="KO188" s="7">
        <v>720000</v>
      </c>
      <c r="KP188" s="7">
        <v>720000</v>
      </c>
      <c r="KQ188" s="7"/>
      <c r="KR188" s="7"/>
      <c r="KS188" s="7"/>
      <c r="KT188" s="7">
        <v>54000</v>
      </c>
      <c r="KU188" s="7">
        <v>0</v>
      </c>
      <c r="KV188" s="7">
        <v>0</v>
      </c>
      <c r="KW188" s="7"/>
      <c r="KX188" s="7"/>
      <c r="KY188" s="7"/>
      <c r="KZ188" s="7">
        <v>0</v>
      </c>
      <c r="LA188" s="7">
        <v>0</v>
      </c>
      <c r="LB188" s="7">
        <v>0</v>
      </c>
      <c r="LC188" s="7"/>
      <c r="LD188" s="7"/>
      <c r="LE188" s="7"/>
      <c r="LF188" s="7">
        <v>23000</v>
      </c>
      <c r="LG188" s="7">
        <v>0</v>
      </c>
      <c r="LH188" s="7">
        <v>0</v>
      </c>
      <c r="LI188" s="7"/>
      <c r="LJ188" s="7"/>
      <c r="LK188" s="7"/>
      <c r="LL188" s="7">
        <v>0</v>
      </c>
      <c r="LM188" s="7">
        <v>0</v>
      </c>
      <c r="LN188" s="7">
        <v>0</v>
      </c>
      <c r="LO188" s="7"/>
      <c r="LP188" s="7"/>
      <c r="LQ188" s="7"/>
      <c r="LR188" s="7">
        <v>52000</v>
      </c>
      <c r="LS188" s="7">
        <v>0</v>
      </c>
      <c r="LT188" s="7">
        <v>0</v>
      </c>
      <c r="LU188" s="7"/>
      <c r="LV188" s="7"/>
      <c r="LW188" s="7"/>
      <c r="LX188" s="7">
        <v>0</v>
      </c>
      <c r="LY188" s="7">
        <v>0</v>
      </c>
      <c r="LZ188" s="7">
        <v>0</v>
      </c>
      <c r="MA188" s="7"/>
      <c r="MB188" s="7"/>
      <c r="MC188" s="7"/>
      <c r="MD188" s="7">
        <v>10000</v>
      </c>
      <c r="ME188" s="7">
        <v>0</v>
      </c>
      <c r="MF188" s="7">
        <v>0</v>
      </c>
      <c r="MG188" s="7"/>
      <c r="MH188" s="7"/>
      <c r="MI188" s="7"/>
      <c r="MJ188" s="7">
        <v>65000</v>
      </c>
      <c r="MK188" s="7">
        <v>0</v>
      </c>
      <c r="ML188" s="7">
        <v>0</v>
      </c>
      <c r="MM188" s="7"/>
      <c r="MN188" s="7"/>
      <c r="MO188" s="7"/>
      <c r="MP188" s="7">
        <v>53000</v>
      </c>
      <c r="MQ188" s="7">
        <v>0</v>
      </c>
      <c r="MR188" s="7">
        <v>0</v>
      </c>
      <c r="MS188" s="7"/>
      <c r="MT188" s="7"/>
      <c r="MU188" s="7"/>
      <c r="MV188" s="7">
        <v>206880</v>
      </c>
      <c r="MW188" s="7">
        <v>0</v>
      </c>
      <c r="MX188" s="7">
        <v>0</v>
      </c>
      <c r="MY188" s="7"/>
      <c r="MZ188" s="7"/>
      <c r="NA188" s="7"/>
      <c r="NB188" s="7">
        <v>6000</v>
      </c>
      <c r="NC188" s="7">
        <v>0</v>
      </c>
      <c r="ND188" s="7">
        <v>0</v>
      </c>
      <c r="NE188" s="7"/>
      <c r="NF188" s="7"/>
      <c r="NG188" s="7"/>
      <c r="NH188" s="7">
        <v>42000</v>
      </c>
      <c r="NI188" s="7">
        <v>0</v>
      </c>
      <c r="NJ188" s="7">
        <v>0</v>
      </c>
      <c r="NK188" s="7"/>
      <c r="NL188" s="7"/>
      <c r="NM188" s="7"/>
      <c r="NN188" s="7">
        <v>7000</v>
      </c>
      <c r="NO188" s="7">
        <v>0</v>
      </c>
      <c r="NP188" s="7">
        <v>0</v>
      </c>
      <c r="NQ188" s="7"/>
      <c r="NR188" s="7"/>
      <c r="NS188" s="7"/>
      <c r="NT188" s="7">
        <v>4000</v>
      </c>
      <c r="NU188" s="7">
        <v>0</v>
      </c>
      <c r="NV188" s="7">
        <v>0</v>
      </c>
      <c r="NW188" s="7"/>
      <c r="NX188" s="7"/>
      <c r="NY188" s="7"/>
      <c r="NZ188" s="7">
        <v>10000</v>
      </c>
      <c r="OA188" s="7">
        <v>0</v>
      </c>
      <c r="OB188" s="7">
        <v>0</v>
      </c>
      <c r="OC188" s="7"/>
      <c r="OD188" s="7"/>
      <c r="OE188" s="7"/>
      <c r="OF188" s="7">
        <v>0</v>
      </c>
      <c r="OG188" s="7">
        <v>0</v>
      </c>
      <c r="OH188" s="7">
        <v>0</v>
      </c>
      <c r="OI188" s="7"/>
      <c r="OJ188" s="7"/>
      <c r="OK188" s="7"/>
      <c r="OL188" s="7">
        <v>0</v>
      </c>
      <c r="OM188" s="7">
        <v>0</v>
      </c>
      <c r="ON188" s="7">
        <v>0</v>
      </c>
      <c r="OO188" s="7"/>
      <c r="OP188" s="7"/>
      <c r="OQ188" s="7"/>
      <c r="OR188" s="7">
        <v>0</v>
      </c>
      <c r="OS188" s="7">
        <v>0</v>
      </c>
      <c r="OT188" s="7">
        <v>0</v>
      </c>
      <c r="OU188" s="7"/>
      <c r="OV188" s="7"/>
      <c r="OW188" s="7"/>
      <c r="OX188" s="7">
        <v>8000</v>
      </c>
      <c r="OY188" s="7">
        <v>0</v>
      </c>
      <c r="OZ188" s="7">
        <v>0</v>
      </c>
      <c r="PA188" s="7"/>
      <c r="PB188" s="7"/>
      <c r="PC188" s="7"/>
      <c r="PD188" s="7">
        <v>21120</v>
      </c>
      <c r="PE188" s="7">
        <v>0</v>
      </c>
      <c r="PF188" s="7">
        <v>0</v>
      </c>
      <c r="PG188" s="7"/>
      <c r="PH188" s="7"/>
      <c r="PI188" s="7"/>
      <c r="PJ188" s="7">
        <v>21000</v>
      </c>
      <c r="PK188" s="7">
        <v>0</v>
      </c>
      <c r="PL188" s="7">
        <v>0</v>
      </c>
      <c r="PM188" s="7"/>
      <c r="PN188" s="7"/>
      <c r="PO188" s="7"/>
      <c r="PP188" s="7">
        <v>2070000</v>
      </c>
      <c r="PQ188" s="7">
        <v>720000</v>
      </c>
      <c r="PR188" s="8">
        <v>720000</v>
      </c>
      <c r="PS188" s="7">
        <v>100</v>
      </c>
      <c r="PT188" s="7">
        <v>100</v>
      </c>
      <c r="PU188" s="7"/>
      <c r="PV188" s="7">
        <v>1909782</v>
      </c>
      <c r="PW188" s="7"/>
      <c r="PX188" s="7">
        <v>688000</v>
      </c>
      <c r="PY188" s="7">
        <v>674000</v>
      </c>
      <c r="PZ188" s="7">
        <v>720000</v>
      </c>
      <c r="QA188" s="7">
        <v>0</v>
      </c>
      <c r="QB188" s="7">
        <v>0</v>
      </c>
      <c r="QC188" s="7">
        <v>0</v>
      </c>
      <c r="QD188" s="7">
        <v>900000</v>
      </c>
      <c r="QE188" s="7">
        <v>900000</v>
      </c>
      <c r="QF188" s="7">
        <v>800000</v>
      </c>
      <c r="QG188" s="7">
        <v>0</v>
      </c>
      <c r="QH188" s="7">
        <v>0</v>
      </c>
      <c r="QI188" s="7">
        <v>0</v>
      </c>
      <c r="QJ188" s="7">
        <v>517137</v>
      </c>
      <c r="QK188" s="7">
        <v>550000</v>
      </c>
      <c r="QL188" s="7">
        <v>550000</v>
      </c>
      <c r="QM188" s="7"/>
      <c r="QN188" s="7">
        <v>0</v>
      </c>
      <c r="QO188" s="7">
        <v>0</v>
      </c>
      <c r="QP188" s="7">
        <v>0</v>
      </c>
      <c r="QQ188" s="7"/>
      <c r="QR188" s="7"/>
      <c r="QS188" s="7"/>
      <c r="QT188" s="7"/>
      <c r="QU188" s="7"/>
      <c r="QV188" s="7"/>
      <c r="QW188" s="7"/>
      <c r="QX188" s="7"/>
      <c r="QY188" s="7"/>
      <c r="QZ188" s="7"/>
      <c r="RA188" s="7"/>
      <c r="RB188" s="7"/>
      <c r="RC188" s="7"/>
      <c r="RD188" s="7"/>
      <c r="RE188" s="7"/>
      <c r="RF188" s="7"/>
      <c r="RG188" s="7"/>
      <c r="RH188" s="7"/>
      <c r="RI188" s="7">
        <v>0</v>
      </c>
      <c r="RJ188" s="7"/>
      <c r="RK188" s="7"/>
      <c r="RL188" s="7"/>
      <c r="RM188" s="7" t="s">
        <v>1188</v>
      </c>
      <c r="RN188" s="7"/>
      <c r="RO188" s="7"/>
      <c r="RP188" s="7"/>
      <c r="RQ188" s="7"/>
      <c r="RR188" s="7"/>
      <c r="RS188" s="7"/>
      <c r="RT188" s="7"/>
      <c r="RU188" s="7"/>
      <c r="RV188" s="7"/>
      <c r="RW188" s="7"/>
      <c r="RX188" s="7"/>
      <c r="RY188" s="7"/>
      <c r="RZ188" s="7"/>
      <c r="SA188" s="7"/>
      <c r="SB188" s="7"/>
      <c r="SC188" s="7"/>
      <c r="SD188" s="7"/>
      <c r="SE188" s="7"/>
      <c r="SF188" s="7"/>
      <c r="SG188" s="36">
        <f t="shared" si="283"/>
        <v>2070000</v>
      </c>
      <c r="SH188" s="36">
        <f t="shared" si="284"/>
        <v>2070000</v>
      </c>
      <c r="SI188" s="36">
        <f t="shared" si="285"/>
        <v>1564000</v>
      </c>
      <c r="SJ188" s="20">
        <f t="shared" si="286"/>
        <v>1487000</v>
      </c>
      <c r="SK188" s="20">
        <f t="shared" si="287"/>
        <v>54000</v>
      </c>
      <c r="SL188" s="20">
        <f t="shared" si="288"/>
        <v>0</v>
      </c>
      <c r="SM188" s="20">
        <f t="shared" si="289"/>
        <v>23000</v>
      </c>
      <c r="SN188" s="36">
        <f t="shared" si="290"/>
        <v>506000</v>
      </c>
      <c r="SO188" s="36">
        <f t="shared" si="291"/>
        <v>52000</v>
      </c>
      <c r="SP188" s="20">
        <f t="shared" si="292"/>
        <v>0</v>
      </c>
      <c r="SQ188" s="20">
        <f t="shared" si="293"/>
        <v>52000</v>
      </c>
      <c r="SR188" s="20">
        <f t="shared" si="294"/>
        <v>0</v>
      </c>
      <c r="SS188" s="20">
        <f t="shared" si="295"/>
        <v>10000</v>
      </c>
      <c r="ST188" s="20">
        <f t="shared" si="296"/>
        <v>65000</v>
      </c>
      <c r="SU188" s="20">
        <f t="shared" si="297"/>
        <v>53000</v>
      </c>
      <c r="SV188" s="36">
        <f t="shared" si="298"/>
        <v>283880</v>
      </c>
      <c r="SW188" s="20">
        <f t="shared" si="299"/>
        <v>206880</v>
      </c>
      <c r="SX188" s="20">
        <f t="shared" si="300"/>
        <v>6000</v>
      </c>
      <c r="SY188" s="20">
        <f t="shared" si="301"/>
        <v>42000</v>
      </c>
      <c r="SZ188" s="20">
        <f t="shared" si="302"/>
        <v>7000</v>
      </c>
      <c r="TA188" s="20">
        <f t="shared" si="303"/>
        <v>4000</v>
      </c>
      <c r="TB188" s="20">
        <f t="shared" si="304"/>
        <v>10000</v>
      </c>
      <c r="TC188" s="20">
        <f t="shared" si="305"/>
        <v>0</v>
      </c>
      <c r="TD188" s="20">
        <f t="shared" si="306"/>
        <v>0</v>
      </c>
      <c r="TE188" s="20">
        <f t="shared" si="307"/>
        <v>0</v>
      </c>
      <c r="TF188" s="20">
        <f t="shared" si="308"/>
        <v>8000</v>
      </c>
      <c r="TG188" s="20">
        <f t="shared" si="309"/>
        <v>21120</v>
      </c>
      <c r="TH188" s="20">
        <f t="shared" si="310"/>
        <v>21000</v>
      </c>
      <c r="TI188" s="6"/>
      <c r="TJ188" s="36">
        <f t="shared" si="311"/>
        <v>720000</v>
      </c>
      <c r="TK188" s="36">
        <f t="shared" si="312"/>
        <v>720000</v>
      </c>
      <c r="TL188" s="36">
        <f t="shared" si="313"/>
        <v>720000</v>
      </c>
      <c r="TM188" s="20">
        <f t="shared" si="314"/>
        <v>720000</v>
      </c>
      <c r="TN188" s="20">
        <f t="shared" si="315"/>
        <v>0</v>
      </c>
      <c r="TO188" s="20">
        <f t="shared" si="316"/>
        <v>0</v>
      </c>
      <c r="TP188" s="20">
        <f t="shared" si="317"/>
        <v>0</v>
      </c>
      <c r="TQ188" s="36">
        <f t="shared" si="318"/>
        <v>0</v>
      </c>
      <c r="TR188" s="36">
        <f t="shared" si="319"/>
        <v>0</v>
      </c>
      <c r="TS188" s="20">
        <f t="shared" si="320"/>
        <v>0</v>
      </c>
      <c r="TT188" s="20">
        <f t="shared" si="321"/>
        <v>0</v>
      </c>
      <c r="TU188" s="20">
        <f t="shared" si="322"/>
        <v>0</v>
      </c>
      <c r="TV188" s="20">
        <f t="shared" si="323"/>
        <v>0</v>
      </c>
      <c r="TW188" s="20">
        <f t="shared" si="324"/>
        <v>0</v>
      </c>
      <c r="TX188" s="20">
        <f t="shared" si="325"/>
        <v>0</v>
      </c>
      <c r="TY188" s="36">
        <f t="shared" si="326"/>
        <v>0</v>
      </c>
      <c r="TZ188" s="20">
        <f t="shared" si="327"/>
        <v>0</v>
      </c>
      <c r="UA188" s="20">
        <f t="shared" si="328"/>
        <v>0</v>
      </c>
      <c r="UB188" s="20">
        <f t="shared" si="329"/>
        <v>0</v>
      </c>
      <c r="UC188" s="20">
        <f t="shared" si="330"/>
        <v>0</v>
      </c>
      <c r="UD188" s="20">
        <f t="shared" si="331"/>
        <v>0</v>
      </c>
      <c r="UE188" s="20">
        <f t="shared" si="332"/>
        <v>0</v>
      </c>
      <c r="UF188" s="20">
        <f t="shared" si="333"/>
        <v>0</v>
      </c>
      <c r="UG188" s="20">
        <f t="shared" si="334"/>
        <v>0</v>
      </c>
      <c r="UH188" s="20">
        <f t="shared" si="335"/>
        <v>0</v>
      </c>
      <c r="UI188" s="20">
        <f t="shared" si="336"/>
        <v>0</v>
      </c>
      <c r="UJ188" s="20">
        <f t="shared" si="337"/>
        <v>0</v>
      </c>
      <c r="UK188" s="20">
        <f t="shared" si="338"/>
        <v>0</v>
      </c>
      <c r="UL188" s="6"/>
      <c r="UM188" s="36">
        <f t="shared" si="339"/>
        <v>720000</v>
      </c>
      <c r="UN188" s="36">
        <f t="shared" si="340"/>
        <v>720000</v>
      </c>
      <c r="UO188" s="36">
        <f t="shared" si="341"/>
        <v>720000</v>
      </c>
      <c r="UP188" s="20">
        <f t="shared" si="342"/>
        <v>720000</v>
      </c>
      <c r="UQ188" s="20">
        <f t="shared" si="343"/>
        <v>0</v>
      </c>
      <c r="UR188" s="20">
        <f t="shared" si="344"/>
        <v>0</v>
      </c>
      <c r="US188" s="20">
        <f t="shared" si="345"/>
        <v>0</v>
      </c>
      <c r="UT188" s="36">
        <f t="shared" si="346"/>
        <v>0</v>
      </c>
      <c r="UU188" s="36">
        <f t="shared" si="347"/>
        <v>0</v>
      </c>
      <c r="UV188" s="20">
        <f t="shared" si="348"/>
        <v>0</v>
      </c>
      <c r="UW188" s="20">
        <f t="shared" si="349"/>
        <v>0</v>
      </c>
      <c r="UX188" s="20">
        <f t="shared" si="350"/>
        <v>0</v>
      </c>
      <c r="UY188" s="20">
        <f t="shared" si="351"/>
        <v>0</v>
      </c>
      <c r="UZ188" s="20">
        <f t="shared" si="352"/>
        <v>0</v>
      </c>
      <c r="VA188" s="20">
        <f t="shared" si="353"/>
        <v>0</v>
      </c>
      <c r="VB188" s="36">
        <f t="shared" si="354"/>
        <v>0</v>
      </c>
      <c r="VC188" s="20">
        <f t="shared" si="355"/>
        <v>0</v>
      </c>
      <c r="VD188" s="20">
        <f t="shared" si="356"/>
        <v>0</v>
      </c>
      <c r="VE188" s="20">
        <f t="shared" si="357"/>
        <v>0</v>
      </c>
      <c r="VF188" s="20">
        <f t="shared" si="358"/>
        <v>0</v>
      </c>
      <c r="VG188" s="20">
        <f t="shared" si="359"/>
        <v>0</v>
      </c>
      <c r="VH188" s="20">
        <f t="shared" si="360"/>
        <v>0</v>
      </c>
      <c r="VI188" s="20">
        <f t="shared" si="361"/>
        <v>0</v>
      </c>
      <c r="VJ188" s="20">
        <f t="shared" si="362"/>
        <v>0</v>
      </c>
      <c r="VK188" s="20">
        <f t="shared" si="363"/>
        <v>0</v>
      </c>
      <c r="VL188" s="20">
        <f t="shared" si="364"/>
        <v>0</v>
      </c>
      <c r="VM188" s="20">
        <f t="shared" si="365"/>
        <v>0</v>
      </c>
      <c r="VN188" s="20">
        <f t="shared" si="366"/>
        <v>0</v>
      </c>
      <c r="VT188" s="34">
        <f t="shared" si="253"/>
        <v>4878719</v>
      </c>
      <c r="VU188" s="34" t="str">
        <f t="shared" si="254"/>
        <v>Sociální služby města Hořice</v>
      </c>
      <c r="VV188" s="34" t="str">
        <f t="shared" si="255"/>
        <v>pečovatelská služba</v>
      </c>
      <c r="VW188" s="34" t="str">
        <f t="shared" si="256"/>
        <v>pečovatelská služba</v>
      </c>
      <c r="VX188" s="10">
        <f t="shared" si="257"/>
        <v>127000</v>
      </c>
      <c r="VY188" s="10"/>
      <c r="VZ188" s="10"/>
      <c r="WA188" s="10">
        <f t="shared" si="258"/>
        <v>206880</v>
      </c>
      <c r="WB188" s="10">
        <f t="shared" si="259"/>
        <v>10000</v>
      </c>
      <c r="WC188" s="10">
        <f t="shared" si="260"/>
        <v>42000</v>
      </c>
      <c r="WD188" s="10">
        <f t="shared" si="261"/>
        <v>0</v>
      </c>
      <c r="WE188" s="10">
        <f t="shared" si="262"/>
        <v>17000</v>
      </c>
      <c r="WF188" s="10"/>
      <c r="WG188" s="10"/>
      <c r="WH188" s="10">
        <f t="shared" si="263"/>
        <v>21120</v>
      </c>
      <c r="WI188" s="10">
        <f t="shared" si="264"/>
        <v>82000</v>
      </c>
      <c r="WJ188" s="10">
        <f t="shared" si="265"/>
        <v>1014000</v>
      </c>
      <c r="WK188" s="10"/>
      <c r="WL188" s="10">
        <f t="shared" si="266"/>
        <v>550000</v>
      </c>
      <c r="WM188" s="10">
        <f t="shared" si="267"/>
        <v>2070000</v>
      </c>
      <c r="WN188" s="10">
        <f t="shared" si="268"/>
        <v>2070000</v>
      </c>
      <c r="WO188" s="10">
        <f t="shared" si="269"/>
        <v>0</v>
      </c>
      <c r="WP188" s="10">
        <f t="shared" si="270"/>
        <v>1564000</v>
      </c>
      <c r="WQ188" s="34">
        <v>6115340</v>
      </c>
      <c r="WR188" s="10">
        <f t="shared" si="271"/>
        <v>0</v>
      </c>
      <c r="WS188" s="10"/>
      <c r="WT188" s="10"/>
      <c r="WU188" s="10">
        <f t="shared" si="272"/>
        <v>0</v>
      </c>
      <c r="WV188" s="10">
        <f t="shared" si="273"/>
        <v>0</v>
      </c>
      <c r="WW188" s="10">
        <f t="shared" si="274"/>
        <v>0</v>
      </c>
      <c r="WX188" s="10">
        <f t="shared" si="275"/>
        <v>0</v>
      </c>
      <c r="WY188" s="10">
        <f t="shared" si="276"/>
        <v>0</v>
      </c>
      <c r="WZ188" s="10"/>
      <c r="XA188" s="10"/>
      <c r="XB188" s="10">
        <f t="shared" si="277"/>
        <v>0</v>
      </c>
      <c r="XC188" s="10">
        <f t="shared" si="278"/>
        <v>0</v>
      </c>
      <c r="XD188" s="10">
        <f t="shared" si="279"/>
        <v>720000</v>
      </c>
      <c r="XE188" s="10">
        <f t="shared" si="280"/>
        <v>720000</v>
      </c>
      <c r="XF188" s="10"/>
      <c r="XG188" s="10">
        <f t="shared" si="281"/>
        <v>720000</v>
      </c>
      <c r="XH188" s="10">
        <f t="shared" si="282"/>
        <v>0</v>
      </c>
      <c r="XI188" s="10"/>
      <c r="XJ188" s="10"/>
      <c r="XK188" s="10"/>
    </row>
    <row r="189" spans="1:635" s="34" customFormat="1" ht="28.5" customHeight="1">
      <c r="A189" s="7">
        <v>1</v>
      </c>
      <c r="B189" s="9" t="s">
        <v>1818</v>
      </c>
      <c r="C189" s="7">
        <v>70889961</v>
      </c>
      <c r="D189" s="7" t="s">
        <v>1819</v>
      </c>
      <c r="E189" s="7" t="s">
        <v>1299</v>
      </c>
      <c r="F189" s="7">
        <v>5344327</v>
      </c>
      <c r="G189" s="7" t="s">
        <v>1196</v>
      </c>
      <c r="H189" s="7" t="s">
        <v>1187</v>
      </c>
      <c r="I189" s="7" t="s">
        <v>1466</v>
      </c>
      <c r="J189" s="35">
        <v>39083</v>
      </c>
      <c r="K189" s="7"/>
      <c r="L189" s="7" t="s">
        <v>1188</v>
      </c>
      <c r="M189" s="7" t="s">
        <v>1419</v>
      </c>
      <c r="N189" s="7">
        <v>60</v>
      </c>
      <c r="O189" s="7"/>
      <c r="P189" s="7">
        <v>62</v>
      </c>
      <c r="Q189" s="7">
        <v>60</v>
      </c>
      <c r="R189" s="7">
        <v>60</v>
      </c>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t="s">
        <v>1514</v>
      </c>
      <c r="BM189" s="7" t="s">
        <v>1191</v>
      </c>
      <c r="BN189" s="7" t="s">
        <v>1200</v>
      </c>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v>0</v>
      </c>
      <c r="DB189" s="7">
        <v>0</v>
      </c>
      <c r="DC189" s="7">
        <v>0</v>
      </c>
      <c r="DD189" s="7">
        <v>0</v>
      </c>
      <c r="DE189" s="7">
        <v>0</v>
      </c>
      <c r="DF189" s="7">
        <v>26</v>
      </c>
      <c r="DG189" s="7">
        <v>17</v>
      </c>
      <c r="DH189" s="7">
        <v>12</v>
      </c>
      <c r="DI189" s="7">
        <v>3</v>
      </c>
      <c r="DJ189" s="7">
        <v>2</v>
      </c>
      <c r="DK189" s="7">
        <v>26</v>
      </c>
      <c r="DL189" s="7">
        <v>17</v>
      </c>
      <c r="DM189" s="7">
        <v>12</v>
      </c>
      <c r="DN189" s="7">
        <v>3</v>
      </c>
      <c r="DO189" s="7">
        <v>2</v>
      </c>
      <c r="DP189" s="7">
        <v>0</v>
      </c>
      <c r="DQ189" s="7">
        <v>60</v>
      </c>
      <c r="DR189" s="7">
        <v>60</v>
      </c>
      <c r="DS189" s="7">
        <v>0</v>
      </c>
      <c r="DT189" s="7">
        <v>0</v>
      </c>
      <c r="DU189" s="7">
        <v>0</v>
      </c>
      <c r="DV189" s="7">
        <v>0</v>
      </c>
      <c r="DW189" s="7">
        <v>0</v>
      </c>
      <c r="DX189" s="7">
        <v>20</v>
      </c>
      <c r="DY189" s="7">
        <v>23</v>
      </c>
      <c r="DZ189" s="7">
        <v>12</v>
      </c>
      <c r="EA189" s="7">
        <v>3</v>
      </c>
      <c r="EB189" s="7">
        <v>2</v>
      </c>
      <c r="EC189" s="7">
        <v>20</v>
      </c>
      <c r="ED189" s="7">
        <v>23</v>
      </c>
      <c r="EE189" s="7">
        <v>12</v>
      </c>
      <c r="EF189" s="7">
        <v>3</v>
      </c>
      <c r="EG189" s="7">
        <v>2</v>
      </c>
      <c r="EH189" s="7">
        <v>0</v>
      </c>
      <c r="EI189" s="7">
        <v>60</v>
      </c>
      <c r="EJ189" s="7">
        <v>60</v>
      </c>
      <c r="EK189" s="7">
        <v>2</v>
      </c>
      <c r="EL189" s="7">
        <v>1</v>
      </c>
      <c r="EM189" s="7">
        <v>1</v>
      </c>
      <c r="EN189" s="7">
        <v>450000</v>
      </c>
      <c r="EO189" s="7">
        <v>400000</v>
      </c>
      <c r="EP189" s="7">
        <v>19</v>
      </c>
      <c r="EQ189" s="7">
        <v>19</v>
      </c>
      <c r="ER189" s="7">
        <v>19</v>
      </c>
      <c r="ES189" s="7">
        <v>5720000</v>
      </c>
      <c r="ET189" s="7">
        <v>2600000</v>
      </c>
      <c r="EU189" s="7">
        <v>6</v>
      </c>
      <c r="EV189" s="7">
        <v>3</v>
      </c>
      <c r="EW189" s="7">
        <v>3</v>
      </c>
      <c r="EX189" s="7">
        <v>1500000</v>
      </c>
      <c r="EY189" s="7">
        <v>0</v>
      </c>
      <c r="EZ189" s="7"/>
      <c r="FA189" s="7"/>
      <c r="FB189" s="7"/>
      <c r="FC189" s="7"/>
      <c r="FD189" s="7"/>
      <c r="FE189" s="7"/>
      <c r="FF189" s="7"/>
      <c r="FG189" s="7"/>
      <c r="FH189" s="7"/>
      <c r="FI189" s="7"/>
      <c r="FJ189" s="7"/>
      <c r="FK189" s="7"/>
      <c r="FL189" s="7"/>
      <c r="FM189" s="7"/>
      <c r="FN189" s="7"/>
      <c r="FO189" s="7">
        <v>22</v>
      </c>
      <c r="FP189" s="7">
        <v>10.6</v>
      </c>
      <c r="FQ189" s="7">
        <v>0</v>
      </c>
      <c r="FR189" s="7">
        <v>2640000</v>
      </c>
      <c r="FS189" s="7">
        <v>0</v>
      </c>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c r="IT189" s="7"/>
      <c r="IU189" s="7"/>
      <c r="IV189" s="7"/>
      <c r="IW189" s="7"/>
      <c r="IX189" s="7"/>
      <c r="IY189" s="7"/>
      <c r="IZ189" s="7"/>
      <c r="JA189" s="7"/>
      <c r="JB189" s="7"/>
      <c r="JC189" s="7"/>
      <c r="JD189" s="7"/>
      <c r="JE189" s="7"/>
      <c r="JF189" s="7"/>
      <c r="JG189" s="7"/>
      <c r="JH189" s="7"/>
      <c r="JI189" s="7"/>
      <c r="JJ189" s="7"/>
      <c r="JK189" s="7"/>
      <c r="JL189" s="7"/>
      <c r="JM189" s="7"/>
      <c r="JN189" s="7"/>
      <c r="JO189" s="7"/>
      <c r="JP189" s="7"/>
      <c r="JQ189" s="7"/>
      <c r="JR189" s="7"/>
      <c r="JS189" s="7"/>
      <c r="JT189" s="7"/>
      <c r="JU189" s="7"/>
      <c r="JV189" s="7"/>
      <c r="JW189" s="7"/>
      <c r="JX189" s="7"/>
      <c r="JY189" s="7"/>
      <c r="JZ189" s="7"/>
      <c r="KA189" s="7"/>
      <c r="KB189" s="7"/>
      <c r="KC189" s="7"/>
      <c r="KD189" s="7"/>
      <c r="KE189" s="7"/>
      <c r="KF189" s="7"/>
      <c r="KG189" s="7">
        <v>1</v>
      </c>
      <c r="KH189" s="7">
        <v>8</v>
      </c>
      <c r="KI189" s="7">
        <v>23</v>
      </c>
      <c r="KJ189" s="7">
        <v>0</v>
      </c>
      <c r="KK189" s="7">
        <v>0</v>
      </c>
      <c r="KL189" s="7">
        <v>0</v>
      </c>
      <c r="KM189" s="7">
        <v>23</v>
      </c>
      <c r="KN189" s="7">
        <v>10310000</v>
      </c>
      <c r="KO189" s="7">
        <v>3000000</v>
      </c>
      <c r="KP189" s="7">
        <v>3000000</v>
      </c>
      <c r="KQ189" s="7"/>
      <c r="KR189" s="7"/>
      <c r="KS189" s="7"/>
      <c r="KT189" s="7">
        <v>0</v>
      </c>
      <c r="KU189" s="7">
        <v>0</v>
      </c>
      <c r="KV189" s="7">
        <v>0</v>
      </c>
      <c r="KW189" s="7"/>
      <c r="KX189" s="7"/>
      <c r="KY189" s="7"/>
      <c r="KZ189" s="7">
        <v>0</v>
      </c>
      <c r="LA189" s="7">
        <v>0</v>
      </c>
      <c r="LB189" s="7">
        <v>0</v>
      </c>
      <c r="LC189" s="7"/>
      <c r="LD189" s="7"/>
      <c r="LE189" s="7"/>
      <c r="LF189" s="7">
        <v>130000</v>
      </c>
      <c r="LG189" s="7">
        <v>0</v>
      </c>
      <c r="LH189" s="7">
        <v>0</v>
      </c>
      <c r="LI189" s="7"/>
      <c r="LJ189" s="7"/>
      <c r="LK189" s="7"/>
      <c r="LL189" s="7">
        <v>0</v>
      </c>
      <c r="LM189" s="7">
        <v>0</v>
      </c>
      <c r="LN189" s="7">
        <v>0</v>
      </c>
      <c r="LO189" s="7"/>
      <c r="LP189" s="7"/>
      <c r="LQ189" s="7"/>
      <c r="LR189" s="7">
        <v>120000</v>
      </c>
      <c r="LS189" s="7">
        <v>0</v>
      </c>
      <c r="LT189" s="7">
        <v>0</v>
      </c>
      <c r="LU189" s="7"/>
      <c r="LV189" s="7"/>
      <c r="LW189" s="7"/>
      <c r="LX189" s="7">
        <v>6000</v>
      </c>
      <c r="LY189" s="7">
        <v>0</v>
      </c>
      <c r="LZ189" s="7">
        <v>0</v>
      </c>
      <c r="MA189" s="7"/>
      <c r="MB189" s="7"/>
      <c r="MC189" s="7"/>
      <c r="MD189" s="7">
        <v>40000</v>
      </c>
      <c r="ME189" s="7">
        <v>0</v>
      </c>
      <c r="MF189" s="7">
        <v>0</v>
      </c>
      <c r="MG189" s="7"/>
      <c r="MH189" s="7"/>
      <c r="MI189" s="7"/>
      <c r="MJ189" s="7">
        <v>12000</v>
      </c>
      <c r="MK189" s="7">
        <v>0</v>
      </c>
      <c r="ML189" s="7">
        <v>0</v>
      </c>
      <c r="MM189" s="7"/>
      <c r="MN189" s="7"/>
      <c r="MO189" s="7"/>
      <c r="MP189" s="7">
        <v>400000</v>
      </c>
      <c r="MQ189" s="7">
        <v>0</v>
      </c>
      <c r="MR189" s="7">
        <v>0</v>
      </c>
      <c r="MS189" s="7"/>
      <c r="MT189" s="7"/>
      <c r="MU189" s="7"/>
      <c r="MV189" s="7">
        <v>1200000</v>
      </c>
      <c r="MW189" s="7">
        <v>0</v>
      </c>
      <c r="MX189" s="7">
        <v>0</v>
      </c>
      <c r="MY189" s="7"/>
      <c r="MZ189" s="7"/>
      <c r="NA189" s="7"/>
      <c r="NB189" s="7">
        <v>30000</v>
      </c>
      <c r="NC189" s="7">
        <v>0</v>
      </c>
      <c r="ND189" s="7">
        <v>0</v>
      </c>
      <c r="NE189" s="7"/>
      <c r="NF189" s="7"/>
      <c r="NG189" s="7"/>
      <c r="NH189" s="7">
        <v>0</v>
      </c>
      <c r="NI189" s="7">
        <v>0</v>
      </c>
      <c r="NJ189" s="7">
        <v>0</v>
      </c>
      <c r="NK189" s="7"/>
      <c r="NL189" s="7"/>
      <c r="NM189" s="7"/>
      <c r="NN189" s="7">
        <v>38000</v>
      </c>
      <c r="NO189" s="7">
        <v>0</v>
      </c>
      <c r="NP189" s="7">
        <v>0</v>
      </c>
      <c r="NQ189" s="7"/>
      <c r="NR189" s="7"/>
      <c r="NS189" s="7"/>
      <c r="NT189" s="7">
        <v>25000</v>
      </c>
      <c r="NU189" s="7">
        <v>0</v>
      </c>
      <c r="NV189" s="7">
        <v>0</v>
      </c>
      <c r="NW189" s="7"/>
      <c r="NX189" s="7"/>
      <c r="NY189" s="7"/>
      <c r="NZ189" s="7">
        <v>120000</v>
      </c>
      <c r="OA189" s="7">
        <v>0</v>
      </c>
      <c r="OB189" s="7">
        <v>0</v>
      </c>
      <c r="OC189" s="7"/>
      <c r="OD189" s="7"/>
      <c r="OE189" s="7"/>
      <c r="OF189" s="7">
        <v>8000</v>
      </c>
      <c r="OG189" s="7">
        <v>0</v>
      </c>
      <c r="OH189" s="7">
        <v>0</v>
      </c>
      <c r="OI189" s="7"/>
      <c r="OJ189" s="7"/>
      <c r="OK189" s="7"/>
      <c r="OL189" s="7">
        <v>0</v>
      </c>
      <c r="OM189" s="7">
        <v>0</v>
      </c>
      <c r="ON189" s="7">
        <v>0</v>
      </c>
      <c r="OO189" s="7"/>
      <c r="OP189" s="7"/>
      <c r="OQ189" s="7"/>
      <c r="OR189" s="7">
        <v>0</v>
      </c>
      <c r="OS189" s="7">
        <v>0</v>
      </c>
      <c r="OT189" s="7">
        <v>0</v>
      </c>
      <c r="OU189" s="7"/>
      <c r="OV189" s="7"/>
      <c r="OW189" s="7"/>
      <c r="OX189" s="7">
        <v>230000</v>
      </c>
      <c r="OY189" s="7">
        <v>0</v>
      </c>
      <c r="OZ189" s="7">
        <v>0</v>
      </c>
      <c r="PA189" s="7"/>
      <c r="PB189" s="7"/>
      <c r="PC189" s="7"/>
      <c r="PD189" s="7">
        <v>161000</v>
      </c>
      <c r="PE189" s="7">
        <v>0</v>
      </c>
      <c r="PF189" s="7">
        <v>0</v>
      </c>
      <c r="PG189" s="7"/>
      <c r="PH189" s="7"/>
      <c r="PI189" s="7"/>
      <c r="PJ189" s="7">
        <v>2500000</v>
      </c>
      <c r="PK189" s="7">
        <v>0</v>
      </c>
      <c r="PL189" s="7">
        <v>0</v>
      </c>
      <c r="PM189" s="7"/>
      <c r="PN189" s="7"/>
      <c r="PO189" s="7"/>
      <c r="PP189" s="7">
        <v>15330000</v>
      </c>
      <c r="PQ189" s="7">
        <v>3000000</v>
      </c>
      <c r="PR189" s="8">
        <v>3000000</v>
      </c>
      <c r="PS189" s="7">
        <v>100</v>
      </c>
      <c r="PT189" s="7">
        <v>100</v>
      </c>
      <c r="PU189" s="7"/>
      <c r="PV189" s="7">
        <v>16387618</v>
      </c>
      <c r="PW189" s="7"/>
      <c r="PX189" s="7">
        <v>2734000</v>
      </c>
      <c r="PY189" s="7">
        <v>2700000</v>
      </c>
      <c r="PZ189" s="7">
        <v>3000000</v>
      </c>
      <c r="QA189" s="7">
        <v>0</v>
      </c>
      <c r="QB189" s="7">
        <v>0</v>
      </c>
      <c r="QC189" s="7">
        <v>0</v>
      </c>
      <c r="QD189" s="7">
        <v>1820000</v>
      </c>
      <c r="QE189" s="7">
        <v>1900000</v>
      </c>
      <c r="QF189" s="7">
        <v>1900000</v>
      </c>
      <c r="QG189" s="7">
        <v>0</v>
      </c>
      <c r="QH189" s="7">
        <v>0</v>
      </c>
      <c r="QI189" s="7">
        <v>0</v>
      </c>
      <c r="QJ189" s="7">
        <v>10158194</v>
      </c>
      <c r="QK189" s="7">
        <v>9700000</v>
      </c>
      <c r="QL189" s="7">
        <v>9830000</v>
      </c>
      <c r="QM189" s="7"/>
      <c r="QN189" s="7">
        <v>563558</v>
      </c>
      <c r="QO189" s="7">
        <v>660000</v>
      </c>
      <c r="QP189" s="7">
        <v>600000</v>
      </c>
      <c r="QQ189" s="7"/>
      <c r="QR189" s="7"/>
      <c r="QS189" s="7"/>
      <c r="QT189" s="7"/>
      <c r="QU189" s="7">
        <v>0</v>
      </c>
      <c r="QV189" s="7">
        <v>15000</v>
      </c>
      <c r="QW189" s="7">
        <v>0</v>
      </c>
      <c r="QX189" s="7"/>
      <c r="QY189" s="7"/>
      <c r="QZ189" s="7"/>
      <c r="RA189" s="7"/>
      <c r="RB189" s="7"/>
      <c r="RC189" s="7"/>
      <c r="RD189" s="7"/>
      <c r="RE189" s="7"/>
      <c r="RF189" s="7"/>
      <c r="RG189" s="7"/>
      <c r="RH189" s="7"/>
      <c r="RI189" s="7">
        <v>0</v>
      </c>
      <c r="RJ189" s="7"/>
      <c r="RK189" s="7"/>
      <c r="RL189" s="7"/>
      <c r="RM189" s="7" t="s">
        <v>1188</v>
      </c>
      <c r="RN189" s="7"/>
      <c r="RO189" s="7"/>
      <c r="RP189" s="7"/>
      <c r="RQ189" s="7"/>
      <c r="RR189" s="7"/>
      <c r="RS189" s="7"/>
      <c r="RT189" s="7"/>
      <c r="RU189" s="7"/>
      <c r="RV189" s="7"/>
      <c r="RW189" s="7"/>
      <c r="RX189" s="7"/>
      <c r="RY189" s="7"/>
      <c r="RZ189" s="7"/>
      <c r="SA189" s="7"/>
      <c r="SB189" s="7"/>
      <c r="SC189" s="7"/>
      <c r="SD189" s="7"/>
      <c r="SE189" s="7"/>
      <c r="SF189" s="7"/>
      <c r="SG189" s="36">
        <f t="shared" si="283"/>
        <v>15330000</v>
      </c>
      <c r="SH189" s="36">
        <f t="shared" si="284"/>
        <v>15330000</v>
      </c>
      <c r="SI189" s="36">
        <f t="shared" si="285"/>
        <v>10440000</v>
      </c>
      <c r="SJ189" s="20">
        <f t="shared" si="286"/>
        <v>10310000</v>
      </c>
      <c r="SK189" s="20">
        <f t="shared" si="287"/>
        <v>0</v>
      </c>
      <c r="SL189" s="20">
        <f t="shared" si="288"/>
        <v>0</v>
      </c>
      <c r="SM189" s="20">
        <f t="shared" si="289"/>
        <v>130000</v>
      </c>
      <c r="SN189" s="36">
        <f t="shared" si="290"/>
        <v>4890000</v>
      </c>
      <c r="SO189" s="36">
        <f t="shared" si="291"/>
        <v>120000</v>
      </c>
      <c r="SP189" s="20">
        <f t="shared" si="292"/>
        <v>0</v>
      </c>
      <c r="SQ189" s="20">
        <f t="shared" si="293"/>
        <v>120000</v>
      </c>
      <c r="SR189" s="20">
        <f t="shared" si="294"/>
        <v>6000</v>
      </c>
      <c r="SS189" s="20">
        <f t="shared" si="295"/>
        <v>40000</v>
      </c>
      <c r="ST189" s="20">
        <f t="shared" si="296"/>
        <v>12000</v>
      </c>
      <c r="SU189" s="20">
        <f t="shared" si="297"/>
        <v>400000</v>
      </c>
      <c r="SV189" s="36">
        <f t="shared" si="298"/>
        <v>1651000</v>
      </c>
      <c r="SW189" s="20">
        <f t="shared" si="299"/>
        <v>1200000</v>
      </c>
      <c r="SX189" s="20">
        <f t="shared" si="300"/>
        <v>30000</v>
      </c>
      <c r="SY189" s="20">
        <f t="shared" si="301"/>
        <v>0</v>
      </c>
      <c r="SZ189" s="20">
        <f t="shared" si="302"/>
        <v>38000</v>
      </c>
      <c r="TA189" s="20">
        <f t="shared" si="303"/>
        <v>25000</v>
      </c>
      <c r="TB189" s="20">
        <f t="shared" si="304"/>
        <v>120000</v>
      </c>
      <c r="TC189" s="20">
        <f t="shared" si="305"/>
        <v>8000</v>
      </c>
      <c r="TD189" s="20">
        <f t="shared" si="306"/>
        <v>0</v>
      </c>
      <c r="TE189" s="20">
        <f t="shared" si="307"/>
        <v>0</v>
      </c>
      <c r="TF189" s="20">
        <f t="shared" si="308"/>
        <v>230000</v>
      </c>
      <c r="TG189" s="20">
        <f t="shared" si="309"/>
        <v>161000</v>
      </c>
      <c r="TH189" s="20">
        <f t="shared" si="310"/>
        <v>2500000</v>
      </c>
      <c r="TI189" s="6"/>
      <c r="TJ189" s="36">
        <f t="shared" si="311"/>
        <v>3000000</v>
      </c>
      <c r="TK189" s="36">
        <f t="shared" si="312"/>
        <v>3000000</v>
      </c>
      <c r="TL189" s="36">
        <f t="shared" si="313"/>
        <v>3000000</v>
      </c>
      <c r="TM189" s="20">
        <f t="shared" si="314"/>
        <v>3000000</v>
      </c>
      <c r="TN189" s="20">
        <f t="shared" si="315"/>
        <v>0</v>
      </c>
      <c r="TO189" s="20">
        <f t="shared" si="316"/>
        <v>0</v>
      </c>
      <c r="TP189" s="20">
        <f t="shared" si="317"/>
        <v>0</v>
      </c>
      <c r="TQ189" s="36">
        <f t="shared" si="318"/>
        <v>0</v>
      </c>
      <c r="TR189" s="36">
        <f t="shared" si="319"/>
        <v>0</v>
      </c>
      <c r="TS189" s="20">
        <f t="shared" si="320"/>
        <v>0</v>
      </c>
      <c r="TT189" s="20">
        <f t="shared" si="321"/>
        <v>0</v>
      </c>
      <c r="TU189" s="20">
        <f t="shared" si="322"/>
        <v>0</v>
      </c>
      <c r="TV189" s="20">
        <f t="shared" si="323"/>
        <v>0</v>
      </c>
      <c r="TW189" s="20">
        <f t="shared" si="324"/>
        <v>0</v>
      </c>
      <c r="TX189" s="20">
        <f t="shared" si="325"/>
        <v>0</v>
      </c>
      <c r="TY189" s="36">
        <f t="shared" si="326"/>
        <v>0</v>
      </c>
      <c r="TZ189" s="20">
        <f t="shared" si="327"/>
        <v>0</v>
      </c>
      <c r="UA189" s="20">
        <f t="shared" si="328"/>
        <v>0</v>
      </c>
      <c r="UB189" s="20">
        <f t="shared" si="329"/>
        <v>0</v>
      </c>
      <c r="UC189" s="20">
        <f t="shared" si="330"/>
        <v>0</v>
      </c>
      <c r="UD189" s="20">
        <f t="shared" si="331"/>
        <v>0</v>
      </c>
      <c r="UE189" s="20">
        <f t="shared" si="332"/>
        <v>0</v>
      </c>
      <c r="UF189" s="20">
        <f t="shared" si="333"/>
        <v>0</v>
      </c>
      <c r="UG189" s="20">
        <f t="shared" si="334"/>
        <v>0</v>
      </c>
      <c r="UH189" s="20">
        <f t="shared" si="335"/>
        <v>0</v>
      </c>
      <c r="UI189" s="20">
        <f t="shared" si="336"/>
        <v>0</v>
      </c>
      <c r="UJ189" s="20">
        <f t="shared" si="337"/>
        <v>0</v>
      </c>
      <c r="UK189" s="20">
        <f t="shared" si="338"/>
        <v>0</v>
      </c>
      <c r="UL189" s="6"/>
      <c r="UM189" s="36">
        <f t="shared" si="339"/>
        <v>3000000</v>
      </c>
      <c r="UN189" s="36">
        <f t="shared" si="340"/>
        <v>3000000</v>
      </c>
      <c r="UO189" s="36">
        <f t="shared" si="341"/>
        <v>3000000</v>
      </c>
      <c r="UP189" s="20">
        <f t="shared" si="342"/>
        <v>3000000</v>
      </c>
      <c r="UQ189" s="20">
        <f t="shared" si="343"/>
        <v>0</v>
      </c>
      <c r="UR189" s="20">
        <f t="shared" si="344"/>
        <v>0</v>
      </c>
      <c r="US189" s="20">
        <f t="shared" si="345"/>
        <v>0</v>
      </c>
      <c r="UT189" s="36">
        <f t="shared" si="346"/>
        <v>0</v>
      </c>
      <c r="UU189" s="36">
        <f t="shared" si="347"/>
        <v>0</v>
      </c>
      <c r="UV189" s="20">
        <f t="shared" si="348"/>
        <v>0</v>
      </c>
      <c r="UW189" s="20">
        <f t="shared" si="349"/>
        <v>0</v>
      </c>
      <c r="UX189" s="20">
        <f t="shared" si="350"/>
        <v>0</v>
      </c>
      <c r="UY189" s="20">
        <f t="shared" si="351"/>
        <v>0</v>
      </c>
      <c r="UZ189" s="20">
        <f t="shared" si="352"/>
        <v>0</v>
      </c>
      <c r="VA189" s="20">
        <f t="shared" si="353"/>
        <v>0</v>
      </c>
      <c r="VB189" s="36">
        <f t="shared" si="354"/>
        <v>0</v>
      </c>
      <c r="VC189" s="20">
        <f t="shared" si="355"/>
        <v>0</v>
      </c>
      <c r="VD189" s="20">
        <f t="shared" si="356"/>
        <v>0</v>
      </c>
      <c r="VE189" s="20">
        <f t="shared" si="357"/>
        <v>0</v>
      </c>
      <c r="VF189" s="20">
        <f t="shared" si="358"/>
        <v>0</v>
      </c>
      <c r="VG189" s="20">
        <f t="shared" si="359"/>
        <v>0</v>
      </c>
      <c r="VH189" s="20">
        <f t="shared" si="360"/>
        <v>0</v>
      </c>
      <c r="VI189" s="20">
        <f t="shared" si="361"/>
        <v>0</v>
      </c>
      <c r="VJ189" s="20">
        <f t="shared" si="362"/>
        <v>0</v>
      </c>
      <c r="VK189" s="20">
        <f t="shared" si="363"/>
        <v>0</v>
      </c>
      <c r="VL189" s="20">
        <f t="shared" si="364"/>
        <v>0</v>
      </c>
      <c r="VM189" s="20">
        <f t="shared" si="365"/>
        <v>0</v>
      </c>
      <c r="VN189" s="20">
        <f t="shared" si="366"/>
        <v>0</v>
      </c>
      <c r="VT189" s="34">
        <f t="shared" si="253"/>
        <v>5344327</v>
      </c>
      <c r="VU189" s="34" t="str">
        <f t="shared" si="254"/>
        <v>Sociální služby města Hořice</v>
      </c>
      <c r="VV189" s="34" t="str">
        <f t="shared" si="255"/>
        <v>domov pro seniory</v>
      </c>
      <c r="VW189" s="34" t="str">
        <f t="shared" si="256"/>
        <v>domovy pro seniory</v>
      </c>
      <c r="VX189" s="10">
        <f t="shared" si="257"/>
        <v>178000</v>
      </c>
      <c r="VY189" s="10"/>
      <c r="VZ189" s="10"/>
      <c r="WA189" s="10">
        <f t="shared" si="258"/>
        <v>1200000</v>
      </c>
      <c r="WB189" s="10">
        <f t="shared" si="259"/>
        <v>120000</v>
      </c>
      <c r="WC189" s="10">
        <f t="shared" si="260"/>
        <v>0</v>
      </c>
      <c r="WD189" s="10">
        <f t="shared" si="261"/>
        <v>0</v>
      </c>
      <c r="WE189" s="10">
        <f t="shared" si="262"/>
        <v>93000</v>
      </c>
      <c r="WF189" s="10"/>
      <c r="WG189" s="10"/>
      <c r="WH189" s="10">
        <f t="shared" si="263"/>
        <v>161000</v>
      </c>
      <c r="WI189" s="10">
        <f t="shared" si="264"/>
        <v>3138000</v>
      </c>
      <c r="WJ189" s="10">
        <f t="shared" si="265"/>
        <v>7670000</v>
      </c>
      <c r="WK189" s="10"/>
      <c r="WL189" s="10">
        <f t="shared" si="266"/>
        <v>2770000</v>
      </c>
      <c r="WM189" s="10">
        <f t="shared" si="267"/>
        <v>15330000</v>
      </c>
      <c r="WN189" s="10">
        <f t="shared" si="268"/>
        <v>15330000</v>
      </c>
      <c r="WO189" s="10">
        <f t="shared" si="269"/>
        <v>0</v>
      </c>
      <c r="WP189" s="10">
        <f t="shared" si="270"/>
        <v>10440000</v>
      </c>
      <c r="WQ189" s="34">
        <v>6115340</v>
      </c>
      <c r="WR189" s="10">
        <f t="shared" si="271"/>
        <v>0</v>
      </c>
      <c r="WS189" s="10"/>
      <c r="WT189" s="10"/>
      <c r="WU189" s="10">
        <f t="shared" si="272"/>
        <v>0</v>
      </c>
      <c r="WV189" s="10">
        <f t="shared" si="273"/>
        <v>0</v>
      </c>
      <c r="WW189" s="10">
        <f t="shared" si="274"/>
        <v>0</v>
      </c>
      <c r="WX189" s="10">
        <f t="shared" si="275"/>
        <v>0</v>
      </c>
      <c r="WY189" s="10">
        <f t="shared" si="276"/>
        <v>0</v>
      </c>
      <c r="WZ189" s="10"/>
      <c r="XA189" s="10"/>
      <c r="XB189" s="10">
        <f t="shared" si="277"/>
        <v>0</v>
      </c>
      <c r="XC189" s="10">
        <f t="shared" si="278"/>
        <v>0</v>
      </c>
      <c r="XD189" s="10">
        <f t="shared" si="279"/>
        <v>3000000</v>
      </c>
      <c r="XE189" s="10">
        <f t="shared" si="280"/>
        <v>3000000</v>
      </c>
      <c r="XF189" s="10"/>
      <c r="XG189" s="10">
        <f t="shared" si="281"/>
        <v>3000000</v>
      </c>
      <c r="XH189" s="10">
        <f t="shared" si="282"/>
        <v>0</v>
      </c>
      <c r="XI189" s="10"/>
      <c r="XJ189" s="10"/>
      <c r="XK189" s="10"/>
    </row>
    <row r="190" spans="1:635" s="34" customFormat="1" ht="28.5" customHeight="1">
      <c r="A190" s="7">
        <v>1</v>
      </c>
      <c r="B190" s="9" t="s">
        <v>1818</v>
      </c>
      <c r="C190" s="7">
        <v>70889961</v>
      </c>
      <c r="D190" s="7" t="s">
        <v>1819</v>
      </c>
      <c r="E190" s="7" t="s">
        <v>1299</v>
      </c>
      <c r="F190" s="7">
        <v>6478708</v>
      </c>
      <c r="G190" s="7" t="s">
        <v>1214</v>
      </c>
      <c r="H190" s="7" t="s">
        <v>1187</v>
      </c>
      <c r="I190" s="7" t="s">
        <v>1214</v>
      </c>
      <c r="J190" s="35">
        <v>39084</v>
      </c>
      <c r="K190" s="7"/>
      <c r="L190" s="7" t="s">
        <v>1188</v>
      </c>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t="s">
        <v>1628</v>
      </c>
      <c r="AQ190" s="7">
        <v>3</v>
      </c>
      <c r="AR190" s="7">
        <v>15</v>
      </c>
      <c r="AS190" s="7">
        <v>12</v>
      </c>
      <c r="AT190" s="7">
        <v>10</v>
      </c>
      <c r="AU190" s="7">
        <v>15</v>
      </c>
      <c r="AV190" s="7"/>
      <c r="AW190" s="7"/>
      <c r="AX190" s="7"/>
      <c r="AY190" s="7"/>
      <c r="AZ190" s="7"/>
      <c r="BA190" s="7"/>
      <c r="BB190" s="7"/>
      <c r="BC190" s="7"/>
      <c r="BD190" s="7"/>
      <c r="BE190" s="7"/>
      <c r="BF190" s="7"/>
      <c r="BG190" s="7"/>
      <c r="BH190" s="7"/>
      <c r="BI190" s="7"/>
      <c r="BJ190" s="7">
        <v>600</v>
      </c>
      <c r="BK190" s="7"/>
      <c r="BL190" s="7" t="s">
        <v>1822</v>
      </c>
      <c r="BM190" s="7" t="s">
        <v>1212</v>
      </c>
      <c r="BN190" s="7" t="s">
        <v>1499</v>
      </c>
      <c r="BO190" s="7">
        <v>0</v>
      </c>
      <c r="BP190" s="7">
        <v>1</v>
      </c>
      <c r="BQ190" s="7">
        <v>4</v>
      </c>
      <c r="BR190" s="7">
        <v>1</v>
      </c>
      <c r="BS190" s="7">
        <v>0</v>
      </c>
      <c r="BT190" s="7">
        <v>0</v>
      </c>
      <c r="BU190" s="7">
        <v>0</v>
      </c>
      <c r="BV190" s="7">
        <v>3</v>
      </c>
      <c r="BW190" s="7">
        <v>0</v>
      </c>
      <c r="BX190" s="7">
        <v>0</v>
      </c>
      <c r="BY190" s="7">
        <v>0</v>
      </c>
      <c r="BZ190" s="7">
        <v>1</v>
      </c>
      <c r="CA190" s="7">
        <v>7</v>
      </c>
      <c r="CB190" s="7">
        <v>1</v>
      </c>
      <c r="CC190" s="7">
        <v>0</v>
      </c>
      <c r="CD190" s="7">
        <v>6</v>
      </c>
      <c r="CE190" s="7">
        <v>3</v>
      </c>
      <c r="CF190" s="7">
        <v>9</v>
      </c>
      <c r="CG190" s="7"/>
      <c r="CH190" s="7">
        <v>0</v>
      </c>
      <c r="CI190" s="7">
        <v>2</v>
      </c>
      <c r="CJ190" s="7">
        <v>5</v>
      </c>
      <c r="CK190" s="7">
        <v>2</v>
      </c>
      <c r="CL190" s="7">
        <v>0</v>
      </c>
      <c r="CM190" s="7">
        <v>0</v>
      </c>
      <c r="CN190" s="7">
        <v>2</v>
      </c>
      <c r="CO190" s="7">
        <v>3</v>
      </c>
      <c r="CP190" s="7">
        <v>1</v>
      </c>
      <c r="CQ190" s="7">
        <v>0</v>
      </c>
      <c r="CR190" s="7">
        <v>0</v>
      </c>
      <c r="CS190" s="7">
        <v>4</v>
      </c>
      <c r="CT190" s="7">
        <v>8</v>
      </c>
      <c r="CU190" s="7">
        <v>3</v>
      </c>
      <c r="CV190" s="7">
        <v>0</v>
      </c>
      <c r="CW190" s="7">
        <v>9</v>
      </c>
      <c r="CX190" s="7">
        <v>6</v>
      </c>
      <c r="CY190" s="7">
        <v>15</v>
      </c>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v>1</v>
      </c>
      <c r="EL190" s="7">
        <v>0.1</v>
      </c>
      <c r="EM190" s="7">
        <v>0.1</v>
      </c>
      <c r="EN190" s="7">
        <v>23000</v>
      </c>
      <c r="EO190" s="7">
        <v>0</v>
      </c>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v>1</v>
      </c>
      <c r="FP190" s="7">
        <v>0.1</v>
      </c>
      <c r="FQ190" s="7">
        <v>0.1</v>
      </c>
      <c r="FR190" s="7">
        <v>20000</v>
      </c>
      <c r="FS190" s="7">
        <v>0</v>
      </c>
      <c r="FT190" s="7"/>
      <c r="FU190" s="7"/>
      <c r="FV190" s="7"/>
      <c r="FW190" s="7"/>
      <c r="FX190" s="7"/>
      <c r="FY190" s="7"/>
      <c r="FZ190" s="7"/>
      <c r="GA190" s="7"/>
      <c r="GB190" s="7"/>
      <c r="GC190" s="7"/>
      <c r="GD190" s="7"/>
      <c r="GE190" s="7"/>
      <c r="GF190" s="7"/>
      <c r="GG190" s="7"/>
      <c r="GH190" s="7"/>
      <c r="GI190" s="7"/>
      <c r="GJ190" s="7"/>
      <c r="GK190" s="7"/>
      <c r="GL190" s="7">
        <v>3</v>
      </c>
      <c r="GM190" s="7">
        <v>1.5</v>
      </c>
      <c r="GN190" s="7">
        <v>30</v>
      </c>
      <c r="GO190" s="7">
        <v>1.25</v>
      </c>
      <c r="GP190" s="7">
        <v>75000</v>
      </c>
      <c r="GQ190" s="7">
        <v>10000</v>
      </c>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c r="IT190" s="7"/>
      <c r="IU190" s="7"/>
      <c r="IV190" s="7"/>
      <c r="IW190" s="7"/>
      <c r="IX190" s="7"/>
      <c r="IY190" s="7"/>
      <c r="IZ190" s="7"/>
      <c r="JA190" s="7"/>
      <c r="JB190" s="7"/>
      <c r="JC190" s="7"/>
      <c r="JD190" s="7"/>
      <c r="JE190" s="7"/>
      <c r="JF190" s="7"/>
      <c r="JG190" s="7"/>
      <c r="JH190" s="7"/>
      <c r="JI190" s="7"/>
      <c r="JJ190" s="7"/>
      <c r="JK190" s="7"/>
      <c r="JL190" s="7"/>
      <c r="JM190" s="7"/>
      <c r="JN190" s="7"/>
      <c r="JO190" s="7"/>
      <c r="JP190" s="7"/>
      <c r="JQ190" s="7"/>
      <c r="JR190" s="7"/>
      <c r="JS190" s="7"/>
      <c r="JT190" s="7"/>
      <c r="JU190" s="7"/>
      <c r="JV190" s="7"/>
      <c r="JW190" s="7"/>
      <c r="JX190" s="7"/>
      <c r="JY190" s="7"/>
      <c r="JZ190" s="7"/>
      <c r="KA190" s="7"/>
      <c r="KB190" s="7"/>
      <c r="KC190" s="7"/>
      <c r="KD190" s="7"/>
      <c r="KE190" s="7"/>
      <c r="KF190" s="7"/>
      <c r="KG190" s="7">
        <v>0</v>
      </c>
      <c r="KH190" s="7"/>
      <c r="KI190" s="7">
        <v>0.1</v>
      </c>
      <c r="KJ190" s="7">
        <v>1.25</v>
      </c>
      <c r="KK190" s="7">
        <v>0</v>
      </c>
      <c r="KL190" s="7">
        <v>0</v>
      </c>
      <c r="KM190" s="7">
        <v>1.35</v>
      </c>
      <c r="KN190" s="7">
        <v>43000</v>
      </c>
      <c r="KO190" s="7">
        <v>0</v>
      </c>
      <c r="KP190" s="7">
        <v>0</v>
      </c>
      <c r="KQ190" s="7"/>
      <c r="KR190" s="7"/>
      <c r="KS190" s="7"/>
      <c r="KT190" s="7">
        <v>75000</v>
      </c>
      <c r="KU190" s="7">
        <v>10000</v>
      </c>
      <c r="KV190" s="7">
        <v>10000</v>
      </c>
      <c r="KW190" s="7"/>
      <c r="KX190" s="7"/>
      <c r="KY190" s="7"/>
      <c r="KZ190" s="7">
        <v>0</v>
      </c>
      <c r="LA190" s="7">
        <v>0</v>
      </c>
      <c r="LB190" s="7">
        <v>0</v>
      </c>
      <c r="LC190" s="7"/>
      <c r="LD190" s="7"/>
      <c r="LE190" s="7"/>
      <c r="LF190" s="7">
        <v>3000</v>
      </c>
      <c r="LG190" s="7">
        <v>0</v>
      </c>
      <c r="LH190" s="7">
        <v>0</v>
      </c>
      <c r="LI190" s="7"/>
      <c r="LJ190" s="7"/>
      <c r="LK190" s="7"/>
      <c r="LL190" s="7">
        <v>0</v>
      </c>
      <c r="LM190" s="7">
        <v>0</v>
      </c>
      <c r="LN190" s="7">
        <v>0</v>
      </c>
      <c r="LO190" s="7"/>
      <c r="LP190" s="7"/>
      <c r="LQ190" s="7"/>
      <c r="LR190" s="7">
        <v>0</v>
      </c>
      <c r="LS190" s="7">
        <v>0</v>
      </c>
      <c r="LT190" s="7">
        <v>0</v>
      </c>
      <c r="LU190" s="7"/>
      <c r="LV190" s="7"/>
      <c r="LW190" s="7"/>
      <c r="LX190" s="7">
        <v>0</v>
      </c>
      <c r="LY190" s="7">
        <v>0</v>
      </c>
      <c r="LZ190" s="7">
        <v>0</v>
      </c>
      <c r="MA190" s="7"/>
      <c r="MB190" s="7"/>
      <c r="MC190" s="7"/>
      <c r="MD190" s="7">
        <v>0</v>
      </c>
      <c r="ME190" s="7">
        <v>0</v>
      </c>
      <c r="MF190" s="7">
        <v>0</v>
      </c>
      <c r="MG190" s="7"/>
      <c r="MH190" s="7"/>
      <c r="MI190" s="7"/>
      <c r="MJ190" s="7">
        <v>0</v>
      </c>
      <c r="MK190" s="7">
        <v>0</v>
      </c>
      <c r="ML190" s="7">
        <v>0</v>
      </c>
      <c r="MM190" s="7"/>
      <c r="MN190" s="7"/>
      <c r="MO190" s="7"/>
      <c r="MP190" s="7">
        <v>0</v>
      </c>
      <c r="MQ190" s="7">
        <v>0</v>
      </c>
      <c r="MR190" s="7">
        <v>0</v>
      </c>
      <c r="MS190" s="7"/>
      <c r="MT190" s="7"/>
      <c r="MU190" s="7"/>
      <c r="MV190" s="7">
        <v>0</v>
      </c>
      <c r="MW190" s="7">
        <v>0</v>
      </c>
      <c r="MX190" s="7">
        <v>0</v>
      </c>
      <c r="MY190" s="7"/>
      <c r="MZ190" s="7"/>
      <c r="NA190" s="7"/>
      <c r="NB190" s="7">
        <v>0</v>
      </c>
      <c r="NC190" s="7">
        <v>0</v>
      </c>
      <c r="ND190" s="7">
        <v>0</v>
      </c>
      <c r="NE190" s="7"/>
      <c r="NF190" s="7"/>
      <c r="NG190" s="7"/>
      <c r="NH190" s="7">
        <v>0</v>
      </c>
      <c r="NI190" s="7">
        <v>0</v>
      </c>
      <c r="NJ190" s="7">
        <v>0</v>
      </c>
      <c r="NK190" s="7"/>
      <c r="NL190" s="7"/>
      <c r="NM190" s="7"/>
      <c r="NN190" s="7">
        <v>0</v>
      </c>
      <c r="NO190" s="7">
        <v>0</v>
      </c>
      <c r="NP190" s="7">
        <v>0</v>
      </c>
      <c r="NQ190" s="7"/>
      <c r="NR190" s="7"/>
      <c r="NS190" s="7"/>
      <c r="NT190" s="7">
        <v>1000</v>
      </c>
      <c r="NU190" s="7">
        <v>0</v>
      </c>
      <c r="NV190" s="7">
        <v>0</v>
      </c>
      <c r="NW190" s="7"/>
      <c r="NX190" s="7"/>
      <c r="NY190" s="7"/>
      <c r="NZ190" s="7">
        <v>0</v>
      </c>
      <c r="OA190" s="7">
        <v>0</v>
      </c>
      <c r="OB190" s="7">
        <v>0</v>
      </c>
      <c r="OC190" s="7"/>
      <c r="OD190" s="7"/>
      <c r="OE190" s="7"/>
      <c r="OF190" s="7">
        <v>300</v>
      </c>
      <c r="OG190" s="7">
        <v>0</v>
      </c>
      <c r="OH190" s="7">
        <v>0</v>
      </c>
      <c r="OI190" s="7"/>
      <c r="OJ190" s="7"/>
      <c r="OK190" s="7"/>
      <c r="OL190" s="7">
        <v>0</v>
      </c>
      <c r="OM190" s="7">
        <v>0</v>
      </c>
      <c r="ON190" s="7">
        <v>0</v>
      </c>
      <c r="OO190" s="7"/>
      <c r="OP190" s="7"/>
      <c r="OQ190" s="7"/>
      <c r="OR190" s="7">
        <v>0</v>
      </c>
      <c r="OS190" s="7">
        <v>0</v>
      </c>
      <c r="OT190" s="7">
        <v>0</v>
      </c>
      <c r="OU190" s="7"/>
      <c r="OV190" s="7"/>
      <c r="OW190" s="7"/>
      <c r="OX190" s="7">
        <v>0</v>
      </c>
      <c r="OY190" s="7">
        <v>0</v>
      </c>
      <c r="OZ190" s="7">
        <v>0</v>
      </c>
      <c r="PA190" s="7"/>
      <c r="PB190" s="7"/>
      <c r="PC190" s="7"/>
      <c r="PD190" s="7">
        <v>0</v>
      </c>
      <c r="PE190" s="7">
        <v>0</v>
      </c>
      <c r="PF190" s="7">
        <v>0</v>
      </c>
      <c r="PG190" s="7"/>
      <c r="PH190" s="7"/>
      <c r="PI190" s="7"/>
      <c r="PJ190" s="7">
        <v>0</v>
      </c>
      <c r="PK190" s="7">
        <v>0</v>
      </c>
      <c r="PL190" s="7">
        <v>0</v>
      </c>
      <c r="PM190" s="7"/>
      <c r="PN190" s="7"/>
      <c r="PO190" s="7"/>
      <c r="PP190" s="7">
        <v>122300</v>
      </c>
      <c r="PQ190" s="7">
        <v>10000</v>
      </c>
      <c r="PR190" s="8">
        <v>10000</v>
      </c>
      <c r="PS190" s="7">
        <v>100</v>
      </c>
      <c r="PT190" s="7">
        <v>100</v>
      </c>
      <c r="PU190" s="7"/>
      <c r="PV190" s="7"/>
      <c r="PW190" s="7"/>
      <c r="PX190" s="7">
        <v>56000</v>
      </c>
      <c r="PY190" s="7">
        <v>10000</v>
      </c>
      <c r="PZ190" s="7">
        <v>10000</v>
      </c>
      <c r="QA190" s="7">
        <v>0</v>
      </c>
      <c r="QB190" s="7">
        <v>0</v>
      </c>
      <c r="QC190" s="7">
        <v>0</v>
      </c>
      <c r="QD190" s="7">
        <v>20000</v>
      </c>
      <c r="QE190" s="7">
        <v>20000</v>
      </c>
      <c r="QF190" s="7">
        <v>20000</v>
      </c>
      <c r="QG190" s="7">
        <v>0</v>
      </c>
      <c r="QH190" s="7">
        <v>0</v>
      </c>
      <c r="QI190" s="7">
        <v>0</v>
      </c>
      <c r="QJ190" s="7">
        <v>96430</v>
      </c>
      <c r="QK190" s="7">
        <v>69000</v>
      </c>
      <c r="QL190" s="7">
        <v>92300</v>
      </c>
      <c r="QM190" s="7"/>
      <c r="QN190" s="7">
        <v>0</v>
      </c>
      <c r="QO190" s="7">
        <v>0</v>
      </c>
      <c r="QP190" s="7">
        <v>0</v>
      </c>
      <c r="QQ190" s="7"/>
      <c r="QR190" s="7"/>
      <c r="QS190" s="7"/>
      <c r="QT190" s="7"/>
      <c r="QU190" s="7"/>
      <c r="QV190" s="7"/>
      <c r="QW190" s="7"/>
      <c r="QX190" s="7"/>
      <c r="QY190" s="7"/>
      <c r="QZ190" s="7"/>
      <c r="RA190" s="7"/>
      <c r="RB190" s="7"/>
      <c r="RC190" s="7"/>
      <c r="RD190" s="7"/>
      <c r="RE190" s="7"/>
      <c r="RF190" s="7"/>
      <c r="RG190" s="7"/>
      <c r="RH190" s="7"/>
      <c r="RI190" s="7">
        <v>0</v>
      </c>
      <c r="RJ190" s="7"/>
      <c r="RK190" s="7"/>
      <c r="RL190" s="7"/>
      <c r="RM190" s="7" t="s">
        <v>1188</v>
      </c>
      <c r="RN190" s="7"/>
      <c r="RO190" s="7"/>
      <c r="RP190" s="7"/>
      <c r="RQ190" s="7"/>
      <c r="RR190" s="7"/>
      <c r="RS190" s="7"/>
      <c r="RT190" s="7"/>
      <c r="RU190" s="7"/>
      <c r="RV190" s="7"/>
      <c r="RW190" s="7"/>
      <c r="RX190" s="7"/>
      <c r="RY190" s="7"/>
      <c r="RZ190" s="7"/>
      <c r="SA190" s="7"/>
      <c r="SB190" s="7"/>
      <c r="SC190" s="7"/>
      <c r="SD190" s="7"/>
      <c r="SE190" s="7"/>
      <c r="SF190" s="7"/>
      <c r="SG190" s="36">
        <f t="shared" si="283"/>
        <v>122300</v>
      </c>
      <c r="SH190" s="36">
        <f t="shared" si="284"/>
        <v>122300</v>
      </c>
      <c r="SI190" s="36">
        <f t="shared" si="285"/>
        <v>121000</v>
      </c>
      <c r="SJ190" s="20">
        <f t="shared" si="286"/>
        <v>43000</v>
      </c>
      <c r="SK190" s="20">
        <f t="shared" si="287"/>
        <v>75000</v>
      </c>
      <c r="SL190" s="20">
        <f t="shared" si="288"/>
        <v>0</v>
      </c>
      <c r="SM190" s="20">
        <f t="shared" si="289"/>
        <v>3000</v>
      </c>
      <c r="SN190" s="36">
        <f t="shared" si="290"/>
        <v>1300</v>
      </c>
      <c r="SO190" s="36">
        <f t="shared" si="291"/>
        <v>0</v>
      </c>
      <c r="SP190" s="20">
        <f t="shared" si="292"/>
        <v>0</v>
      </c>
      <c r="SQ190" s="20">
        <f t="shared" si="293"/>
        <v>0</v>
      </c>
      <c r="SR190" s="20">
        <f t="shared" si="294"/>
        <v>0</v>
      </c>
      <c r="SS190" s="20">
        <f t="shared" si="295"/>
        <v>0</v>
      </c>
      <c r="ST190" s="20">
        <f t="shared" si="296"/>
        <v>0</v>
      </c>
      <c r="SU190" s="20">
        <f t="shared" si="297"/>
        <v>0</v>
      </c>
      <c r="SV190" s="36">
        <f t="shared" si="298"/>
        <v>1300</v>
      </c>
      <c r="SW190" s="20">
        <f t="shared" si="299"/>
        <v>0</v>
      </c>
      <c r="SX190" s="20">
        <f t="shared" si="300"/>
        <v>0</v>
      </c>
      <c r="SY190" s="20">
        <f t="shared" si="301"/>
        <v>0</v>
      </c>
      <c r="SZ190" s="20">
        <f t="shared" si="302"/>
        <v>0</v>
      </c>
      <c r="TA190" s="20">
        <f t="shared" si="303"/>
        <v>1000</v>
      </c>
      <c r="TB190" s="20">
        <f t="shared" si="304"/>
        <v>0</v>
      </c>
      <c r="TC190" s="20">
        <f t="shared" si="305"/>
        <v>300</v>
      </c>
      <c r="TD190" s="20">
        <f t="shared" si="306"/>
        <v>0</v>
      </c>
      <c r="TE190" s="20">
        <f t="shared" si="307"/>
        <v>0</v>
      </c>
      <c r="TF190" s="20">
        <f t="shared" si="308"/>
        <v>0</v>
      </c>
      <c r="TG190" s="20">
        <f t="shared" si="309"/>
        <v>0</v>
      </c>
      <c r="TH190" s="20">
        <f t="shared" si="310"/>
        <v>0</v>
      </c>
      <c r="TI190" s="6"/>
      <c r="TJ190" s="36">
        <f t="shared" si="311"/>
        <v>10000</v>
      </c>
      <c r="TK190" s="36">
        <f t="shared" si="312"/>
        <v>10000</v>
      </c>
      <c r="TL190" s="36">
        <f t="shared" si="313"/>
        <v>10000</v>
      </c>
      <c r="TM190" s="20">
        <f t="shared" si="314"/>
        <v>0</v>
      </c>
      <c r="TN190" s="20">
        <f t="shared" si="315"/>
        <v>10000</v>
      </c>
      <c r="TO190" s="20">
        <f t="shared" si="316"/>
        <v>0</v>
      </c>
      <c r="TP190" s="20">
        <f t="shared" si="317"/>
        <v>0</v>
      </c>
      <c r="TQ190" s="36">
        <f t="shared" si="318"/>
        <v>0</v>
      </c>
      <c r="TR190" s="36">
        <f t="shared" si="319"/>
        <v>0</v>
      </c>
      <c r="TS190" s="20">
        <f t="shared" si="320"/>
        <v>0</v>
      </c>
      <c r="TT190" s="20">
        <f t="shared" si="321"/>
        <v>0</v>
      </c>
      <c r="TU190" s="20">
        <f t="shared" si="322"/>
        <v>0</v>
      </c>
      <c r="TV190" s="20">
        <f t="shared" si="323"/>
        <v>0</v>
      </c>
      <c r="TW190" s="20">
        <f t="shared" si="324"/>
        <v>0</v>
      </c>
      <c r="TX190" s="20">
        <f t="shared" si="325"/>
        <v>0</v>
      </c>
      <c r="TY190" s="36">
        <f t="shared" si="326"/>
        <v>0</v>
      </c>
      <c r="TZ190" s="20">
        <f t="shared" si="327"/>
        <v>0</v>
      </c>
      <c r="UA190" s="20">
        <f t="shared" si="328"/>
        <v>0</v>
      </c>
      <c r="UB190" s="20">
        <f t="shared" si="329"/>
        <v>0</v>
      </c>
      <c r="UC190" s="20">
        <f t="shared" si="330"/>
        <v>0</v>
      </c>
      <c r="UD190" s="20">
        <f t="shared" si="331"/>
        <v>0</v>
      </c>
      <c r="UE190" s="20">
        <f t="shared" si="332"/>
        <v>0</v>
      </c>
      <c r="UF190" s="20">
        <f t="shared" si="333"/>
        <v>0</v>
      </c>
      <c r="UG190" s="20">
        <f t="shared" si="334"/>
        <v>0</v>
      </c>
      <c r="UH190" s="20">
        <f t="shared" si="335"/>
        <v>0</v>
      </c>
      <c r="UI190" s="20">
        <f t="shared" si="336"/>
        <v>0</v>
      </c>
      <c r="UJ190" s="20">
        <f t="shared" si="337"/>
        <v>0</v>
      </c>
      <c r="UK190" s="20">
        <f t="shared" si="338"/>
        <v>0</v>
      </c>
      <c r="UL190" s="6"/>
      <c r="UM190" s="36">
        <f t="shared" si="339"/>
        <v>10000</v>
      </c>
      <c r="UN190" s="36">
        <f t="shared" si="340"/>
        <v>10000</v>
      </c>
      <c r="UO190" s="36">
        <f t="shared" si="341"/>
        <v>10000</v>
      </c>
      <c r="UP190" s="20">
        <f t="shared" si="342"/>
        <v>0</v>
      </c>
      <c r="UQ190" s="20">
        <f t="shared" si="343"/>
        <v>10000</v>
      </c>
      <c r="UR190" s="20">
        <f t="shared" si="344"/>
        <v>0</v>
      </c>
      <c r="US190" s="20">
        <f t="shared" si="345"/>
        <v>0</v>
      </c>
      <c r="UT190" s="36">
        <f t="shared" si="346"/>
        <v>0</v>
      </c>
      <c r="UU190" s="36">
        <f t="shared" si="347"/>
        <v>0</v>
      </c>
      <c r="UV190" s="20">
        <f t="shared" si="348"/>
        <v>0</v>
      </c>
      <c r="UW190" s="20">
        <f t="shared" si="349"/>
        <v>0</v>
      </c>
      <c r="UX190" s="20">
        <f t="shared" si="350"/>
        <v>0</v>
      </c>
      <c r="UY190" s="20">
        <f t="shared" si="351"/>
        <v>0</v>
      </c>
      <c r="UZ190" s="20">
        <f t="shared" si="352"/>
        <v>0</v>
      </c>
      <c r="VA190" s="20">
        <f t="shared" si="353"/>
        <v>0</v>
      </c>
      <c r="VB190" s="36">
        <f t="shared" si="354"/>
        <v>0</v>
      </c>
      <c r="VC190" s="20">
        <f t="shared" si="355"/>
        <v>0</v>
      </c>
      <c r="VD190" s="20">
        <f t="shared" si="356"/>
        <v>0</v>
      </c>
      <c r="VE190" s="20">
        <f t="shared" si="357"/>
        <v>0</v>
      </c>
      <c r="VF190" s="20">
        <f t="shared" si="358"/>
        <v>0</v>
      </c>
      <c r="VG190" s="20">
        <f t="shared" si="359"/>
        <v>0</v>
      </c>
      <c r="VH190" s="20">
        <f t="shared" si="360"/>
        <v>0</v>
      </c>
      <c r="VI190" s="20">
        <f t="shared" si="361"/>
        <v>0</v>
      </c>
      <c r="VJ190" s="20">
        <f t="shared" si="362"/>
        <v>0</v>
      </c>
      <c r="VK190" s="20">
        <f t="shared" si="363"/>
        <v>0</v>
      </c>
      <c r="VL190" s="20">
        <f t="shared" si="364"/>
        <v>0</v>
      </c>
      <c r="VM190" s="20">
        <f t="shared" si="365"/>
        <v>0</v>
      </c>
      <c r="VN190" s="20">
        <f t="shared" si="366"/>
        <v>0</v>
      </c>
      <c r="VT190" s="34">
        <f t="shared" si="253"/>
        <v>6478708</v>
      </c>
      <c r="VU190" s="34" t="str">
        <f t="shared" si="254"/>
        <v>Sociální služby města Hořice</v>
      </c>
      <c r="VV190" s="34" t="str">
        <f t="shared" si="255"/>
        <v>osobní asistence</v>
      </c>
      <c r="VW190" s="34" t="str">
        <f t="shared" si="256"/>
        <v>osobní asistence</v>
      </c>
      <c r="VX190" s="10">
        <f t="shared" si="257"/>
        <v>0</v>
      </c>
      <c r="VY190" s="10"/>
      <c r="VZ190" s="10"/>
      <c r="WA190" s="10">
        <f t="shared" si="258"/>
        <v>0</v>
      </c>
      <c r="WB190" s="10">
        <f t="shared" si="259"/>
        <v>0</v>
      </c>
      <c r="WC190" s="10">
        <f t="shared" si="260"/>
        <v>0</v>
      </c>
      <c r="WD190" s="10">
        <f t="shared" si="261"/>
        <v>0</v>
      </c>
      <c r="WE190" s="10">
        <f t="shared" si="262"/>
        <v>1000</v>
      </c>
      <c r="WF190" s="10"/>
      <c r="WG190" s="10"/>
      <c r="WH190" s="10">
        <f t="shared" si="263"/>
        <v>0</v>
      </c>
      <c r="WI190" s="10">
        <f t="shared" si="264"/>
        <v>300</v>
      </c>
      <c r="WJ190" s="10">
        <f t="shared" si="265"/>
        <v>98000</v>
      </c>
      <c r="WK190" s="10"/>
      <c r="WL190" s="10">
        <f t="shared" si="266"/>
        <v>23000</v>
      </c>
      <c r="WM190" s="10">
        <f t="shared" si="267"/>
        <v>122300</v>
      </c>
      <c r="WN190" s="10">
        <f t="shared" si="268"/>
        <v>122300</v>
      </c>
      <c r="WO190" s="10">
        <f t="shared" si="269"/>
        <v>0</v>
      </c>
      <c r="WP190" s="10">
        <f t="shared" si="270"/>
        <v>121000</v>
      </c>
      <c r="WQ190" s="34">
        <v>6115340</v>
      </c>
      <c r="WR190" s="10">
        <f t="shared" si="271"/>
        <v>0</v>
      </c>
      <c r="WS190" s="10"/>
      <c r="WT190" s="10"/>
      <c r="WU190" s="10">
        <f t="shared" si="272"/>
        <v>0</v>
      </c>
      <c r="WV190" s="10">
        <f t="shared" si="273"/>
        <v>0</v>
      </c>
      <c r="WW190" s="10">
        <f t="shared" si="274"/>
        <v>0</v>
      </c>
      <c r="WX190" s="10">
        <f t="shared" si="275"/>
        <v>0</v>
      </c>
      <c r="WY190" s="10">
        <f t="shared" si="276"/>
        <v>0</v>
      </c>
      <c r="WZ190" s="10"/>
      <c r="XA190" s="10"/>
      <c r="XB190" s="10">
        <f t="shared" si="277"/>
        <v>0</v>
      </c>
      <c r="XC190" s="10">
        <f t="shared" si="278"/>
        <v>0</v>
      </c>
      <c r="XD190" s="10">
        <f t="shared" si="279"/>
        <v>10000</v>
      </c>
      <c r="XE190" s="10">
        <f t="shared" si="280"/>
        <v>10000</v>
      </c>
      <c r="XF190" s="10"/>
      <c r="XG190" s="10">
        <f t="shared" si="281"/>
        <v>10000</v>
      </c>
      <c r="XH190" s="10">
        <f t="shared" si="282"/>
        <v>0</v>
      </c>
      <c r="XI190" s="10"/>
      <c r="XJ190" s="10"/>
      <c r="XK190" s="10"/>
    </row>
    <row r="191" spans="1:635" s="34" customFormat="1" ht="28.5" customHeight="1">
      <c r="A191" s="7">
        <v>1</v>
      </c>
      <c r="B191" s="9" t="s">
        <v>1823</v>
      </c>
      <c r="C191" s="7">
        <v>70888167</v>
      </c>
      <c r="D191" s="7" t="s">
        <v>1824</v>
      </c>
      <c r="E191" s="7" t="s">
        <v>1299</v>
      </c>
      <c r="F191" s="7">
        <v>1225073</v>
      </c>
      <c r="G191" s="7" t="s">
        <v>1186</v>
      </c>
      <c r="H191" s="7" t="s">
        <v>1187</v>
      </c>
      <c r="I191" s="7" t="s">
        <v>1343</v>
      </c>
      <c r="J191" s="35">
        <v>39083</v>
      </c>
      <c r="K191" s="7"/>
      <c r="L191" s="7" t="s">
        <v>1188</v>
      </c>
      <c r="M191" s="7"/>
      <c r="N191" s="7"/>
      <c r="O191" s="7"/>
      <c r="P191" s="7"/>
      <c r="Q191" s="7"/>
      <c r="R191" s="7"/>
      <c r="S191" s="7"/>
      <c r="T191" s="7"/>
      <c r="U191" s="7"/>
      <c r="V191" s="7"/>
      <c r="W191" s="7"/>
      <c r="X191" s="7" t="s">
        <v>1291</v>
      </c>
      <c r="Y191" s="7"/>
      <c r="Z191" s="7">
        <v>3</v>
      </c>
      <c r="AA191" s="7">
        <v>20</v>
      </c>
      <c r="AB191" s="7">
        <v>59</v>
      </c>
      <c r="AC191" s="7">
        <v>55</v>
      </c>
      <c r="AD191" s="7">
        <v>55</v>
      </c>
      <c r="AE191" s="7"/>
      <c r="AF191" s="7"/>
      <c r="AG191" s="7"/>
      <c r="AH191" s="7"/>
      <c r="AI191" s="7"/>
      <c r="AJ191" s="7"/>
      <c r="AK191" s="7"/>
      <c r="AL191" s="7"/>
      <c r="AM191" s="7"/>
      <c r="AN191" s="7">
        <v>2000</v>
      </c>
      <c r="AO191" s="7"/>
      <c r="AP191" s="7" t="s">
        <v>1825</v>
      </c>
      <c r="AQ191" s="7">
        <v>9</v>
      </c>
      <c r="AR191" s="7">
        <v>150</v>
      </c>
      <c r="AS191" s="7">
        <v>193</v>
      </c>
      <c r="AT191" s="7">
        <v>180</v>
      </c>
      <c r="AU191" s="7">
        <v>200</v>
      </c>
      <c r="AV191" s="7"/>
      <c r="AW191" s="7"/>
      <c r="AX191" s="7"/>
      <c r="AY191" s="7"/>
      <c r="AZ191" s="7"/>
      <c r="BA191" s="7"/>
      <c r="BB191" s="7"/>
      <c r="BC191" s="7"/>
      <c r="BD191" s="7"/>
      <c r="BE191" s="7"/>
      <c r="BF191" s="7"/>
      <c r="BG191" s="7"/>
      <c r="BH191" s="7"/>
      <c r="BI191" s="7"/>
      <c r="BJ191" s="7">
        <v>15500</v>
      </c>
      <c r="BK191" s="7"/>
      <c r="BL191" s="7" t="s">
        <v>1583</v>
      </c>
      <c r="BM191" s="7" t="s">
        <v>1191</v>
      </c>
      <c r="BN191" s="7" t="s">
        <v>1192</v>
      </c>
      <c r="BO191" s="7">
        <v>0</v>
      </c>
      <c r="BP191" s="7">
        <v>0</v>
      </c>
      <c r="BQ191" s="7">
        <v>0</v>
      </c>
      <c r="BR191" s="7">
        <v>0</v>
      </c>
      <c r="BS191" s="7">
        <v>0</v>
      </c>
      <c r="BT191" s="7">
        <v>72</v>
      </c>
      <c r="BU191" s="7">
        <v>41</v>
      </c>
      <c r="BV191" s="7">
        <v>29</v>
      </c>
      <c r="BW191" s="7">
        <v>9</v>
      </c>
      <c r="BX191" s="7">
        <v>20</v>
      </c>
      <c r="BY191" s="7">
        <v>72</v>
      </c>
      <c r="BZ191" s="7">
        <v>41</v>
      </c>
      <c r="CA191" s="7">
        <v>29</v>
      </c>
      <c r="CB191" s="7">
        <v>9</v>
      </c>
      <c r="CC191" s="7">
        <v>20</v>
      </c>
      <c r="CD191" s="7">
        <v>0</v>
      </c>
      <c r="CE191" s="7">
        <v>171</v>
      </c>
      <c r="CF191" s="7">
        <v>171</v>
      </c>
      <c r="CG191" s="7">
        <v>4</v>
      </c>
      <c r="CH191" s="7">
        <v>0</v>
      </c>
      <c r="CI191" s="7">
        <v>0</v>
      </c>
      <c r="CJ191" s="7">
        <v>0</v>
      </c>
      <c r="CK191" s="7">
        <v>0</v>
      </c>
      <c r="CL191" s="7">
        <v>0</v>
      </c>
      <c r="CM191" s="7">
        <v>90</v>
      </c>
      <c r="CN191" s="7">
        <v>75</v>
      </c>
      <c r="CO191" s="7">
        <v>35</v>
      </c>
      <c r="CP191" s="7">
        <v>10</v>
      </c>
      <c r="CQ191" s="7">
        <v>45</v>
      </c>
      <c r="CR191" s="7">
        <v>90</v>
      </c>
      <c r="CS191" s="7">
        <v>75</v>
      </c>
      <c r="CT191" s="7">
        <v>35</v>
      </c>
      <c r="CU191" s="7">
        <v>10</v>
      </c>
      <c r="CV191" s="7">
        <v>45</v>
      </c>
      <c r="CW191" s="7">
        <v>0</v>
      </c>
      <c r="CX191" s="7">
        <v>255</v>
      </c>
      <c r="CY191" s="7">
        <v>255</v>
      </c>
      <c r="CZ191" s="7">
        <v>4</v>
      </c>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v>1</v>
      </c>
      <c r="EL191" s="7">
        <v>0.67</v>
      </c>
      <c r="EM191" s="7">
        <v>0.67</v>
      </c>
      <c r="EN191" s="7">
        <v>229000</v>
      </c>
      <c r="EO191" s="7">
        <v>110000</v>
      </c>
      <c r="EP191" s="7">
        <v>13</v>
      </c>
      <c r="EQ191" s="7">
        <v>12.67</v>
      </c>
      <c r="ER191" s="7">
        <v>12</v>
      </c>
      <c r="ES191" s="7">
        <v>3618500</v>
      </c>
      <c r="ET191" s="7">
        <v>2590000</v>
      </c>
      <c r="EU191" s="7"/>
      <c r="EV191" s="7"/>
      <c r="EW191" s="7"/>
      <c r="EX191" s="7"/>
      <c r="EY191" s="7"/>
      <c r="EZ191" s="7"/>
      <c r="FA191" s="7"/>
      <c r="FB191" s="7"/>
      <c r="FC191" s="7"/>
      <c r="FD191" s="7"/>
      <c r="FE191" s="7"/>
      <c r="FF191" s="7"/>
      <c r="FG191" s="7"/>
      <c r="FH191" s="7"/>
      <c r="FI191" s="7"/>
      <c r="FJ191" s="7"/>
      <c r="FK191" s="7"/>
      <c r="FL191" s="7"/>
      <c r="FM191" s="7"/>
      <c r="FN191" s="7"/>
      <c r="FO191" s="7">
        <v>6</v>
      </c>
      <c r="FP191" s="7">
        <v>1.97</v>
      </c>
      <c r="FQ191" s="7">
        <v>1.97</v>
      </c>
      <c r="FR191" s="7">
        <v>881520</v>
      </c>
      <c r="FS191" s="7">
        <v>300000</v>
      </c>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c r="IQ191" s="7"/>
      <c r="IR191" s="7"/>
      <c r="IS191" s="7"/>
      <c r="IT191" s="7"/>
      <c r="IU191" s="7"/>
      <c r="IV191" s="7"/>
      <c r="IW191" s="7"/>
      <c r="IX191" s="7"/>
      <c r="IY191" s="7"/>
      <c r="IZ191" s="7"/>
      <c r="JA191" s="7"/>
      <c r="JB191" s="7"/>
      <c r="JC191" s="7"/>
      <c r="JD191" s="7"/>
      <c r="JE191" s="7"/>
      <c r="JF191" s="7"/>
      <c r="JG191" s="7"/>
      <c r="JH191" s="7"/>
      <c r="JI191" s="7"/>
      <c r="JJ191" s="7"/>
      <c r="JK191" s="7"/>
      <c r="JL191" s="7"/>
      <c r="JM191" s="7"/>
      <c r="JN191" s="7"/>
      <c r="JO191" s="7"/>
      <c r="JP191" s="7"/>
      <c r="JQ191" s="7"/>
      <c r="JR191" s="7"/>
      <c r="JS191" s="7"/>
      <c r="JT191" s="7"/>
      <c r="JU191" s="7"/>
      <c r="JV191" s="7"/>
      <c r="JW191" s="7"/>
      <c r="JX191" s="7"/>
      <c r="JY191" s="7"/>
      <c r="JZ191" s="7"/>
      <c r="KA191" s="7"/>
      <c r="KB191" s="7"/>
      <c r="KC191" s="7"/>
      <c r="KD191" s="7"/>
      <c r="KE191" s="7"/>
      <c r="KF191" s="7"/>
      <c r="KG191" s="7">
        <v>0</v>
      </c>
      <c r="KH191" s="7"/>
      <c r="KI191" s="7">
        <v>13.34</v>
      </c>
      <c r="KJ191" s="7">
        <v>0</v>
      </c>
      <c r="KK191" s="7">
        <v>0</v>
      </c>
      <c r="KL191" s="7">
        <v>0</v>
      </c>
      <c r="KM191" s="7">
        <v>13.34</v>
      </c>
      <c r="KN191" s="7">
        <v>4729020</v>
      </c>
      <c r="KO191" s="7">
        <v>3000000</v>
      </c>
      <c r="KP191" s="7">
        <v>3000000</v>
      </c>
      <c r="KQ191" s="7"/>
      <c r="KR191" s="7"/>
      <c r="KS191" s="7"/>
      <c r="KT191" s="7">
        <v>0</v>
      </c>
      <c r="KU191" s="7">
        <v>0</v>
      </c>
      <c r="KV191" s="7">
        <v>0</v>
      </c>
      <c r="KW191" s="7"/>
      <c r="KX191" s="7"/>
      <c r="KY191" s="7"/>
      <c r="KZ191" s="7">
        <v>0</v>
      </c>
      <c r="LA191" s="7">
        <v>0</v>
      </c>
      <c r="LB191" s="7">
        <v>0</v>
      </c>
      <c r="LC191" s="7"/>
      <c r="LD191" s="7"/>
      <c r="LE191" s="7"/>
      <c r="LF191" s="7">
        <v>0</v>
      </c>
      <c r="LG191" s="7">
        <v>0</v>
      </c>
      <c r="LH191" s="7">
        <v>0</v>
      </c>
      <c r="LI191" s="7"/>
      <c r="LJ191" s="7"/>
      <c r="LK191" s="7"/>
      <c r="LL191" s="7">
        <v>0</v>
      </c>
      <c r="LM191" s="7">
        <v>0</v>
      </c>
      <c r="LN191" s="7">
        <v>0</v>
      </c>
      <c r="LO191" s="7"/>
      <c r="LP191" s="7"/>
      <c r="LQ191" s="7"/>
      <c r="LR191" s="7">
        <v>100000</v>
      </c>
      <c r="LS191" s="7">
        <v>0</v>
      </c>
      <c r="LT191" s="7">
        <v>0</v>
      </c>
      <c r="LU191" s="7"/>
      <c r="LV191" s="7"/>
      <c r="LW191" s="7"/>
      <c r="LX191" s="7">
        <v>500000</v>
      </c>
      <c r="LY191" s="7">
        <v>0</v>
      </c>
      <c r="LZ191" s="7">
        <v>0</v>
      </c>
      <c r="MA191" s="7"/>
      <c r="MB191" s="7"/>
      <c r="MC191" s="7"/>
      <c r="MD191" s="7">
        <v>5000</v>
      </c>
      <c r="ME191" s="7">
        <v>0</v>
      </c>
      <c r="MF191" s="7">
        <v>0</v>
      </c>
      <c r="MG191" s="7"/>
      <c r="MH191" s="7"/>
      <c r="MI191" s="7"/>
      <c r="MJ191" s="7">
        <v>100000</v>
      </c>
      <c r="MK191" s="7">
        <v>0</v>
      </c>
      <c r="ML191" s="7">
        <v>0</v>
      </c>
      <c r="MM191" s="7"/>
      <c r="MN191" s="7"/>
      <c r="MO191" s="7"/>
      <c r="MP191" s="7">
        <v>64000</v>
      </c>
      <c r="MQ191" s="7">
        <v>0</v>
      </c>
      <c r="MR191" s="7">
        <v>0</v>
      </c>
      <c r="MS191" s="7"/>
      <c r="MT191" s="7"/>
      <c r="MU191" s="7"/>
      <c r="MV191" s="7">
        <v>255000</v>
      </c>
      <c r="MW191" s="7">
        <v>0</v>
      </c>
      <c r="MX191" s="7">
        <v>0</v>
      </c>
      <c r="MY191" s="7"/>
      <c r="MZ191" s="7"/>
      <c r="NA191" s="7"/>
      <c r="NB191" s="7">
        <v>31400</v>
      </c>
      <c r="NC191" s="7">
        <v>0</v>
      </c>
      <c r="ND191" s="7">
        <v>0</v>
      </c>
      <c r="NE191" s="7"/>
      <c r="NF191" s="7"/>
      <c r="NG191" s="7"/>
      <c r="NH191" s="7">
        <v>140000</v>
      </c>
      <c r="NI191" s="7">
        <v>0</v>
      </c>
      <c r="NJ191" s="7">
        <v>0</v>
      </c>
      <c r="NK191" s="7"/>
      <c r="NL191" s="7"/>
      <c r="NM191" s="7"/>
      <c r="NN191" s="7">
        <v>0</v>
      </c>
      <c r="NO191" s="7">
        <v>0</v>
      </c>
      <c r="NP191" s="7">
        <v>0</v>
      </c>
      <c r="NQ191" s="7"/>
      <c r="NR191" s="7"/>
      <c r="NS191" s="7"/>
      <c r="NT191" s="7">
        <v>25000</v>
      </c>
      <c r="NU191" s="7">
        <v>0</v>
      </c>
      <c r="NV191" s="7">
        <v>0</v>
      </c>
      <c r="NW191" s="7"/>
      <c r="NX191" s="7"/>
      <c r="NY191" s="7"/>
      <c r="NZ191" s="7">
        <v>55000</v>
      </c>
      <c r="OA191" s="7">
        <v>0</v>
      </c>
      <c r="OB191" s="7">
        <v>0</v>
      </c>
      <c r="OC191" s="7"/>
      <c r="OD191" s="7"/>
      <c r="OE191" s="7"/>
      <c r="OF191" s="7">
        <v>6000</v>
      </c>
      <c r="OG191" s="7">
        <v>0</v>
      </c>
      <c r="OH191" s="7">
        <v>0</v>
      </c>
      <c r="OI191" s="7"/>
      <c r="OJ191" s="7"/>
      <c r="OK191" s="7"/>
      <c r="OL191" s="7">
        <v>0</v>
      </c>
      <c r="OM191" s="7">
        <v>0</v>
      </c>
      <c r="ON191" s="7">
        <v>0</v>
      </c>
      <c r="OO191" s="7"/>
      <c r="OP191" s="7"/>
      <c r="OQ191" s="7"/>
      <c r="OR191" s="7">
        <v>0</v>
      </c>
      <c r="OS191" s="7">
        <v>0</v>
      </c>
      <c r="OT191" s="7">
        <v>0</v>
      </c>
      <c r="OU191" s="7"/>
      <c r="OV191" s="7"/>
      <c r="OW191" s="7"/>
      <c r="OX191" s="7">
        <v>113600</v>
      </c>
      <c r="OY191" s="7">
        <v>0</v>
      </c>
      <c r="OZ191" s="7">
        <v>0</v>
      </c>
      <c r="PA191" s="7"/>
      <c r="PB191" s="7"/>
      <c r="PC191" s="7"/>
      <c r="PD191" s="7">
        <v>160000</v>
      </c>
      <c r="PE191" s="7">
        <v>0</v>
      </c>
      <c r="PF191" s="7">
        <v>0</v>
      </c>
      <c r="PG191" s="7"/>
      <c r="PH191" s="7"/>
      <c r="PI191" s="7"/>
      <c r="PJ191" s="7">
        <v>58500</v>
      </c>
      <c r="PK191" s="7">
        <v>0</v>
      </c>
      <c r="PL191" s="7">
        <v>0</v>
      </c>
      <c r="PM191" s="7"/>
      <c r="PN191" s="7"/>
      <c r="PO191" s="7"/>
      <c r="PP191" s="7">
        <v>6342520</v>
      </c>
      <c r="PQ191" s="7">
        <v>3000000</v>
      </c>
      <c r="PR191" s="8">
        <v>3000000</v>
      </c>
      <c r="PS191" s="7">
        <v>100</v>
      </c>
      <c r="PT191" s="7">
        <v>100</v>
      </c>
      <c r="PU191" s="7"/>
      <c r="PV191" s="7">
        <v>5619138</v>
      </c>
      <c r="PW191" s="7"/>
      <c r="PX191" s="7">
        <v>2226000</v>
      </c>
      <c r="PY191" s="7">
        <v>2540000</v>
      </c>
      <c r="PZ191" s="7">
        <v>3000000</v>
      </c>
      <c r="QA191" s="7">
        <v>0</v>
      </c>
      <c r="QB191" s="7">
        <v>0</v>
      </c>
      <c r="QC191" s="7">
        <v>0</v>
      </c>
      <c r="QD191" s="7">
        <v>2148500</v>
      </c>
      <c r="QE191" s="7">
        <v>1434200</v>
      </c>
      <c r="QF191" s="7">
        <v>1637520</v>
      </c>
      <c r="QG191" s="7">
        <v>0</v>
      </c>
      <c r="QH191" s="7">
        <v>0</v>
      </c>
      <c r="QI191" s="7">
        <v>0</v>
      </c>
      <c r="QJ191" s="7">
        <v>1667100</v>
      </c>
      <c r="QK191" s="7">
        <v>1720912</v>
      </c>
      <c r="QL191" s="7">
        <v>1700000</v>
      </c>
      <c r="QM191" s="7"/>
      <c r="QN191" s="7">
        <v>0</v>
      </c>
      <c r="QO191" s="7">
        <v>0</v>
      </c>
      <c r="QP191" s="7">
        <v>0</v>
      </c>
      <c r="QQ191" s="7"/>
      <c r="QR191" s="7"/>
      <c r="QS191" s="7"/>
      <c r="QT191" s="7"/>
      <c r="QU191" s="7">
        <v>0</v>
      </c>
      <c r="QV191" s="7">
        <v>491000</v>
      </c>
      <c r="QW191" s="7">
        <v>0</v>
      </c>
      <c r="QX191" s="7">
        <v>5000</v>
      </c>
      <c r="QY191" s="7">
        <v>5000</v>
      </c>
      <c r="QZ191" s="7">
        <v>5000</v>
      </c>
      <c r="RA191" s="7"/>
      <c r="RB191" s="7"/>
      <c r="RC191" s="7"/>
      <c r="RD191" s="7">
        <v>17842</v>
      </c>
      <c r="RE191" s="7">
        <v>8542</v>
      </c>
      <c r="RF191" s="7">
        <v>0</v>
      </c>
      <c r="RG191" s="7"/>
      <c r="RH191" s="7"/>
      <c r="RI191" s="7">
        <v>0</v>
      </c>
      <c r="RJ191" s="7"/>
      <c r="RK191" s="7"/>
      <c r="RL191" s="7"/>
      <c r="RM191" s="7" t="s">
        <v>1188</v>
      </c>
      <c r="RN191" s="7"/>
      <c r="RO191" s="7"/>
      <c r="RP191" s="7"/>
      <c r="RQ191" s="7"/>
      <c r="RR191" s="7"/>
      <c r="RS191" s="7"/>
      <c r="RT191" s="7"/>
      <c r="RU191" s="7"/>
      <c r="RV191" s="7"/>
      <c r="RW191" s="7"/>
      <c r="RX191" s="7"/>
      <c r="RY191" s="7"/>
      <c r="RZ191" s="7"/>
      <c r="SA191" s="7"/>
      <c r="SB191" s="7"/>
      <c r="SC191" s="7"/>
      <c r="SD191" s="7"/>
      <c r="SE191" s="7"/>
      <c r="SF191" s="7"/>
      <c r="SG191" s="36">
        <f t="shared" si="283"/>
        <v>6342520</v>
      </c>
      <c r="SH191" s="36">
        <f t="shared" si="284"/>
        <v>6342520</v>
      </c>
      <c r="SI191" s="36">
        <f t="shared" si="285"/>
        <v>4729020</v>
      </c>
      <c r="SJ191" s="20">
        <f t="shared" si="286"/>
        <v>4729020</v>
      </c>
      <c r="SK191" s="20">
        <f t="shared" si="287"/>
        <v>0</v>
      </c>
      <c r="SL191" s="20">
        <f t="shared" si="288"/>
        <v>0</v>
      </c>
      <c r="SM191" s="20">
        <f t="shared" si="289"/>
        <v>0</v>
      </c>
      <c r="SN191" s="36">
        <f t="shared" si="290"/>
        <v>1613500</v>
      </c>
      <c r="SO191" s="36">
        <f t="shared" si="291"/>
        <v>100000</v>
      </c>
      <c r="SP191" s="20">
        <f t="shared" si="292"/>
        <v>0</v>
      </c>
      <c r="SQ191" s="20">
        <f t="shared" si="293"/>
        <v>100000</v>
      </c>
      <c r="SR191" s="20">
        <f t="shared" si="294"/>
        <v>500000</v>
      </c>
      <c r="SS191" s="20">
        <f t="shared" si="295"/>
        <v>5000</v>
      </c>
      <c r="ST191" s="20">
        <f t="shared" si="296"/>
        <v>100000</v>
      </c>
      <c r="SU191" s="20">
        <f t="shared" si="297"/>
        <v>64000</v>
      </c>
      <c r="SV191" s="36">
        <f t="shared" si="298"/>
        <v>626000</v>
      </c>
      <c r="SW191" s="20">
        <f t="shared" si="299"/>
        <v>255000</v>
      </c>
      <c r="SX191" s="20">
        <f t="shared" si="300"/>
        <v>31400</v>
      </c>
      <c r="SY191" s="20">
        <f t="shared" si="301"/>
        <v>140000</v>
      </c>
      <c r="SZ191" s="20">
        <f t="shared" si="302"/>
        <v>0</v>
      </c>
      <c r="TA191" s="20">
        <f t="shared" si="303"/>
        <v>25000</v>
      </c>
      <c r="TB191" s="20">
        <f t="shared" si="304"/>
        <v>55000</v>
      </c>
      <c r="TC191" s="20">
        <f t="shared" si="305"/>
        <v>6000</v>
      </c>
      <c r="TD191" s="20">
        <f t="shared" si="306"/>
        <v>0</v>
      </c>
      <c r="TE191" s="20">
        <f t="shared" si="307"/>
        <v>0</v>
      </c>
      <c r="TF191" s="20">
        <f t="shared" si="308"/>
        <v>113600</v>
      </c>
      <c r="TG191" s="20">
        <f t="shared" si="309"/>
        <v>160000</v>
      </c>
      <c r="TH191" s="20">
        <f t="shared" si="310"/>
        <v>58500</v>
      </c>
      <c r="TI191" s="6"/>
      <c r="TJ191" s="36">
        <f t="shared" si="311"/>
        <v>3000000</v>
      </c>
      <c r="TK191" s="36">
        <f t="shared" si="312"/>
        <v>3000000</v>
      </c>
      <c r="TL191" s="36">
        <f t="shared" si="313"/>
        <v>3000000</v>
      </c>
      <c r="TM191" s="20">
        <f t="shared" si="314"/>
        <v>3000000</v>
      </c>
      <c r="TN191" s="20">
        <f t="shared" si="315"/>
        <v>0</v>
      </c>
      <c r="TO191" s="20">
        <f t="shared" si="316"/>
        <v>0</v>
      </c>
      <c r="TP191" s="20">
        <f t="shared" si="317"/>
        <v>0</v>
      </c>
      <c r="TQ191" s="36">
        <f t="shared" si="318"/>
        <v>0</v>
      </c>
      <c r="TR191" s="36">
        <f t="shared" si="319"/>
        <v>0</v>
      </c>
      <c r="TS191" s="20">
        <f t="shared" si="320"/>
        <v>0</v>
      </c>
      <c r="TT191" s="20">
        <f t="shared" si="321"/>
        <v>0</v>
      </c>
      <c r="TU191" s="20">
        <f t="shared" si="322"/>
        <v>0</v>
      </c>
      <c r="TV191" s="20">
        <f t="shared" si="323"/>
        <v>0</v>
      </c>
      <c r="TW191" s="20">
        <f t="shared" si="324"/>
        <v>0</v>
      </c>
      <c r="TX191" s="20">
        <f t="shared" si="325"/>
        <v>0</v>
      </c>
      <c r="TY191" s="36">
        <f t="shared" si="326"/>
        <v>0</v>
      </c>
      <c r="TZ191" s="20">
        <f t="shared" si="327"/>
        <v>0</v>
      </c>
      <c r="UA191" s="20">
        <f t="shared" si="328"/>
        <v>0</v>
      </c>
      <c r="UB191" s="20">
        <f t="shared" si="329"/>
        <v>0</v>
      </c>
      <c r="UC191" s="20">
        <f t="shared" si="330"/>
        <v>0</v>
      </c>
      <c r="UD191" s="20">
        <f t="shared" si="331"/>
        <v>0</v>
      </c>
      <c r="UE191" s="20">
        <f t="shared" si="332"/>
        <v>0</v>
      </c>
      <c r="UF191" s="20">
        <f t="shared" si="333"/>
        <v>0</v>
      </c>
      <c r="UG191" s="20">
        <f t="shared" si="334"/>
        <v>0</v>
      </c>
      <c r="UH191" s="20">
        <f t="shared" si="335"/>
        <v>0</v>
      </c>
      <c r="UI191" s="20">
        <f t="shared" si="336"/>
        <v>0</v>
      </c>
      <c r="UJ191" s="20">
        <f t="shared" si="337"/>
        <v>0</v>
      </c>
      <c r="UK191" s="20">
        <f t="shared" si="338"/>
        <v>0</v>
      </c>
      <c r="UL191" s="6"/>
      <c r="UM191" s="36">
        <f t="shared" si="339"/>
        <v>3000000</v>
      </c>
      <c r="UN191" s="36">
        <f t="shared" si="340"/>
        <v>3000000</v>
      </c>
      <c r="UO191" s="36">
        <f t="shared" si="341"/>
        <v>3000000</v>
      </c>
      <c r="UP191" s="20">
        <f t="shared" si="342"/>
        <v>3000000</v>
      </c>
      <c r="UQ191" s="20">
        <f t="shared" si="343"/>
        <v>0</v>
      </c>
      <c r="UR191" s="20">
        <f t="shared" si="344"/>
        <v>0</v>
      </c>
      <c r="US191" s="20">
        <f t="shared" si="345"/>
        <v>0</v>
      </c>
      <c r="UT191" s="36">
        <f t="shared" si="346"/>
        <v>0</v>
      </c>
      <c r="UU191" s="36">
        <f t="shared" si="347"/>
        <v>0</v>
      </c>
      <c r="UV191" s="20">
        <f t="shared" si="348"/>
        <v>0</v>
      </c>
      <c r="UW191" s="20">
        <f t="shared" si="349"/>
        <v>0</v>
      </c>
      <c r="UX191" s="20">
        <f t="shared" si="350"/>
        <v>0</v>
      </c>
      <c r="UY191" s="20">
        <f t="shared" si="351"/>
        <v>0</v>
      </c>
      <c r="UZ191" s="20">
        <f t="shared" si="352"/>
        <v>0</v>
      </c>
      <c r="VA191" s="20">
        <f t="shared" si="353"/>
        <v>0</v>
      </c>
      <c r="VB191" s="36">
        <f t="shared" si="354"/>
        <v>0</v>
      </c>
      <c r="VC191" s="20">
        <f t="shared" si="355"/>
        <v>0</v>
      </c>
      <c r="VD191" s="20">
        <f t="shared" si="356"/>
        <v>0</v>
      </c>
      <c r="VE191" s="20">
        <f t="shared" si="357"/>
        <v>0</v>
      </c>
      <c r="VF191" s="20">
        <f t="shared" si="358"/>
        <v>0</v>
      </c>
      <c r="VG191" s="20">
        <f t="shared" si="359"/>
        <v>0</v>
      </c>
      <c r="VH191" s="20">
        <f t="shared" si="360"/>
        <v>0</v>
      </c>
      <c r="VI191" s="20">
        <f t="shared" si="361"/>
        <v>0</v>
      </c>
      <c r="VJ191" s="20">
        <f t="shared" si="362"/>
        <v>0</v>
      </c>
      <c r="VK191" s="20">
        <f t="shared" si="363"/>
        <v>0</v>
      </c>
      <c r="VL191" s="20">
        <f t="shared" si="364"/>
        <v>0</v>
      </c>
      <c r="VM191" s="20">
        <f t="shared" si="365"/>
        <v>0</v>
      </c>
      <c r="VN191" s="20">
        <f t="shared" si="366"/>
        <v>0</v>
      </c>
      <c r="VT191" s="34">
        <f t="shared" si="253"/>
        <v>1225073</v>
      </c>
      <c r="VU191" s="34" t="str">
        <f t="shared" si="254"/>
        <v>Sociální služby města Jičína</v>
      </c>
      <c r="VV191" s="34" t="str">
        <f t="shared" si="255"/>
        <v>Pečovatelská služba</v>
      </c>
      <c r="VW191" s="34" t="str">
        <f t="shared" si="256"/>
        <v>pečovatelská služba</v>
      </c>
      <c r="VX191" s="10">
        <f t="shared" si="257"/>
        <v>705000</v>
      </c>
      <c r="VY191" s="10"/>
      <c r="VZ191" s="10"/>
      <c r="WA191" s="10">
        <f t="shared" si="258"/>
        <v>255000</v>
      </c>
      <c r="WB191" s="10">
        <f t="shared" si="259"/>
        <v>55000</v>
      </c>
      <c r="WC191" s="10">
        <f t="shared" si="260"/>
        <v>140000</v>
      </c>
      <c r="WD191" s="10">
        <f t="shared" si="261"/>
        <v>0</v>
      </c>
      <c r="WE191" s="10">
        <f t="shared" si="262"/>
        <v>56400</v>
      </c>
      <c r="WF191" s="10"/>
      <c r="WG191" s="10"/>
      <c r="WH191" s="10">
        <f t="shared" si="263"/>
        <v>160000</v>
      </c>
      <c r="WI191" s="10">
        <f t="shared" si="264"/>
        <v>242100</v>
      </c>
      <c r="WJ191" s="10">
        <f t="shared" si="265"/>
        <v>3847500</v>
      </c>
      <c r="WK191" s="10"/>
      <c r="WL191" s="10">
        <f t="shared" si="266"/>
        <v>881520</v>
      </c>
      <c r="WM191" s="10">
        <f t="shared" si="267"/>
        <v>6342520</v>
      </c>
      <c r="WN191" s="10">
        <f t="shared" si="268"/>
        <v>6342520</v>
      </c>
      <c r="WO191" s="10">
        <f t="shared" si="269"/>
        <v>0</v>
      </c>
      <c r="WP191" s="10">
        <f t="shared" si="270"/>
        <v>4729020</v>
      </c>
      <c r="WQ191" s="34">
        <v>6115340</v>
      </c>
      <c r="WR191" s="10">
        <f t="shared" si="271"/>
        <v>0</v>
      </c>
      <c r="WS191" s="10"/>
      <c r="WT191" s="10"/>
      <c r="WU191" s="10">
        <f t="shared" si="272"/>
        <v>0</v>
      </c>
      <c r="WV191" s="10">
        <f t="shared" si="273"/>
        <v>0</v>
      </c>
      <c r="WW191" s="10">
        <f t="shared" si="274"/>
        <v>0</v>
      </c>
      <c r="WX191" s="10">
        <f t="shared" si="275"/>
        <v>0</v>
      </c>
      <c r="WY191" s="10">
        <f t="shared" si="276"/>
        <v>0</v>
      </c>
      <c r="WZ191" s="10"/>
      <c r="XA191" s="10"/>
      <c r="XB191" s="10">
        <f t="shared" si="277"/>
        <v>0</v>
      </c>
      <c r="XC191" s="10">
        <f t="shared" si="278"/>
        <v>0</v>
      </c>
      <c r="XD191" s="10">
        <f t="shared" si="279"/>
        <v>3000000</v>
      </c>
      <c r="XE191" s="10">
        <f t="shared" si="280"/>
        <v>3000000</v>
      </c>
      <c r="XF191" s="10"/>
      <c r="XG191" s="10">
        <f t="shared" si="281"/>
        <v>3000000</v>
      </c>
      <c r="XH191" s="10">
        <f t="shared" si="282"/>
        <v>0</v>
      </c>
      <c r="XI191" s="10"/>
      <c r="XJ191" s="10"/>
      <c r="XK191" s="10"/>
    </row>
    <row r="192" spans="1:635" s="34" customFormat="1" ht="28.5" customHeight="1">
      <c r="A192" s="7">
        <v>1</v>
      </c>
      <c r="B192" s="9" t="s">
        <v>1823</v>
      </c>
      <c r="C192" s="7">
        <v>70888167</v>
      </c>
      <c r="D192" s="7" t="s">
        <v>1824</v>
      </c>
      <c r="E192" s="7" t="s">
        <v>1299</v>
      </c>
      <c r="F192" s="7">
        <v>4381530</v>
      </c>
      <c r="G192" s="7" t="s">
        <v>1196</v>
      </c>
      <c r="H192" s="7" t="s">
        <v>1187</v>
      </c>
      <c r="I192" s="7" t="s">
        <v>1347</v>
      </c>
      <c r="J192" s="35">
        <v>39083</v>
      </c>
      <c r="K192" s="7"/>
      <c r="L192" s="7" t="s">
        <v>1188</v>
      </c>
      <c r="M192" s="7" t="s">
        <v>1826</v>
      </c>
      <c r="N192" s="7">
        <v>61</v>
      </c>
      <c r="O192" s="7"/>
      <c r="P192" s="7">
        <v>75</v>
      </c>
      <c r="Q192" s="7">
        <v>73</v>
      </c>
      <c r="R192" s="7">
        <v>80</v>
      </c>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t="s">
        <v>1308</v>
      </c>
      <c r="BM192" s="7" t="s">
        <v>1191</v>
      </c>
      <c r="BN192" s="7" t="s">
        <v>1200</v>
      </c>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v>0</v>
      </c>
      <c r="DB192" s="7">
        <v>0</v>
      </c>
      <c r="DC192" s="7">
        <v>0</v>
      </c>
      <c r="DD192" s="7">
        <v>0</v>
      </c>
      <c r="DE192" s="7">
        <v>0</v>
      </c>
      <c r="DF192" s="7">
        <v>2</v>
      </c>
      <c r="DG192" s="7">
        <v>0</v>
      </c>
      <c r="DH192" s="7">
        <v>20</v>
      </c>
      <c r="DI192" s="7">
        <v>38</v>
      </c>
      <c r="DJ192" s="7">
        <v>1</v>
      </c>
      <c r="DK192" s="7">
        <v>2</v>
      </c>
      <c r="DL192" s="7">
        <v>0</v>
      </c>
      <c r="DM192" s="7">
        <v>20</v>
      </c>
      <c r="DN192" s="7">
        <v>38</v>
      </c>
      <c r="DO192" s="7">
        <v>1</v>
      </c>
      <c r="DP192" s="7">
        <v>0</v>
      </c>
      <c r="DQ192" s="7">
        <v>61</v>
      </c>
      <c r="DR192" s="7">
        <v>61</v>
      </c>
      <c r="DS192" s="7">
        <v>0</v>
      </c>
      <c r="DT192" s="7">
        <v>0</v>
      </c>
      <c r="DU192" s="7">
        <v>0</v>
      </c>
      <c r="DV192" s="7">
        <v>0</v>
      </c>
      <c r="DW192" s="7">
        <v>0</v>
      </c>
      <c r="DX192" s="7">
        <v>1</v>
      </c>
      <c r="DY192" s="7">
        <v>0</v>
      </c>
      <c r="DZ192" s="7">
        <v>22</v>
      </c>
      <c r="EA192" s="7">
        <v>38</v>
      </c>
      <c r="EB192" s="7">
        <v>0</v>
      </c>
      <c r="EC192" s="7">
        <v>1</v>
      </c>
      <c r="ED192" s="7">
        <v>0</v>
      </c>
      <c r="EE192" s="7">
        <v>22</v>
      </c>
      <c r="EF192" s="7">
        <v>38</v>
      </c>
      <c r="EG192" s="7">
        <v>0</v>
      </c>
      <c r="EH192" s="7">
        <v>0</v>
      </c>
      <c r="EI192" s="7">
        <v>61</v>
      </c>
      <c r="EJ192" s="7">
        <v>61</v>
      </c>
      <c r="EK192" s="7">
        <v>3</v>
      </c>
      <c r="EL192" s="7">
        <v>3</v>
      </c>
      <c r="EM192" s="7">
        <v>3</v>
      </c>
      <c r="EN192" s="7">
        <v>1116350</v>
      </c>
      <c r="EO192" s="7">
        <v>300000</v>
      </c>
      <c r="EP192" s="7">
        <v>20</v>
      </c>
      <c r="EQ192" s="7">
        <v>20</v>
      </c>
      <c r="ER192" s="7">
        <v>20</v>
      </c>
      <c r="ES192" s="7">
        <v>4646020</v>
      </c>
      <c r="ET192" s="7">
        <v>3170000</v>
      </c>
      <c r="EU192" s="7">
        <v>11</v>
      </c>
      <c r="EV192" s="7">
        <v>9</v>
      </c>
      <c r="EW192" s="7">
        <v>9</v>
      </c>
      <c r="EX192" s="7">
        <v>6126250</v>
      </c>
      <c r="EY192" s="7">
        <v>0</v>
      </c>
      <c r="EZ192" s="7"/>
      <c r="FA192" s="7"/>
      <c r="FB192" s="7"/>
      <c r="FC192" s="7"/>
      <c r="FD192" s="7"/>
      <c r="FE192" s="7"/>
      <c r="FF192" s="7"/>
      <c r="FG192" s="7"/>
      <c r="FH192" s="7"/>
      <c r="FI192" s="7"/>
      <c r="FJ192" s="7"/>
      <c r="FK192" s="7"/>
      <c r="FL192" s="7"/>
      <c r="FM192" s="7"/>
      <c r="FN192" s="7"/>
      <c r="FO192" s="7">
        <v>22</v>
      </c>
      <c r="FP192" s="7">
        <v>19.5</v>
      </c>
      <c r="FQ192" s="7">
        <v>19.5</v>
      </c>
      <c r="FR192" s="7">
        <v>7860820</v>
      </c>
      <c r="FS192" s="7">
        <v>1930000</v>
      </c>
      <c r="FT192" s="7"/>
      <c r="FU192" s="7"/>
      <c r="FV192" s="7"/>
      <c r="FW192" s="7"/>
      <c r="FX192" s="7"/>
      <c r="FY192" s="7"/>
      <c r="FZ192" s="7">
        <v>2</v>
      </c>
      <c r="GA192" s="7">
        <v>1</v>
      </c>
      <c r="GB192" s="7">
        <v>24</v>
      </c>
      <c r="GC192" s="7">
        <v>1</v>
      </c>
      <c r="GD192" s="7">
        <v>287000</v>
      </c>
      <c r="GE192" s="7">
        <v>0</v>
      </c>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v>1</v>
      </c>
      <c r="II192" s="7">
        <v>0.25</v>
      </c>
      <c r="IJ192" s="7">
        <v>12</v>
      </c>
      <c r="IK192" s="7">
        <v>0.25</v>
      </c>
      <c r="IL192" s="7">
        <v>53500</v>
      </c>
      <c r="IM192" s="7">
        <v>0</v>
      </c>
      <c r="IN192" s="7"/>
      <c r="IO192" s="7"/>
      <c r="IP192" s="7"/>
      <c r="IQ192" s="7"/>
      <c r="IR192" s="7"/>
      <c r="IS192" s="7">
        <v>3</v>
      </c>
      <c r="IT192" s="7">
        <v>750</v>
      </c>
      <c r="IU192" s="7">
        <v>0.374</v>
      </c>
      <c r="IV192" s="7">
        <v>61500</v>
      </c>
      <c r="IW192" s="7">
        <v>0</v>
      </c>
      <c r="IX192" s="7"/>
      <c r="IY192" s="7"/>
      <c r="IZ192" s="7"/>
      <c r="JA192" s="7"/>
      <c r="JB192" s="7"/>
      <c r="JC192" s="7"/>
      <c r="JD192" s="7"/>
      <c r="JE192" s="7"/>
      <c r="JF192" s="7"/>
      <c r="JG192" s="7"/>
      <c r="JH192" s="7"/>
      <c r="JI192" s="7"/>
      <c r="JJ192" s="7"/>
      <c r="JK192" s="7"/>
      <c r="JL192" s="7"/>
      <c r="JM192" s="7"/>
      <c r="JN192" s="7"/>
      <c r="JO192" s="7"/>
      <c r="JP192" s="7"/>
      <c r="JQ192" s="7"/>
      <c r="JR192" s="7"/>
      <c r="JS192" s="7"/>
      <c r="JT192" s="7"/>
      <c r="JU192" s="7"/>
      <c r="JV192" s="7"/>
      <c r="JW192" s="7"/>
      <c r="JX192" s="7"/>
      <c r="JY192" s="7"/>
      <c r="JZ192" s="7"/>
      <c r="KA192" s="7"/>
      <c r="KB192" s="7"/>
      <c r="KC192" s="7"/>
      <c r="KD192" s="7"/>
      <c r="KE192" s="7"/>
      <c r="KF192" s="7"/>
      <c r="KG192" s="7">
        <v>5</v>
      </c>
      <c r="KH192" s="7">
        <v>190</v>
      </c>
      <c r="KI192" s="7">
        <v>32</v>
      </c>
      <c r="KJ192" s="7">
        <v>1</v>
      </c>
      <c r="KK192" s="7">
        <v>0</v>
      </c>
      <c r="KL192" s="7">
        <v>0</v>
      </c>
      <c r="KM192" s="7">
        <v>33</v>
      </c>
      <c r="KN192" s="7">
        <v>19749440</v>
      </c>
      <c r="KO192" s="7">
        <v>5400000</v>
      </c>
      <c r="KP192" s="7">
        <v>5400000</v>
      </c>
      <c r="KQ192" s="7"/>
      <c r="KR192" s="7"/>
      <c r="KS192" s="7"/>
      <c r="KT192" s="7">
        <v>340500</v>
      </c>
      <c r="KU192" s="7">
        <v>0</v>
      </c>
      <c r="KV192" s="7">
        <v>0</v>
      </c>
      <c r="KW192" s="7"/>
      <c r="KX192" s="7"/>
      <c r="KY192" s="7"/>
      <c r="KZ192" s="7">
        <v>61500</v>
      </c>
      <c r="LA192" s="7">
        <v>0</v>
      </c>
      <c r="LB192" s="7">
        <v>0</v>
      </c>
      <c r="LC192" s="7"/>
      <c r="LD192" s="7"/>
      <c r="LE192" s="7"/>
      <c r="LF192" s="7">
        <v>0</v>
      </c>
      <c r="LG192" s="7">
        <v>0</v>
      </c>
      <c r="LH192" s="7">
        <v>0</v>
      </c>
      <c r="LI192" s="7"/>
      <c r="LJ192" s="7"/>
      <c r="LK192" s="7"/>
      <c r="LL192" s="7">
        <v>0</v>
      </c>
      <c r="LM192" s="7">
        <v>0</v>
      </c>
      <c r="LN192" s="7">
        <v>0</v>
      </c>
      <c r="LO192" s="7"/>
      <c r="LP192" s="7"/>
      <c r="LQ192" s="7"/>
      <c r="LR192" s="7">
        <v>300000</v>
      </c>
      <c r="LS192" s="7">
        <v>0</v>
      </c>
      <c r="LT192" s="7">
        <v>0</v>
      </c>
      <c r="LU192" s="7"/>
      <c r="LV192" s="7"/>
      <c r="LW192" s="7"/>
      <c r="LX192" s="7">
        <v>2300000</v>
      </c>
      <c r="LY192" s="7">
        <v>0</v>
      </c>
      <c r="LZ192" s="7">
        <v>0</v>
      </c>
      <c r="MA192" s="7"/>
      <c r="MB192" s="7"/>
      <c r="MC192" s="7"/>
      <c r="MD192" s="7">
        <v>40000</v>
      </c>
      <c r="ME192" s="7">
        <v>0</v>
      </c>
      <c r="MF192" s="7">
        <v>0</v>
      </c>
      <c r="MG192" s="7"/>
      <c r="MH192" s="7"/>
      <c r="MI192" s="7"/>
      <c r="MJ192" s="7">
        <v>40000</v>
      </c>
      <c r="MK192" s="7">
        <v>0</v>
      </c>
      <c r="ML192" s="7">
        <v>0</v>
      </c>
      <c r="MM192" s="7"/>
      <c r="MN192" s="7"/>
      <c r="MO192" s="7"/>
      <c r="MP192" s="7">
        <v>382000</v>
      </c>
      <c r="MQ192" s="7">
        <v>0</v>
      </c>
      <c r="MR192" s="7">
        <v>0</v>
      </c>
      <c r="MS192" s="7"/>
      <c r="MT192" s="7"/>
      <c r="MU192" s="7"/>
      <c r="MV192" s="7">
        <v>2030000</v>
      </c>
      <c r="MW192" s="7">
        <v>0</v>
      </c>
      <c r="MX192" s="7">
        <v>0</v>
      </c>
      <c r="MY192" s="7"/>
      <c r="MZ192" s="7"/>
      <c r="NA192" s="7"/>
      <c r="NB192" s="7">
        <v>58000</v>
      </c>
      <c r="NC192" s="7">
        <v>0</v>
      </c>
      <c r="ND192" s="7">
        <v>0</v>
      </c>
      <c r="NE192" s="7"/>
      <c r="NF192" s="7"/>
      <c r="NG192" s="7"/>
      <c r="NH192" s="7">
        <v>2500</v>
      </c>
      <c r="NI192" s="7">
        <v>0</v>
      </c>
      <c r="NJ192" s="7">
        <v>0</v>
      </c>
      <c r="NK192" s="7"/>
      <c r="NL192" s="7"/>
      <c r="NM192" s="7"/>
      <c r="NN192" s="7">
        <v>0</v>
      </c>
      <c r="NO192" s="7">
        <v>0</v>
      </c>
      <c r="NP192" s="7">
        <v>0</v>
      </c>
      <c r="NQ192" s="7"/>
      <c r="NR192" s="7"/>
      <c r="NS192" s="7"/>
      <c r="NT192" s="7">
        <v>80000</v>
      </c>
      <c r="NU192" s="7">
        <v>0</v>
      </c>
      <c r="NV192" s="7">
        <v>0</v>
      </c>
      <c r="NW192" s="7"/>
      <c r="NX192" s="7"/>
      <c r="NY192" s="7"/>
      <c r="NZ192" s="7">
        <v>315000</v>
      </c>
      <c r="OA192" s="7">
        <v>0</v>
      </c>
      <c r="OB192" s="7">
        <v>0</v>
      </c>
      <c r="OC192" s="7"/>
      <c r="OD192" s="7"/>
      <c r="OE192" s="7"/>
      <c r="OF192" s="7">
        <v>18000</v>
      </c>
      <c r="OG192" s="7">
        <v>0</v>
      </c>
      <c r="OH192" s="7">
        <v>0</v>
      </c>
      <c r="OI192" s="7"/>
      <c r="OJ192" s="7"/>
      <c r="OK192" s="7"/>
      <c r="OL192" s="7">
        <v>0</v>
      </c>
      <c r="OM192" s="7">
        <v>0</v>
      </c>
      <c r="ON192" s="7">
        <v>0</v>
      </c>
      <c r="OO192" s="7"/>
      <c r="OP192" s="7"/>
      <c r="OQ192" s="7"/>
      <c r="OR192" s="7">
        <v>0</v>
      </c>
      <c r="OS192" s="7">
        <v>0</v>
      </c>
      <c r="OT192" s="7">
        <v>0</v>
      </c>
      <c r="OU192" s="7"/>
      <c r="OV192" s="7"/>
      <c r="OW192" s="7"/>
      <c r="OX192" s="7">
        <v>425000</v>
      </c>
      <c r="OY192" s="7">
        <v>0</v>
      </c>
      <c r="OZ192" s="7">
        <v>0</v>
      </c>
      <c r="PA192" s="7"/>
      <c r="PB192" s="7"/>
      <c r="PC192" s="7"/>
      <c r="PD192" s="7">
        <v>225000</v>
      </c>
      <c r="PE192" s="7">
        <v>0</v>
      </c>
      <c r="PF192" s="7">
        <v>0</v>
      </c>
      <c r="PG192" s="7"/>
      <c r="PH192" s="7"/>
      <c r="PI192" s="7"/>
      <c r="PJ192" s="7">
        <v>214000</v>
      </c>
      <c r="PK192" s="7">
        <v>0</v>
      </c>
      <c r="PL192" s="7">
        <v>0</v>
      </c>
      <c r="PM192" s="7"/>
      <c r="PN192" s="7"/>
      <c r="PO192" s="7"/>
      <c r="PP192" s="7">
        <v>26580940</v>
      </c>
      <c r="PQ192" s="7">
        <v>5400000</v>
      </c>
      <c r="PR192" s="8">
        <v>5400000</v>
      </c>
      <c r="PS192" s="7">
        <v>100</v>
      </c>
      <c r="PT192" s="7">
        <v>100</v>
      </c>
      <c r="PU192" s="7"/>
      <c r="PV192" s="7">
        <v>16619782</v>
      </c>
      <c r="PW192" s="7"/>
      <c r="PX192" s="7">
        <v>3719000</v>
      </c>
      <c r="PY192" s="7">
        <v>4460000</v>
      </c>
      <c r="PZ192" s="7">
        <v>5400000</v>
      </c>
      <c r="QA192" s="7">
        <v>525429</v>
      </c>
      <c r="QB192" s="7">
        <v>0</v>
      </c>
      <c r="QC192" s="7">
        <v>0</v>
      </c>
      <c r="QD192" s="7">
        <v>4532600</v>
      </c>
      <c r="QE192" s="7">
        <v>3667300</v>
      </c>
      <c r="QF192" s="7">
        <v>4000940</v>
      </c>
      <c r="QG192" s="7">
        <v>0</v>
      </c>
      <c r="QH192" s="7">
        <v>0</v>
      </c>
      <c r="QI192" s="7">
        <v>0</v>
      </c>
      <c r="QJ192" s="7">
        <v>15119451</v>
      </c>
      <c r="QK192" s="7">
        <v>15399825</v>
      </c>
      <c r="QL192" s="7">
        <v>15610000</v>
      </c>
      <c r="QM192" s="7"/>
      <c r="QN192" s="7">
        <v>1136375</v>
      </c>
      <c r="QO192" s="7">
        <v>1399443</v>
      </c>
      <c r="QP192" s="7">
        <v>1500000</v>
      </c>
      <c r="QQ192" s="7"/>
      <c r="QR192" s="7"/>
      <c r="QS192" s="7"/>
      <c r="QT192" s="7"/>
      <c r="QU192" s="7">
        <v>0</v>
      </c>
      <c r="QV192" s="7">
        <v>1073000</v>
      </c>
      <c r="QW192" s="7">
        <v>0</v>
      </c>
      <c r="QX192" s="7"/>
      <c r="QY192" s="7"/>
      <c r="QZ192" s="7"/>
      <c r="RA192" s="7"/>
      <c r="RB192" s="7"/>
      <c r="RC192" s="7"/>
      <c r="RD192" s="7">
        <v>262517</v>
      </c>
      <c r="RE192" s="7">
        <v>155725</v>
      </c>
      <c r="RF192" s="7">
        <v>70000</v>
      </c>
      <c r="RG192" s="7"/>
      <c r="RH192" s="7"/>
      <c r="RI192" s="7">
        <v>0</v>
      </c>
      <c r="RJ192" s="7"/>
      <c r="RK192" s="7"/>
      <c r="RL192" s="7"/>
      <c r="RM192" s="7" t="s">
        <v>1188</v>
      </c>
      <c r="RN192" s="7"/>
      <c r="RO192" s="7"/>
      <c r="RP192" s="7"/>
      <c r="RQ192" s="7"/>
      <c r="RR192" s="7"/>
      <c r="RS192" s="7"/>
      <c r="RT192" s="7"/>
      <c r="RU192" s="7"/>
      <c r="RV192" s="7"/>
      <c r="RW192" s="7"/>
      <c r="RX192" s="7"/>
      <c r="RY192" s="7"/>
      <c r="RZ192" s="7"/>
      <c r="SA192" s="7"/>
      <c r="SB192" s="7"/>
      <c r="SC192" s="7"/>
      <c r="SD192" s="7"/>
      <c r="SE192" s="7"/>
      <c r="SF192" s="7"/>
      <c r="SG192" s="36">
        <f t="shared" si="283"/>
        <v>26580940</v>
      </c>
      <c r="SH192" s="36">
        <f t="shared" si="284"/>
        <v>26580940</v>
      </c>
      <c r="SI192" s="36">
        <f t="shared" si="285"/>
        <v>20151440</v>
      </c>
      <c r="SJ192" s="20">
        <f t="shared" si="286"/>
        <v>19749440</v>
      </c>
      <c r="SK192" s="20">
        <f t="shared" si="287"/>
        <v>340500</v>
      </c>
      <c r="SL192" s="20">
        <f t="shared" si="288"/>
        <v>61500</v>
      </c>
      <c r="SM192" s="20">
        <f t="shared" si="289"/>
        <v>0</v>
      </c>
      <c r="SN192" s="36">
        <f t="shared" si="290"/>
        <v>6429500</v>
      </c>
      <c r="SO192" s="36">
        <f t="shared" si="291"/>
        <v>300000</v>
      </c>
      <c r="SP192" s="20">
        <f t="shared" si="292"/>
        <v>0</v>
      </c>
      <c r="SQ192" s="20">
        <f t="shared" si="293"/>
        <v>300000</v>
      </c>
      <c r="SR192" s="20">
        <f t="shared" si="294"/>
        <v>2300000</v>
      </c>
      <c r="SS192" s="20">
        <f t="shared" si="295"/>
        <v>40000</v>
      </c>
      <c r="ST192" s="20">
        <f t="shared" si="296"/>
        <v>40000</v>
      </c>
      <c r="SU192" s="20">
        <f t="shared" si="297"/>
        <v>382000</v>
      </c>
      <c r="SV192" s="36">
        <f t="shared" si="298"/>
        <v>2928500</v>
      </c>
      <c r="SW192" s="20">
        <f t="shared" si="299"/>
        <v>2030000</v>
      </c>
      <c r="SX192" s="20">
        <f t="shared" si="300"/>
        <v>58000</v>
      </c>
      <c r="SY192" s="20">
        <f t="shared" si="301"/>
        <v>2500</v>
      </c>
      <c r="SZ192" s="20">
        <f t="shared" si="302"/>
        <v>0</v>
      </c>
      <c r="TA192" s="20">
        <f t="shared" si="303"/>
        <v>80000</v>
      </c>
      <c r="TB192" s="20">
        <f t="shared" si="304"/>
        <v>315000</v>
      </c>
      <c r="TC192" s="20">
        <f t="shared" si="305"/>
        <v>18000</v>
      </c>
      <c r="TD192" s="20">
        <f t="shared" si="306"/>
        <v>0</v>
      </c>
      <c r="TE192" s="20">
        <f t="shared" si="307"/>
        <v>0</v>
      </c>
      <c r="TF192" s="20">
        <f t="shared" si="308"/>
        <v>425000</v>
      </c>
      <c r="TG192" s="20">
        <f t="shared" si="309"/>
        <v>225000</v>
      </c>
      <c r="TH192" s="20">
        <f t="shared" si="310"/>
        <v>214000</v>
      </c>
      <c r="TI192" s="6"/>
      <c r="TJ192" s="36">
        <f t="shared" si="311"/>
        <v>5400000</v>
      </c>
      <c r="TK192" s="36">
        <f t="shared" si="312"/>
        <v>5400000</v>
      </c>
      <c r="TL192" s="36">
        <f t="shared" si="313"/>
        <v>5400000</v>
      </c>
      <c r="TM192" s="20">
        <f t="shared" si="314"/>
        <v>5400000</v>
      </c>
      <c r="TN192" s="20">
        <f t="shared" si="315"/>
        <v>0</v>
      </c>
      <c r="TO192" s="20">
        <f t="shared" si="316"/>
        <v>0</v>
      </c>
      <c r="TP192" s="20">
        <f t="shared" si="317"/>
        <v>0</v>
      </c>
      <c r="TQ192" s="36">
        <f t="shared" si="318"/>
        <v>0</v>
      </c>
      <c r="TR192" s="36">
        <f t="shared" si="319"/>
        <v>0</v>
      </c>
      <c r="TS192" s="20">
        <f t="shared" si="320"/>
        <v>0</v>
      </c>
      <c r="TT192" s="20">
        <f t="shared" si="321"/>
        <v>0</v>
      </c>
      <c r="TU192" s="20">
        <f t="shared" si="322"/>
        <v>0</v>
      </c>
      <c r="TV192" s="20">
        <f t="shared" si="323"/>
        <v>0</v>
      </c>
      <c r="TW192" s="20">
        <f t="shared" si="324"/>
        <v>0</v>
      </c>
      <c r="TX192" s="20">
        <f t="shared" si="325"/>
        <v>0</v>
      </c>
      <c r="TY192" s="36">
        <f t="shared" si="326"/>
        <v>0</v>
      </c>
      <c r="TZ192" s="20">
        <f t="shared" si="327"/>
        <v>0</v>
      </c>
      <c r="UA192" s="20">
        <f t="shared" si="328"/>
        <v>0</v>
      </c>
      <c r="UB192" s="20">
        <f t="shared" si="329"/>
        <v>0</v>
      </c>
      <c r="UC192" s="20">
        <f t="shared" si="330"/>
        <v>0</v>
      </c>
      <c r="UD192" s="20">
        <f t="shared" si="331"/>
        <v>0</v>
      </c>
      <c r="UE192" s="20">
        <f t="shared" si="332"/>
        <v>0</v>
      </c>
      <c r="UF192" s="20">
        <f t="shared" si="333"/>
        <v>0</v>
      </c>
      <c r="UG192" s="20">
        <f t="shared" si="334"/>
        <v>0</v>
      </c>
      <c r="UH192" s="20">
        <f t="shared" si="335"/>
        <v>0</v>
      </c>
      <c r="UI192" s="20">
        <f t="shared" si="336"/>
        <v>0</v>
      </c>
      <c r="UJ192" s="20">
        <f t="shared" si="337"/>
        <v>0</v>
      </c>
      <c r="UK192" s="20">
        <f t="shared" si="338"/>
        <v>0</v>
      </c>
      <c r="UL192" s="6"/>
      <c r="UM192" s="36">
        <f t="shared" si="339"/>
        <v>5400000</v>
      </c>
      <c r="UN192" s="36">
        <f t="shared" si="340"/>
        <v>5400000</v>
      </c>
      <c r="UO192" s="36">
        <f t="shared" si="341"/>
        <v>5400000</v>
      </c>
      <c r="UP192" s="20">
        <f t="shared" si="342"/>
        <v>5400000</v>
      </c>
      <c r="UQ192" s="20">
        <f t="shared" si="343"/>
        <v>0</v>
      </c>
      <c r="UR192" s="20">
        <f t="shared" si="344"/>
        <v>0</v>
      </c>
      <c r="US192" s="20">
        <f t="shared" si="345"/>
        <v>0</v>
      </c>
      <c r="UT192" s="36">
        <f t="shared" si="346"/>
        <v>0</v>
      </c>
      <c r="UU192" s="36">
        <f t="shared" si="347"/>
        <v>0</v>
      </c>
      <c r="UV192" s="20">
        <f t="shared" si="348"/>
        <v>0</v>
      </c>
      <c r="UW192" s="20">
        <f t="shared" si="349"/>
        <v>0</v>
      </c>
      <c r="UX192" s="20">
        <f t="shared" si="350"/>
        <v>0</v>
      </c>
      <c r="UY192" s="20">
        <f t="shared" si="351"/>
        <v>0</v>
      </c>
      <c r="UZ192" s="20">
        <f t="shared" si="352"/>
        <v>0</v>
      </c>
      <c r="VA192" s="20">
        <f t="shared" si="353"/>
        <v>0</v>
      </c>
      <c r="VB192" s="36">
        <f t="shared" si="354"/>
        <v>0</v>
      </c>
      <c r="VC192" s="20">
        <f t="shared" si="355"/>
        <v>0</v>
      </c>
      <c r="VD192" s="20">
        <f t="shared" si="356"/>
        <v>0</v>
      </c>
      <c r="VE192" s="20">
        <f t="shared" si="357"/>
        <v>0</v>
      </c>
      <c r="VF192" s="20">
        <f t="shared" si="358"/>
        <v>0</v>
      </c>
      <c r="VG192" s="20">
        <f t="shared" si="359"/>
        <v>0</v>
      </c>
      <c r="VH192" s="20">
        <f t="shared" si="360"/>
        <v>0</v>
      </c>
      <c r="VI192" s="20">
        <f t="shared" si="361"/>
        <v>0</v>
      </c>
      <c r="VJ192" s="20">
        <f t="shared" si="362"/>
        <v>0</v>
      </c>
      <c r="VK192" s="20">
        <f t="shared" si="363"/>
        <v>0</v>
      </c>
      <c r="VL192" s="20">
        <f t="shared" si="364"/>
        <v>0</v>
      </c>
      <c r="VM192" s="20">
        <f t="shared" si="365"/>
        <v>0</v>
      </c>
      <c r="VN192" s="20">
        <f t="shared" si="366"/>
        <v>0</v>
      </c>
      <c r="VT192" s="34">
        <f t="shared" si="253"/>
        <v>4381530</v>
      </c>
      <c r="VU192" s="34" t="str">
        <f t="shared" si="254"/>
        <v>Sociální služby města Jičína</v>
      </c>
      <c r="VV192" s="34" t="str">
        <f t="shared" si="255"/>
        <v>Domov pro seniory</v>
      </c>
      <c r="VW192" s="34" t="str">
        <f t="shared" si="256"/>
        <v>domovy pro seniory</v>
      </c>
      <c r="VX192" s="10">
        <f t="shared" si="257"/>
        <v>2680000</v>
      </c>
      <c r="VY192" s="10"/>
      <c r="VZ192" s="10"/>
      <c r="WA192" s="10">
        <f t="shared" si="258"/>
        <v>2030000</v>
      </c>
      <c r="WB192" s="10">
        <f t="shared" si="259"/>
        <v>315000</v>
      </c>
      <c r="WC192" s="10">
        <f t="shared" si="260"/>
        <v>2500</v>
      </c>
      <c r="WD192" s="10">
        <f t="shared" si="261"/>
        <v>0</v>
      </c>
      <c r="WE192" s="10">
        <f t="shared" si="262"/>
        <v>138000</v>
      </c>
      <c r="WF192" s="10"/>
      <c r="WG192" s="10"/>
      <c r="WH192" s="10">
        <f t="shared" si="263"/>
        <v>225000</v>
      </c>
      <c r="WI192" s="10">
        <f t="shared" si="264"/>
        <v>1039000</v>
      </c>
      <c r="WJ192" s="10">
        <f t="shared" si="265"/>
        <v>12175620</v>
      </c>
      <c r="WK192" s="10"/>
      <c r="WL192" s="10">
        <f t="shared" si="266"/>
        <v>7975820</v>
      </c>
      <c r="WM192" s="10">
        <f t="shared" si="267"/>
        <v>26580940</v>
      </c>
      <c r="WN192" s="10">
        <f t="shared" si="268"/>
        <v>26580940</v>
      </c>
      <c r="WO192" s="10">
        <f t="shared" si="269"/>
        <v>0</v>
      </c>
      <c r="WP192" s="10">
        <f t="shared" si="270"/>
        <v>20151440</v>
      </c>
      <c r="WQ192" s="34">
        <v>6115340</v>
      </c>
      <c r="WR192" s="10">
        <f t="shared" si="271"/>
        <v>0</v>
      </c>
      <c r="WS192" s="10"/>
      <c r="WT192" s="10"/>
      <c r="WU192" s="10">
        <f t="shared" si="272"/>
        <v>0</v>
      </c>
      <c r="WV192" s="10">
        <f t="shared" si="273"/>
        <v>0</v>
      </c>
      <c r="WW192" s="10">
        <f t="shared" si="274"/>
        <v>0</v>
      </c>
      <c r="WX192" s="10">
        <f t="shared" si="275"/>
        <v>0</v>
      </c>
      <c r="WY192" s="10">
        <f t="shared" si="276"/>
        <v>0</v>
      </c>
      <c r="WZ192" s="10"/>
      <c r="XA192" s="10"/>
      <c r="XB192" s="10">
        <f t="shared" si="277"/>
        <v>0</v>
      </c>
      <c r="XC192" s="10">
        <f t="shared" si="278"/>
        <v>0</v>
      </c>
      <c r="XD192" s="10">
        <f t="shared" si="279"/>
        <v>5400000</v>
      </c>
      <c r="XE192" s="10">
        <f t="shared" si="280"/>
        <v>5400000</v>
      </c>
      <c r="XF192" s="10"/>
      <c r="XG192" s="10">
        <f t="shared" si="281"/>
        <v>5400000</v>
      </c>
      <c r="XH192" s="10">
        <f t="shared" si="282"/>
        <v>0</v>
      </c>
      <c r="XI192" s="10"/>
      <c r="XJ192" s="10"/>
      <c r="XK192" s="10"/>
    </row>
    <row r="193" spans="1:635" s="34" customFormat="1" ht="28.5" customHeight="1">
      <c r="A193" s="7">
        <v>1</v>
      </c>
      <c r="B193" s="9" t="s">
        <v>1823</v>
      </c>
      <c r="C193" s="7">
        <v>70888167</v>
      </c>
      <c r="D193" s="7" t="s">
        <v>1824</v>
      </c>
      <c r="E193" s="7" t="s">
        <v>1299</v>
      </c>
      <c r="F193" s="7">
        <v>5703553</v>
      </c>
      <c r="G193" s="7" t="s">
        <v>1235</v>
      </c>
      <c r="H193" s="7" t="s">
        <v>1187</v>
      </c>
      <c r="I193" s="7" t="s">
        <v>1690</v>
      </c>
      <c r="J193" s="35">
        <v>41974</v>
      </c>
      <c r="K193" s="7"/>
      <c r="L193" s="7" t="s">
        <v>1188</v>
      </c>
      <c r="M193" s="7" t="s">
        <v>1287</v>
      </c>
      <c r="N193" s="7">
        <v>11</v>
      </c>
      <c r="O193" s="7"/>
      <c r="P193" s="7">
        <v>6</v>
      </c>
      <c r="Q193" s="7">
        <v>10</v>
      </c>
      <c r="R193" s="7">
        <v>11</v>
      </c>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t="s">
        <v>1389</v>
      </c>
      <c r="BM193" s="7" t="s">
        <v>1271</v>
      </c>
      <c r="BN193" s="7" t="s">
        <v>1484</v>
      </c>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v>0</v>
      </c>
      <c r="DB193" s="7">
        <v>0</v>
      </c>
      <c r="DC193" s="7">
        <v>0</v>
      </c>
      <c r="DD193" s="7">
        <v>0</v>
      </c>
      <c r="DE193" s="7">
        <v>0</v>
      </c>
      <c r="DF193" s="7">
        <v>1</v>
      </c>
      <c r="DG193" s="7">
        <v>4</v>
      </c>
      <c r="DH193" s="7">
        <v>0</v>
      </c>
      <c r="DI193" s="7">
        <v>0</v>
      </c>
      <c r="DJ193" s="7">
        <v>4</v>
      </c>
      <c r="DK193" s="7">
        <v>1</v>
      </c>
      <c r="DL193" s="7">
        <v>4</v>
      </c>
      <c r="DM193" s="7">
        <v>0</v>
      </c>
      <c r="DN193" s="7">
        <v>0</v>
      </c>
      <c r="DO193" s="7">
        <v>4</v>
      </c>
      <c r="DP193" s="7">
        <v>0</v>
      </c>
      <c r="DQ193" s="7">
        <v>9</v>
      </c>
      <c r="DR193" s="7">
        <v>9</v>
      </c>
      <c r="DS193" s="7">
        <v>0</v>
      </c>
      <c r="DT193" s="7">
        <v>0</v>
      </c>
      <c r="DU193" s="7">
        <v>0</v>
      </c>
      <c r="DV193" s="7">
        <v>0</v>
      </c>
      <c r="DW193" s="7">
        <v>0</v>
      </c>
      <c r="DX193" s="7">
        <v>4</v>
      </c>
      <c r="DY193" s="7">
        <v>4</v>
      </c>
      <c r="DZ193" s="7">
        <v>1</v>
      </c>
      <c r="EA193" s="7">
        <v>0</v>
      </c>
      <c r="EB193" s="7">
        <v>2</v>
      </c>
      <c r="EC193" s="7">
        <v>4</v>
      </c>
      <c r="ED193" s="7">
        <v>4</v>
      </c>
      <c r="EE193" s="7">
        <v>1</v>
      </c>
      <c r="EF193" s="7">
        <v>0</v>
      </c>
      <c r="EG193" s="7">
        <v>2</v>
      </c>
      <c r="EH193" s="7">
        <v>0</v>
      </c>
      <c r="EI193" s="7">
        <v>11</v>
      </c>
      <c r="EJ193" s="7">
        <v>11</v>
      </c>
      <c r="EK193" s="7">
        <v>1</v>
      </c>
      <c r="EL193" s="7">
        <v>0.1</v>
      </c>
      <c r="EM193" s="7">
        <v>0.15</v>
      </c>
      <c r="EN193" s="7">
        <v>52900</v>
      </c>
      <c r="EO193" s="7">
        <v>35000</v>
      </c>
      <c r="EP193" s="7">
        <v>5</v>
      </c>
      <c r="EQ193" s="7">
        <v>3.72</v>
      </c>
      <c r="ER193" s="7">
        <v>2.5</v>
      </c>
      <c r="ES193" s="7">
        <v>1198880</v>
      </c>
      <c r="ET193" s="7">
        <v>835000</v>
      </c>
      <c r="EU193" s="7"/>
      <c r="EV193" s="7"/>
      <c r="EW193" s="7"/>
      <c r="EX193" s="7"/>
      <c r="EY193" s="7"/>
      <c r="EZ193" s="7"/>
      <c r="FA193" s="7"/>
      <c r="FB193" s="7"/>
      <c r="FC193" s="7"/>
      <c r="FD193" s="7"/>
      <c r="FE193" s="7"/>
      <c r="FF193" s="7"/>
      <c r="FG193" s="7"/>
      <c r="FH193" s="7"/>
      <c r="FI193" s="7"/>
      <c r="FJ193" s="7"/>
      <c r="FK193" s="7"/>
      <c r="FL193" s="7"/>
      <c r="FM193" s="7"/>
      <c r="FN193" s="7"/>
      <c r="FO193" s="7">
        <v>6</v>
      </c>
      <c r="FP193" s="7">
        <v>0.37</v>
      </c>
      <c r="FQ193" s="7">
        <v>0.32</v>
      </c>
      <c r="FR193" s="7">
        <v>170900</v>
      </c>
      <c r="FS193" s="7">
        <v>120000</v>
      </c>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c r="IP193" s="7"/>
      <c r="IQ193" s="7"/>
      <c r="IR193" s="7"/>
      <c r="IS193" s="7"/>
      <c r="IT193" s="7"/>
      <c r="IU193" s="7"/>
      <c r="IV193" s="7"/>
      <c r="IW193" s="7"/>
      <c r="IX193" s="7"/>
      <c r="IY193" s="7"/>
      <c r="IZ193" s="7"/>
      <c r="JA193" s="7"/>
      <c r="JB193" s="7"/>
      <c r="JC193" s="7"/>
      <c r="JD193" s="7"/>
      <c r="JE193" s="7"/>
      <c r="JF193" s="7"/>
      <c r="JG193" s="7"/>
      <c r="JH193" s="7"/>
      <c r="JI193" s="7"/>
      <c r="JJ193" s="7"/>
      <c r="JK193" s="7"/>
      <c r="JL193" s="7"/>
      <c r="JM193" s="7"/>
      <c r="JN193" s="7"/>
      <c r="JO193" s="7"/>
      <c r="JP193" s="7"/>
      <c r="JQ193" s="7"/>
      <c r="JR193" s="7"/>
      <c r="JS193" s="7"/>
      <c r="JT193" s="7"/>
      <c r="JU193" s="7"/>
      <c r="JV193" s="7"/>
      <c r="JW193" s="7"/>
      <c r="JX193" s="7"/>
      <c r="JY193" s="7"/>
      <c r="JZ193" s="7"/>
      <c r="KA193" s="7"/>
      <c r="KB193" s="7"/>
      <c r="KC193" s="7"/>
      <c r="KD193" s="7"/>
      <c r="KE193" s="7"/>
      <c r="KF193" s="7"/>
      <c r="KG193" s="7">
        <v>0</v>
      </c>
      <c r="KH193" s="7"/>
      <c r="KI193" s="7">
        <v>3.82</v>
      </c>
      <c r="KJ193" s="7">
        <v>0</v>
      </c>
      <c r="KK193" s="7">
        <v>0</v>
      </c>
      <c r="KL193" s="7">
        <v>0</v>
      </c>
      <c r="KM193" s="7">
        <v>3.82</v>
      </c>
      <c r="KN193" s="7">
        <v>1422680</v>
      </c>
      <c r="KO193" s="7">
        <v>990000</v>
      </c>
      <c r="KP193" s="7">
        <v>990000</v>
      </c>
      <c r="KQ193" s="7"/>
      <c r="KR193" s="7"/>
      <c r="KS193" s="7"/>
      <c r="KT193" s="7">
        <v>0</v>
      </c>
      <c r="KU193" s="7">
        <v>0</v>
      </c>
      <c r="KV193" s="7">
        <v>0</v>
      </c>
      <c r="KW193" s="7"/>
      <c r="KX193" s="7"/>
      <c r="KY193" s="7"/>
      <c r="KZ193" s="7">
        <v>0</v>
      </c>
      <c r="LA193" s="7">
        <v>0</v>
      </c>
      <c r="LB193" s="7">
        <v>0</v>
      </c>
      <c r="LC193" s="7"/>
      <c r="LD193" s="7"/>
      <c r="LE193" s="7"/>
      <c r="LF193" s="7">
        <v>0</v>
      </c>
      <c r="LG193" s="7">
        <v>0</v>
      </c>
      <c r="LH193" s="7">
        <v>0</v>
      </c>
      <c r="LI193" s="7"/>
      <c r="LJ193" s="7"/>
      <c r="LK193" s="7"/>
      <c r="LL193" s="7">
        <v>0</v>
      </c>
      <c r="LM193" s="7">
        <v>0</v>
      </c>
      <c r="LN193" s="7">
        <v>0</v>
      </c>
      <c r="LO193" s="7"/>
      <c r="LP193" s="7"/>
      <c r="LQ193" s="7"/>
      <c r="LR193" s="7">
        <v>55000</v>
      </c>
      <c r="LS193" s="7">
        <v>0</v>
      </c>
      <c r="LT193" s="7">
        <v>0</v>
      </c>
      <c r="LU193" s="7"/>
      <c r="LV193" s="7"/>
      <c r="LW193" s="7"/>
      <c r="LX193" s="7">
        <v>5000</v>
      </c>
      <c r="LY193" s="7">
        <v>0</v>
      </c>
      <c r="LZ193" s="7">
        <v>0</v>
      </c>
      <c r="MA193" s="7"/>
      <c r="MB193" s="7"/>
      <c r="MC193" s="7"/>
      <c r="MD193" s="7">
        <v>2000</v>
      </c>
      <c r="ME193" s="7">
        <v>0</v>
      </c>
      <c r="MF193" s="7">
        <v>0</v>
      </c>
      <c r="MG193" s="7"/>
      <c r="MH193" s="7"/>
      <c r="MI193" s="7"/>
      <c r="MJ193" s="7">
        <v>2000</v>
      </c>
      <c r="MK193" s="7">
        <v>0</v>
      </c>
      <c r="ML193" s="7">
        <v>0</v>
      </c>
      <c r="MM193" s="7"/>
      <c r="MN193" s="7"/>
      <c r="MO193" s="7"/>
      <c r="MP193" s="7">
        <v>24000</v>
      </c>
      <c r="MQ193" s="7">
        <v>0</v>
      </c>
      <c r="MR193" s="7">
        <v>0</v>
      </c>
      <c r="MS193" s="7"/>
      <c r="MT193" s="7"/>
      <c r="MU193" s="7"/>
      <c r="MV193" s="7">
        <v>425000</v>
      </c>
      <c r="MW193" s="7">
        <v>350000</v>
      </c>
      <c r="MX193" s="7">
        <v>350000</v>
      </c>
      <c r="MY193" s="7"/>
      <c r="MZ193" s="7"/>
      <c r="NA193" s="7"/>
      <c r="NB193" s="7">
        <v>7700</v>
      </c>
      <c r="NC193" s="7">
        <v>0</v>
      </c>
      <c r="ND193" s="7">
        <v>0</v>
      </c>
      <c r="NE193" s="7"/>
      <c r="NF193" s="7"/>
      <c r="NG193" s="7"/>
      <c r="NH193" s="7">
        <v>65000</v>
      </c>
      <c r="NI193" s="7">
        <v>60000</v>
      </c>
      <c r="NJ193" s="7">
        <v>60000</v>
      </c>
      <c r="NK193" s="7"/>
      <c r="NL193" s="7"/>
      <c r="NM193" s="7"/>
      <c r="NN193" s="7">
        <v>0</v>
      </c>
      <c r="NO193" s="7">
        <v>0</v>
      </c>
      <c r="NP193" s="7">
        <v>0</v>
      </c>
      <c r="NQ193" s="7"/>
      <c r="NR193" s="7"/>
      <c r="NS193" s="7"/>
      <c r="NT193" s="7">
        <v>18000</v>
      </c>
      <c r="NU193" s="7">
        <v>0</v>
      </c>
      <c r="NV193" s="7">
        <v>0</v>
      </c>
      <c r="NW193" s="7"/>
      <c r="NX193" s="7"/>
      <c r="NY193" s="7"/>
      <c r="NZ193" s="7">
        <v>11800</v>
      </c>
      <c r="OA193" s="7">
        <v>0</v>
      </c>
      <c r="OB193" s="7">
        <v>0</v>
      </c>
      <c r="OC193" s="7"/>
      <c r="OD193" s="7"/>
      <c r="OE193" s="7"/>
      <c r="OF193" s="7">
        <v>2000</v>
      </c>
      <c r="OG193" s="7">
        <v>0</v>
      </c>
      <c r="OH193" s="7">
        <v>0</v>
      </c>
      <c r="OI193" s="7"/>
      <c r="OJ193" s="7"/>
      <c r="OK193" s="7"/>
      <c r="OL193" s="7">
        <v>0</v>
      </c>
      <c r="OM193" s="7">
        <v>0</v>
      </c>
      <c r="ON193" s="7">
        <v>0</v>
      </c>
      <c r="OO193" s="7"/>
      <c r="OP193" s="7"/>
      <c r="OQ193" s="7"/>
      <c r="OR193" s="7">
        <v>0</v>
      </c>
      <c r="OS193" s="7">
        <v>0</v>
      </c>
      <c r="OT193" s="7">
        <v>0</v>
      </c>
      <c r="OU193" s="7"/>
      <c r="OV193" s="7"/>
      <c r="OW193" s="7"/>
      <c r="OX193" s="7">
        <v>18000</v>
      </c>
      <c r="OY193" s="7">
        <v>0</v>
      </c>
      <c r="OZ193" s="7">
        <v>0</v>
      </c>
      <c r="PA193" s="7"/>
      <c r="PB193" s="7"/>
      <c r="PC193" s="7"/>
      <c r="PD193" s="7">
        <v>21000</v>
      </c>
      <c r="PE193" s="7">
        <v>0</v>
      </c>
      <c r="PF193" s="7">
        <v>0</v>
      </c>
      <c r="PG193" s="7"/>
      <c r="PH193" s="7"/>
      <c r="PI193" s="7"/>
      <c r="PJ193" s="7">
        <v>12500</v>
      </c>
      <c r="PK193" s="7">
        <v>0</v>
      </c>
      <c r="PL193" s="7">
        <v>0</v>
      </c>
      <c r="PM193" s="7"/>
      <c r="PN193" s="7"/>
      <c r="PO193" s="7"/>
      <c r="PP193" s="7">
        <v>2091680</v>
      </c>
      <c r="PQ193" s="7">
        <v>1400000</v>
      </c>
      <c r="PR193" s="8">
        <v>1400000</v>
      </c>
      <c r="PS193" s="7">
        <v>100</v>
      </c>
      <c r="PT193" s="7">
        <v>100</v>
      </c>
      <c r="PU193" s="7"/>
      <c r="PV193" s="7"/>
      <c r="PW193" s="7"/>
      <c r="PX193" s="7">
        <v>850000</v>
      </c>
      <c r="PY193" s="7">
        <v>941000</v>
      </c>
      <c r="PZ193" s="7">
        <v>1400000</v>
      </c>
      <c r="QA193" s="7">
        <v>0</v>
      </c>
      <c r="QB193" s="7">
        <v>0</v>
      </c>
      <c r="QC193" s="7">
        <v>0</v>
      </c>
      <c r="QD193" s="7">
        <v>510000</v>
      </c>
      <c r="QE193" s="7">
        <v>230000</v>
      </c>
      <c r="QF193" s="7">
        <v>251680</v>
      </c>
      <c r="QG193" s="7">
        <v>0</v>
      </c>
      <c r="QH193" s="7">
        <v>0</v>
      </c>
      <c r="QI193" s="7">
        <v>0</v>
      </c>
      <c r="QJ193" s="7">
        <v>265157</v>
      </c>
      <c r="QK193" s="7">
        <v>334563</v>
      </c>
      <c r="QL193" s="7">
        <v>440000</v>
      </c>
      <c r="QM193" s="7"/>
      <c r="QN193" s="7">
        <v>0</v>
      </c>
      <c r="QO193" s="7">
        <v>0</v>
      </c>
      <c r="QP193" s="7">
        <v>0</v>
      </c>
      <c r="QQ193" s="7"/>
      <c r="QR193" s="7"/>
      <c r="QS193" s="7"/>
      <c r="QT193" s="7"/>
      <c r="QU193" s="7">
        <v>24000</v>
      </c>
      <c r="QV193" s="7">
        <v>450000</v>
      </c>
      <c r="QW193" s="7">
        <v>0</v>
      </c>
      <c r="QX193" s="7"/>
      <c r="QY193" s="7"/>
      <c r="QZ193" s="7"/>
      <c r="RA193" s="7"/>
      <c r="RB193" s="7"/>
      <c r="RC193" s="7"/>
      <c r="RD193" s="7">
        <v>41</v>
      </c>
      <c r="RE193" s="7">
        <v>12</v>
      </c>
      <c r="RF193" s="7">
        <v>0</v>
      </c>
      <c r="RG193" s="7"/>
      <c r="RH193" s="7"/>
      <c r="RI193" s="7">
        <v>0</v>
      </c>
      <c r="RJ193" s="7"/>
      <c r="RK193" s="7"/>
      <c r="RL193" s="7"/>
      <c r="RM193" s="7" t="s">
        <v>1188</v>
      </c>
      <c r="RN193" s="7"/>
      <c r="RO193" s="7"/>
      <c r="RP193" s="7"/>
      <c r="RQ193" s="7"/>
      <c r="RR193" s="7"/>
      <c r="RS193" s="7"/>
      <c r="RT193" s="7"/>
      <c r="RU193" s="7"/>
      <c r="RV193" s="7"/>
      <c r="RW193" s="7"/>
      <c r="RX193" s="7"/>
      <c r="RY193" s="7"/>
      <c r="RZ193" s="7"/>
      <c r="SA193" s="7"/>
      <c r="SB193" s="7"/>
      <c r="SC193" s="7"/>
      <c r="SD193" s="7"/>
      <c r="SE193" s="7"/>
      <c r="SF193" s="7"/>
      <c r="SG193" s="36">
        <f t="shared" si="283"/>
        <v>2091680</v>
      </c>
      <c r="SH193" s="36">
        <f t="shared" si="284"/>
        <v>2091680</v>
      </c>
      <c r="SI193" s="36">
        <f t="shared" si="285"/>
        <v>1422680</v>
      </c>
      <c r="SJ193" s="20">
        <f t="shared" si="286"/>
        <v>1422680</v>
      </c>
      <c r="SK193" s="20">
        <f t="shared" si="287"/>
        <v>0</v>
      </c>
      <c r="SL193" s="20">
        <f t="shared" si="288"/>
        <v>0</v>
      </c>
      <c r="SM193" s="20">
        <f t="shared" si="289"/>
        <v>0</v>
      </c>
      <c r="SN193" s="36">
        <f t="shared" si="290"/>
        <v>669000</v>
      </c>
      <c r="SO193" s="36">
        <f t="shared" si="291"/>
        <v>55000</v>
      </c>
      <c r="SP193" s="20">
        <f t="shared" si="292"/>
        <v>0</v>
      </c>
      <c r="SQ193" s="20">
        <f t="shared" si="293"/>
        <v>55000</v>
      </c>
      <c r="SR193" s="20">
        <f t="shared" si="294"/>
        <v>5000</v>
      </c>
      <c r="SS193" s="20">
        <f t="shared" si="295"/>
        <v>2000</v>
      </c>
      <c r="ST193" s="20">
        <f t="shared" si="296"/>
        <v>2000</v>
      </c>
      <c r="SU193" s="20">
        <f t="shared" si="297"/>
        <v>24000</v>
      </c>
      <c r="SV193" s="36">
        <f t="shared" si="298"/>
        <v>547500</v>
      </c>
      <c r="SW193" s="20">
        <f t="shared" si="299"/>
        <v>425000</v>
      </c>
      <c r="SX193" s="20">
        <f t="shared" si="300"/>
        <v>7700</v>
      </c>
      <c r="SY193" s="20">
        <f t="shared" si="301"/>
        <v>65000</v>
      </c>
      <c r="SZ193" s="20">
        <f t="shared" si="302"/>
        <v>0</v>
      </c>
      <c r="TA193" s="20">
        <f t="shared" si="303"/>
        <v>18000</v>
      </c>
      <c r="TB193" s="20">
        <f t="shared" si="304"/>
        <v>11800</v>
      </c>
      <c r="TC193" s="20">
        <f t="shared" si="305"/>
        <v>2000</v>
      </c>
      <c r="TD193" s="20">
        <f t="shared" si="306"/>
        <v>0</v>
      </c>
      <c r="TE193" s="20">
        <f t="shared" si="307"/>
        <v>0</v>
      </c>
      <c r="TF193" s="20">
        <f t="shared" si="308"/>
        <v>18000</v>
      </c>
      <c r="TG193" s="20">
        <f t="shared" si="309"/>
        <v>21000</v>
      </c>
      <c r="TH193" s="20">
        <f t="shared" si="310"/>
        <v>12500</v>
      </c>
      <c r="TI193" s="6"/>
      <c r="TJ193" s="36">
        <f t="shared" si="311"/>
        <v>1400000</v>
      </c>
      <c r="TK193" s="36">
        <f t="shared" si="312"/>
        <v>1400000</v>
      </c>
      <c r="TL193" s="36">
        <f t="shared" si="313"/>
        <v>990000</v>
      </c>
      <c r="TM193" s="20">
        <f t="shared" si="314"/>
        <v>990000</v>
      </c>
      <c r="TN193" s="20">
        <f t="shared" si="315"/>
        <v>0</v>
      </c>
      <c r="TO193" s="20">
        <f t="shared" si="316"/>
        <v>0</v>
      </c>
      <c r="TP193" s="20">
        <f t="shared" si="317"/>
        <v>0</v>
      </c>
      <c r="TQ193" s="36">
        <f t="shared" si="318"/>
        <v>410000</v>
      </c>
      <c r="TR193" s="36">
        <f t="shared" si="319"/>
        <v>0</v>
      </c>
      <c r="TS193" s="20">
        <f t="shared" si="320"/>
        <v>0</v>
      </c>
      <c r="TT193" s="20">
        <f t="shared" si="321"/>
        <v>0</v>
      </c>
      <c r="TU193" s="20">
        <f t="shared" si="322"/>
        <v>0</v>
      </c>
      <c r="TV193" s="20">
        <f t="shared" si="323"/>
        <v>0</v>
      </c>
      <c r="TW193" s="20">
        <f t="shared" si="324"/>
        <v>0</v>
      </c>
      <c r="TX193" s="20">
        <f t="shared" si="325"/>
        <v>0</v>
      </c>
      <c r="TY193" s="36">
        <f t="shared" si="326"/>
        <v>410000</v>
      </c>
      <c r="TZ193" s="20">
        <f t="shared" si="327"/>
        <v>350000</v>
      </c>
      <c r="UA193" s="20">
        <f t="shared" si="328"/>
        <v>0</v>
      </c>
      <c r="UB193" s="20">
        <f t="shared" si="329"/>
        <v>60000</v>
      </c>
      <c r="UC193" s="20">
        <f t="shared" si="330"/>
        <v>0</v>
      </c>
      <c r="UD193" s="20">
        <f t="shared" si="331"/>
        <v>0</v>
      </c>
      <c r="UE193" s="20">
        <f t="shared" si="332"/>
        <v>0</v>
      </c>
      <c r="UF193" s="20">
        <f t="shared" si="333"/>
        <v>0</v>
      </c>
      <c r="UG193" s="20">
        <f t="shared" si="334"/>
        <v>0</v>
      </c>
      <c r="UH193" s="20">
        <f t="shared" si="335"/>
        <v>0</v>
      </c>
      <c r="UI193" s="20">
        <f t="shared" si="336"/>
        <v>0</v>
      </c>
      <c r="UJ193" s="20">
        <f t="shared" si="337"/>
        <v>0</v>
      </c>
      <c r="UK193" s="20">
        <f t="shared" si="338"/>
        <v>0</v>
      </c>
      <c r="UL193" s="6"/>
      <c r="UM193" s="36">
        <f t="shared" si="339"/>
        <v>1400000</v>
      </c>
      <c r="UN193" s="36">
        <f t="shared" si="340"/>
        <v>1400000</v>
      </c>
      <c r="UO193" s="36">
        <f t="shared" si="341"/>
        <v>990000</v>
      </c>
      <c r="UP193" s="20">
        <f t="shared" si="342"/>
        <v>990000</v>
      </c>
      <c r="UQ193" s="20">
        <f t="shared" si="343"/>
        <v>0</v>
      </c>
      <c r="UR193" s="20">
        <f t="shared" si="344"/>
        <v>0</v>
      </c>
      <c r="US193" s="20">
        <f t="shared" si="345"/>
        <v>0</v>
      </c>
      <c r="UT193" s="36">
        <f t="shared" si="346"/>
        <v>410000</v>
      </c>
      <c r="UU193" s="36">
        <f t="shared" si="347"/>
        <v>0</v>
      </c>
      <c r="UV193" s="20">
        <f t="shared" si="348"/>
        <v>0</v>
      </c>
      <c r="UW193" s="20">
        <f t="shared" si="349"/>
        <v>0</v>
      </c>
      <c r="UX193" s="20">
        <f t="shared" si="350"/>
        <v>0</v>
      </c>
      <c r="UY193" s="20">
        <f t="shared" si="351"/>
        <v>0</v>
      </c>
      <c r="UZ193" s="20">
        <f t="shared" si="352"/>
        <v>0</v>
      </c>
      <c r="VA193" s="20">
        <f t="shared" si="353"/>
        <v>0</v>
      </c>
      <c r="VB193" s="36">
        <f t="shared" si="354"/>
        <v>410000</v>
      </c>
      <c r="VC193" s="20">
        <f t="shared" si="355"/>
        <v>350000</v>
      </c>
      <c r="VD193" s="20">
        <f t="shared" si="356"/>
        <v>0</v>
      </c>
      <c r="VE193" s="20">
        <f t="shared" si="357"/>
        <v>60000</v>
      </c>
      <c r="VF193" s="20">
        <f t="shared" si="358"/>
        <v>0</v>
      </c>
      <c r="VG193" s="20">
        <f t="shared" si="359"/>
        <v>0</v>
      </c>
      <c r="VH193" s="20">
        <f t="shared" si="360"/>
        <v>0</v>
      </c>
      <c r="VI193" s="20">
        <f t="shared" si="361"/>
        <v>0</v>
      </c>
      <c r="VJ193" s="20">
        <f t="shared" si="362"/>
        <v>0</v>
      </c>
      <c r="VK193" s="20">
        <f t="shared" si="363"/>
        <v>0</v>
      </c>
      <c r="VL193" s="20">
        <f t="shared" si="364"/>
        <v>0</v>
      </c>
      <c r="VM193" s="20">
        <f t="shared" si="365"/>
        <v>0</v>
      </c>
      <c r="VN193" s="20">
        <f t="shared" si="366"/>
        <v>0</v>
      </c>
      <c r="VT193" s="34">
        <f t="shared" si="253"/>
        <v>5703553</v>
      </c>
      <c r="VU193" s="34" t="str">
        <f t="shared" si="254"/>
        <v>Sociální služby města Jičína</v>
      </c>
      <c r="VV193" s="34" t="str">
        <f t="shared" si="255"/>
        <v>Chráněné bydlení</v>
      </c>
      <c r="VW193" s="34" t="str">
        <f t="shared" si="256"/>
        <v>chráněné bydlení</v>
      </c>
      <c r="VX193" s="10">
        <f t="shared" si="257"/>
        <v>64000</v>
      </c>
      <c r="VY193" s="10"/>
      <c r="VZ193" s="10"/>
      <c r="WA193" s="10">
        <f t="shared" si="258"/>
        <v>425000</v>
      </c>
      <c r="WB193" s="10">
        <f t="shared" si="259"/>
        <v>11800</v>
      </c>
      <c r="WC193" s="10">
        <f t="shared" si="260"/>
        <v>65000</v>
      </c>
      <c r="WD193" s="10">
        <f t="shared" si="261"/>
        <v>0</v>
      </c>
      <c r="WE193" s="10">
        <f t="shared" si="262"/>
        <v>25700</v>
      </c>
      <c r="WF193" s="10"/>
      <c r="WG193" s="10"/>
      <c r="WH193" s="10">
        <f t="shared" si="263"/>
        <v>21000</v>
      </c>
      <c r="WI193" s="10">
        <f t="shared" si="264"/>
        <v>56500</v>
      </c>
      <c r="WJ193" s="10">
        <f t="shared" si="265"/>
        <v>1251780</v>
      </c>
      <c r="WK193" s="10"/>
      <c r="WL193" s="10">
        <f t="shared" si="266"/>
        <v>170900</v>
      </c>
      <c r="WM193" s="10">
        <f t="shared" si="267"/>
        <v>2091680</v>
      </c>
      <c r="WN193" s="10">
        <f t="shared" si="268"/>
        <v>2091680</v>
      </c>
      <c r="WO193" s="10">
        <f t="shared" si="269"/>
        <v>0</v>
      </c>
      <c r="WP193" s="10">
        <f t="shared" si="270"/>
        <v>1422680</v>
      </c>
      <c r="WQ193" s="34">
        <v>6115340</v>
      </c>
      <c r="WR193" s="10">
        <f t="shared" si="271"/>
        <v>0</v>
      </c>
      <c r="WS193" s="10"/>
      <c r="WT193" s="10"/>
      <c r="WU193" s="10">
        <f t="shared" si="272"/>
        <v>350000</v>
      </c>
      <c r="WV193" s="10">
        <f t="shared" si="273"/>
        <v>0</v>
      </c>
      <c r="WW193" s="10">
        <f t="shared" si="274"/>
        <v>60000</v>
      </c>
      <c r="WX193" s="10">
        <f t="shared" si="275"/>
        <v>0</v>
      </c>
      <c r="WY193" s="10">
        <f t="shared" si="276"/>
        <v>0</v>
      </c>
      <c r="WZ193" s="10"/>
      <c r="XA193" s="10"/>
      <c r="XB193" s="10">
        <f t="shared" si="277"/>
        <v>0</v>
      </c>
      <c r="XC193" s="10">
        <f t="shared" si="278"/>
        <v>0</v>
      </c>
      <c r="XD193" s="10">
        <f t="shared" si="279"/>
        <v>990000</v>
      </c>
      <c r="XE193" s="10">
        <f t="shared" si="280"/>
        <v>1400000</v>
      </c>
      <c r="XF193" s="10"/>
      <c r="XG193" s="10">
        <f t="shared" si="281"/>
        <v>1400000</v>
      </c>
      <c r="XH193" s="10">
        <f t="shared" si="282"/>
        <v>0</v>
      </c>
      <c r="XI193" s="10"/>
      <c r="XJ193" s="10"/>
      <c r="XK193" s="10"/>
    </row>
    <row r="194" spans="1:635" s="34" customFormat="1" ht="28.5" customHeight="1">
      <c r="A194" s="7">
        <v>1</v>
      </c>
      <c r="B194" s="9" t="s">
        <v>1823</v>
      </c>
      <c r="C194" s="7">
        <v>70888167</v>
      </c>
      <c r="D194" s="7" t="s">
        <v>1824</v>
      </c>
      <c r="E194" s="7" t="s">
        <v>1299</v>
      </c>
      <c r="F194" s="7">
        <v>9459250</v>
      </c>
      <c r="G194" s="7" t="s">
        <v>1208</v>
      </c>
      <c r="H194" s="7" t="s">
        <v>1187</v>
      </c>
      <c r="I194" s="7" t="s">
        <v>1827</v>
      </c>
      <c r="J194" s="35">
        <v>39083</v>
      </c>
      <c r="K194" s="7"/>
      <c r="L194" s="7" t="s">
        <v>1188</v>
      </c>
      <c r="M194" s="7"/>
      <c r="N194" s="7"/>
      <c r="O194" s="7"/>
      <c r="P194" s="7"/>
      <c r="Q194" s="7"/>
      <c r="R194" s="7"/>
      <c r="S194" s="7"/>
      <c r="T194" s="7"/>
      <c r="U194" s="7"/>
      <c r="V194" s="7"/>
      <c r="W194" s="7"/>
      <c r="X194" s="7" t="s">
        <v>1291</v>
      </c>
      <c r="Y194" s="7"/>
      <c r="Z194" s="7">
        <v>20</v>
      </c>
      <c r="AA194" s="7">
        <v>20</v>
      </c>
      <c r="AB194" s="7">
        <v>26</v>
      </c>
      <c r="AC194" s="7">
        <v>23</v>
      </c>
      <c r="AD194" s="7">
        <v>25</v>
      </c>
      <c r="AE194" s="7"/>
      <c r="AF194" s="7"/>
      <c r="AG194" s="7"/>
      <c r="AH194" s="7"/>
      <c r="AI194" s="7"/>
      <c r="AJ194" s="7"/>
      <c r="AK194" s="7"/>
      <c r="AL194" s="7"/>
      <c r="AM194" s="7"/>
      <c r="AN194" s="7">
        <v>20000</v>
      </c>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t="s">
        <v>1514</v>
      </c>
      <c r="BM194" s="7" t="s">
        <v>1191</v>
      </c>
      <c r="BN194" s="7" t="s">
        <v>1200</v>
      </c>
      <c r="BO194" s="7">
        <v>0</v>
      </c>
      <c r="BP194" s="7">
        <v>0</v>
      </c>
      <c r="BQ194" s="7">
        <v>0</v>
      </c>
      <c r="BR194" s="7">
        <v>0</v>
      </c>
      <c r="BS194" s="7">
        <v>0</v>
      </c>
      <c r="BT194" s="7">
        <v>6</v>
      </c>
      <c r="BU194" s="7">
        <v>7</v>
      </c>
      <c r="BV194" s="7">
        <v>5</v>
      </c>
      <c r="BW194" s="7">
        <v>0</v>
      </c>
      <c r="BX194" s="7">
        <v>0</v>
      </c>
      <c r="BY194" s="7">
        <v>6</v>
      </c>
      <c r="BZ194" s="7">
        <v>7</v>
      </c>
      <c r="CA194" s="7">
        <v>5</v>
      </c>
      <c r="CB194" s="7">
        <v>0</v>
      </c>
      <c r="CC194" s="7">
        <v>0</v>
      </c>
      <c r="CD194" s="7">
        <v>0</v>
      </c>
      <c r="CE194" s="7">
        <v>18</v>
      </c>
      <c r="CF194" s="7">
        <v>18</v>
      </c>
      <c r="CG194" s="7"/>
      <c r="CH194" s="7">
        <v>0</v>
      </c>
      <c r="CI194" s="7">
        <v>0</v>
      </c>
      <c r="CJ194" s="7">
        <v>0</v>
      </c>
      <c r="CK194" s="7">
        <v>0</v>
      </c>
      <c r="CL194" s="7">
        <v>0</v>
      </c>
      <c r="CM194" s="7">
        <v>8</v>
      </c>
      <c r="CN194" s="7">
        <v>10</v>
      </c>
      <c r="CO194" s="7">
        <v>7</v>
      </c>
      <c r="CP194" s="7">
        <v>0</v>
      </c>
      <c r="CQ194" s="7">
        <v>0</v>
      </c>
      <c r="CR194" s="7">
        <v>8</v>
      </c>
      <c r="CS194" s="7">
        <v>10</v>
      </c>
      <c r="CT194" s="7">
        <v>7</v>
      </c>
      <c r="CU194" s="7">
        <v>0</v>
      </c>
      <c r="CV194" s="7">
        <v>0</v>
      </c>
      <c r="CW194" s="7">
        <v>0</v>
      </c>
      <c r="CX194" s="7">
        <v>25</v>
      </c>
      <c r="CY194" s="7">
        <v>25</v>
      </c>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v>1</v>
      </c>
      <c r="EL194" s="7">
        <v>0.22</v>
      </c>
      <c r="EM194" s="7">
        <v>0.22</v>
      </c>
      <c r="EN194" s="7">
        <v>58500</v>
      </c>
      <c r="EO194" s="7">
        <v>35000</v>
      </c>
      <c r="EP194" s="7">
        <v>3</v>
      </c>
      <c r="EQ194" s="7">
        <v>2.2200000000000002</v>
      </c>
      <c r="ER194" s="7">
        <v>2.2200000000000002</v>
      </c>
      <c r="ES194" s="7">
        <v>625940</v>
      </c>
      <c r="ET194" s="7">
        <v>480000</v>
      </c>
      <c r="EU194" s="7"/>
      <c r="EV194" s="7"/>
      <c r="EW194" s="7"/>
      <c r="EX194" s="7"/>
      <c r="EY194" s="7"/>
      <c r="EZ194" s="7"/>
      <c r="FA194" s="7"/>
      <c r="FB194" s="7"/>
      <c r="FC194" s="7"/>
      <c r="FD194" s="7"/>
      <c r="FE194" s="7"/>
      <c r="FF194" s="7"/>
      <c r="FG194" s="7"/>
      <c r="FH194" s="7"/>
      <c r="FI194" s="7"/>
      <c r="FJ194" s="7"/>
      <c r="FK194" s="7"/>
      <c r="FL194" s="7"/>
      <c r="FM194" s="7"/>
      <c r="FN194" s="7"/>
      <c r="FO194" s="7">
        <v>6</v>
      </c>
      <c r="FP194" s="7">
        <v>0.28000000000000003</v>
      </c>
      <c r="FQ194" s="7">
        <v>0.28000000000000003</v>
      </c>
      <c r="FR194" s="7">
        <v>135370</v>
      </c>
      <c r="FS194" s="7">
        <v>85000</v>
      </c>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c r="IP194" s="7"/>
      <c r="IQ194" s="7"/>
      <c r="IR194" s="7"/>
      <c r="IS194" s="7"/>
      <c r="IT194" s="7"/>
      <c r="IU194" s="7"/>
      <c r="IV194" s="7"/>
      <c r="IW194" s="7"/>
      <c r="IX194" s="7"/>
      <c r="IY194" s="7"/>
      <c r="IZ194" s="7"/>
      <c r="JA194" s="7"/>
      <c r="JB194" s="7"/>
      <c r="JC194" s="7"/>
      <c r="JD194" s="7"/>
      <c r="JE194" s="7"/>
      <c r="JF194" s="7"/>
      <c r="JG194" s="7"/>
      <c r="JH194" s="7"/>
      <c r="JI194" s="7"/>
      <c r="JJ194" s="7"/>
      <c r="JK194" s="7"/>
      <c r="JL194" s="7"/>
      <c r="JM194" s="7"/>
      <c r="JN194" s="7"/>
      <c r="JO194" s="7"/>
      <c r="JP194" s="7"/>
      <c r="JQ194" s="7"/>
      <c r="JR194" s="7"/>
      <c r="JS194" s="7"/>
      <c r="JT194" s="7"/>
      <c r="JU194" s="7"/>
      <c r="JV194" s="7"/>
      <c r="JW194" s="7"/>
      <c r="JX194" s="7"/>
      <c r="JY194" s="7"/>
      <c r="JZ194" s="7"/>
      <c r="KA194" s="7"/>
      <c r="KB194" s="7"/>
      <c r="KC194" s="7"/>
      <c r="KD194" s="7"/>
      <c r="KE194" s="7"/>
      <c r="KF194" s="7"/>
      <c r="KG194" s="7">
        <v>0</v>
      </c>
      <c r="KH194" s="7"/>
      <c r="KI194" s="7">
        <v>2.44</v>
      </c>
      <c r="KJ194" s="7">
        <v>0</v>
      </c>
      <c r="KK194" s="7">
        <v>0</v>
      </c>
      <c r="KL194" s="7">
        <v>0</v>
      </c>
      <c r="KM194" s="7">
        <v>2.44</v>
      </c>
      <c r="KN194" s="7">
        <v>819810</v>
      </c>
      <c r="KO194" s="7">
        <v>600000</v>
      </c>
      <c r="KP194" s="7">
        <v>600000</v>
      </c>
      <c r="KQ194" s="7"/>
      <c r="KR194" s="7"/>
      <c r="KS194" s="7"/>
      <c r="KT194" s="7">
        <v>0</v>
      </c>
      <c r="KU194" s="7">
        <v>0</v>
      </c>
      <c r="KV194" s="7">
        <v>0</v>
      </c>
      <c r="KW194" s="7"/>
      <c r="KX194" s="7"/>
      <c r="KY194" s="7"/>
      <c r="KZ194" s="7">
        <v>0</v>
      </c>
      <c r="LA194" s="7">
        <v>0</v>
      </c>
      <c r="LB194" s="7">
        <v>0</v>
      </c>
      <c r="LC194" s="7"/>
      <c r="LD194" s="7"/>
      <c r="LE194" s="7"/>
      <c r="LF194" s="7">
        <v>0</v>
      </c>
      <c r="LG194" s="7">
        <v>0</v>
      </c>
      <c r="LH194" s="7">
        <v>0</v>
      </c>
      <c r="LI194" s="7"/>
      <c r="LJ194" s="7"/>
      <c r="LK194" s="7"/>
      <c r="LL194" s="7">
        <v>0</v>
      </c>
      <c r="LM194" s="7">
        <v>0</v>
      </c>
      <c r="LN194" s="7">
        <v>0</v>
      </c>
      <c r="LO194" s="7"/>
      <c r="LP194" s="7"/>
      <c r="LQ194" s="7"/>
      <c r="LR194" s="7">
        <v>25000</v>
      </c>
      <c r="LS194" s="7">
        <v>0</v>
      </c>
      <c r="LT194" s="7">
        <v>0</v>
      </c>
      <c r="LU194" s="7"/>
      <c r="LV194" s="7"/>
      <c r="LW194" s="7"/>
      <c r="LX194" s="7">
        <v>70000</v>
      </c>
      <c r="LY194" s="7">
        <v>0</v>
      </c>
      <c r="LZ194" s="7">
        <v>0</v>
      </c>
      <c r="MA194" s="7"/>
      <c r="MB194" s="7"/>
      <c r="MC194" s="7"/>
      <c r="MD194" s="7">
        <v>20000</v>
      </c>
      <c r="ME194" s="7">
        <v>0</v>
      </c>
      <c r="MF194" s="7">
        <v>0</v>
      </c>
      <c r="MG194" s="7"/>
      <c r="MH194" s="7"/>
      <c r="MI194" s="7"/>
      <c r="MJ194" s="7">
        <v>25000</v>
      </c>
      <c r="MK194" s="7">
        <v>0</v>
      </c>
      <c r="ML194" s="7">
        <v>0</v>
      </c>
      <c r="MM194" s="7"/>
      <c r="MN194" s="7"/>
      <c r="MO194" s="7"/>
      <c r="MP194" s="7">
        <v>26000</v>
      </c>
      <c r="MQ194" s="7">
        <v>0</v>
      </c>
      <c r="MR194" s="7">
        <v>0</v>
      </c>
      <c r="MS194" s="7"/>
      <c r="MT194" s="7"/>
      <c r="MU194" s="7"/>
      <c r="MV194" s="7">
        <v>137000</v>
      </c>
      <c r="MW194" s="7">
        <v>0</v>
      </c>
      <c r="MX194" s="7">
        <v>0</v>
      </c>
      <c r="MY194" s="7"/>
      <c r="MZ194" s="7"/>
      <c r="NA194" s="7"/>
      <c r="NB194" s="7">
        <v>7000</v>
      </c>
      <c r="NC194" s="7">
        <v>0</v>
      </c>
      <c r="ND194" s="7">
        <v>0</v>
      </c>
      <c r="NE194" s="7"/>
      <c r="NF194" s="7"/>
      <c r="NG194" s="7"/>
      <c r="NH194" s="7">
        <v>0</v>
      </c>
      <c r="NI194" s="7">
        <v>0</v>
      </c>
      <c r="NJ194" s="7">
        <v>0</v>
      </c>
      <c r="NK194" s="7"/>
      <c r="NL194" s="7"/>
      <c r="NM194" s="7"/>
      <c r="NN194" s="7">
        <v>0</v>
      </c>
      <c r="NO194" s="7">
        <v>0</v>
      </c>
      <c r="NP194" s="7">
        <v>0</v>
      </c>
      <c r="NQ194" s="7"/>
      <c r="NR194" s="7"/>
      <c r="NS194" s="7"/>
      <c r="NT194" s="7">
        <v>5000</v>
      </c>
      <c r="NU194" s="7">
        <v>0</v>
      </c>
      <c r="NV194" s="7">
        <v>0</v>
      </c>
      <c r="NW194" s="7"/>
      <c r="NX194" s="7"/>
      <c r="NY194" s="7"/>
      <c r="NZ194" s="7">
        <v>30000</v>
      </c>
      <c r="OA194" s="7">
        <v>0</v>
      </c>
      <c r="OB194" s="7">
        <v>0</v>
      </c>
      <c r="OC194" s="7"/>
      <c r="OD194" s="7"/>
      <c r="OE194" s="7"/>
      <c r="OF194" s="7">
        <v>2000</v>
      </c>
      <c r="OG194" s="7">
        <v>0</v>
      </c>
      <c r="OH194" s="7">
        <v>0</v>
      </c>
      <c r="OI194" s="7"/>
      <c r="OJ194" s="7"/>
      <c r="OK194" s="7"/>
      <c r="OL194" s="7">
        <v>0</v>
      </c>
      <c r="OM194" s="7">
        <v>0</v>
      </c>
      <c r="ON194" s="7">
        <v>0</v>
      </c>
      <c r="OO194" s="7"/>
      <c r="OP194" s="7"/>
      <c r="OQ194" s="7"/>
      <c r="OR194" s="7">
        <v>0</v>
      </c>
      <c r="OS194" s="7">
        <v>0</v>
      </c>
      <c r="OT194" s="7">
        <v>0</v>
      </c>
      <c r="OU194" s="7"/>
      <c r="OV194" s="7"/>
      <c r="OW194" s="7"/>
      <c r="OX194" s="7">
        <v>31700</v>
      </c>
      <c r="OY194" s="7">
        <v>0</v>
      </c>
      <c r="OZ194" s="7">
        <v>0</v>
      </c>
      <c r="PA194" s="7"/>
      <c r="PB194" s="7"/>
      <c r="PC194" s="7"/>
      <c r="PD194" s="7">
        <v>23000</v>
      </c>
      <c r="PE194" s="7">
        <v>0</v>
      </c>
      <c r="PF194" s="7">
        <v>0</v>
      </c>
      <c r="PG194" s="7"/>
      <c r="PH194" s="7"/>
      <c r="PI194" s="7"/>
      <c r="PJ194" s="7">
        <v>13500</v>
      </c>
      <c r="PK194" s="7">
        <v>0</v>
      </c>
      <c r="PL194" s="7">
        <v>0</v>
      </c>
      <c r="PM194" s="7"/>
      <c r="PN194" s="7"/>
      <c r="PO194" s="7"/>
      <c r="PP194" s="7">
        <v>1235010</v>
      </c>
      <c r="PQ194" s="7">
        <v>600000</v>
      </c>
      <c r="PR194" s="8">
        <v>600000</v>
      </c>
      <c r="PS194" s="7">
        <v>100</v>
      </c>
      <c r="PT194" s="7">
        <v>100</v>
      </c>
      <c r="PU194" s="7"/>
      <c r="PV194" s="7">
        <v>1073385</v>
      </c>
      <c r="PW194" s="7"/>
      <c r="PX194" s="7">
        <v>301000</v>
      </c>
      <c r="PY194" s="7">
        <v>400000</v>
      </c>
      <c r="PZ194" s="7">
        <v>600000</v>
      </c>
      <c r="QA194" s="7">
        <v>0</v>
      </c>
      <c r="QB194" s="7">
        <v>0</v>
      </c>
      <c r="QC194" s="7">
        <v>0</v>
      </c>
      <c r="QD194" s="7">
        <v>492500</v>
      </c>
      <c r="QE194" s="7">
        <v>449500</v>
      </c>
      <c r="QF194" s="7">
        <v>315010</v>
      </c>
      <c r="QG194" s="7">
        <v>0</v>
      </c>
      <c r="QH194" s="7">
        <v>0</v>
      </c>
      <c r="QI194" s="7">
        <v>0</v>
      </c>
      <c r="QJ194" s="7">
        <v>372850</v>
      </c>
      <c r="QK194" s="7">
        <v>358580</v>
      </c>
      <c r="QL194" s="7">
        <v>320000</v>
      </c>
      <c r="QM194" s="7"/>
      <c r="QN194" s="7">
        <v>0</v>
      </c>
      <c r="QO194" s="7">
        <v>0</v>
      </c>
      <c r="QP194" s="7">
        <v>0</v>
      </c>
      <c r="QQ194" s="7"/>
      <c r="QR194" s="7"/>
      <c r="QS194" s="7"/>
      <c r="QT194" s="7"/>
      <c r="QU194" s="7">
        <v>0</v>
      </c>
      <c r="QV194" s="7">
        <v>25000</v>
      </c>
      <c r="QW194" s="7">
        <v>0</v>
      </c>
      <c r="QX194" s="7">
        <v>2000</v>
      </c>
      <c r="QY194" s="7">
        <v>0</v>
      </c>
      <c r="QZ194" s="7">
        <v>0</v>
      </c>
      <c r="RA194" s="7"/>
      <c r="RB194" s="7"/>
      <c r="RC194" s="7"/>
      <c r="RD194" s="7">
        <v>25</v>
      </c>
      <c r="RE194" s="7">
        <v>4011</v>
      </c>
      <c r="RF194" s="7">
        <v>0</v>
      </c>
      <c r="RG194" s="7"/>
      <c r="RH194" s="7"/>
      <c r="RI194" s="7">
        <v>0</v>
      </c>
      <c r="RJ194" s="7"/>
      <c r="RK194" s="7"/>
      <c r="RL194" s="7"/>
      <c r="RM194" s="7" t="s">
        <v>1188</v>
      </c>
      <c r="RN194" s="7"/>
      <c r="RO194" s="7"/>
      <c r="RP194" s="7"/>
      <c r="RQ194" s="7"/>
      <c r="RR194" s="7"/>
      <c r="RS194" s="7"/>
      <c r="RT194" s="7"/>
      <c r="RU194" s="7"/>
      <c r="RV194" s="7"/>
      <c r="RW194" s="7"/>
      <c r="RX194" s="7"/>
      <c r="RY194" s="7"/>
      <c r="RZ194" s="7"/>
      <c r="SA194" s="7"/>
      <c r="SB194" s="7"/>
      <c r="SC194" s="7"/>
      <c r="SD194" s="7"/>
      <c r="SE194" s="7"/>
      <c r="SF194" s="7"/>
      <c r="SG194" s="36">
        <f t="shared" si="283"/>
        <v>1235010</v>
      </c>
      <c r="SH194" s="36">
        <f t="shared" si="284"/>
        <v>1235010</v>
      </c>
      <c r="SI194" s="36">
        <f t="shared" si="285"/>
        <v>819810</v>
      </c>
      <c r="SJ194" s="20">
        <f t="shared" si="286"/>
        <v>819810</v>
      </c>
      <c r="SK194" s="20">
        <f t="shared" si="287"/>
        <v>0</v>
      </c>
      <c r="SL194" s="20">
        <f t="shared" si="288"/>
        <v>0</v>
      </c>
      <c r="SM194" s="20">
        <f t="shared" si="289"/>
        <v>0</v>
      </c>
      <c r="SN194" s="36">
        <f t="shared" si="290"/>
        <v>415200</v>
      </c>
      <c r="SO194" s="36">
        <f t="shared" si="291"/>
        <v>25000</v>
      </c>
      <c r="SP194" s="20">
        <f t="shared" si="292"/>
        <v>0</v>
      </c>
      <c r="SQ194" s="20">
        <f t="shared" si="293"/>
        <v>25000</v>
      </c>
      <c r="SR194" s="20">
        <f t="shared" si="294"/>
        <v>70000</v>
      </c>
      <c r="SS194" s="20">
        <f t="shared" si="295"/>
        <v>20000</v>
      </c>
      <c r="ST194" s="20">
        <f t="shared" si="296"/>
        <v>25000</v>
      </c>
      <c r="SU194" s="20">
        <f t="shared" si="297"/>
        <v>26000</v>
      </c>
      <c r="SV194" s="36">
        <f t="shared" si="298"/>
        <v>212700</v>
      </c>
      <c r="SW194" s="20">
        <f t="shared" si="299"/>
        <v>137000</v>
      </c>
      <c r="SX194" s="20">
        <f t="shared" si="300"/>
        <v>7000</v>
      </c>
      <c r="SY194" s="20">
        <f t="shared" si="301"/>
        <v>0</v>
      </c>
      <c r="SZ194" s="20">
        <f t="shared" si="302"/>
        <v>0</v>
      </c>
      <c r="TA194" s="20">
        <f t="shared" si="303"/>
        <v>5000</v>
      </c>
      <c r="TB194" s="20">
        <f t="shared" si="304"/>
        <v>30000</v>
      </c>
      <c r="TC194" s="20">
        <f t="shared" si="305"/>
        <v>2000</v>
      </c>
      <c r="TD194" s="20">
        <f t="shared" si="306"/>
        <v>0</v>
      </c>
      <c r="TE194" s="20">
        <f t="shared" si="307"/>
        <v>0</v>
      </c>
      <c r="TF194" s="20">
        <f t="shared" si="308"/>
        <v>31700</v>
      </c>
      <c r="TG194" s="20">
        <f t="shared" si="309"/>
        <v>23000</v>
      </c>
      <c r="TH194" s="20">
        <f t="shared" si="310"/>
        <v>13500</v>
      </c>
      <c r="TI194" s="6"/>
      <c r="TJ194" s="36">
        <f t="shared" si="311"/>
        <v>600000</v>
      </c>
      <c r="TK194" s="36">
        <f t="shared" si="312"/>
        <v>600000</v>
      </c>
      <c r="TL194" s="36">
        <f t="shared" si="313"/>
        <v>600000</v>
      </c>
      <c r="TM194" s="20">
        <f t="shared" si="314"/>
        <v>600000</v>
      </c>
      <c r="TN194" s="20">
        <f t="shared" si="315"/>
        <v>0</v>
      </c>
      <c r="TO194" s="20">
        <f t="shared" si="316"/>
        <v>0</v>
      </c>
      <c r="TP194" s="20">
        <f t="shared" si="317"/>
        <v>0</v>
      </c>
      <c r="TQ194" s="36">
        <f t="shared" si="318"/>
        <v>0</v>
      </c>
      <c r="TR194" s="36">
        <f t="shared" si="319"/>
        <v>0</v>
      </c>
      <c r="TS194" s="20">
        <f t="shared" si="320"/>
        <v>0</v>
      </c>
      <c r="TT194" s="20">
        <f t="shared" si="321"/>
        <v>0</v>
      </c>
      <c r="TU194" s="20">
        <f t="shared" si="322"/>
        <v>0</v>
      </c>
      <c r="TV194" s="20">
        <f t="shared" si="323"/>
        <v>0</v>
      </c>
      <c r="TW194" s="20">
        <f t="shared" si="324"/>
        <v>0</v>
      </c>
      <c r="TX194" s="20">
        <f t="shared" si="325"/>
        <v>0</v>
      </c>
      <c r="TY194" s="36">
        <f t="shared" si="326"/>
        <v>0</v>
      </c>
      <c r="TZ194" s="20">
        <f t="shared" si="327"/>
        <v>0</v>
      </c>
      <c r="UA194" s="20">
        <f t="shared" si="328"/>
        <v>0</v>
      </c>
      <c r="UB194" s="20">
        <f t="shared" si="329"/>
        <v>0</v>
      </c>
      <c r="UC194" s="20">
        <f t="shared" si="330"/>
        <v>0</v>
      </c>
      <c r="UD194" s="20">
        <f t="shared" si="331"/>
        <v>0</v>
      </c>
      <c r="UE194" s="20">
        <f t="shared" si="332"/>
        <v>0</v>
      </c>
      <c r="UF194" s="20">
        <f t="shared" si="333"/>
        <v>0</v>
      </c>
      <c r="UG194" s="20">
        <f t="shared" si="334"/>
        <v>0</v>
      </c>
      <c r="UH194" s="20">
        <f t="shared" si="335"/>
        <v>0</v>
      </c>
      <c r="UI194" s="20">
        <f t="shared" si="336"/>
        <v>0</v>
      </c>
      <c r="UJ194" s="20">
        <f t="shared" si="337"/>
        <v>0</v>
      </c>
      <c r="UK194" s="20">
        <f t="shared" si="338"/>
        <v>0</v>
      </c>
      <c r="UL194" s="6"/>
      <c r="UM194" s="36">
        <f t="shared" si="339"/>
        <v>600000</v>
      </c>
      <c r="UN194" s="36">
        <f t="shared" si="340"/>
        <v>600000</v>
      </c>
      <c r="UO194" s="36">
        <f t="shared" si="341"/>
        <v>600000</v>
      </c>
      <c r="UP194" s="20">
        <f t="shared" si="342"/>
        <v>600000</v>
      </c>
      <c r="UQ194" s="20">
        <f t="shared" si="343"/>
        <v>0</v>
      </c>
      <c r="UR194" s="20">
        <f t="shared" si="344"/>
        <v>0</v>
      </c>
      <c r="US194" s="20">
        <f t="shared" si="345"/>
        <v>0</v>
      </c>
      <c r="UT194" s="36">
        <f t="shared" si="346"/>
        <v>0</v>
      </c>
      <c r="UU194" s="36">
        <f t="shared" si="347"/>
        <v>0</v>
      </c>
      <c r="UV194" s="20">
        <f t="shared" si="348"/>
        <v>0</v>
      </c>
      <c r="UW194" s="20">
        <f t="shared" si="349"/>
        <v>0</v>
      </c>
      <c r="UX194" s="20">
        <f t="shared" si="350"/>
        <v>0</v>
      </c>
      <c r="UY194" s="20">
        <f t="shared" si="351"/>
        <v>0</v>
      </c>
      <c r="UZ194" s="20">
        <f t="shared" si="352"/>
        <v>0</v>
      </c>
      <c r="VA194" s="20">
        <f t="shared" si="353"/>
        <v>0</v>
      </c>
      <c r="VB194" s="36">
        <f t="shared" si="354"/>
        <v>0</v>
      </c>
      <c r="VC194" s="20">
        <f t="shared" si="355"/>
        <v>0</v>
      </c>
      <c r="VD194" s="20">
        <f t="shared" si="356"/>
        <v>0</v>
      </c>
      <c r="VE194" s="20">
        <f t="shared" si="357"/>
        <v>0</v>
      </c>
      <c r="VF194" s="20">
        <f t="shared" si="358"/>
        <v>0</v>
      </c>
      <c r="VG194" s="20">
        <f t="shared" si="359"/>
        <v>0</v>
      </c>
      <c r="VH194" s="20">
        <f t="shared" si="360"/>
        <v>0</v>
      </c>
      <c r="VI194" s="20">
        <f t="shared" si="361"/>
        <v>0</v>
      </c>
      <c r="VJ194" s="20">
        <f t="shared" si="362"/>
        <v>0</v>
      </c>
      <c r="VK194" s="20">
        <f t="shared" si="363"/>
        <v>0</v>
      </c>
      <c r="VL194" s="20">
        <f t="shared" si="364"/>
        <v>0</v>
      </c>
      <c r="VM194" s="20">
        <f t="shared" si="365"/>
        <v>0</v>
      </c>
      <c r="VN194" s="20">
        <f t="shared" si="366"/>
        <v>0</v>
      </c>
      <c r="VT194" s="34">
        <f t="shared" si="253"/>
        <v>9459250</v>
      </c>
      <c r="VU194" s="34" t="str">
        <f t="shared" si="254"/>
        <v>Sociální služby města Jičína</v>
      </c>
      <c r="VV194" s="34" t="str">
        <f t="shared" si="255"/>
        <v>Denní stacionář Domovinka</v>
      </c>
      <c r="VW194" s="34" t="str">
        <f t="shared" si="256"/>
        <v>denní stacionáře</v>
      </c>
      <c r="VX194" s="10">
        <f t="shared" si="257"/>
        <v>140000</v>
      </c>
      <c r="VY194" s="10"/>
      <c r="VZ194" s="10"/>
      <c r="WA194" s="10">
        <f t="shared" si="258"/>
        <v>137000</v>
      </c>
      <c r="WB194" s="10">
        <f t="shared" si="259"/>
        <v>30000</v>
      </c>
      <c r="WC194" s="10">
        <f t="shared" si="260"/>
        <v>0</v>
      </c>
      <c r="WD194" s="10">
        <f t="shared" si="261"/>
        <v>0</v>
      </c>
      <c r="WE194" s="10">
        <f t="shared" si="262"/>
        <v>12000</v>
      </c>
      <c r="WF194" s="10"/>
      <c r="WG194" s="10"/>
      <c r="WH194" s="10">
        <f t="shared" si="263"/>
        <v>23000</v>
      </c>
      <c r="WI194" s="10">
        <f t="shared" si="264"/>
        <v>73200</v>
      </c>
      <c r="WJ194" s="10">
        <f t="shared" si="265"/>
        <v>684440</v>
      </c>
      <c r="WK194" s="10"/>
      <c r="WL194" s="10">
        <f t="shared" si="266"/>
        <v>135370</v>
      </c>
      <c r="WM194" s="10">
        <f t="shared" si="267"/>
        <v>1235010</v>
      </c>
      <c r="WN194" s="10">
        <f t="shared" si="268"/>
        <v>1235010</v>
      </c>
      <c r="WO194" s="10">
        <f t="shared" si="269"/>
        <v>0</v>
      </c>
      <c r="WP194" s="10">
        <f t="shared" si="270"/>
        <v>819810</v>
      </c>
      <c r="WQ194" s="34">
        <v>6115340</v>
      </c>
      <c r="WR194" s="10">
        <f t="shared" si="271"/>
        <v>0</v>
      </c>
      <c r="WS194" s="10"/>
      <c r="WT194" s="10"/>
      <c r="WU194" s="10">
        <f t="shared" si="272"/>
        <v>0</v>
      </c>
      <c r="WV194" s="10">
        <f t="shared" si="273"/>
        <v>0</v>
      </c>
      <c r="WW194" s="10">
        <f t="shared" si="274"/>
        <v>0</v>
      </c>
      <c r="WX194" s="10">
        <f t="shared" si="275"/>
        <v>0</v>
      </c>
      <c r="WY194" s="10">
        <f t="shared" si="276"/>
        <v>0</v>
      </c>
      <c r="WZ194" s="10"/>
      <c r="XA194" s="10"/>
      <c r="XB194" s="10">
        <f t="shared" si="277"/>
        <v>0</v>
      </c>
      <c r="XC194" s="10">
        <f t="shared" si="278"/>
        <v>0</v>
      </c>
      <c r="XD194" s="10">
        <f t="shared" si="279"/>
        <v>600000</v>
      </c>
      <c r="XE194" s="10">
        <f t="shared" si="280"/>
        <v>600000</v>
      </c>
      <c r="XF194" s="10"/>
      <c r="XG194" s="10">
        <f t="shared" si="281"/>
        <v>600000</v>
      </c>
      <c r="XH194" s="10">
        <f t="shared" si="282"/>
        <v>0</v>
      </c>
      <c r="XI194" s="10"/>
      <c r="XJ194" s="10"/>
      <c r="XK194" s="10"/>
    </row>
    <row r="195" spans="1:635" s="34" customFormat="1" ht="28.5" customHeight="1">
      <c r="A195" s="7">
        <v>1</v>
      </c>
      <c r="B195" s="9" t="s">
        <v>1828</v>
      </c>
      <c r="C195" s="7">
        <v>27525279</v>
      </c>
      <c r="D195" s="7" t="s">
        <v>1829</v>
      </c>
      <c r="E195" s="7" t="s">
        <v>1299</v>
      </c>
      <c r="F195" s="7">
        <v>3619533</v>
      </c>
      <c r="G195" s="7" t="s">
        <v>1196</v>
      </c>
      <c r="H195" s="7" t="s">
        <v>1187</v>
      </c>
      <c r="I195" s="7" t="s">
        <v>1830</v>
      </c>
      <c r="J195" s="35">
        <v>39448</v>
      </c>
      <c r="K195" s="7"/>
      <c r="L195" s="7" t="s">
        <v>1188</v>
      </c>
      <c r="M195" s="7" t="s">
        <v>1831</v>
      </c>
      <c r="N195" s="7">
        <v>35</v>
      </c>
      <c r="O195" s="7"/>
      <c r="P195" s="7">
        <v>47</v>
      </c>
      <c r="Q195" s="7">
        <v>42</v>
      </c>
      <c r="R195" s="7">
        <v>42</v>
      </c>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t="s">
        <v>1473</v>
      </c>
      <c r="BM195" s="7" t="s">
        <v>1191</v>
      </c>
      <c r="BN195" s="7" t="s">
        <v>1309</v>
      </c>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v>0</v>
      </c>
      <c r="DB195" s="7">
        <v>0</v>
      </c>
      <c r="DC195" s="7">
        <v>0</v>
      </c>
      <c r="DD195" s="7">
        <v>0</v>
      </c>
      <c r="DE195" s="7">
        <v>0</v>
      </c>
      <c r="DF195" s="7">
        <v>3</v>
      </c>
      <c r="DG195" s="7">
        <v>5</v>
      </c>
      <c r="DH195" s="7">
        <v>16</v>
      </c>
      <c r="DI195" s="7">
        <v>10</v>
      </c>
      <c r="DJ195" s="7">
        <v>1</v>
      </c>
      <c r="DK195" s="7">
        <v>3</v>
      </c>
      <c r="DL195" s="7">
        <v>5</v>
      </c>
      <c r="DM195" s="7">
        <v>16</v>
      </c>
      <c r="DN195" s="7">
        <v>10</v>
      </c>
      <c r="DO195" s="7">
        <v>1</v>
      </c>
      <c r="DP195" s="7">
        <v>0</v>
      </c>
      <c r="DQ195" s="7">
        <v>35</v>
      </c>
      <c r="DR195" s="7">
        <v>35</v>
      </c>
      <c r="DS195" s="7">
        <v>0</v>
      </c>
      <c r="DT195" s="7">
        <v>0</v>
      </c>
      <c r="DU195" s="7">
        <v>0</v>
      </c>
      <c r="DV195" s="7">
        <v>0</v>
      </c>
      <c r="DW195" s="7">
        <v>0</v>
      </c>
      <c r="DX195" s="7">
        <v>3</v>
      </c>
      <c r="DY195" s="7">
        <v>5</v>
      </c>
      <c r="DZ195" s="7">
        <v>16</v>
      </c>
      <c r="EA195" s="7">
        <v>10</v>
      </c>
      <c r="EB195" s="7">
        <v>1</v>
      </c>
      <c r="EC195" s="7">
        <v>3</v>
      </c>
      <c r="ED195" s="7">
        <v>5</v>
      </c>
      <c r="EE195" s="7">
        <v>16</v>
      </c>
      <c r="EF195" s="7">
        <v>10</v>
      </c>
      <c r="EG195" s="7">
        <v>1</v>
      </c>
      <c r="EH195" s="7">
        <v>0</v>
      </c>
      <c r="EI195" s="7">
        <v>35</v>
      </c>
      <c r="EJ195" s="7">
        <v>35</v>
      </c>
      <c r="EK195" s="7">
        <v>1</v>
      </c>
      <c r="EL195" s="7">
        <v>1</v>
      </c>
      <c r="EM195" s="7">
        <v>1</v>
      </c>
      <c r="EN195" s="7">
        <v>540996</v>
      </c>
      <c r="EO195" s="7">
        <v>354670</v>
      </c>
      <c r="EP195" s="7">
        <v>12</v>
      </c>
      <c r="EQ195" s="7">
        <v>8.25</v>
      </c>
      <c r="ER195" s="7">
        <v>7</v>
      </c>
      <c r="ES195" s="7">
        <v>2568000</v>
      </c>
      <c r="ET195" s="7">
        <v>1640000</v>
      </c>
      <c r="EU195" s="7">
        <v>7</v>
      </c>
      <c r="EV195" s="7">
        <v>5</v>
      </c>
      <c r="EW195" s="7">
        <v>6.25</v>
      </c>
      <c r="EX195" s="7">
        <v>2598000</v>
      </c>
      <c r="EY195" s="7">
        <v>0</v>
      </c>
      <c r="EZ195" s="7"/>
      <c r="FA195" s="7"/>
      <c r="FB195" s="7"/>
      <c r="FC195" s="7"/>
      <c r="FD195" s="7"/>
      <c r="FE195" s="7"/>
      <c r="FF195" s="7"/>
      <c r="FG195" s="7"/>
      <c r="FH195" s="7"/>
      <c r="FI195" s="7"/>
      <c r="FJ195" s="7"/>
      <c r="FK195" s="7"/>
      <c r="FL195" s="7"/>
      <c r="FM195" s="7"/>
      <c r="FN195" s="7"/>
      <c r="FO195" s="7">
        <v>6</v>
      </c>
      <c r="FP195" s="7">
        <v>5.75</v>
      </c>
      <c r="FQ195" s="7">
        <v>5.25</v>
      </c>
      <c r="FR195" s="7">
        <v>1679000</v>
      </c>
      <c r="FS195" s="7">
        <v>120000</v>
      </c>
      <c r="FT195" s="7"/>
      <c r="FU195" s="7"/>
      <c r="FV195" s="7"/>
      <c r="FW195" s="7"/>
      <c r="FX195" s="7"/>
      <c r="FY195" s="7"/>
      <c r="FZ195" s="7">
        <v>2</v>
      </c>
      <c r="GA195" s="7">
        <v>0.3</v>
      </c>
      <c r="GB195" s="7">
        <v>22</v>
      </c>
      <c r="GC195" s="7">
        <v>0.27500000000000002</v>
      </c>
      <c r="GD195" s="7">
        <v>44980</v>
      </c>
      <c r="GE195" s="7">
        <v>0</v>
      </c>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v>1</v>
      </c>
      <c r="II195" s="7">
        <v>0.2</v>
      </c>
      <c r="IJ195" s="7">
        <v>12</v>
      </c>
      <c r="IK195" s="7">
        <v>0.2</v>
      </c>
      <c r="IL195" s="7">
        <v>29800</v>
      </c>
      <c r="IM195" s="7">
        <v>0</v>
      </c>
      <c r="IN195" s="7">
        <v>11</v>
      </c>
      <c r="IO195" s="7">
        <v>2850</v>
      </c>
      <c r="IP195" s="7">
        <v>1.419</v>
      </c>
      <c r="IQ195" s="7">
        <v>257250</v>
      </c>
      <c r="IR195" s="7">
        <v>0</v>
      </c>
      <c r="IS195" s="7">
        <v>1</v>
      </c>
      <c r="IT195" s="7">
        <v>150</v>
      </c>
      <c r="IU195" s="7">
        <v>7.4999999999999997E-2</v>
      </c>
      <c r="IV195" s="7">
        <v>9750</v>
      </c>
      <c r="IW195" s="7">
        <v>0</v>
      </c>
      <c r="IX195" s="7"/>
      <c r="IY195" s="7"/>
      <c r="IZ195" s="7"/>
      <c r="JA195" s="7"/>
      <c r="JB195" s="7"/>
      <c r="JC195" s="7"/>
      <c r="JD195" s="7"/>
      <c r="JE195" s="7"/>
      <c r="JF195" s="7"/>
      <c r="JG195" s="7"/>
      <c r="JH195" s="7"/>
      <c r="JI195" s="7"/>
      <c r="JJ195" s="7"/>
      <c r="JK195" s="7"/>
      <c r="JL195" s="7"/>
      <c r="JM195" s="7"/>
      <c r="JN195" s="7"/>
      <c r="JO195" s="7"/>
      <c r="JP195" s="7"/>
      <c r="JQ195" s="7"/>
      <c r="JR195" s="7"/>
      <c r="JS195" s="7"/>
      <c r="JT195" s="7"/>
      <c r="JU195" s="7"/>
      <c r="JV195" s="7"/>
      <c r="JW195" s="7"/>
      <c r="JX195" s="7"/>
      <c r="JY195" s="7"/>
      <c r="JZ195" s="7"/>
      <c r="KA195" s="7"/>
      <c r="KB195" s="7"/>
      <c r="KC195" s="7"/>
      <c r="KD195" s="7"/>
      <c r="KE195" s="7"/>
      <c r="KF195" s="7"/>
      <c r="KG195" s="7">
        <v>0</v>
      </c>
      <c r="KH195" s="7"/>
      <c r="KI195" s="7">
        <v>14.25</v>
      </c>
      <c r="KJ195" s="7">
        <v>0.27500000000000002</v>
      </c>
      <c r="KK195" s="7">
        <v>1.419</v>
      </c>
      <c r="KL195" s="7">
        <v>0</v>
      </c>
      <c r="KM195" s="7">
        <v>15.944000000000001</v>
      </c>
      <c r="KN195" s="7">
        <v>7385996</v>
      </c>
      <c r="KO195" s="7">
        <v>2114670</v>
      </c>
      <c r="KP195" s="7">
        <v>2114670</v>
      </c>
      <c r="KQ195" s="7"/>
      <c r="KR195" s="7"/>
      <c r="KS195" s="7"/>
      <c r="KT195" s="7">
        <v>74780</v>
      </c>
      <c r="KU195" s="7">
        <v>0</v>
      </c>
      <c r="KV195" s="7">
        <v>0</v>
      </c>
      <c r="KW195" s="7"/>
      <c r="KX195" s="7"/>
      <c r="KY195" s="7"/>
      <c r="KZ195" s="7">
        <v>267000</v>
      </c>
      <c r="LA195" s="7">
        <v>0</v>
      </c>
      <c r="LB195" s="7">
        <v>0</v>
      </c>
      <c r="LC195" s="7"/>
      <c r="LD195" s="7"/>
      <c r="LE195" s="7"/>
      <c r="LF195" s="7">
        <v>79500</v>
      </c>
      <c r="LG195" s="7">
        <v>0</v>
      </c>
      <c r="LH195" s="7">
        <v>0</v>
      </c>
      <c r="LI195" s="7"/>
      <c r="LJ195" s="7"/>
      <c r="LK195" s="7"/>
      <c r="LL195" s="7">
        <v>7000</v>
      </c>
      <c r="LM195" s="7">
        <v>0</v>
      </c>
      <c r="LN195" s="7">
        <v>0</v>
      </c>
      <c r="LO195" s="7"/>
      <c r="LP195" s="7"/>
      <c r="LQ195" s="7"/>
      <c r="LR195" s="7">
        <v>125000</v>
      </c>
      <c r="LS195" s="7">
        <v>0</v>
      </c>
      <c r="LT195" s="7">
        <v>0</v>
      </c>
      <c r="LU195" s="7"/>
      <c r="LV195" s="7"/>
      <c r="LW195" s="7"/>
      <c r="LX195" s="7">
        <v>0</v>
      </c>
      <c r="LY195" s="7">
        <v>0</v>
      </c>
      <c r="LZ195" s="7">
        <v>0</v>
      </c>
      <c r="MA195" s="7"/>
      <c r="MB195" s="7"/>
      <c r="MC195" s="7"/>
      <c r="MD195" s="7">
        <v>30000</v>
      </c>
      <c r="ME195" s="7">
        <v>0</v>
      </c>
      <c r="MF195" s="7">
        <v>0</v>
      </c>
      <c r="MG195" s="7"/>
      <c r="MH195" s="7"/>
      <c r="MI195" s="7"/>
      <c r="MJ195" s="7">
        <v>15000</v>
      </c>
      <c r="MK195" s="7">
        <v>0</v>
      </c>
      <c r="ML195" s="7">
        <v>0</v>
      </c>
      <c r="MM195" s="7"/>
      <c r="MN195" s="7"/>
      <c r="MO195" s="7"/>
      <c r="MP195" s="7">
        <v>330000</v>
      </c>
      <c r="MQ195" s="7">
        <v>0</v>
      </c>
      <c r="MR195" s="7">
        <v>0</v>
      </c>
      <c r="MS195" s="7"/>
      <c r="MT195" s="7"/>
      <c r="MU195" s="7"/>
      <c r="MV195" s="7">
        <v>535000</v>
      </c>
      <c r="MW195" s="7">
        <v>0</v>
      </c>
      <c r="MX195" s="7">
        <v>0</v>
      </c>
      <c r="MY195" s="7"/>
      <c r="MZ195" s="7"/>
      <c r="NA195" s="7"/>
      <c r="NB195" s="7">
        <v>48000</v>
      </c>
      <c r="NC195" s="7">
        <v>0</v>
      </c>
      <c r="ND195" s="7">
        <v>0</v>
      </c>
      <c r="NE195" s="7"/>
      <c r="NF195" s="7"/>
      <c r="NG195" s="7"/>
      <c r="NH195" s="7">
        <v>0</v>
      </c>
      <c r="NI195" s="7">
        <v>0</v>
      </c>
      <c r="NJ195" s="7">
        <v>0</v>
      </c>
      <c r="NK195" s="7"/>
      <c r="NL195" s="7"/>
      <c r="NM195" s="7"/>
      <c r="NN195" s="7">
        <v>159000</v>
      </c>
      <c r="NO195" s="7">
        <v>0</v>
      </c>
      <c r="NP195" s="7">
        <v>0</v>
      </c>
      <c r="NQ195" s="7"/>
      <c r="NR195" s="7"/>
      <c r="NS195" s="7"/>
      <c r="NT195" s="7">
        <v>49694</v>
      </c>
      <c r="NU195" s="7">
        <v>0</v>
      </c>
      <c r="NV195" s="7">
        <v>0</v>
      </c>
      <c r="NW195" s="7"/>
      <c r="NX195" s="7"/>
      <c r="NY195" s="7"/>
      <c r="NZ195" s="7">
        <v>120000</v>
      </c>
      <c r="OA195" s="7">
        <v>0</v>
      </c>
      <c r="OB195" s="7">
        <v>0</v>
      </c>
      <c r="OC195" s="7"/>
      <c r="OD195" s="7"/>
      <c r="OE195" s="7"/>
      <c r="OF195" s="7">
        <v>2800</v>
      </c>
      <c r="OG195" s="7">
        <v>0</v>
      </c>
      <c r="OH195" s="7">
        <v>0</v>
      </c>
      <c r="OI195" s="7"/>
      <c r="OJ195" s="7"/>
      <c r="OK195" s="7"/>
      <c r="OL195" s="7">
        <v>0</v>
      </c>
      <c r="OM195" s="7">
        <v>0</v>
      </c>
      <c r="ON195" s="7">
        <v>0</v>
      </c>
      <c r="OO195" s="7"/>
      <c r="OP195" s="7"/>
      <c r="OQ195" s="7"/>
      <c r="OR195" s="7">
        <v>0</v>
      </c>
      <c r="OS195" s="7">
        <v>0</v>
      </c>
      <c r="OT195" s="7">
        <v>0</v>
      </c>
      <c r="OU195" s="7"/>
      <c r="OV195" s="7"/>
      <c r="OW195" s="7"/>
      <c r="OX195" s="7">
        <v>2065000</v>
      </c>
      <c r="OY195" s="7">
        <v>0</v>
      </c>
      <c r="OZ195" s="7">
        <v>0</v>
      </c>
      <c r="PA195" s="7"/>
      <c r="PB195" s="7"/>
      <c r="PC195" s="7"/>
      <c r="PD195" s="7">
        <v>44112</v>
      </c>
      <c r="PE195" s="7">
        <v>0</v>
      </c>
      <c r="PF195" s="7">
        <v>0</v>
      </c>
      <c r="PG195" s="7"/>
      <c r="PH195" s="7"/>
      <c r="PI195" s="7"/>
      <c r="PJ195" s="7">
        <v>123000</v>
      </c>
      <c r="PK195" s="7">
        <v>0</v>
      </c>
      <c r="PL195" s="7">
        <v>0</v>
      </c>
      <c r="PM195" s="7"/>
      <c r="PN195" s="7"/>
      <c r="PO195" s="7"/>
      <c r="PP195" s="7">
        <v>11460882</v>
      </c>
      <c r="PQ195" s="7">
        <v>2114670</v>
      </c>
      <c r="PR195" s="8">
        <v>2114670</v>
      </c>
      <c r="PS195" s="7">
        <v>100</v>
      </c>
      <c r="PT195" s="7">
        <v>100</v>
      </c>
      <c r="PU195" s="7"/>
      <c r="PV195" s="7">
        <v>10583509</v>
      </c>
      <c r="PW195" s="7"/>
      <c r="PX195" s="7">
        <v>1757000</v>
      </c>
      <c r="PY195" s="7">
        <v>1757000</v>
      </c>
      <c r="PZ195" s="7">
        <v>2114670</v>
      </c>
      <c r="QA195" s="7">
        <v>36000</v>
      </c>
      <c r="QB195" s="7">
        <v>140000</v>
      </c>
      <c r="QC195" s="7">
        <v>168000</v>
      </c>
      <c r="QD195" s="7">
        <v>1140206</v>
      </c>
      <c r="QE195" s="7">
        <v>1160000</v>
      </c>
      <c r="QF195" s="7">
        <v>1175264</v>
      </c>
      <c r="QG195" s="7">
        <v>0</v>
      </c>
      <c r="QH195" s="7">
        <v>0</v>
      </c>
      <c r="QI195" s="7">
        <v>0</v>
      </c>
      <c r="QJ195" s="7">
        <v>6910717</v>
      </c>
      <c r="QK195" s="7">
        <v>7207304</v>
      </c>
      <c r="QL195" s="7">
        <v>7259544</v>
      </c>
      <c r="QM195" s="7"/>
      <c r="QN195" s="7">
        <v>692673</v>
      </c>
      <c r="QO195" s="7">
        <v>692653</v>
      </c>
      <c r="QP195" s="7">
        <v>743404</v>
      </c>
      <c r="QQ195" s="7"/>
      <c r="QR195" s="7"/>
      <c r="QS195" s="7"/>
      <c r="QT195" s="7"/>
      <c r="QU195" s="7"/>
      <c r="QV195" s="7"/>
      <c r="QW195" s="7"/>
      <c r="QX195" s="7"/>
      <c r="QY195" s="7"/>
      <c r="QZ195" s="7"/>
      <c r="RA195" s="7"/>
      <c r="RB195" s="7"/>
      <c r="RC195" s="7"/>
      <c r="RD195" s="7"/>
      <c r="RE195" s="7"/>
      <c r="RF195" s="7"/>
      <c r="RG195" s="7"/>
      <c r="RH195" s="7"/>
      <c r="RI195" s="7">
        <v>0</v>
      </c>
      <c r="RJ195" s="7"/>
      <c r="RK195" s="7"/>
      <c r="RL195" s="7"/>
      <c r="RM195" s="7" t="s">
        <v>1188</v>
      </c>
      <c r="RN195" s="7"/>
      <c r="RO195" s="7"/>
      <c r="RP195" s="7"/>
      <c r="RQ195" s="7"/>
      <c r="RR195" s="7"/>
      <c r="RS195" s="7"/>
      <c r="RT195" s="7"/>
      <c r="RU195" s="7"/>
      <c r="RV195" s="7"/>
      <c r="RW195" s="7"/>
      <c r="RX195" s="7"/>
      <c r="RY195" s="7"/>
      <c r="RZ195" s="7"/>
      <c r="SA195" s="7"/>
      <c r="SB195" s="7"/>
      <c r="SC195" s="7"/>
      <c r="SD195" s="7"/>
      <c r="SE195" s="7"/>
      <c r="SF195" s="7"/>
      <c r="SG195" s="36">
        <f t="shared" si="283"/>
        <v>11460882</v>
      </c>
      <c r="SH195" s="36">
        <f t="shared" si="284"/>
        <v>11460882</v>
      </c>
      <c r="SI195" s="36">
        <f t="shared" si="285"/>
        <v>7807276</v>
      </c>
      <c r="SJ195" s="20">
        <f t="shared" si="286"/>
        <v>7385996</v>
      </c>
      <c r="SK195" s="20">
        <f t="shared" si="287"/>
        <v>74780</v>
      </c>
      <c r="SL195" s="20">
        <f t="shared" si="288"/>
        <v>267000</v>
      </c>
      <c r="SM195" s="20">
        <f t="shared" si="289"/>
        <v>79500</v>
      </c>
      <c r="SN195" s="36">
        <f t="shared" si="290"/>
        <v>3653606</v>
      </c>
      <c r="SO195" s="36">
        <f t="shared" si="291"/>
        <v>132000</v>
      </c>
      <c r="SP195" s="20">
        <f t="shared" si="292"/>
        <v>7000</v>
      </c>
      <c r="SQ195" s="20">
        <f t="shared" si="293"/>
        <v>125000</v>
      </c>
      <c r="SR195" s="20">
        <f t="shared" si="294"/>
        <v>0</v>
      </c>
      <c r="SS195" s="20">
        <f t="shared" si="295"/>
        <v>30000</v>
      </c>
      <c r="ST195" s="20">
        <f t="shared" si="296"/>
        <v>15000</v>
      </c>
      <c r="SU195" s="20">
        <f t="shared" si="297"/>
        <v>330000</v>
      </c>
      <c r="SV195" s="36">
        <f t="shared" si="298"/>
        <v>2979494</v>
      </c>
      <c r="SW195" s="20">
        <f t="shared" si="299"/>
        <v>535000</v>
      </c>
      <c r="SX195" s="20">
        <f t="shared" si="300"/>
        <v>48000</v>
      </c>
      <c r="SY195" s="20">
        <f t="shared" si="301"/>
        <v>0</v>
      </c>
      <c r="SZ195" s="20">
        <f t="shared" si="302"/>
        <v>159000</v>
      </c>
      <c r="TA195" s="20">
        <f t="shared" si="303"/>
        <v>49694</v>
      </c>
      <c r="TB195" s="20">
        <f t="shared" si="304"/>
        <v>120000</v>
      </c>
      <c r="TC195" s="20">
        <f t="shared" si="305"/>
        <v>2800</v>
      </c>
      <c r="TD195" s="20">
        <f t="shared" si="306"/>
        <v>0</v>
      </c>
      <c r="TE195" s="20">
        <f t="shared" si="307"/>
        <v>0</v>
      </c>
      <c r="TF195" s="20">
        <f t="shared" si="308"/>
        <v>2065000</v>
      </c>
      <c r="TG195" s="20">
        <f t="shared" si="309"/>
        <v>44112</v>
      </c>
      <c r="TH195" s="20">
        <f t="shared" si="310"/>
        <v>123000</v>
      </c>
      <c r="TI195" s="6"/>
      <c r="TJ195" s="36">
        <f t="shared" si="311"/>
        <v>2114670</v>
      </c>
      <c r="TK195" s="36">
        <f t="shared" si="312"/>
        <v>2114670</v>
      </c>
      <c r="TL195" s="36">
        <f t="shared" si="313"/>
        <v>2114670</v>
      </c>
      <c r="TM195" s="20">
        <f t="shared" si="314"/>
        <v>2114670</v>
      </c>
      <c r="TN195" s="20">
        <f t="shared" si="315"/>
        <v>0</v>
      </c>
      <c r="TO195" s="20">
        <f t="shared" si="316"/>
        <v>0</v>
      </c>
      <c r="TP195" s="20">
        <f t="shared" si="317"/>
        <v>0</v>
      </c>
      <c r="TQ195" s="36">
        <f t="shared" si="318"/>
        <v>0</v>
      </c>
      <c r="TR195" s="36">
        <f t="shared" si="319"/>
        <v>0</v>
      </c>
      <c r="TS195" s="20">
        <f t="shared" si="320"/>
        <v>0</v>
      </c>
      <c r="TT195" s="20">
        <f t="shared" si="321"/>
        <v>0</v>
      </c>
      <c r="TU195" s="20">
        <f t="shared" si="322"/>
        <v>0</v>
      </c>
      <c r="TV195" s="20">
        <f t="shared" si="323"/>
        <v>0</v>
      </c>
      <c r="TW195" s="20">
        <f t="shared" si="324"/>
        <v>0</v>
      </c>
      <c r="TX195" s="20">
        <f t="shared" si="325"/>
        <v>0</v>
      </c>
      <c r="TY195" s="36">
        <f t="shared" si="326"/>
        <v>0</v>
      </c>
      <c r="TZ195" s="20">
        <f t="shared" si="327"/>
        <v>0</v>
      </c>
      <c r="UA195" s="20">
        <f t="shared" si="328"/>
        <v>0</v>
      </c>
      <c r="UB195" s="20">
        <f t="shared" si="329"/>
        <v>0</v>
      </c>
      <c r="UC195" s="20">
        <f t="shared" si="330"/>
        <v>0</v>
      </c>
      <c r="UD195" s="20">
        <f t="shared" si="331"/>
        <v>0</v>
      </c>
      <c r="UE195" s="20">
        <f t="shared" si="332"/>
        <v>0</v>
      </c>
      <c r="UF195" s="20">
        <f t="shared" si="333"/>
        <v>0</v>
      </c>
      <c r="UG195" s="20">
        <f t="shared" si="334"/>
        <v>0</v>
      </c>
      <c r="UH195" s="20">
        <f t="shared" si="335"/>
        <v>0</v>
      </c>
      <c r="UI195" s="20">
        <f t="shared" si="336"/>
        <v>0</v>
      </c>
      <c r="UJ195" s="20">
        <f t="shared" si="337"/>
        <v>0</v>
      </c>
      <c r="UK195" s="20">
        <f t="shared" si="338"/>
        <v>0</v>
      </c>
      <c r="UL195" s="6"/>
      <c r="UM195" s="36">
        <f t="shared" si="339"/>
        <v>2114670</v>
      </c>
      <c r="UN195" s="36">
        <f t="shared" si="340"/>
        <v>2114670</v>
      </c>
      <c r="UO195" s="36">
        <f t="shared" si="341"/>
        <v>2114670</v>
      </c>
      <c r="UP195" s="20">
        <f t="shared" si="342"/>
        <v>2114670</v>
      </c>
      <c r="UQ195" s="20">
        <f t="shared" si="343"/>
        <v>0</v>
      </c>
      <c r="UR195" s="20">
        <f t="shared" si="344"/>
        <v>0</v>
      </c>
      <c r="US195" s="20">
        <f t="shared" si="345"/>
        <v>0</v>
      </c>
      <c r="UT195" s="36">
        <f t="shared" si="346"/>
        <v>0</v>
      </c>
      <c r="UU195" s="36">
        <f t="shared" si="347"/>
        <v>0</v>
      </c>
      <c r="UV195" s="20">
        <f t="shared" si="348"/>
        <v>0</v>
      </c>
      <c r="UW195" s="20">
        <f t="shared" si="349"/>
        <v>0</v>
      </c>
      <c r="UX195" s="20">
        <f t="shared" si="350"/>
        <v>0</v>
      </c>
      <c r="UY195" s="20">
        <f t="shared" si="351"/>
        <v>0</v>
      </c>
      <c r="UZ195" s="20">
        <f t="shared" si="352"/>
        <v>0</v>
      </c>
      <c r="VA195" s="20">
        <f t="shared" si="353"/>
        <v>0</v>
      </c>
      <c r="VB195" s="36">
        <f t="shared" si="354"/>
        <v>0</v>
      </c>
      <c r="VC195" s="20">
        <f t="shared" si="355"/>
        <v>0</v>
      </c>
      <c r="VD195" s="20">
        <f t="shared" si="356"/>
        <v>0</v>
      </c>
      <c r="VE195" s="20">
        <f t="shared" si="357"/>
        <v>0</v>
      </c>
      <c r="VF195" s="20">
        <f t="shared" si="358"/>
        <v>0</v>
      </c>
      <c r="VG195" s="20">
        <f t="shared" si="359"/>
        <v>0</v>
      </c>
      <c r="VH195" s="20">
        <f t="shared" si="360"/>
        <v>0</v>
      </c>
      <c r="VI195" s="20">
        <f t="shared" si="361"/>
        <v>0</v>
      </c>
      <c r="VJ195" s="20">
        <f t="shared" si="362"/>
        <v>0</v>
      </c>
      <c r="VK195" s="20">
        <f t="shared" si="363"/>
        <v>0</v>
      </c>
      <c r="VL195" s="20">
        <f t="shared" si="364"/>
        <v>0</v>
      </c>
      <c r="VM195" s="20">
        <f t="shared" si="365"/>
        <v>0</v>
      </c>
      <c r="VN195" s="20">
        <f t="shared" si="366"/>
        <v>0</v>
      </c>
      <c r="VT195" s="34">
        <f t="shared" si="253"/>
        <v>3619533</v>
      </c>
      <c r="VU195" s="34" t="str">
        <f t="shared" si="254"/>
        <v>Sociální služby Města Opočna</v>
      </c>
      <c r="VV195" s="34" t="str">
        <f t="shared" si="255"/>
        <v>Domov pro seniory Jitřenka</v>
      </c>
      <c r="VW195" s="34" t="str">
        <f t="shared" si="256"/>
        <v>domovy pro seniory</v>
      </c>
      <c r="VX195" s="10">
        <f t="shared" si="257"/>
        <v>177000</v>
      </c>
      <c r="VY195" s="10"/>
      <c r="VZ195" s="10"/>
      <c r="WA195" s="10">
        <f t="shared" si="258"/>
        <v>535000</v>
      </c>
      <c r="WB195" s="10">
        <f t="shared" si="259"/>
        <v>120000</v>
      </c>
      <c r="WC195" s="10">
        <f t="shared" si="260"/>
        <v>0</v>
      </c>
      <c r="WD195" s="10">
        <f t="shared" si="261"/>
        <v>0</v>
      </c>
      <c r="WE195" s="10">
        <f t="shared" si="262"/>
        <v>256694</v>
      </c>
      <c r="WF195" s="10"/>
      <c r="WG195" s="10"/>
      <c r="WH195" s="10">
        <f t="shared" si="263"/>
        <v>44112</v>
      </c>
      <c r="WI195" s="10">
        <f t="shared" si="264"/>
        <v>2520800</v>
      </c>
      <c r="WJ195" s="10">
        <f t="shared" si="265"/>
        <v>6009226</v>
      </c>
      <c r="WK195" s="10"/>
      <c r="WL195" s="10">
        <f t="shared" si="266"/>
        <v>1798050</v>
      </c>
      <c r="WM195" s="10">
        <f t="shared" si="267"/>
        <v>11460882</v>
      </c>
      <c r="WN195" s="10">
        <f t="shared" si="268"/>
        <v>11460882</v>
      </c>
      <c r="WO195" s="10">
        <f t="shared" si="269"/>
        <v>0</v>
      </c>
      <c r="WP195" s="10">
        <f t="shared" si="270"/>
        <v>7807276</v>
      </c>
      <c r="WQ195" s="34">
        <v>6115340</v>
      </c>
      <c r="WR195" s="10">
        <f t="shared" si="271"/>
        <v>0</v>
      </c>
      <c r="WS195" s="10"/>
      <c r="WT195" s="10"/>
      <c r="WU195" s="10">
        <f t="shared" si="272"/>
        <v>0</v>
      </c>
      <c r="WV195" s="10">
        <f t="shared" si="273"/>
        <v>0</v>
      </c>
      <c r="WW195" s="10">
        <f t="shared" si="274"/>
        <v>0</v>
      </c>
      <c r="WX195" s="10">
        <f t="shared" si="275"/>
        <v>0</v>
      </c>
      <c r="WY195" s="10">
        <f t="shared" si="276"/>
        <v>0</v>
      </c>
      <c r="WZ195" s="10"/>
      <c r="XA195" s="10"/>
      <c r="XB195" s="10">
        <f t="shared" si="277"/>
        <v>0</v>
      </c>
      <c r="XC195" s="10">
        <f t="shared" si="278"/>
        <v>0</v>
      </c>
      <c r="XD195" s="10">
        <f t="shared" si="279"/>
        <v>2114670</v>
      </c>
      <c r="XE195" s="10">
        <f t="shared" si="280"/>
        <v>2114670</v>
      </c>
      <c r="XF195" s="10"/>
      <c r="XG195" s="10">
        <f t="shared" si="281"/>
        <v>2114670</v>
      </c>
      <c r="XH195" s="10">
        <f t="shared" si="282"/>
        <v>0</v>
      </c>
      <c r="XI195" s="10"/>
      <c r="XJ195" s="10"/>
      <c r="XK195" s="10"/>
    </row>
    <row r="196" spans="1:635" s="34" customFormat="1" ht="28.5" customHeight="1">
      <c r="A196" s="7">
        <v>1</v>
      </c>
      <c r="B196" s="9" t="s">
        <v>1832</v>
      </c>
      <c r="C196" s="7">
        <v>27467686</v>
      </c>
      <c r="D196" s="7" t="s">
        <v>1833</v>
      </c>
      <c r="E196" s="7" t="s">
        <v>1207</v>
      </c>
      <c r="F196" s="7">
        <v>5599785</v>
      </c>
      <c r="G196" s="7" t="s">
        <v>1208</v>
      </c>
      <c r="H196" s="7" t="s">
        <v>1187</v>
      </c>
      <c r="I196" s="7" t="s">
        <v>1834</v>
      </c>
      <c r="J196" s="35">
        <v>39083</v>
      </c>
      <c r="K196" s="7"/>
      <c r="L196" s="7" t="s">
        <v>1188</v>
      </c>
      <c r="M196" s="7"/>
      <c r="N196" s="7"/>
      <c r="O196" s="7"/>
      <c r="P196" s="7"/>
      <c r="Q196" s="7"/>
      <c r="R196" s="7"/>
      <c r="S196" s="7"/>
      <c r="T196" s="7"/>
      <c r="U196" s="7"/>
      <c r="V196" s="7"/>
      <c r="W196" s="7"/>
      <c r="X196" s="7" t="s">
        <v>1291</v>
      </c>
      <c r="Y196" s="7"/>
      <c r="Z196" s="7">
        <v>20</v>
      </c>
      <c r="AA196" s="7">
        <v>20</v>
      </c>
      <c r="AB196" s="7">
        <v>22</v>
      </c>
      <c r="AC196" s="7">
        <v>17</v>
      </c>
      <c r="AD196" s="7">
        <v>20</v>
      </c>
      <c r="AE196" s="7"/>
      <c r="AF196" s="7"/>
      <c r="AG196" s="7"/>
      <c r="AH196" s="7"/>
      <c r="AI196" s="7"/>
      <c r="AJ196" s="7"/>
      <c r="AK196" s="7"/>
      <c r="AL196" s="7"/>
      <c r="AM196" s="7"/>
      <c r="AN196" s="7">
        <v>3025</v>
      </c>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t="s">
        <v>1835</v>
      </c>
      <c r="BM196" s="7" t="s">
        <v>1191</v>
      </c>
      <c r="BN196" s="7" t="s">
        <v>1319</v>
      </c>
      <c r="BO196" s="7">
        <v>0</v>
      </c>
      <c r="BP196" s="7">
        <v>0</v>
      </c>
      <c r="BQ196" s="7">
        <v>0</v>
      </c>
      <c r="BR196" s="7">
        <v>0</v>
      </c>
      <c r="BS196" s="7">
        <v>0</v>
      </c>
      <c r="BT196" s="7">
        <v>1</v>
      </c>
      <c r="BU196" s="7">
        <v>4</v>
      </c>
      <c r="BV196" s="7">
        <v>8</v>
      </c>
      <c r="BW196" s="7">
        <v>3</v>
      </c>
      <c r="BX196" s="7">
        <v>0</v>
      </c>
      <c r="BY196" s="7">
        <v>1</v>
      </c>
      <c r="BZ196" s="7">
        <v>4</v>
      </c>
      <c r="CA196" s="7">
        <v>8</v>
      </c>
      <c r="CB196" s="7">
        <v>3</v>
      </c>
      <c r="CC196" s="7">
        <v>0</v>
      </c>
      <c r="CD196" s="7">
        <v>0</v>
      </c>
      <c r="CE196" s="7">
        <v>16</v>
      </c>
      <c r="CF196" s="7">
        <v>16</v>
      </c>
      <c r="CG196" s="7"/>
      <c r="CH196" s="7">
        <v>0</v>
      </c>
      <c r="CI196" s="7">
        <v>0</v>
      </c>
      <c r="CJ196" s="7">
        <v>0</v>
      </c>
      <c r="CK196" s="7">
        <v>0</v>
      </c>
      <c r="CL196" s="7">
        <v>0</v>
      </c>
      <c r="CM196" s="7">
        <v>1</v>
      </c>
      <c r="CN196" s="7">
        <v>8</v>
      </c>
      <c r="CO196" s="7">
        <v>8</v>
      </c>
      <c r="CP196" s="7">
        <v>3</v>
      </c>
      <c r="CQ196" s="7">
        <v>0</v>
      </c>
      <c r="CR196" s="7">
        <v>1</v>
      </c>
      <c r="CS196" s="7">
        <v>8</v>
      </c>
      <c r="CT196" s="7">
        <v>8</v>
      </c>
      <c r="CU196" s="7">
        <v>3</v>
      </c>
      <c r="CV196" s="7">
        <v>0</v>
      </c>
      <c r="CW196" s="7">
        <v>0</v>
      </c>
      <c r="CX196" s="7">
        <v>20</v>
      </c>
      <c r="CY196" s="7">
        <v>20</v>
      </c>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v>1</v>
      </c>
      <c r="EL196" s="7">
        <v>0.11</v>
      </c>
      <c r="EM196" s="7">
        <v>0.11</v>
      </c>
      <c r="EN196" s="7">
        <v>50000</v>
      </c>
      <c r="EO196" s="7">
        <v>0</v>
      </c>
      <c r="EP196" s="7">
        <v>3</v>
      </c>
      <c r="EQ196" s="7">
        <v>2.5</v>
      </c>
      <c r="ER196" s="7">
        <v>2.5</v>
      </c>
      <c r="ES196" s="7">
        <v>723200</v>
      </c>
      <c r="ET196" s="7">
        <v>406000</v>
      </c>
      <c r="EU196" s="7"/>
      <c r="EV196" s="7"/>
      <c r="EW196" s="7"/>
      <c r="EX196" s="7"/>
      <c r="EY196" s="7"/>
      <c r="EZ196" s="7"/>
      <c r="FA196" s="7"/>
      <c r="FB196" s="7"/>
      <c r="FC196" s="7"/>
      <c r="FD196" s="7"/>
      <c r="FE196" s="7"/>
      <c r="FF196" s="7"/>
      <c r="FG196" s="7"/>
      <c r="FH196" s="7"/>
      <c r="FI196" s="7"/>
      <c r="FJ196" s="7"/>
      <c r="FK196" s="7"/>
      <c r="FL196" s="7"/>
      <c r="FM196" s="7"/>
      <c r="FN196" s="7"/>
      <c r="FO196" s="7">
        <v>4</v>
      </c>
      <c r="FP196" s="7">
        <v>0.28000000000000003</v>
      </c>
      <c r="FQ196" s="7">
        <v>0.28000000000000003</v>
      </c>
      <c r="FR196" s="7">
        <v>119000</v>
      </c>
      <c r="FS196" s="7">
        <v>0</v>
      </c>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v>1</v>
      </c>
      <c r="II196" s="7">
        <v>0.22</v>
      </c>
      <c r="IJ196" s="7">
        <v>10</v>
      </c>
      <c r="IK196" s="7">
        <v>0.183</v>
      </c>
      <c r="IL196" s="7">
        <v>19000</v>
      </c>
      <c r="IM196" s="7">
        <v>0</v>
      </c>
      <c r="IN196" s="7"/>
      <c r="IO196" s="7"/>
      <c r="IP196" s="7"/>
      <c r="IQ196" s="7"/>
      <c r="IR196" s="7"/>
      <c r="IS196" s="7"/>
      <c r="IT196" s="7"/>
      <c r="IU196" s="7"/>
      <c r="IV196" s="7"/>
      <c r="IW196" s="7"/>
      <c r="IX196" s="7"/>
      <c r="IY196" s="7"/>
      <c r="IZ196" s="7"/>
      <c r="JA196" s="7"/>
      <c r="JB196" s="7"/>
      <c r="JC196" s="7"/>
      <c r="JD196" s="7"/>
      <c r="JE196" s="7"/>
      <c r="JF196" s="7"/>
      <c r="JG196" s="7"/>
      <c r="JH196" s="7"/>
      <c r="JI196" s="7"/>
      <c r="JJ196" s="7"/>
      <c r="JK196" s="7"/>
      <c r="JL196" s="7"/>
      <c r="JM196" s="7"/>
      <c r="JN196" s="7"/>
      <c r="JO196" s="7"/>
      <c r="JP196" s="7"/>
      <c r="JQ196" s="7"/>
      <c r="JR196" s="7"/>
      <c r="JS196" s="7"/>
      <c r="JT196" s="7"/>
      <c r="JU196" s="7"/>
      <c r="JV196" s="7"/>
      <c r="JW196" s="7"/>
      <c r="JX196" s="7"/>
      <c r="JY196" s="7"/>
      <c r="JZ196" s="7"/>
      <c r="KA196" s="7"/>
      <c r="KB196" s="7"/>
      <c r="KC196" s="7"/>
      <c r="KD196" s="7"/>
      <c r="KE196" s="7"/>
      <c r="KF196" s="7"/>
      <c r="KG196" s="7">
        <v>0</v>
      </c>
      <c r="KH196" s="7"/>
      <c r="KI196" s="7">
        <v>2.61</v>
      </c>
      <c r="KJ196" s="7">
        <v>0</v>
      </c>
      <c r="KK196" s="7">
        <v>0</v>
      </c>
      <c r="KL196" s="7">
        <v>0</v>
      </c>
      <c r="KM196" s="7">
        <v>2.61</v>
      </c>
      <c r="KN196" s="7">
        <v>892200</v>
      </c>
      <c r="KO196" s="7">
        <v>406000</v>
      </c>
      <c r="KP196" s="7">
        <v>406000</v>
      </c>
      <c r="KQ196" s="7"/>
      <c r="KR196" s="7"/>
      <c r="KS196" s="7"/>
      <c r="KT196" s="7">
        <v>19000</v>
      </c>
      <c r="KU196" s="7">
        <v>0</v>
      </c>
      <c r="KV196" s="7">
        <v>0</v>
      </c>
      <c r="KW196" s="7"/>
      <c r="KX196" s="7"/>
      <c r="KY196" s="7"/>
      <c r="KZ196" s="7">
        <v>0</v>
      </c>
      <c r="LA196" s="7">
        <v>0</v>
      </c>
      <c r="LB196" s="7">
        <v>0</v>
      </c>
      <c r="LC196" s="7"/>
      <c r="LD196" s="7"/>
      <c r="LE196" s="7"/>
      <c r="LF196" s="7">
        <v>30500</v>
      </c>
      <c r="LG196" s="7">
        <v>0</v>
      </c>
      <c r="LH196" s="7">
        <v>0</v>
      </c>
      <c r="LI196" s="7"/>
      <c r="LJ196" s="7"/>
      <c r="LK196" s="7"/>
      <c r="LL196" s="7">
        <v>0</v>
      </c>
      <c r="LM196" s="7">
        <v>0</v>
      </c>
      <c r="LN196" s="7">
        <v>0</v>
      </c>
      <c r="LO196" s="7"/>
      <c r="LP196" s="7"/>
      <c r="LQ196" s="7"/>
      <c r="LR196" s="7">
        <v>0</v>
      </c>
      <c r="LS196" s="7">
        <v>0</v>
      </c>
      <c r="LT196" s="7">
        <v>0</v>
      </c>
      <c r="LU196" s="7"/>
      <c r="LV196" s="7"/>
      <c r="LW196" s="7"/>
      <c r="LX196" s="7">
        <v>0</v>
      </c>
      <c r="LY196" s="7">
        <v>0</v>
      </c>
      <c r="LZ196" s="7">
        <v>0</v>
      </c>
      <c r="MA196" s="7"/>
      <c r="MB196" s="7"/>
      <c r="MC196" s="7"/>
      <c r="MD196" s="7">
        <v>6500</v>
      </c>
      <c r="ME196" s="7">
        <v>0</v>
      </c>
      <c r="MF196" s="7">
        <v>0</v>
      </c>
      <c r="MG196" s="7"/>
      <c r="MH196" s="7"/>
      <c r="MI196" s="7"/>
      <c r="MJ196" s="7">
        <v>0</v>
      </c>
      <c r="MK196" s="7">
        <v>0</v>
      </c>
      <c r="ML196" s="7">
        <v>0</v>
      </c>
      <c r="MM196" s="7"/>
      <c r="MN196" s="7"/>
      <c r="MO196" s="7"/>
      <c r="MP196" s="7">
        <v>9400</v>
      </c>
      <c r="MQ196" s="7">
        <v>0</v>
      </c>
      <c r="MR196" s="7">
        <v>0</v>
      </c>
      <c r="MS196" s="7"/>
      <c r="MT196" s="7"/>
      <c r="MU196" s="7"/>
      <c r="MV196" s="7">
        <v>32400</v>
      </c>
      <c r="MW196" s="7">
        <v>0</v>
      </c>
      <c r="MX196" s="7">
        <v>0</v>
      </c>
      <c r="MY196" s="7"/>
      <c r="MZ196" s="7"/>
      <c r="NA196" s="7"/>
      <c r="NB196" s="7">
        <v>2600</v>
      </c>
      <c r="NC196" s="7">
        <v>0</v>
      </c>
      <c r="ND196" s="7">
        <v>0</v>
      </c>
      <c r="NE196" s="7"/>
      <c r="NF196" s="7"/>
      <c r="NG196" s="7"/>
      <c r="NH196" s="7">
        <v>14000</v>
      </c>
      <c r="NI196" s="7">
        <v>0</v>
      </c>
      <c r="NJ196" s="7">
        <v>0</v>
      </c>
      <c r="NK196" s="7"/>
      <c r="NL196" s="7"/>
      <c r="NM196" s="7"/>
      <c r="NN196" s="7">
        <v>16500</v>
      </c>
      <c r="NO196" s="7">
        <v>0</v>
      </c>
      <c r="NP196" s="7">
        <v>0</v>
      </c>
      <c r="NQ196" s="7"/>
      <c r="NR196" s="7"/>
      <c r="NS196" s="7"/>
      <c r="NT196" s="7">
        <v>5000</v>
      </c>
      <c r="NU196" s="7">
        <v>0</v>
      </c>
      <c r="NV196" s="7">
        <v>0</v>
      </c>
      <c r="NW196" s="7"/>
      <c r="NX196" s="7"/>
      <c r="NY196" s="7"/>
      <c r="NZ196" s="7">
        <v>5000</v>
      </c>
      <c r="OA196" s="7">
        <v>0</v>
      </c>
      <c r="OB196" s="7">
        <v>0</v>
      </c>
      <c r="OC196" s="7"/>
      <c r="OD196" s="7"/>
      <c r="OE196" s="7"/>
      <c r="OF196" s="7">
        <v>50</v>
      </c>
      <c r="OG196" s="7">
        <v>0</v>
      </c>
      <c r="OH196" s="7">
        <v>0</v>
      </c>
      <c r="OI196" s="7"/>
      <c r="OJ196" s="7"/>
      <c r="OK196" s="7"/>
      <c r="OL196" s="7">
        <v>0</v>
      </c>
      <c r="OM196" s="7">
        <v>0</v>
      </c>
      <c r="ON196" s="7">
        <v>0</v>
      </c>
      <c r="OO196" s="7"/>
      <c r="OP196" s="7"/>
      <c r="OQ196" s="7"/>
      <c r="OR196" s="7">
        <v>0</v>
      </c>
      <c r="OS196" s="7">
        <v>0</v>
      </c>
      <c r="OT196" s="7">
        <v>0</v>
      </c>
      <c r="OU196" s="7"/>
      <c r="OV196" s="7"/>
      <c r="OW196" s="7"/>
      <c r="OX196" s="7">
        <v>13050</v>
      </c>
      <c r="OY196" s="7">
        <v>0</v>
      </c>
      <c r="OZ196" s="7">
        <v>0</v>
      </c>
      <c r="PA196" s="7"/>
      <c r="PB196" s="7"/>
      <c r="PC196" s="7"/>
      <c r="PD196" s="7">
        <v>0</v>
      </c>
      <c r="PE196" s="7">
        <v>0</v>
      </c>
      <c r="PF196" s="7">
        <v>0</v>
      </c>
      <c r="PG196" s="7"/>
      <c r="PH196" s="7"/>
      <c r="PI196" s="7"/>
      <c r="PJ196" s="7">
        <v>35000</v>
      </c>
      <c r="PK196" s="7">
        <v>0</v>
      </c>
      <c r="PL196" s="7">
        <v>0</v>
      </c>
      <c r="PM196" s="7"/>
      <c r="PN196" s="7"/>
      <c r="PO196" s="7"/>
      <c r="PP196" s="7">
        <v>1081200</v>
      </c>
      <c r="PQ196" s="7">
        <v>406000</v>
      </c>
      <c r="PR196" s="8">
        <v>406000</v>
      </c>
      <c r="PS196" s="7">
        <v>100</v>
      </c>
      <c r="PT196" s="7">
        <v>100</v>
      </c>
      <c r="PU196" s="7"/>
      <c r="PV196" s="7">
        <v>1234114</v>
      </c>
      <c r="PW196" s="7"/>
      <c r="PX196" s="7">
        <v>340000</v>
      </c>
      <c r="PY196" s="7">
        <v>385000</v>
      </c>
      <c r="PZ196" s="7">
        <v>406000</v>
      </c>
      <c r="QA196" s="7">
        <v>15570</v>
      </c>
      <c r="QB196" s="7">
        <v>0</v>
      </c>
      <c r="QC196" s="7">
        <v>0</v>
      </c>
      <c r="QD196" s="7">
        <v>320000</v>
      </c>
      <c r="QE196" s="7">
        <v>320000</v>
      </c>
      <c r="QF196" s="7">
        <v>320000</v>
      </c>
      <c r="QG196" s="7">
        <v>0</v>
      </c>
      <c r="QH196" s="7">
        <v>0</v>
      </c>
      <c r="QI196" s="7">
        <v>0</v>
      </c>
      <c r="QJ196" s="7">
        <v>359611</v>
      </c>
      <c r="QK196" s="7">
        <v>346000</v>
      </c>
      <c r="QL196" s="7">
        <v>355000</v>
      </c>
      <c r="QM196" s="7"/>
      <c r="QN196" s="7">
        <v>0</v>
      </c>
      <c r="QO196" s="7">
        <v>0</v>
      </c>
      <c r="QP196" s="7">
        <v>0</v>
      </c>
      <c r="QQ196" s="7"/>
      <c r="QR196" s="7"/>
      <c r="QS196" s="7"/>
      <c r="QT196" s="7"/>
      <c r="QU196" s="7">
        <v>45000</v>
      </c>
      <c r="QV196" s="7">
        <v>0</v>
      </c>
      <c r="QW196" s="7">
        <v>0</v>
      </c>
      <c r="QX196" s="7"/>
      <c r="QY196" s="7"/>
      <c r="QZ196" s="7"/>
      <c r="RA196" s="7"/>
      <c r="RB196" s="7"/>
      <c r="RC196" s="7"/>
      <c r="RD196" s="7">
        <v>0</v>
      </c>
      <c r="RE196" s="7">
        <v>0</v>
      </c>
      <c r="RF196" s="7">
        <v>200</v>
      </c>
      <c r="RG196" s="7"/>
      <c r="RH196" s="7"/>
      <c r="RI196" s="7">
        <v>0</v>
      </c>
      <c r="RJ196" s="7"/>
      <c r="RK196" s="7"/>
      <c r="RL196" s="7"/>
      <c r="RM196" s="7" t="s">
        <v>1188</v>
      </c>
      <c r="RN196" s="7"/>
      <c r="RO196" s="7"/>
      <c r="RP196" s="7"/>
      <c r="RQ196" s="7"/>
      <c r="RR196" s="7"/>
      <c r="RS196" s="7"/>
      <c r="RT196" s="7"/>
      <c r="RU196" s="7"/>
      <c r="RV196" s="7"/>
      <c r="RW196" s="7"/>
      <c r="RX196" s="7"/>
      <c r="RY196" s="7"/>
      <c r="RZ196" s="7"/>
      <c r="SA196" s="7"/>
      <c r="SB196" s="7"/>
      <c r="SC196" s="7"/>
      <c r="SD196" s="7"/>
      <c r="SE196" s="7"/>
      <c r="SF196" s="7"/>
      <c r="SG196" s="36">
        <f t="shared" si="283"/>
        <v>1081200</v>
      </c>
      <c r="SH196" s="36">
        <f t="shared" si="284"/>
        <v>1081200</v>
      </c>
      <c r="SI196" s="36">
        <f t="shared" si="285"/>
        <v>941700</v>
      </c>
      <c r="SJ196" s="20">
        <f t="shared" si="286"/>
        <v>892200</v>
      </c>
      <c r="SK196" s="20">
        <f t="shared" si="287"/>
        <v>19000</v>
      </c>
      <c r="SL196" s="20">
        <f t="shared" si="288"/>
        <v>0</v>
      </c>
      <c r="SM196" s="20">
        <f t="shared" si="289"/>
        <v>30500</v>
      </c>
      <c r="SN196" s="36">
        <f t="shared" si="290"/>
        <v>139500</v>
      </c>
      <c r="SO196" s="36">
        <f t="shared" si="291"/>
        <v>0</v>
      </c>
      <c r="SP196" s="20">
        <f t="shared" si="292"/>
        <v>0</v>
      </c>
      <c r="SQ196" s="20">
        <f t="shared" si="293"/>
        <v>0</v>
      </c>
      <c r="SR196" s="20">
        <f t="shared" si="294"/>
        <v>0</v>
      </c>
      <c r="SS196" s="20">
        <f t="shared" si="295"/>
        <v>6500</v>
      </c>
      <c r="ST196" s="20">
        <f t="shared" si="296"/>
        <v>0</v>
      </c>
      <c r="SU196" s="20">
        <f t="shared" si="297"/>
        <v>9400</v>
      </c>
      <c r="SV196" s="36">
        <f t="shared" si="298"/>
        <v>88600</v>
      </c>
      <c r="SW196" s="20">
        <f t="shared" si="299"/>
        <v>32400</v>
      </c>
      <c r="SX196" s="20">
        <f t="shared" si="300"/>
        <v>2600</v>
      </c>
      <c r="SY196" s="20">
        <f t="shared" si="301"/>
        <v>14000</v>
      </c>
      <c r="SZ196" s="20">
        <f t="shared" si="302"/>
        <v>16500</v>
      </c>
      <c r="TA196" s="20">
        <f t="shared" si="303"/>
        <v>5000</v>
      </c>
      <c r="TB196" s="20">
        <f t="shared" si="304"/>
        <v>5000</v>
      </c>
      <c r="TC196" s="20">
        <f t="shared" si="305"/>
        <v>50</v>
      </c>
      <c r="TD196" s="20">
        <f t="shared" si="306"/>
        <v>0</v>
      </c>
      <c r="TE196" s="20">
        <f t="shared" si="307"/>
        <v>0</v>
      </c>
      <c r="TF196" s="20">
        <f t="shared" si="308"/>
        <v>13050</v>
      </c>
      <c r="TG196" s="20">
        <f t="shared" si="309"/>
        <v>0</v>
      </c>
      <c r="TH196" s="20">
        <f t="shared" si="310"/>
        <v>35000</v>
      </c>
      <c r="TI196" s="6"/>
      <c r="TJ196" s="36">
        <f t="shared" si="311"/>
        <v>406000</v>
      </c>
      <c r="TK196" s="36">
        <f t="shared" si="312"/>
        <v>406000</v>
      </c>
      <c r="TL196" s="36">
        <f t="shared" si="313"/>
        <v>406000</v>
      </c>
      <c r="TM196" s="20">
        <f t="shared" si="314"/>
        <v>406000</v>
      </c>
      <c r="TN196" s="20">
        <f t="shared" si="315"/>
        <v>0</v>
      </c>
      <c r="TO196" s="20">
        <f t="shared" si="316"/>
        <v>0</v>
      </c>
      <c r="TP196" s="20">
        <f t="shared" si="317"/>
        <v>0</v>
      </c>
      <c r="TQ196" s="36">
        <f t="shared" si="318"/>
        <v>0</v>
      </c>
      <c r="TR196" s="36">
        <f t="shared" si="319"/>
        <v>0</v>
      </c>
      <c r="TS196" s="20">
        <f t="shared" si="320"/>
        <v>0</v>
      </c>
      <c r="TT196" s="20">
        <f t="shared" si="321"/>
        <v>0</v>
      </c>
      <c r="TU196" s="20">
        <f t="shared" si="322"/>
        <v>0</v>
      </c>
      <c r="TV196" s="20">
        <f t="shared" si="323"/>
        <v>0</v>
      </c>
      <c r="TW196" s="20">
        <f t="shared" si="324"/>
        <v>0</v>
      </c>
      <c r="TX196" s="20">
        <f t="shared" si="325"/>
        <v>0</v>
      </c>
      <c r="TY196" s="36">
        <f t="shared" si="326"/>
        <v>0</v>
      </c>
      <c r="TZ196" s="20">
        <f t="shared" si="327"/>
        <v>0</v>
      </c>
      <c r="UA196" s="20">
        <f t="shared" si="328"/>
        <v>0</v>
      </c>
      <c r="UB196" s="20">
        <f t="shared" si="329"/>
        <v>0</v>
      </c>
      <c r="UC196" s="20">
        <f t="shared" si="330"/>
        <v>0</v>
      </c>
      <c r="UD196" s="20">
        <f t="shared" si="331"/>
        <v>0</v>
      </c>
      <c r="UE196" s="20">
        <f t="shared" si="332"/>
        <v>0</v>
      </c>
      <c r="UF196" s="20">
        <f t="shared" si="333"/>
        <v>0</v>
      </c>
      <c r="UG196" s="20">
        <f t="shared" si="334"/>
        <v>0</v>
      </c>
      <c r="UH196" s="20">
        <f t="shared" si="335"/>
        <v>0</v>
      </c>
      <c r="UI196" s="20">
        <f t="shared" si="336"/>
        <v>0</v>
      </c>
      <c r="UJ196" s="20">
        <f t="shared" si="337"/>
        <v>0</v>
      </c>
      <c r="UK196" s="20">
        <f t="shared" si="338"/>
        <v>0</v>
      </c>
      <c r="UL196" s="6"/>
      <c r="UM196" s="36">
        <f t="shared" si="339"/>
        <v>406000</v>
      </c>
      <c r="UN196" s="36">
        <f t="shared" si="340"/>
        <v>406000</v>
      </c>
      <c r="UO196" s="36">
        <f t="shared" si="341"/>
        <v>406000</v>
      </c>
      <c r="UP196" s="20">
        <f t="shared" si="342"/>
        <v>406000</v>
      </c>
      <c r="UQ196" s="20">
        <f t="shared" si="343"/>
        <v>0</v>
      </c>
      <c r="UR196" s="20">
        <f t="shared" si="344"/>
        <v>0</v>
      </c>
      <c r="US196" s="20">
        <f t="shared" si="345"/>
        <v>0</v>
      </c>
      <c r="UT196" s="36">
        <f t="shared" si="346"/>
        <v>0</v>
      </c>
      <c r="UU196" s="36">
        <f t="shared" si="347"/>
        <v>0</v>
      </c>
      <c r="UV196" s="20">
        <f t="shared" si="348"/>
        <v>0</v>
      </c>
      <c r="UW196" s="20">
        <f t="shared" si="349"/>
        <v>0</v>
      </c>
      <c r="UX196" s="20">
        <f t="shared" si="350"/>
        <v>0</v>
      </c>
      <c r="UY196" s="20">
        <f t="shared" si="351"/>
        <v>0</v>
      </c>
      <c r="UZ196" s="20">
        <f t="shared" si="352"/>
        <v>0</v>
      </c>
      <c r="VA196" s="20">
        <f t="shared" si="353"/>
        <v>0</v>
      </c>
      <c r="VB196" s="36">
        <f t="shared" si="354"/>
        <v>0</v>
      </c>
      <c r="VC196" s="20">
        <f t="shared" si="355"/>
        <v>0</v>
      </c>
      <c r="VD196" s="20">
        <f t="shared" si="356"/>
        <v>0</v>
      </c>
      <c r="VE196" s="20">
        <f t="shared" si="357"/>
        <v>0</v>
      </c>
      <c r="VF196" s="20">
        <f t="shared" si="358"/>
        <v>0</v>
      </c>
      <c r="VG196" s="20">
        <f t="shared" si="359"/>
        <v>0</v>
      </c>
      <c r="VH196" s="20">
        <f t="shared" si="360"/>
        <v>0</v>
      </c>
      <c r="VI196" s="20">
        <f t="shared" si="361"/>
        <v>0</v>
      </c>
      <c r="VJ196" s="20">
        <f t="shared" si="362"/>
        <v>0</v>
      </c>
      <c r="VK196" s="20">
        <f t="shared" si="363"/>
        <v>0</v>
      </c>
      <c r="VL196" s="20">
        <f t="shared" si="364"/>
        <v>0</v>
      </c>
      <c r="VM196" s="20">
        <f t="shared" si="365"/>
        <v>0</v>
      </c>
      <c r="VN196" s="20">
        <f t="shared" si="366"/>
        <v>0</v>
      </c>
      <c r="VT196" s="34">
        <f t="shared" si="253"/>
        <v>5599785</v>
      </c>
      <c r="VU196" s="34" t="str">
        <f t="shared" si="254"/>
        <v>Sociální služby města Rychnov nad Kněžnou, o. p. s.</v>
      </c>
      <c r="VV196" s="34" t="str">
        <f t="shared" si="255"/>
        <v>Domovinka</v>
      </c>
      <c r="VW196" s="34" t="str">
        <f t="shared" si="256"/>
        <v>denní stacionáře</v>
      </c>
      <c r="VX196" s="10">
        <f t="shared" si="257"/>
        <v>6500</v>
      </c>
      <c r="VY196" s="10"/>
      <c r="VZ196" s="10"/>
      <c r="WA196" s="10">
        <f t="shared" si="258"/>
        <v>32400</v>
      </c>
      <c r="WB196" s="10">
        <f t="shared" si="259"/>
        <v>5000</v>
      </c>
      <c r="WC196" s="10">
        <f t="shared" si="260"/>
        <v>14000</v>
      </c>
      <c r="WD196" s="10">
        <f t="shared" si="261"/>
        <v>0</v>
      </c>
      <c r="WE196" s="10">
        <f t="shared" si="262"/>
        <v>24100</v>
      </c>
      <c r="WF196" s="10"/>
      <c r="WG196" s="10"/>
      <c r="WH196" s="10">
        <f t="shared" si="263"/>
        <v>0</v>
      </c>
      <c r="WI196" s="10">
        <f t="shared" si="264"/>
        <v>57500</v>
      </c>
      <c r="WJ196" s="10">
        <f t="shared" si="265"/>
        <v>773200</v>
      </c>
      <c r="WK196" s="10"/>
      <c r="WL196" s="10">
        <f t="shared" si="266"/>
        <v>168500</v>
      </c>
      <c r="WM196" s="10">
        <f t="shared" si="267"/>
        <v>1081200</v>
      </c>
      <c r="WN196" s="10">
        <f t="shared" si="268"/>
        <v>1081200</v>
      </c>
      <c r="WO196" s="10">
        <f t="shared" si="269"/>
        <v>0</v>
      </c>
      <c r="WP196" s="10">
        <f t="shared" si="270"/>
        <v>941700</v>
      </c>
      <c r="WQ196" s="34">
        <v>6115340</v>
      </c>
      <c r="WR196" s="10">
        <f t="shared" si="271"/>
        <v>0</v>
      </c>
      <c r="WS196" s="10"/>
      <c r="WT196" s="10"/>
      <c r="WU196" s="10">
        <f t="shared" si="272"/>
        <v>0</v>
      </c>
      <c r="WV196" s="10">
        <f t="shared" si="273"/>
        <v>0</v>
      </c>
      <c r="WW196" s="10">
        <f t="shared" si="274"/>
        <v>0</v>
      </c>
      <c r="WX196" s="10">
        <f t="shared" si="275"/>
        <v>0</v>
      </c>
      <c r="WY196" s="10">
        <f t="shared" si="276"/>
        <v>0</v>
      </c>
      <c r="WZ196" s="10"/>
      <c r="XA196" s="10"/>
      <c r="XB196" s="10">
        <f t="shared" si="277"/>
        <v>0</v>
      </c>
      <c r="XC196" s="10">
        <f t="shared" si="278"/>
        <v>0</v>
      </c>
      <c r="XD196" s="10">
        <f t="shared" si="279"/>
        <v>406000</v>
      </c>
      <c r="XE196" s="10">
        <f t="shared" si="280"/>
        <v>406000</v>
      </c>
      <c r="XF196" s="10"/>
      <c r="XG196" s="10">
        <f t="shared" si="281"/>
        <v>406000</v>
      </c>
      <c r="XH196" s="10">
        <f t="shared" si="282"/>
        <v>0</v>
      </c>
      <c r="XI196" s="10"/>
      <c r="XJ196" s="10"/>
      <c r="XK196" s="10"/>
    </row>
    <row r="197" spans="1:635" s="34" customFormat="1" ht="28.5" customHeight="1">
      <c r="A197" s="7">
        <v>1</v>
      </c>
      <c r="B197" s="9" t="s">
        <v>1832</v>
      </c>
      <c r="C197" s="7">
        <v>27467686</v>
      </c>
      <c r="D197" s="7" t="s">
        <v>1833</v>
      </c>
      <c r="E197" s="7" t="s">
        <v>1207</v>
      </c>
      <c r="F197" s="7">
        <v>7201840</v>
      </c>
      <c r="G197" s="7" t="s">
        <v>1186</v>
      </c>
      <c r="H197" s="7" t="s">
        <v>1187</v>
      </c>
      <c r="I197" s="7" t="s">
        <v>1186</v>
      </c>
      <c r="J197" s="35">
        <v>39083</v>
      </c>
      <c r="K197" s="7"/>
      <c r="L197" s="7" t="s">
        <v>1188</v>
      </c>
      <c r="M197" s="7"/>
      <c r="N197" s="7"/>
      <c r="O197" s="7"/>
      <c r="P197" s="7"/>
      <c r="Q197" s="7"/>
      <c r="R197" s="7"/>
      <c r="S197" s="7"/>
      <c r="T197" s="7"/>
      <c r="U197" s="7"/>
      <c r="V197" s="7"/>
      <c r="W197" s="7"/>
      <c r="X197" s="7" t="s">
        <v>1836</v>
      </c>
      <c r="Y197" s="7"/>
      <c r="Z197" s="7">
        <v>3</v>
      </c>
      <c r="AA197" s="7">
        <v>24</v>
      </c>
      <c r="AB197" s="7">
        <v>46</v>
      </c>
      <c r="AC197" s="7">
        <v>48</v>
      </c>
      <c r="AD197" s="7">
        <v>50</v>
      </c>
      <c r="AE197" s="7"/>
      <c r="AF197" s="7"/>
      <c r="AG197" s="7"/>
      <c r="AH197" s="7"/>
      <c r="AI197" s="7"/>
      <c r="AJ197" s="7"/>
      <c r="AK197" s="7"/>
      <c r="AL197" s="7"/>
      <c r="AM197" s="7"/>
      <c r="AN197" s="7">
        <v>1870</v>
      </c>
      <c r="AO197" s="7"/>
      <c r="AP197" s="7" t="s">
        <v>1837</v>
      </c>
      <c r="AQ197" s="7">
        <v>25</v>
      </c>
      <c r="AR197" s="7">
        <v>370</v>
      </c>
      <c r="AS197" s="7">
        <v>274</v>
      </c>
      <c r="AT197" s="7">
        <v>310</v>
      </c>
      <c r="AU197" s="7">
        <v>320</v>
      </c>
      <c r="AV197" s="7"/>
      <c r="AW197" s="7"/>
      <c r="AX197" s="7"/>
      <c r="AY197" s="7"/>
      <c r="AZ197" s="7"/>
      <c r="BA197" s="7"/>
      <c r="BB197" s="7"/>
      <c r="BC197" s="7"/>
      <c r="BD197" s="7"/>
      <c r="BE197" s="7"/>
      <c r="BF197" s="7"/>
      <c r="BG197" s="7"/>
      <c r="BH197" s="7"/>
      <c r="BI197" s="7"/>
      <c r="BJ197" s="7">
        <v>44500</v>
      </c>
      <c r="BK197" s="7"/>
      <c r="BL197" s="7" t="s">
        <v>1635</v>
      </c>
      <c r="BM197" s="7" t="s">
        <v>1191</v>
      </c>
      <c r="BN197" s="7" t="s">
        <v>1192</v>
      </c>
      <c r="BO197" s="7">
        <v>0</v>
      </c>
      <c r="BP197" s="7">
        <v>0</v>
      </c>
      <c r="BQ197" s="7">
        <v>0</v>
      </c>
      <c r="BR197" s="7">
        <v>0</v>
      </c>
      <c r="BS197" s="7">
        <v>0</v>
      </c>
      <c r="BT197" s="7">
        <v>48</v>
      </c>
      <c r="BU197" s="7">
        <v>49</v>
      </c>
      <c r="BV197" s="7">
        <v>27</v>
      </c>
      <c r="BW197" s="7">
        <v>14</v>
      </c>
      <c r="BX197" s="7">
        <v>168</v>
      </c>
      <c r="BY197" s="7">
        <v>48</v>
      </c>
      <c r="BZ197" s="7">
        <v>49</v>
      </c>
      <c r="CA197" s="7">
        <v>27</v>
      </c>
      <c r="CB197" s="7">
        <v>14</v>
      </c>
      <c r="CC197" s="7">
        <v>168</v>
      </c>
      <c r="CD197" s="7">
        <v>0</v>
      </c>
      <c r="CE197" s="7">
        <v>306</v>
      </c>
      <c r="CF197" s="7">
        <v>306</v>
      </c>
      <c r="CG197" s="7">
        <v>2</v>
      </c>
      <c r="CH197" s="7">
        <v>0</v>
      </c>
      <c r="CI197" s="7">
        <v>0</v>
      </c>
      <c r="CJ197" s="7">
        <v>0</v>
      </c>
      <c r="CK197" s="7">
        <v>0</v>
      </c>
      <c r="CL197" s="7">
        <v>0</v>
      </c>
      <c r="CM197" s="7">
        <v>70</v>
      </c>
      <c r="CN197" s="7">
        <v>75</v>
      </c>
      <c r="CO197" s="7">
        <v>43</v>
      </c>
      <c r="CP197" s="7">
        <v>22</v>
      </c>
      <c r="CQ197" s="7">
        <v>160</v>
      </c>
      <c r="CR197" s="7">
        <v>70</v>
      </c>
      <c r="CS197" s="7">
        <v>75</v>
      </c>
      <c r="CT197" s="7">
        <v>43</v>
      </c>
      <c r="CU197" s="7">
        <v>22</v>
      </c>
      <c r="CV197" s="7">
        <v>160</v>
      </c>
      <c r="CW197" s="7">
        <v>0</v>
      </c>
      <c r="CX197" s="7">
        <v>370</v>
      </c>
      <c r="CY197" s="7">
        <v>370</v>
      </c>
      <c r="CZ197" s="7">
        <v>2</v>
      </c>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v>1</v>
      </c>
      <c r="EL197" s="7">
        <v>1</v>
      </c>
      <c r="EM197" s="7">
        <v>1</v>
      </c>
      <c r="EN197" s="7">
        <v>400000</v>
      </c>
      <c r="EO197" s="7">
        <v>0</v>
      </c>
      <c r="EP197" s="7">
        <v>30</v>
      </c>
      <c r="EQ197" s="7">
        <v>28.25</v>
      </c>
      <c r="ER197" s="7">
        <v>27.25</v>
      </c>
      <c r="ES197" s="7">
        <v>10000000</v>
      </c>
      <c r="ET197" s="7">
        <v>4600000</v>
      </c>
      <c r="EU197" s="7"/>
      <c r="EV197" s="7"/>
      <c r="EW197" s="7"/>
      <c r="EX197" s="7"/>
      <c r="EY197" s="7"/>
      <c r="EZ197" s="7"/>
      <c r="FA197" s="7"/>
      <c r="FB197" s="7"/>
      <c r="FC197" s="7"/>
      <c r="FD197" s="7"/>
      <c r="FE197" s="7"/>
      <c r="FF197" s="7"/>
      <c r="FG197" s="7"/>
      <c r="FH197" s="7"/>
      <c r="FI197" s="7"/>
      <c r="FJ197" s="7"/>
      <c r="FK197" s="7"/>
      <c r="FL197" s="7"/>
      <c r="FM197" s="7"/>
      <c r="FN197" s="7"/>
      <c r="FO197" s="7">
        <v>9</v>
      </c>
      <c r="FP197" s="7">
        <v>6.87</v>
      </c>
      <c r="FQ197" s="7">
        <v>3.37</v>
      </c>
      <c r="FR197" s="7">
        <v>2140000</v>
      </c>
      <c r="FS197" s="7">
        <v>0</v>
      </c>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c r="IH197" s="7">
        <v>7</v>
      </c>
      <c r="II197" s="7">
        <v>0.7</v>
      </c>
      <c r="IJ197" s="7">
        <v>45</v>
      </c>
      <c r="IK197" s="7">
        <v>0.375</v>
      </c>
      <c r="IL197" s="7">
        <v>60000</v>
      </c>
      <c r="IM197" s="7">
        <v>0</v>
      </c>
      <c r="IN197" s="7"/>
      <c r="IO197" s="7"/>
      <c r="IP197" s="7"/>
      <c r="IQ197" s="7"/>
      <c r="IR197" s="7"/>
      <c r="IS197" s="7"/>
      <c r="IT197" s="7"/>
      <c r="IU197" s="7"/>
      <c r="IV197" s="7"/>
      <c r="IW197" s="7"/>
      <c r="IX197" s="7"/>
      <c r="IY197" s="7"/>
      <c r="IZ197" s="7"/>
      <c r="JA197" s="7"/>
      <c r="JB197" s="7"/>
      <c r="JC197" s="7"/>
      <c r="JD197" s="7"/>
      <c r="JE197" s="7"/>
      <c r="JF197" s="7"/>
      <c r="JG197" s="7"/>
      <c r="JH197" s="7"/>
      <c r="JI197" s="7"/>
      <c r="JJ197" s="7"/>
      <c r="JK197" s="7"/>
      <c r="JL197" s="7"/>
      <c r="JM197" s="7"/>
      <c r="JN197" s="7"/>
      <c r="JO197" s="7"/>
      <c r="JP197" s="7"/>
      <c r="JQ197" s="7"/>
      <c r="JR197" s="7"/>
      <c r="JS197" s="7"/>
      <c r="JT197" s="7"/>
      <c r="JU197" s="7"/>
      <c r="JV197" s="7"/>
      <c r="JW197" s="7"/>
      <c r="JX197" s="7"/>
      <c r="JY197" s="7"/>
      <c r="JZ197" s="7"/>
      <c r="KA197" s="7"/>
      <c r="KB197" s="7"/>
      <c r="KC197" s="7"/>
      <c r="KD197" s="7"/>
      <c r="KE197" s="7"/>
      <c r="KF197" s="7"/>
      <c r="KG197" s="7">
        <v>0</v>
      </c>
      <c r="KH197" s="7"/>
      <c r="KI197" s="7">
        <v>29.25</v>
      </c>
      <c r="KJ197" s="7">
        <v>0</v>
      </c>
      <c r="KK197" s="7">
        <v>0</v>
      </c>
      <c r="KL197" s="7">
        <v>0</v>
      </c>
      <c r="KM197" s="7">
        <v>29.25</v>
      </c>
      <c r="KN197" s="7">
        <v>12540000</v>
      </c>
      <c r="KO197" s="7">
        <v>4600000</v>
      </c>
      <c r="KP197" s="7">
        <v>4600000</v>
      </c>
      <c r="KQ197" s="7"/>
      <c r="KR197" s="7"/>
      <c r="KS197" s="7"/>
      <c r="KT197" s="7">
        <v>60000</v>
      </c>
      <c r="KU197" s="7">
        <v>0</v>
      </c>
      <c r="KV197" s="7">
        <v>0</v>
      </c>
      <c r="KW197" s="7"/>
      <c r="KX197" s="7"/>
      <c r="KY197" s="7"/>
      <c r="KZ197" s="7">
        <v>0</v>
      </c>
      <c r="LA197" s="7">
        <v>0</v>
      </c>
      <c r="LB197" s="7">
        <v>0</v>
      </c>
      <c r="LC197" s="7"/>
      <c r="LD197" s="7"/>
      <c r="LE197" s="7"/>
      <c r="LF197" s="7">
        <v>367000</v>
      </c>
      <c r="LG197" s="7">
        <v>0</v>
      </c>
      <c r="LH197" s="7">
        <v>0</v>
      </c>
      <c r="LI197" s="7"/>
      <c r="LJ197" s="7"/>
      <c r="LK197" s="7"/>
      <c r="LL197" s="7">
        <v>0</v>
      </c>
      <c r="LM197" s="7">
        <v>0</v>
      </c>
      <c r="LN197" s="7">
        <v>0</v>
      </c>
      <c r="LO197" s="7"/>
      <c r="LP197" s="7"/>
      <c r="LQ197" s="7"/>
      <c r="LR197" s="7">
        <v>50000</v>
      </c>
      <c r="LS197" s="7">
        <v>0</v>
      </c>
      <c r="LT197" s="7">
        <v>0</v>
      </c>
      <c r="LU197" s="7"/>
      <c r="LV197" s="7"/>
      <c r="LW197" s="7"/>
      <c r="LX197" s="7">
        <v>0</v>
      </c>
      <c r="LY197" s="7">
        <v>0</v>
      </c>
      <c r="LZ197" s="7">
        <v>0</v>
      </c>
      <c r="MA197" s="7"/>
      <c r="MB197" s="7"/>
      <c r="MC197" s="7"/>
      <c r="MD197" s="7">
        <v>60000</v>
      </c>
      <c r="ME197" s="7">
        <v>0</v>
      </c>
      <c r="MF197" s="7">
        <v>0</v>
      </c>
      <c r="MG197" s="7"/>
      <c r="MH197" s="7"/>
      <c r="MI197" s="7"/>
      <c r="MJ197" s="7">
        <v>250000</v>
      </c>
      <c r="MK197" s="7">
        <v>0</v>
      </c>
      <c r="ML197" s="7">
        <v>0</v>
      </c>
      <c r="MM197" s="7"/>
      <c r="MN197" s="7"/>
      <c r="MO197" s="7"/>
      <c r="MP197" s="7">
        <v>169000</v>
      </c>
      <c r="MQ197" s="7">
        <v>0</v>
      </c>
      <c r="MR197" s="7">
        <v>0</v>
      </c>
      <c r="MS197" s="7"/>
      <c r="MT197" s="7"/>
      <c r="MU197" s="7"/>
      <c r="MV197" s="7">
        <v>290000</v>
      </c>
      <c r="MW197" s="7">
        <v>0</v>
      </c>
      <c r="MX197" s="7">
        <v>0</v>
      </c>
      <c r="MY197" s="7"/>
      <c r="MZ197" s="7"/>
      <c r="NA197" s="7"/>
      <c r="NB197" s="7">
        <v>45000</v>
      </c>
      <c r="NC197" s="7">
        <v>0</v>
      </c>
      <c r="ND197" s="7">
        <v>0</v>
      </c>
      <c r="NE197" s="7"/>
      <c r="NF197" s="7"/>
      <c r="NG197" s="7"/>
      <c r="NH197" s="7">
        <v>165000</v>
      </c>
      <c r="NI197" s="7">
        <v>0</v>
      </c>
      <c r="NJ197" s="7">
        <v>0</v>
      </c>
      <c r="NK197" s="7"/>
      <c r="NL197" s="7"/>
      <c r="NM197" s="7"/>
      <c r="NN197" s="7">
        <v>285000</v>
      </c>
      <c r="NO197" s="7">
        <v>0</v>
      </c>
      <c r="NP197" s="7">
        <v>0</v>
      </c>
      <c r="NQ197" s="7"/>
      <c r="NR197" s="7"/>
      <c r="NS197" s="7"/>
      <c r="NT197" s="7">
        <v>90000</v>
      </c>
      <c r="NU197" s="7">
        <v>0</v>
      </c>
      <c r="NV197" s="7">
        <v>0</v>
      </c>
      <c r="NW197" s="7"/>
      <c r="NX197" s="7"/>
      <c r="NY197" s="7"/>
      <c r="NZ197" s="7">
        <v>220000</v>
      </c>
      <c r="OA197" s="7">
        <v>0</v>
      </c>
      <c r="OB197" s="7">
        <v>0</v>
      </c>
      <c r="OC197" s="7"/>
      <c r="OD197" s="7"/>
      <c r="OE197" s="7"/>
      <c r="OF197" s="7">
        <v>4000</v>
      </c>
      <c r="OG197" s="7">
        <v>0</v>
      </c>
      <c r="OH197" s="7">
        <v>0</v>
      </c>
      <c r="OI197" s="7"/>
      <c r="OJ197" s="7"/>
      <c r="OK197" s="7"/>
      <c r="OL197" s="7">
        <v>0</v>
      </c>
      <c r="OM197" s="7">
        <v>0</v>
      </c>
      <c r="ON197" s="7">
        <v>0</v>
      </c>
      <c r="OO197" s="7"/>
      <c r="OP197" s="7"/>
      <c r="OQ197" s="7"/>
      <c r="OR197" s="7">
        <v>0</v>
      </c>
      <c r="OS197" s="7">
        <v>0</v>
      </c>
      <c r="OT197" s="7">
        <v>0</v>
      </c>
      <c r="OU197" s="7"/>
      <c r="OV197" s="7"/>
      <c r="OW197" s="7"/>
      <c r="OX197" s="7">
        <v>90500</v>
      </c>
      <c r="OY197" s="7">
        <v>0</v>
      </c>
      <c r="OZ197" s="7">
        <v>0</v>
      </c>
      <c r="PA197" s="7"/>
      <c r="PB197" s="7"/>
      <c r="PC197" s="7"/>
      <c r="PD197" s="7">
        <v>70000</v>
      </c>
      <c r="PE197" s="7">
        <v>0</v>
      </c>
      <c r="PF197" s="7">
        <v>0</v>
      </c>
      <c r="PG197" s="7"/>
      <c r="PH197" s="7"/>
      <c r="PI197" s="7"/>
      <c r="PJ197" s="7">
        <v>398500</v>
      </c>
      <c r="PK197" s="7">
        <v>0</v>
      </c>
      <c r="PL197" s="7">
        <v>0</v>
      </c>
      <c r="PM197" s="7"/>
      <c r="PN197" s="7"/>
      <c r="PO197" s="7"/>
      <c r="PP197" s="7">
        <v>15154000</v>
      </c>
      <c r="PQ197" s="7">
        <v>4600000</v>
      </c>
      <c r="PR197" s="8">
        <v>4600000</v>
      </c>
      <c r="PS197" s="7">
        <v>100</v>
      </c>
      <c r="PT197" s="7">
        <v>100</v>
      </c>
      <c r="PU197" s="7"/>
      <c r="PV197" s="7">
        <v>13752498</v>
      </c>
      <c r="PW197" s="7"/>
      <c r="PX197" s="7">
        <v>3300000</v>
      </c>
      <c r="PY197" s="7">
        <v>3890000</v>
      </c>
      <c r="PZ197" s="7">
        <v>4600000</v>
      </c>
      <c r="QA197" s="7">
        <v>269350</v>
      </c>
      <c r="QB197" s="7">
        <v>145000</v>
      </c>
      <c r="QC197" s="7">
        <v>0</v>
      </c>
      <c r="QD197" s="7">
        <v>3300000</v>
      </c>
      <c r="QE197" s="7">
        <v>3300000</v>
      </c>
      <c r="QF197" s="7">
        <v>3300000</v>
      </c>
      <c r="QG197" s="7">
        <v>0</v>
      </c>
      <c r="QH197" s="7">
        <v>0</v>
      </c>
      <c r="QI197" s="7">
        <v>0</v>
      </c>
      <c r="QJ197" s="7">
        <v>6676656</v>
      </c>
      <c r="QK197" s="7">
        <v>6950000</v>
      </c>
      <c r="QL197" s="7">
        <v>6526000</v>
      </c>
      <c r="QM197" s="7"/>
      <c r="QN197" s="7">
        <v>0</v>
      </c>
      <c r="QO197" s="7">
        <v>0</v>
      </c>
      <c r="QP197" s="7">
        <v>0</v>
      </c>
      <c r="QQ197" s="7"/>
      <c r="QR197" s="7"/>
      <c r="QS197" s="7"/>
      <c r="QT197" s="7"/>
      <c r="QU197" s="7">
        <v>560000</v>
      </c>
      <c r="QV197" s="7">
        <v>149000</v>
      </c>
      <c r="QW197" s="7">
        <v>0</v>
      </c>
      <c r="QX197" s="7">
        <v>420067</v>
      </c>
      <c r="QY197" s="7">
        <v>505000</v>
      </c>
      <c r="QZ197" s="7">
        <v>474000</v>
      </c>
      <c r="RA197" s="7"/>
      <c r="RB197" s="7"/>
      <c r="RC197" s="7"/>
      <c r="RD197" s="7">
        <v>391531</v>
      </c>
      <c r="RE197" s="7">
        <v>249665</v>
      </c>
      <c r="RF197" s="7">
        <v>254000</v>
      </c>
      <c r="RG197" s="7"/>
      <c r="RH197" s="7"/>
      <c r="RI197" s="7">
        <v>0</v>
      </c>
      <c r="RJ197" s="7"/>
      <c r="RK197" s="7"/>
      <c r="RL197" s="7"/>
      <c r="RM197" s="7" t="s">
        <v>1188</v>
      </c>
      <c r="RN197" s="7"/>
      <c r="RO197" s="7"/>
      <c r="RP197" s="7"/>
      <c r="RQ197" s="7"/>
      <c r="RR197" s="7"/>
      <c r="RS197" s="7"/>
      <c r="RT197" s="7"/>
      <c r="RU197" s="7"/>
      <c r="RV197" s="7"/>
      <c r="RW197" s="7"/>
      <c r="RX197" s="7"/>
      <c r="RY197" s="7"/>
      <c r="RZ197" s="7"/>
      <c r="SA197" s="7"/>
      <c r="SB197" s="7"/>
      <c r="SC197" s="7"/>
      <c r="SD197" s="7"/>
      <c r="SE197" s="7"/>
      <c r="SF197" s="7"/>
      <c r="SG197" s="36">
        <f t="shared" si="283"/>
        <v>15154000</v>
      </c>
      <c r="SH197" s="36">
        <f t="shared" si="284"/>
        <v>15154000</v>
      </c>
      <c r="SI197" s="36">
        <f t="shared" si="285"/>
        <v>12967000</v>
      </c>
      <c r="SJ197" s="20">
        <f t="shared" si="286"/>
        <v>12540000</v>
      </c>
      <c r="SK197" s="20">
        <f t="shared" si="287"/>
        <v>60000</v>
      </c>
      <c r="SL197" s="20">
        <f t="shared" si="288"/>
        <v>0</v>
      </c>
      <c r="SM197" s="20">
        <f t="shared" si="289"/>
        <v>367000</v>
      </c>
      <c r="SN197" s="36">
        <f t="shared" si="290"/>
        <v>2187000</v>
      </c>
      <c r="SO197" s="36">
        <f t="shared" si="291"/>
        <v>50000</v>
      </c>
      <c r="SP197" s="20">
        <f t="shared" si="292"/>
        <v>0</v>
      </c>
      <c r="SQ197" s="20">
        <f t="shared" si="293"/>
        <v>50000</v>
      </c>
      <c r="SR197" s="20">
        <f t="shared" si="294"/>
        <v>0</v>
      </c>
      <c r="SS197" s="20">
        <f t="shared" si="295"/>
        <v>60000</v>
      </c>
      <c r="ST197" s="20">
        <f t="shared" si="296"/>
        <v>250000</v>
      </c>
      <c r="SU197" s="20">
        <f t="shared" si="297"/>
        <v>169000</v>
      </c>
      <c r="SV197" s="36">
        <f t="shared" si="298"/>
        <v>1189500</v>
      </c>
      <c r="SW197" s="20">
        <f t="shared" si="299"/>
        <v>290000</v>
      </c>
      <c r="SX197" s="20">
        <f t="shared" si="300"/>
        <v>45000</v>
      </c>
      <c r="SY197" s="20">
        <f t="shared" si="301"/>
        <v>165000</v>
      </c>
      <c r="SZ197" s="20">
        <f t="shared" si="302"/>
        <v>285000</v>
      </c>
      <c r="TA197" s="20">
        <f t="shared" si="303"/>
        <v>90000</v>
      </c>
      <c r="TB197" s="20">
        <f t="shared" si="304"/>
        <v>220000</v>
      </c>
      <c r="TC197" s="20">
        <f t="shared" si="305"/>
        <v>4000</v>
      </c>
      <c r="TD197" s="20">
        <f t="shared" si="306"/>
        <v>0</v>
      </c>
      <c r="TE197" s="20">
        <f t="shared" si="307"/>
        <v>0</v>
      </c>
      <c r="TF197" s="20">
        <f t="shared" si="308"/>
        <v>90500</v>
      </c>
      <c r="TG197" s="20">
        <f t="shared" si="309"/>
        <v>70000</v>
      </c>
      <c r="TH197" s="20">
        <f t="shared" si="310"/>
        <v>398500</v>
      </c>
      <c r="TI197" s="6"/>
      <c r="TJ197" s="36">
        <f t="shared" si="311"/>
        <v>4600000</v>
      </c>
      <c r="TK197" s="36">
        <f t="shared" si="312"/>
        <v>4600000</v>
      </c>
      <c r="TL197" s="36">
        <f t="shared" si="313"/>
        <v>4600000</v>
      </c>
      <c r="TM197" s="20">
        <f t="shared" si="314"/>
        <v>4600000</v>
      </c>
      <c r="TN197" s="20">
        <f t="shared" si="315"/>
        <v>0</v>
      </c>
      <c r="TO197" s="20">
        <f t="shared" si="316"/>
        <v>0</v>
      </c>
      <c r="TP197" s="20">
        <f t="shared" si="317"/>
        <v>0</v>
      </c>
      <c r="TQ197" s="36">
        <f t="shared" si="318"/>
        <v>0</v>
      </c>
      <c r="TR197" s="36">
        <f t="shared" si="319"/>
        <v>0</v>
      </c>
      <c r="TS197" s="20">
        <f t="shared" si="320"/>
        <v>0</v>
      </c>
      <c r="TT197" s="20">
        <f t="shared" si="321"/>
        <v>0</v>
      </c>
      <c r="TU197" s="20">
        <f t="shared" si="322"/>
        <v>0</v>
      </c>
      <c r="TV197" s="20">
        <f t="shared" si="323"/>
        <v>0</v>
      </c>
      <c r="TW197" s="20">
        <f t="shared" si="324"/>
        <v>0</v>
      </c>
      <c r="TX197" s="20">
        <f t="shared" si="325"/>
        <v>0</v>
      </c>
      <c r="TY197" s="36">
        <f t="shared" si="326"/>
        <v>0</v>
      </c>
      <c r="TZ197" s="20">
        <f t="shared" si="327"/>
        <v>0</v>
      </c>
      <c r="UA197" s="20">
        <f t="shared" si="328"/>
        <v>0</v>
      </c>
      <c r="UB197" s="20">
        <f t="shared" si="329"/>
        <v>0</v>
      </c>
      <c r="UC197" s="20">
        <f t="shared" si="330"/>
        <v>0</v>
      </c>
      <c r="UD197" s="20">
        <f t="shared" si="331"/>
        <v>0</v>
      </c>
      <c r="UE197" s="20">
        <f t="shared" si="332"/>
        <v>0</v>
      </c>
      <c r="UF197" s="20">
        <f t="shared" si="333"/>
        <v>0</v>
      </c>
      <c r="UG197" s="20">
        <f t="shared" si="334"/>
        <v>0</v>
      </c>
      <c r="UH197" s="20">
        <f t="shared" si="335"/>
        <v>0</v>
      </c>
      <c r="UI197" s="20">
        <f t="shared" si="336"/>
        <v>0</v>
      </c>
      <c r="UJ197" s="20">
        <f t="shared" si="337"/>
        <v>0</v>
      </c>
      <c r="UK197" s="20">
        <f t="shared" si="338"/>
        <v>0</v>
      </c>
      <c r="UL197" s="6"/>
      <c r="UM197" s="36">
        <f t="shared" si="339"/>
        <v>4600000</v>
      </c>
      <c r="UN197" s="36">
        <f t="shared" si="340"/>
        <v>4600000</v>
      </c>
      <c r="UO197" s="36">
        <f t="shared" si="341"/>
        <v>4600000</v>
      </c>
      <c r="UP197" s="20">
        <f t="shared" si="342"/>
        <v>4600000</v>
      </c>
      <c r="UQ197" s="20">
        <f t="shared" si="343"/>
        <v>0</v>
      </c>
      <c r="UR197" s="20">
        <f t="shared" si="344"/>
        <v>0</v>
      </c>
      <c r="US197" s="20">
        <f t="shared" si="345"/>
        <v>0</v>
      </c>
      <c r="UT197" s="36">
        <f t="shared" si="346"/>
        <v>0</v>
      </c>
      <c r="UU197" s="36">
        <f t="shared" si="347"/>
        <v>0</v>
      </c>
      <c r="UV197" s="20">
        <f t="shared" si="348"/>
        <v>0</v>
      </c>
      <c r="UW197" s="20">
        <f t="shared" si="349"/>
        <v>0</v>
      </c>
      <c r="UX197" s="20">
        <f t="shared" si="350"/>
        <v>0</v>
      </c>
      <c r="UY197" s="20">
        <f t="shared" si="351"/>
        <v>0</v>
      </c>
      <c r="UZ197" s="20">
        <f t="shared" si="352"/>
        <v>0</v>
      </c>
      <c r="VA197" s="20">
        <f t="shared" si="353"/>
        <v>0</v>
      </c>
      <c r="VB197" s="36">
        <f t="shared" si="354"/>
        <v>0</v>
      </c>
      <c r="VC197" s="20">
        <f t="shared" si="355"/>
        <v>0</v>
      </c>
      <c r="VD197" s="20">
        <f t="shared" si="356"/>
        <v>0</v>
      </c>
      <c r="VE197" s="20">
        <f t="shared" si="357"/>
        <v>0</v>
      </c>
      <c r="VF197" s="20">
        <f t="shared" si="358"/>
        <v>0</v>
      </c>
      <c r="VG197" s="20">
        <f t="shared" si="359"/>
        <v>0</v>
      </c>
      <c r="VH197" s="20">
        <f t="shared" si="360"/>
        <v>0</v>
      </c>
      <c r="VI197" s="20">
        <f t="shared" si="361"/>
        <v>0</v>
      </c>
      <c r="VJ197" s="20">
        <f t="shared" si="362"/>
        <v>0</v>
      </c>
      <c r="VK197" s="20">
        <f t="shared" si="363"/>
        <v>0</v>
      </c>
      <c r="VL197" s="20">
        <f t="shared" si="364"/>
        <v>0</v>
      </c>
      <c r="VM197" s="20">
        <f t="shared" si="365"/>
        <v>0</v>
      </c>
      <c r="VN197" s="20">
        <f t="shared" si="366"/>
        <v>0</v>
      </c>
      <c r="VT197" s="34">
        <f t="shared" si="253"/>
        <v>7201840</v>
      </c>
      <c r="VU197" s="34" t="str">
        <f t="shared" si="254"/>
        <v>Sociální služby města Rychnov nad Kněžnou, o. p. s.</v>
      </c>
      <c r="VV197" s="34" t="str">
        <f t="shared" si="255"/>
        <v>pečovatelská služba</v>
      </c>
      <c r="VW197" s="34" t="str">
        <f t="shared" si="256"/>
        <v>pečovatelská služba</v>
      </c>
      <c r="VX197" s="10">
        <f t="shared" si="257"/>
        <v>360000</v>
      </c>
      <c r="VY197" s="10"/>
      <c r="VZ197" s="10"/>
      <c r="WA197" s="10">
        <f t="shared" si="258"/>
        <v>290000</v>
      </c>
      <c r="WB197" s="10">
        <f t="shared" si="259"/>
        <v>220000</v>
      </c>
      <c r="WC197" s="10">
        <f t="shared" si="260"/>
        <v>165000</v>
      </c>
      <c r="WD197" s="10">
        <f t="shared" si="261"/>
        <v>0</v>
      </c>
      <c r="WE197" s="10">
        <f t="shared" si="262"/>
        <v>420000</v>
      </c>
      <c r="WF197" s="10"/>
      <c r="WG197" s="10"/>
      <c r="WH197" s="10">
        <f t="shared" si="263"/>
        <v>70000</v>
      </c>
      <c r="WI197" s="10">
        <f t="shared" si="264"/>
        <v>662000</v>
      </c>
      <c r="WJ197" s="10">
        <f t="shared" si="265"/>
        <v>10400000</v>
      </c>
      <c r="WK197" s="10"/>
      <c r="WL197" s="10">
        <f t="shared" si="266"/>
        <v>2567000</v>
      </c>
      <c r="WM197" s="10">
        <f t="shared" si="267"/>
        <v>15154000</v>
      </c>
      <c r="WN197" s="10">
        <f t="shared" si="268"/>
        <v>15154000</v>
      </c>
      <c r="WO197" s="10">
        <f t="shared" si="269"/>
        <v>0</v>
      </c>
      <c r="WP197" s="10">
        <f t="shared" si="270"/>
        <v>12967000</v>
      </c>
      <c r="WQ197" s="34">
        <v>6115340</v>
      </c>
      <c r="WR197" s="10">
        <f t="shared" si="271"/>
        <v>0</v>
      </c>
      <c r="WS197" s="10"/>
      <c r="WT197" s="10"/>
      <c r="WU197" s="10">
        <f t="shared" si="272"/>
        <v>0</v>
      </c>
      <c r="WV197" s="10">
        <f t="shared" si="273"/>
        <v>0</v>
      </c>
      <c r="WW197" s="10">
        <f t="shared" si="274"/>
        <v>0</v>
      </c>
      <c r="WX197" s="10">
        <f t="shared" si="275"/>
        <v>0</v>
      </c>
      <c r="WY197" s="10">
        <f t="shared" si="276"/>
        <v>0</v>
      </c>
      <c r="WZ197" s="10"/>
      <c r="XA197" s="10"/>
      <c r="XB197" s="10">
        <f t="shared" si="277"/>
        <v>0</v>
      </c>
      <c r="XC197" s="10">
        <f t="shared" si="278"/>
        <v>0</v>
      </c>
      <c r="XD197" s="10">
        <f t="shared" si="279"/>
        <v>4600000</v>
      </c>
      <c r="XE197" s="10">
        <f t="shared" si="280"/>
        <v>4600000</v>
      </c>
      <c r="XF197" s="10"/>
      <c r="XG197" s="10">
        <f t="shared" si="281"/>
        <v>4600000</v>
      </c>
      <c r="XH197" s="10">
        <f t="shared" si="282"/>
        <v>0</v>
      </c>
      <c r="XI197" s="10"/>
      <c r="XJ197" s="10"/>
      <c r="XK197" s="10"/>
    </row>
    <row r="198" spans="1:635" s="34" customFormat="1" ht="28.5" customHeight="1">
      <c r="A198" s="7">
        <v>1</v>
      </c>
      <c r="B198" s="9" t="s">
        <v>1838</v>
      </c>
      <c r="C198" s="7">
        <v>70891940</v>
      </c>
      <c r="D198" s="7" t="s">
        <v>1839</v>
      </c>
      <c r="E198" s="7" t="s">
        <v>1299</v>
      </c>
      <c r="F198" s="7">
        <v>8982230</v>
      </c>
      <c r="G198" s="7" t="s">
        <v>1196</v>
      </c>
      <c r="H198" s="7" t="s">
        <v>1187</v>
      </c>
      <c r="I198" s="7" t="s">
        <v>1838</v>
      </c>
      <c r="J198" s="35">
        <v>39083</v>
      </c>
      <c r="K198" s="7"/>
      <c r="L198" s="7" t="s">
        <v>1188</v>
      </c>
      <c r="M198" s="7" t="s">
        <v>1840</v>
      </c>
      <c r="N198" s="7">
        <v>37</v>
      </c>
      <c r="O198" s="7"/>
      <c r="P198" s="7">
        <v>53</v>
      </c>
      <c r="Q198" s="7">
        <v>45</v>
      </c>
      <c r="R198" s="7">
        <v>50</v>
      </c>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t="s">
        <v>1308</v>
      </c>
      <c r="BM198" s="7" t="s">
        <v>1191</v>
      </c>
      <c r="BN198" s="7" t="s">
        <v>1200</v>
      </c>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v>0</v>
      </c>
      <c r="DB198" s="7">
        <v>0</v>
      </c>
      <c r="DC198" s="7">
        <v>0</v>
      </c>
      <c r="DD198" s="7">
        <v>0</v>
      </c>
      <c r="DE198" s="7">
        <v>0</v>
      </c>
      <c r="DF198" s="7">
        <v>0</v>
      </c>
      <c r="DG198" s="7">
        <v>3</v>
      </c>
      <c r="DH198" s="7">
        <v>15</v>
      </c>
      <c r="DI198" s="7">
        <v>19</v>
      </c>
      <c r="DJ198" s="7">
        <v>0</v>
      </c>
      <c r="DK198" s="7">
        <v>0</v>
      </c>
      <c r="DL198" s="7">
        <v>3</v>
      </c>
      <c r="DM198" s="7">
        <v>15</v>
      </c>
      <c r="DN198" s="7">
        <v>19</v>
      </c>
      <c r="DO198" s="7">
        <v>0</v>
      </c>
      <c r="DP198" s="7">
        <v>0</v>
      </c>
      <c r="DQ198" s="7">
        <v>37</v>
      </c>
      <c r="DR198" s="7">
        <v>37</v>
      </c>
      <c r="DS198" s="7">
        <v>0</v>
      </c>
      <c r="DT198" s="7">
        <v>0</v>
      </c>
      <c r="DU198" s="7">
        <v>0</v>
      </c>
      <c r="DV198" s="7">
        <v>0</v>
      </c>
      <c r="DW198" s="7">
        <v>0</v>
      </c>
      <c r="DX198" s="7">
        <v>0</v>
      </c>
      <c r="DY198" s="7">
        <v>2</v>
      </c>
      <c r="DZ198" s="7">
        <v>11</v>
      </c>
      <c r="EA198" s="7">
        <v>24</v>
      </c>
      <c r="EB198" s="7">
        <v>0</v>
      </c>
      <c r="EC198" s="7">
        <v>0</v>
      </c>
      <c r="ED198" s="7">
        <v>2</v>
      </c>
      <c r="EE198" s="7">
        <v>11</v>
      </c>
      <c r="EF198" s="7">
        <v>24</v>
      </c>
      <c r="EG198" s="7">
        <v>0</v>
      </c>
      <c r="EH198" s="7">
        <v>0</v>
      </c>
      <c r="EI198" s="7">
        <v>37</v>
      </c>
      <c r="EJ198" s="7">
        <v>37</v>
      </c>
      <c r="EK198" s="7">
        <v>1</v>
      </c>
      <c r="EL198" s="7">
        <v>1</v>
      </c>
      <c r="EM198" s="7">
        <v>1</v>
      </c>
      <c r="EN198" s="7">
        <v>395000</v>
      </c>
      <c r="EO198" s="7">
        <v>320000</v>
      </c>
      <c r="EP198" s="7">
        <v>11</v>
      </c>
      <c r="EQ198" s="7">
        <v>11</v>
      </c>
      <c r="ER198" s="7">
        <v>10</v>
      </c>
      <c r="ES198" s="7">
        <v>3640000</v>
      </c>
      <c r="ET198" s="7">
        <v>3500000</v>
      </c>
      <c r="EU198" s="7">
        <v>4</v>
      </c>
      <c r="EV198" s="7">
        <v>3.1</v>
      </c>
      <c r="EW198" s="7">
        <v>3.1</v>
      </c>
      <c r="EX198" s="7">
        <v>1570000</v>
      </c>
      <c r="EY198" s="7">
        <v>0</v>
      </c>
      <c r="EZ198" s="7"/>
      <c r="FA198" s="7"/>
      <c r="FB198" s="7"/>
      <c r="FC198" s="7"/>
      <c r="FD198" s="7"/>
      <c r="FE198" s="7"/>
      <c r="FF198" s="7"/>
      <c r="FG198" s="7"/>
      <c r="FH198" s="7"/>
      <c r="FI198" s="7"/>
      <c r="FJ198" s="7"/>
      <c r="FK198" s="7"/>
      <c r="FL198" s="7"/>
      <c r="FM198" s="7"/>
      <c r="FN198" s="7"/>
      <c r="FO198" s="7">
        <v>11</v>
      </c>
      <c r="FP198" s="7">
        <v>9.5</v>
      </c>
      <c r="FQ198" s="7">
        <v>9.5</v>
      </c>
      <c r="FR198" s="7">
        <v>2870000</v>
      </c>
      <c r="FS198" s="7">
        <v>550000</v>
      </c>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c r="IP198" s="7"/>
      <c r="IQ198" s="7"/>
      <c r="IR198" s="7"/>
      <c r="IS198" s="7">
        <v>2</v>
      </c>
      <c r="IT198" s="7">
        <v>400</v>
      </c>
      <c r="IU198" s="7">
        <v>0.19900000000000001</v>
      </c>
      <c r="IV198" s="7">
        <v>28000</v>
      </c>
      <c r="IW198" s="7">
        <v>0</v>
      </c>
      <c r="IX198" s="7"/>
      <c r="IY198" s="7"/>
      <c r="IZ198" s="7"/>
      <c r="JA198" s="7"/>
      <c r="JB198" s="7"/>
      <c r="JC198" s="7"/>
      <c r="JD198" s="7"/>
      <c r="JE198" s="7"/>
      <c r="JF198" s="7"/>
      <c r="JG198" s="7"/>
      <c r="JH198" s="7"/>
      <c r="JI198" s="7"/>
      <c r="JJ198" s="7"/>
      <c r="JK198" s="7"/>
      <c r="JL198" s="7"/>
      <c r="JM198" s="7"/>
      <c r="JN198" s="7"/>
      <c r="JO198" s="7"/>
      <c r="JP198" s="7"/>
      <c r="JQ198" s="7"/>
      <c r="JR198" s="7"/>
      <c r="JS198" s="7"/>
      <c r="JT198" s="7"/>
      <c r="JU198" s="7"/>
      <c r="JV198" s="7"/>
      <c r="JW198" s="7"/>
      <c r="JX198" s="7"/>
      <c r="JY198" s="7"/>
      <c r="JZ198" s="7"/>
      <c r="KA198" s="7"/>
      <c r="KB198" s="7"/>
      <c r="KC198" s="7"/>
      <c r="KD198" s="7"/>
      <c r="KE198" s="7"/>
      <c r="KF198" s="7"/>
      <c r="KG198" s="7">
        <v>4</v>
      </c>
      <c r="KH198" s="7">
        <v>60</v>
      </c>
      <c r="KI198" s="7">
        <v>15.1</v>
      </c>
      <c r="KJ198" s="7">
        <v>0</v>
      </c>
      <c r="KK198" s="7">
        <v>0</v>
      </c>
      <c r="KL198" s="7">
        <v>0</v>
      </c>
      <c r="KM198" s="7">
        <v>15.1</v>
      </c>
      <c r="KN198" s="7">
        <v>8475000</v>
      </c>
      <c r="KO198" s="7">
        <v>4370000</v>
      </c>
      <c r="KP198" s="7">
        <v>4370000</v>
      </c>
      <c r="KQ198" s="7"/>
      <c r="KR198" s="7"/>
      <c r="KS198" s="7"/>
      <c r="KT198" s="7">
        <v>0</v>
      </c>
      <c r="KU198" s="7">
        <v>0</v>
      </c>
      <c r="KV198" s="7">
        <v>0</v>
      </c>
      <c r="KW198" s="7"/>
      <c r="KX198" s="7"/>
      <c r="KY198" s="7"/>
      <c r="KZ198" s="7">
        <v>28000</v>
      </c>
      <c r="LA198" s="7">
        <v>0</v>
      </c>
      <c r="LB198" s="7">
        <v>0</v>
      </c>
      <c r="LC198" s="7"/>
      <c r="LD198" s="7"/>
      <c r="LE198" s="7"/>
      <c r="LF198" s="7">
        <v>0</v>
      </c>
      <c r="LG198" s="7">
        <v>0</v>
      </c>
      <c r="LH198" s="7">
        <v>0</v>
      </c>
      <c r="LI198" s="7"/>
      <c r="LJ198" s="7"/>
      <c r="LK198" s="7"/>
      <c r="LL198" s="7">
        <v>0</v>
      </c>
      <c r="LM198" s="7">
        <v>0</v>
      </c>
      <c r="LN198" s="7">
        <v>0</v>
      </c>
      <c r="LO198" s="7"/>
      <c r="LP198" s="7"/>
      <c r="LQ198" s="7"/>
      <c r="LR198" s="7">
        <v>272000</v>
      </c>
      <c r="LS198" s="7">
        <v>0</v>
      </c>
      <c r="LT198" s="7">
        <v>0</v>
      </c>
      <c r="LU198" s="7"/>
      <c r="LV198" s="7"/>
      <c r="LW198" s="7"/>
      <c r="LX198" s="7">
        <v>1290000</v>
      </c>
      <c r="LY198" s="7">
        <v>0</v>
      </c>
      <c r="LZ198" s="7">
        <v>0</v>
      </c>
      <c r="MA198" s="7"/>
      <c r="MB198" s="7"/>
      <c r="MC198" s="7"/>
      <c r="MD198" s="7">
        <v>85000</v>
      </c>
      <c r="ME198" s="7">
        <v>0</v>
      </c>
      <c r="MF198" s="7">
        <v>0</v>
      </c>
      <c r="MG198" s="7"/>
      <c r="MH198" s="7"/>
      <c r="MI198" s="7"/>
      <c r="MJ198" s="7">
        <v>20000</v>
      </c>
      <c r="MK198" s="7">
        <v>0</v>
      </c>
      <c r="ML198" s="7">
        <v>0</v>
      </c>
      <c r="MM198" s="7"/>
      <c r="MN198" s="7"/>
      <c r="MO198" s="7"/>
      <c r="MP198" s="7">
        <v>610000</v>
      </c>
      <c r="MQ198" s="7">
        <v>0</v>
      </c>
      <c r="MR198" s="7">
        <v>0</v>
      </c>
      <c r="MS198" s="7"/>
      <c r="MT198" s="7"/>
      <c r="MU198" s="7"/>
      <c r="MV198" s="7">
        <v>995000</v>
      </c>
      <c r="MW198" s="7">
        <v>0</v>
      </c>
      <c r="MX198" s="7">
        <v>0</v>
      </c>
      <c r="MY198" s="7"/>
      <c r="MZ198" s="7"/>
      <c r="NA198" s="7"/>
      <c r="NB198" s="7">
        <v>65000</v>
      </c>
      <c r="NC198" s="7">
        <v>0</v>
      </c>
      <c r="ND198" s="7">
        <v>0</v>
      </c>
      <c r="NE198" s="7"/>
      <c r="NF198" s="7"/>
      <c r="NG198" s="7"/>
      <c r="NH198" s="7">
        <v>0</v>
      </c>
      <c r="NI198" s="7">
        <v>0</v>
      </c>
      <c r="NJ198" s="7">
        <v>0</v>
      </c>
      <c r="NK198" s="7"/>
      <c r="NL198" s="7"/>
      <c r="NM198" s="7"/>
      <c r="NN198" s="7">
        <v>230000</v>
      </c>
      <c r="NO198" s="7">
        <v>0</v>
      </c>
      <c r="NP198" s="7">
        <v>0</v>
      </c>
      <c r="NQ198" s="7"/>
      <c r="NR198" s="7"/>
      <c r="NS198" s="7"/>
      <c r="NT198" s="7">
        <v>65000</v>
      </c>
      <c r="NU198" s="7">
        <v>0</v>
      </c>
      <c r="NV198" s="7">
        <v>0</v>
      </c>
      <c r="NW198" s="7"/>
      <c r="NX198" s="7"/>
      <c r="NY198" s="7"/>
      <c r="NZ198" s="7">
        <v>475000</v>
      </c>
      <c r="OA198" s="7">
        <v>0</v>
      </c>
      <c r="OB198" s="7">
        <v>0</v>
      </c>
      <c r="OC198" s="7"/>
      <c r="OD198" s="7"/>
      <c r="OE198" s="7"/>
      <c r="OF198" s="7">
        <v>20000</v>
      </c>
      <c r="OG198" s="7">
        <v>0</v>
      </c>
      <c r="OH198" s="7">
        <v>0</v>
      </c>
      <c r="OI198" s="7"/>
      <c r="OJ198" s="7"/>
      <c r="OK198" s="7"/>
      <c r="OL198" s="7">
        <v>0</v>
      </c>
      <c r="OM198" s="7">
        <v>0</v>
      </c>
      <c r="ON198" s="7">
        <v>0</v>
      </c>
      <c r="OO198" s="7"/>
      <c r="OP198" s="7"/>
      <c r="OQ198" s="7"/>
      <c r="OR198" s="7">
        <v>0</v>
      </c>
      <c r="OS198" s="7">
        <v>0</v>
      </c>
      <c r="OT198" s="7">
        <v>0</v>
      </c>
      <c r="OU198" s="7"/>
      <c r="OV198" s="7"/>
      <c r="OW198" s="7"/>
      <c r="OX198" s="7">
        <v>0</v>
      </c>
      <c r="OY198" s="7">
        <v>0</v>
      </c>
      <c r="OZ198" s="7">
        <v>0</v>
      </c>
      <c r="PA198" s="7"/>
      <c r="PB198" s="7"/>
      <c r="PC198" s="7"/>
      <c r="PD198" s="7">
        <v>260000</v>
      </c>
      <c r="PE198" s="7">
        <v>0</v>
      </c>
      <c r="PF198" s="7">
        <v>0</v>
      </c>
      <c r="PG198" s="7"/>
      <c r="PH198" s="7"/>
      <c r="PI198" s="7"/>
      <c r="PJ198" s="7">
        <v>450000</v>
      </c>
      <c r="PK198" s="7">
        <v>0</v>
      </c>
      <c r="PL198" s="7">
        <v>0</v>
      </c>
      <c r="PM198" s="7"/>
      <c r="PN198" s="7"/>
      <c r="PO198" s="7"/>
      <c r="PP198" s="7">
        <v>13340000</v>
      </c>
      <c r="PQ198" s="7">
        <v>4370000</v>
      </c>
      <c r="PR198" s="8">
        <v>4370000</v>
      </c>
      <c r="PS198" s="7">
        <v>100</v>
      </c>
      <c r="PT198" s="7">
        <v>100</v>
      </c>
      <c r="PU198" s="7"/>
      <c r="PV198" s="7">
        <v>11047838</v>
      </c>
      <c r="PW198" s="7"/>
      <c r="PX198" s="7">
        <v>3465000</v>
      </c>
      <c r="PY198" s="7">
        <v>3965000</v>
      </c>
      <c r="PZ198" s="7">
        <v>4370000</v>
      </c>
      <c r="QA198" s="7">
        <v>0</v>
      </c>
      <c r="QB198" s="7">
        <v>0</v>
      </c>
      <c r="QC198" s="7">
        <v>0</v>
      </c>
      <c r="QD198" s="7">
        <v>200000</v>
      </c>
      <c r="QE198" s="7">
        <v>200000</v>
      </c>
      <c r="QF198" s="7">
        <v>200000</v>
      </c>
      <c r="QG198" s="7">
        <v>0</v>
      </c>
      <c r="QH198" s="7">
        <v>0</v>
      </c>
      <c r="QI198" s="7">
        <v>0</v>
      </c>
      <c r="QJ198" s="7">
        <v>7992460</v>
      </c>
      <c r="QK198" s="7">
        <v>8300000</v>
      </c>
      <c r="QL198" s="7">
        <v>8320000</v>
      </c>
      <c r="QM198" s="7"/>
      <c r="QN198" s="7">
        <v>220144</v>
      </c>
      <c r="QO198" s="7">
        <v>420000</v>
      </c>
      <c r="QP198" s="7">
        <v>450000</v>
      </c>
      <c r="QQ198" s="7"/>
      <c r="QR198" s="7"/>
      <c r="QS198" s="7"/>
      <c r="QT198" s="7"/>
      <c r="QU198" s="7">
        <v>70000</v>
      </c>
      <c r="QV198" s="7">
        <v>0</v>
      </c>
      <c r="QW198" s="7">
        <v>0</v>
      </c>
      <c r="QX198" s="7"/>
      <c r="QY198" s="7"/>
      <c r="QZ198" s="7"/>
      <c r="RA198" s="7"/>
      <c r="RB198" s="7"/>
      <c r="RC198" s="7"/>
      <c r="RD198" s="7"/>
      <c r="RE198" s="7"/>
      <c r="RF198" s="7"/>
      <c r="RG198" s="7"/>
      <c r="RH198" s="7"/>
      <c r="RI198" s="7">
        <v>0</v>
      </c>
      <c r="RJ198" s="7"/>
      <c r="RK198" s="7"/>
      <c r="RL198" s="7"/>
      <c r="RM198" s="7" t="s">
        <v>1188</v>
      </c>
      <c r="RN198" s="7"/>
      <c r="RO198" s="7"/>
      <c r="RP198" s="7"/>
      <c r="RQ198" s="7"/>
      <c r="RR198" s="7"/>
      <c r="RS198" s="7"/>
      <c r="RT198" s="7"/>
      <c r="RU198" s="7"/>
      <c r="RV198" s="7"/>
      <c r="RW198" s="7"/>
      <c r="RX198" s="7"/>
      <c r="RY198" s="7"/>
      <c r="RZ198" s="7"/>
      <c r="SA198" s="7"/>
      <c r="SB198" s="7"/>
      <c r="SC198" s="7"/>
      <c r="SD198" s="7"/>
      <c r="SE198" s="7"/>
      <c r="SF198" s="7"/>
      <c r="SG198" s="36">
        <f t="shared" si="283"/>
        <v>13340000</v>
      </c>
      <c r="SH198" s="36">
        <f t="shared" si="284"/>
        <v>13340000</v>
      </c>
      <c r="SI198" s="36">
        <f t="shared" si="285"/>
        <v>8503000</v>
      </c>
      <c r="SJ198" s="20">
        <f t="shared" si="286"/>
        <v>8475000</v>
      </c>
      <c r="SK198" s="20">
        <f t="shared" si="287"/>
        <v>0</v>
      </c>
      <c r="SL198" s="20">
        <f t="shared" si="288"/>
        <v>28000</v>
      </c>
      <c r="SM198" s="20">
        <f t="shared" si="289"/>
        <v>0</v>
      </c>
      <c r="SN198" s="36">
        <f t="shared" si="290"/>
        <v>4837000</v>
      </c>
      <c r="SO198" s="36">
        <f t="shared" si="291"/>
        <v>272000</v>
      </c>
      <c r="SP198" s="20">
        <f t="shared" si="292"/>
        <v>0</v>
      </c>
      <c r="SQ198" s="20">
        <f t="shared" si="293"/>
        <v>272000</v>
      </c>
      <c r="SR198" s="20">
        <f t="shared" si="294"/>
        <v>1290000</v>
      </c>
      <c r="SS198" s="20">
        <f t="shared" si="295"/>
        <v>85000</v>
      </c>
      <c r="ST198" s="20">
        <f t="shared" si="296"/>
        <v>20000</v>
      </c>
      <c r="SU198" s="20">
        <f t="shared" si="297"/>
        <v>610000</v>
      </c>
      <c r="SV198" s="36">
        <f t="shared" si="298"/>
        <v>1850000</v>
      </c>
      <c r="SW198" s="20">
        <f t="shared" si="299"/>
        <v>995000</v>
      </c>
      <c r="SX198" s="20">
        <f t="shared" si="300"/>
        <v>65000</v>
      </c>
      <c r="SY198" s="20">
        <f t="shared" si="301"/>
        <v>0</v>
      </c>
      <c r="SZ198" s="20">
        <f t="shared" si="302"/>
        <v>230000</v>
      </c>
      <c r="TA198" s="20">
        <f t="shared" si="303"/>
        <v>65000</v>
      </c>
      <c r="TB198" s="20">
        <f t="shared" si="304"/>
        <v>475000</v>
      </c>
      <c r="TC198" s="20">
        <f t="shared" si="305"/>
        <v>20000</v>
      </c>
      <c r="TD198" s="20">
        <f t="shared" si="306"/>
        <v>0</v>
      </c>
      <c r="TE198" s="20">
        <f t="shared" si="307"/>
        <v>0</v>
      </c>
      <c r="TF198" s="20">
        <f t="shared" si="308"/>
        <v>0</v>
      </c>
      <c r="TG198" s="20">
        <f t="shared" si="309"/>
        <v>260000</v>
      </c>
      <c r="TH198" s="20">
        <f t="shared" si="310"/>
        <v>450000</v>
      </c>
      <c r="TI198" s="6"/>
      <c r="TJ198" s="36">
        <f t="shared" si="311"/>
        <v>4370000</v>
      </c>
      <c r="TK198" s="36">
        <f t="shared" si="312"/>
        <v>4370000</v>
      </c>
      <c r="TL198" s="36">
        <f t="shared" si="313"/>
        <v>4370000</v>
      </c>
      <c r="TM198" s="20">
        <f t="shared" si="314"/>
        <v>4370000</v>
      </c>
      <c r="TN198" s="20">
        <f t="shared" si="315"/>
        <v>0</v>
      </c>
      <c r="TO198" s="20">
        <f t="shared" si="316"/>
        <v>0</v>
      </c>
      <c r="TP198" s="20">
        <f t="shared" si="317"/>
        <v>0</v>
      </c>
      <c r="TQ198" s="36">
        <f t="shared" si="318"/>
        <v>0</v>
      </c>
      <c r="TR198" s="36">
        <f t="shared" si="319"/>
        <v>0</v>
      </c>
      <c r="TS198" s="20">
        <f t="shared" si="320"/>
        <v>0</v>
      </c>
      <c r="TT198" s="20">
        <f t="shared" si="321"/>
        <v>0</v>
      </c>
      <c r="TU198" s="20">
        <f t="shared" si="322"/>
        <v>0</v>
      </c>
      <c r="TV198" s="20">
        <f t="shared" si="323"/>
        <v>0</v>
      </c>
      <c r="TW198" s="20">
        <f t="shared" si="324"/>
        <v>0</v>
      </c>
      <c r="TX198" s="20">
        <f t="shared" si="325"/>
        <v>0</v>
      </c>
      <c r="TY198" s="36">
        <f t="shared" si="326"/>
        <v>0</v>
      </c>
      <c r="TZ198" s="20">
        <f t="shared" si="327"/>
        <v>0</v>
      </c>
      <c r="UA198" s="20">
        <f t="shared" si="328"/>
        <v>0</v>
      </c>
      <c r="UB198" s="20">
        <f t="shared" si="329"/>
        <v>0</v>
      </c>
      <c r="UC198" s="20">
        <f t="shared" si="330"/>
        <v>0</v>
      </c>
      <c r="UD198" s="20">
        <f t="shared" si="331"/>
        <v>0</v>
      </c>
      <c r="UE198" s="20">
        <f t="shared" si="332"/>
        <v>0</v>
      </c>
      <c r="UF198" s="20">
        <f t="shared" si="333"/>
        <v>0</v>
      </c>
      <c r="UG198" s="20">
        <f t="shared" si="334"/>
        <v>0</v>
      </c>
      <c r="UH198" s="20">
        <f t="shared" si="335"/>
        <v>0</v>
      </c>
      <c r="UI198" s="20">
        <f t="shared" si="336"/>
        <v>0</v>
      </c>
      <c r="UJ198" s="20">
        <f t="shared" si="337"/>
        <v>0</v>
      </c>
      <c r="UK198" s="20">
        <f t="shared" si="338"/>
        <v>0</v>
      </c>
      <c r="UL198" s="6"/>
      <c r="UM198" s="36">
        <f t="shared" si="339"/>
        <v>4370000</v>
      </c>
      <c r="UN198" s="36">
        <f t="shared" si="340"/>
        <v>4370000</v>
      </c>
      <c r="UO198" s="36">
        <f t="shared" si="341"/>
        <v>4370000</v>
      </c>
      <c r="UP198" s="20">
        <f t="shared" si="342"/>
        <v>4370000</v>
      </c>
      <c r="UQ198" s="20">
        <f t="shared" si="343"/>
        <v>0</v>
      </c>
      <c r="UR198" s="20">
        <f t="shared" si="344"/>
        <v>0</v>
      </c>
      <c r="US198" s="20">
        <f t="shared" si="345"/>
        <v>0</v>
      </c>
      <c r="UT198" s="36">
        <f t="shared" si="346"/>
        <v>0</v>
      </c>
      <c r="UU198" s="36">
        <f t="shared" si="347"/>
        <v>0</v>
      </c>
      <c r="UV198" s="20">
        <f t="shared" si="348"/>
        <v>0</v>
      </c>
      <c r="UW198" s="20">
        <f t="shared" si="349"/>
        <v>0</v>
      </c>
      <c r="UX198" s="20">
        <f t="shared" si="350"/>
        <v>0</v>
      </c>
      <c r="UY198" s="20">
        <f t="shared" si="351"/>
        <v>0</v>
      </c>
      <c r="UZ198" s="20">
        <f t="shared" si="352"/>
        <v>0</v>
      </c>
      <c r="VA198" s="20">
        <f t="shared" si="353"/>
        <v>0</v>
      </c>
      <c r="VB198" s="36">
        <f t="shared" si="354"/>
        <v>0</v>
      </c>
      <c r="VC198" s="20">
        <f t="shared" si="355"/>
        <v>0</v>
      </c>
      <c r="VD198" s="20">
        <f t="shared" si="356"/>
        <v>0</v>
      </c>
      <c r="VE198" s="20">
        <f t="shared" si="357"/>
        <v>0</v>
      </c>
      <c r="VF198" s="20">
        <f t="shared" si="358"/>
        <v>0</v>
      </c>
      <c r="VG198" s="20">
        <f t="shared" si="359"/>
        <v>0</v>
      </c>
      <c r="VH198" s="20">
        <f t="shared" si="360"/>
        <v>0</v>
      </c>
      <c r="VI198" s="20">
        <f t="shared" si="361"/>
        <v>0</v>
      </c>
      <c r="VJ198" s="20">
        <f t="shared" si="362"/>
        <v>0</v>
      </c>
      <c r="VK198" s="20">
        <f t="shared" si="363"/>
        <v>0</v>
      </c>
      <c r="VL198" s="20">
        <f t="shared" si="364"/>
        <v>0</v>
      </c>
      <c r="VM198" s="20">
        <f t="shared" si="365"/>
        <v>0</v>
      </c>
      <c r="VN198" s="20">
        <f t="shared" si="366"/>
        <v>0</v>
      </c>
      <c r="VT198" s="34">
        <f t="shared" si="253"/>
        <v>8982230</v>
      </c>
      <c r="VU198" s="34" t="str">
        <f t="shared" si="254"/>
        <v>Sociální služby obce Chomutice - Domov pro seniory</v>
      </c>
      <c r="VV198" s="34" t="str">
        <f t="shared" si="255"/>
        <v>Sociální služby obce Chomutice - Domov pro seniory</v>
      </c>
      <c r="VW198" s="34" t="str">
        <f t="shared" si="256"/>
        <v>domovy pro seniory</v>
      </c>
      <c r="VX198" s="10">
        <f t="shared" si="257"/>
        <v>1667000</v>
      </c>
      <c r="VY198" s="10"/>
      <c r="VZ198" s="10"/>
      <c r="WA198" s="10">
        <f t="shared" si="258"/>
        <v>995000</v>
      </c>
      <c r="WB198" s="10">
        <f t="shared" si="259"/>
        <v>475000</v>
      </c>
      <c r="WC198" s="10">
        <f t="shared" si="260"/>
        <v>0</v>
      </c>
      <c r="WD198" s="10">
        <f t="shared" si="261"/>
        <v>0</v>
      </c>
      <c r="WE198" s="10">
        <f t="shared" si="262"/>
        <v>360000</v>
      </c>
      <c r="WF198" s="10"/>
      <c r="WG198" s="10"/>
      <c r="WH198" s="10">
        <f t="shared" si="263"/>
        <v>260000</v>
      </c>
      <c r="WI198" s="10">
        <f t="shared" si="264"/>
        <v>1080000</v>
      </c>
      <c r="WJ198" s="10">
        <f t="shared" si="265"/>
        <v>5605000</v>
      </c>
      <c r="WK198" s="10"/>
      <c r="WL198" s="10">
        <f t="shared" si="266"/>
        <v>2898000</v>
      </c>
      <c r="WM198" s="10">
        <f t="shared" si="267"/>
        <v>13340000</v>
      </c>
      <c r="WN198" s="10">
        <f t="shared" si="268"/>
        <v>13340000</v>
      </c>
      <c r="WO198" s="10">
        <f t="shared" si="269"/>
        <v>0</v>
      </c>
      <c r="WP198" s="10">
        <f t="shared" si="270"/>
        <v>8503000</v>
      </c>
      <c r="WQ198" s="34">
        <v>6115340</v>
      </c>
      <c r="WR198" s="10">
        <f t="shared" si="271"/>
        <v>0</v>
      </c>
      <c r="WS198" s="10"/>
      <c r="WT198" s="10"/>
      <c r="WU198" s="10">
        <f t="shared" si="272"/>
        <v>0</v>
      </c>
      <c r="WV198" s="10">
        <f t="shared" si="273"/>
        <v>0</v>
      </c>
      <c r="WW198" s="10">
        <f t="shared" si="274"/>
        <v>0</v>
      </c>
      <c r="WX198" s="10">
        <f t="shared" si="275"/>
        <v>0</v>
      </c>
      <c r="WY198" s="10">
        <f t="shared" si="276"/>
        <v>0</v>
      </c>
      <c r="WZ198" s="10"/>
      <c r="XA198" s="10"/>
      <c r="XB198" s="10">
        <f t="shared" si="277"/>
        <v>0</v>
      </c>
      <c r="XC198" s="10">
        <f t="shared" si="278"/>
        <v>0</v>
      </c>
      <c r="XD198" s="10">
        <f t="shared" si="279"/>
        <v>4370000</v>
      </c>
      <c r="XE198" s="10">
        <f t="shared" si="280"/>
        <v>4370000</v>
      </c>
      <c r="XF198" s="10"/>
      <c r="XG198" s="10">
        <f t="shared" si="281"/>
        <v>4370000</v>
      </c>
      <c r="XH198" s="10">
        <f t="shared" si="282"/>
        <v>0</v>
      </c>
      <c r="XI198" s="10"/>
      <c r="XJ198" s="10"/>
      <c r="XK198" s="10"/>
    </row>
    <row r="199" spans="1:635" s="34" customFormat="1" ht="28.5" customHeight="1">
      <c r="A199" s="7">
        <v>1</v>
      </c>
      <c r="B199" s="9" t="s">
        <v>1841</v>
      </c>
      <c r="C199" s="7">
        <v>29043913</v>
      </c>
      <c r="D199" s="7" t="s">
        <v>1842</v>
      </c>
      <c r="E199" s="7" t="s">
        <v>1207</v>
      </c>
      <c r="F199" s="7">
        <v>1715626</v>
      </c>
      <c r="G199" s="7" t="s">
        <v>1214</v>
      </c>
      <c r="H199" s="7" t="s">
        <v>1187</v>
      </c>
      <c r="I199" s="7" t="s">
        <v>1330</v>
      </c>
      <c r="J199" s="35">
        <v>42370</v>
      </c>
      <c r="K199" s="7"/>
      <c r="L199" s="7" t="s">
        <v>1188</v>
      </c>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t="s">
        <v>1287</v>
      </c>
      <c r="AQ199" s="7">
        <v>5</v>
      </c>
      <c r="AR199" s="7">
        <v>9</v>
      </c>
      <c r="AS199" s="7">
        <v>8</v>
      </c>
      <c r="AT199" s="7">
        <v>15</v>
      </c>
      <c r="AU199" s="7">
        <v>25</v>
      </c>
      <c r="AV199" s="7"/>
      <c r="AW199" s="7"/>
      <c r="AX199" s="7"/>
      <c r="AY199" s="7"/>
      <c r="AZ199" s="7"/>
      <c r="BA199" s="7"/>
      <c r="BB199" s="7"/>
      <c r="BC199" s="7"/>
      <c r="BD199" s="7"/>
      <c r="BE199" s="7"/>
      <c r="BF199" s="7"/>
      <c r="BG199" s="7"/>
      <c r="BH199" s="7"/>
      <c r="BI199" s="7"/>
      <c r="BJ199" s="7">
        <v>10800</v>
      </c>
      <c r="BK199" s="7" t="s">
        <v>1843</v>
      </c>
      <c r="BL199" s="7" t="s">
        <v>1844</v>
      </c>
      <c r="BM199" s="7" t="s">
        <v>1492</v>
      </c>
      <c r="BN199" s="7" t="s">
        <v>1493</v>
      </c>
      <c r="BO199" s="7">
        <v>0</v>
      </c>
      <c r="BP199" s="7">
        <v>0</v>
      </c>
      <c r="BQ199" s="7">
        <v>0</v>
      </c>
      <c r="BR199" s="7">
        <v>0</v>
      </c>
      <c r="BS199" s="7">
        <v>0</v>
      </c>
      <c r="BT199" s="7">
        <v>3</v>
      </c>
      <c r="BU199" s="7">
        <v>2</v>
      </c>
      <c r="BV199" s="7">
        <v>3</v>
      </c>
      <c r="BW199" s="7">
        <v>7</v>
      </c>
      <c r="BX199" s="7">
        <v>0</v>
      </c>
      <c r="BY199" s="7">
        <v>3</v>
      </c>
      <c r="BZ199" s="7">
        <v>2</v>
      </c>
      <c r="CA199" s="7">
        <v>3</v>
      </c>
      <c r="CB199" s="7">
        <v>7</v>
      </c>
      <c r="CC199" s="7">
        <v>0</v>
      </c>
      <c r="CD199" s="7">
        <v>0</v>
      </c>
      <c r="CE199" s="7">
        <v>15</v>
      </c>
      <c r="CF199" s="7">
        <v>15</v>
      </c>
      <c r="CG199" s="7"/>
      <c r="CH199" s="7">
        <v>0</v>
      </c>
      <c r="CI199" s="7">
        <v>0</v>
      </c>
      <c r="CJ199" s="7">
        <v>0</v>
      </c>
      <c r="CK199" s="7">
        <v>0</v>
      </c>
      <c r="CL199" s="7">
        <v>0</v>
      </c>
      <c r="CM199" s="7">
        <v>3</v>
      </c>
      <c r="CN199" s="7">
        <v>2</v>
      </c>
      <c r="CO199" s="7">
        <v>8</v>
      </c>
      <c r="CP199" s="7">
        <v>12</v>
      </c>
      <c r="CQ199" s="7">
        <v>0</v>
      </c>
      <c r="CR199" s="7">
        <v>3</v>
      </c>
      <c r="CS199" s="7">
        <v>2</v>
      </c>
      <c r="CT199" s="7">
        <v>8</v>
      </c>
      <c r="CU199" s="7">
        <v>12</v>
      </c>
      <c r="CV199" s="7">
        <v>0</v>
      </c>
      <c r="CW199" s="7">
        <v>0</v>
      </c>
      <c r="CX199" s="7">
        <v>25</v>
      </c>
      <c r="CY199" s="7">
        <v>25</v>
      </c>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v>2</v>
      </c>
      <c r="EL199" s="7">
        <v>0.5</v>
      </c>
      <c r="EM199" s="7">
        <v>0.48</v>
      </c>
      <c r="EN199" s="7">
        <v>199392</v>
      </c>
      <c r="EO199" s="7">
        <v>120000</v>
      </c>
      <c r="EP199" s="7">
        <v>6</v>
      </c>
      <c r="EQ199" s="7">
        <v>5.46</v>
      </c>
      <c r="ER199" s="7">
        <v>5.26</v>
      </c>
      <c r="ES199" s="7">
        <v>1677731</v>
      </c>
      <c r="ET199" s="7">
        <v>1677000</v>
      </c>
      <c r="EU199" s="7"/>
      <c r="EV199" s="7"/>
      <c r="EW199" s="7"/>
      <c r="EX199" s="7"/>
      <c r="EY199" s="7"/>
      <c r="EZ199" s="7"/>
      <c r="FA199" s="7"/>
      <c r="FB199" s="7"/>
      <c r="FC199" s="7"/>
      <c r="FD199" s="7"/>
      <c r="FE199" s="7"/>
      <c r="FF199" s="7"/>
      <c r="FG199" s="7"/>
      <c r="FH199" s="7"/>
      <c r="FI199" s="7"/>
      <c r="FJ199" s="7"/>
      <c r="FK199" s="7"/>
      <c r="FL199" s="7"/>
      <c r="FM199" s="7"/>
      <c r="FN199" s="7"/>
      <c r="FO199" s="7">
        <v>9</v>
      </c>
      <c r="FP199" s="7">
        <v>1.95</v>
      </c>
      <c r="FQ199" s="7">
        <v>1.84</v>
      </c>
      <c r="FR199" s="7">
        <v>919776</v>
      </c>
      <c r="FS199" s="7">
        <v>100000</v>
      </c>
      <c r="FT199" s="7"/>
      <c r="FU199" s="7"/>
      <c r="FV199" s="7"/>
      <c r="FW199" s="7"/>
      <c r="FX199" s="7"/>
      <c r="FY199" s="7"/>
      <c r="FZ199" s="7"/>
      <c r="GA199" s="7"/>
      <c r="GB199" s="7"/>
      <c r="GC199" s="7"/>
      <c r="GD199" s="7"/>
      <c r="GE199" s="7"/>
      <c r="GF199" s="7"/>
      <c r="GG199" s="7"/>
      <c r="GH199" s="7"/>
      <c r="GI199" s="7"/>
      <c r="GJ199" s="7"/>
      <c r="GK199" s="7"/>
      <c r="GL199" s="7">
        <v>1</v>
      </c>
      <c r="GM199" s="7">
        <v>0.5</v>
      </c>
      <c r="GN199" s="7">
        <v>6</v>
      </c>
      <c r="GO199" s="7">
        <v>0.25</v>
      </c>
      <c r="GP199" s="7">
        <v>76782</v>
      </c>
      <c r="GQ199" s="7">
        <v>76000</v>
      </c>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v>2</v>
      </c>
      <c r="IO199" s="7">
        <v>600</v>
      </c>
      <c r="IP199" s="7">
        <v>0.29899999999999999</v>
      </c>
      <c r="IQ199" s="7">
        <v>69000</v>
      </c>
      <c r="IR199" s="7">
        <v>68000</v>
      </c>
      <c r="IS199" s="7"/>
      <c r="IT199" s="7"/>
      <c r="IU199" s="7"/>
      <c r="IV199" s="7"/>
      <c r="IW199" s="7"/>
      <c r="IX199" s="7"/>
      <c r="IY199" s="7"/>
      <c r="IZ199" s="7"/>
      <c r="JA199" s="7"/>
      <c r="JB199" s="7"/>
      <c r="JC199" s="7"/>
      <c r="JD199" s="7"/>
      <c r="JE199" s="7"/>
      <c r="JF199" s="7"/>
      <c r="JG199" s="7"/>
      <c r="JH199" s="7"/>
      <c r="JI199" s="7"/>
      <c r="JJ199" s="7"/>
      <c r="JK199" s="7"/>
      <c r="JL199" s="7"/>
      <c r="JM199" s="7"/>
      <c r="JN199" s="7"/>
      <c r="JO199" s="7"/>
      <c r="JP199" s="7"/>
      <c r="JQ199" s="7"/>
      <c r="JR199" s="7"/>
      <c r="JS199" s="7"/>
      <c r="JT199" s="7"/>
      <c r="JU199" s="7"/>
      <c r="JV199" s="7"/>
      <c r="JW199" s="7"/>
      <c r="JX199" s="7"/>
      <c r="JY199" s="7"/>
      <c r="JZ199" s="7"/>
      <c r="KA199" s="7"/>
      <c r="KB199" s="7"/>
      <c r="KC199" s="7"/>
      <c r="KD199" s="7"/>
      <c r="KE199" s="7"/>
      <c r="KF199" s="7"/>
      <c r="KG199" s="7">
        <v>0</v>
      </c>
      <c r="KH199" s="7"/>
      <c r="KI199" s="7">
        <v>5.96</v>
      </c>
      <c r="KJ199" s="7">
        <v>0.25</v>
      </c>
      <c r="KK199" s="7">
        <v>0.29899999999999999</v>
      </c>
      <c r="KL199" s="7">
        <v>0</v>
      </c>
      <c r="KM199" s="7">
        <v>6.5090000000000003</v>
      </c>
      <c r="KN199" s="7">
        <v>2796899</v>
      </c>
      <c r="KO199" s="7">
        <v>1897000</v>
      </c>
      <c r="KP199" s="7">
        <v>1897000</v>
      </c>
      <c r="KQ199" s="7"/>
      <c r="KR199" s="7"/>
      <c r="KS199" s="7"/>
      <c r="KT199" s="7">
        <v>76782</v>
      </c>
      <c r="KU199" s="7">
        <v>76000</v>
      </c>
      <c r="KV199" s="7">
        <v>76000</v>
      </c>
      <c r="KW199" s="7"/>
      <c r="KX199" s="7"/>
      <c r="KY199" s="7"/>
      <c r="KZ199" s="7">
        <v>69000</v>
      </c>
      <c r="LA199" s="7">
        <v>68000</v>
      </c>
      <c r="LB199" s="7">
        <v>68000</v>
      </c>
      <c r="LC199" s="7"/>
      <c r="LD199" s="7"/>
      <c r="LE199" s="7"/>
      <c r="LF199" s="7">
        <v>6000</v>
      </c>
      <c r="LG199" s="7">
        <v>0</v>
      </c>
      <c r="LH199" s="7">
        <v>0</v>
      </c>
      <c r="LI199" s="7"/>
      <c r="LJ199" s="7"/>
      <c r="LK199" s="7"/>
      <c r="LL199" s="7">
        <v>7200</v>
      </c>
      <c r="LM199" s="7">
        <v>0</v>
      </c>
      <c r="LN199" s="7">
        <v>0</v>
      </c>
      <c r="LO199" s="7"/>
      <c r="LP199" s="7"/>
      <c r="LQ199" s="7"/>
      <c r="LR199" s="7">
        <v>22000</v>
      </c>
      <c r="LS199" s="7">
        <v>0</v>
      </c>
      <c r="LT199" s="7">
        <v>0</v>
      </c>
      <c r="LU199" s="7"/>
      <c r="LV199" s="7"/>
      <c r="LW199" s="7"/>
      <c r="LX199" s="7">
        <v>0</v>
      </c>
      <c r="LY199" s="7">
        <v>0</v>
      </c>
      <c r="LZ199" s="7">
        <v>0</v>
      </c>
      <c r="MA199" s="7"/>
      <c r="MB199" s="7"/>
      <c r="MC199" s="7"/>
      <c r="MD199" s="7">
        <v>3800</v>
      </c>
      <c r="ME199" s="7">
        <v>2000</v>
      </c>
      <c r="MF199" s="7">
        <v>2000</v>
      </c>
      <c r="MG199" s="7"/>
      <c r="MH199" s="7"/>
      <c r="MI199" s="7"/>
      <c r="MJ199" s="7">
        <v>64600</v>
      </c>
      <c r="MK199" s="7">
        <v>17000</v>
      </c>
      <c r="ML199" s="7">
        <v>17000</v>
      </c>
      <c r="MM199" s="7"/>
      <c r="MN199" s="7"/>
      <c r="MO199" s="7"/>
      <c r="MP199" s="7">
        <v>21000</v>
      </c>
      <c r="MQ199" s="7">
        <v>0</v>
      </c>
      <c r="MR199" s="7">
        <v>0</v>
      </c>
      <c r="MS199" s="7"/>
      <c r="MT199" s="7"/>
      <c r="MU199" s="7"/>
      <c r="MV199" s="7">
        <v>0</v>
      </c>
      <c r="MW199" s="7">
        <v>0</v>
      </c>
      <c r="MX199" s="7">
        <v>0</v>
      </c>
      <c r="MY199" s="7"/>
      <c r="MZ199" s="7"/>
      <c r="NA199" s="7"/>
      <c r="NB199" s="7">
        <v>26000</v>
      </c>
      <c r="NC199" s="7">
        <v>8200</v>
      </c>
      <c r="ND199" s="7">
        <v>8200</v>
      </c>
      <c r="NE199" s="7"/>
      <c r="NF199" s="7"/>
      <c r="NG199" s="7"/>
      <c r="NH199" s="7">
        <v>42000</v>
      </c>
      <c r="NI199" s="7">
        <v>10000</v>
      </c>
      <c r="NJ199" s="7">
        <v>10000</v>
      </c>
      <c r="NK199" s="7"/>
      <c r="NL199" s="7"/>
      <c r="NM199" s="7"/>
      <c r="NN199" s="7">
        <v>69600</v>
      </c>
      <c r="NO199" s="7">
        <v>12000</v>
      </c>
      <c r="NP199" s="7">
        <v>12000</v>
      </c>
      <c r="NQ199" s="7"/>
      <c r="NR199" s="7"/>
      <c r="NS199" s="7"/>
      <c r="NT199" s="7">
        <v>12000</v>
      </c>
      <c r="NU199" s="7">
        <v>0</v>
      </c>
      <c r="NV199" s="7">
        <v>0</v>
      </c>
      <c r="NW199" s="7"/>
      <c r="NX199" s="7"/>
      <c r="NY199" s="7"/>
      <c r="NZ199" s="7">
        <v>32000</v>
      </c>
      <c r="OA199" s="7">
        <v>0</v>
      </c>
      <c r="OB199" s="7">
        <v>0</v>
      </c>
      <c r="OC199" s="7"/>
      <c r="OD199" s="7"/>
      <c r="OE199" s="7"/>
      <c r="OF199" s="7">
        <v>46400</v>
      </c>
      <c r="OG199" s="7">
        <v>12000</v>
      </c>
      <c r="OH199" s="7">
        <v>12000</v>
      </c>
      <c r="OI199" s="7"/>
      <c r="OJ199" s="7"/>
      <c r="OK199" s="7"/>
      <c r="OL199" s="7">
        <v>0</v>
      </c>
      <c r="OM199" s="7">
        <v>0</v>
      </c>
      <c r="ON199" s="7">
        <v>0</v>
      </c>
      <c r="OO199" s="7"/>
      <c r="OP199" s="7"/>
      <c r="OQ199" s="7"/>
      <c r="OR199" s="7">
        <v>0</v>
      </c>
      <c r="OS199" s="7">
        <v>0</v>
      </c>
      <c r="OT199" s="7">
        <v>0</v>
      </c>
      <c r="OU199" s="7"/>
      <c r="OV199" s="7"/>
      <c r="OW199" s="7"/>
      <c r="OX199" s="7">
        <v>14400</v>
      </c>
      <c r="OY199" s="7">
        <v>0</v>
      </c>
      <c r="OZ199" s="7">
        <v>0</v>
      </c>
      <c r="PA199" s="7"/>
      <c r="PB199" s="7"/>
      <c r="PC199" s="7"/>
      <c r="PD199" s="7">
        <v>24000</v>
      </c>
      <c r="PE199" s="7">
        <v>0</v>
      </c>
      <c r="PF199" s="7">
        <v>0</v>
      </c>
      <c r="PG199" s="7"/>
      <c r="PH199" s="7"/>
      <c r="PI199" s="7"/>
      <c r="PJ199" s="7">
        <v>22000</v>
      </c>
      <c r="PK199" s="7">
        <v>0</v>
      </c>
      <c r="PL199" s="7">
        <v>0</v>
      </c>
      <c r="PM199" s="7"/>
      <c r="PN199" s="7"/>
      <c r="PO199" s="7"/>
      <c r="PP199" s="7">
        <v>3355681</v>
      </c>
      <c r="PQ199" s="7">
        <v>2102200</v>
      </c>
      <c r="PR199" s="8">
        <v>2102200</v>
      </c>
      <c r="PS199" s="7">
        <v>100</v>
      </c>
      <c r="PT199" s="7">
        <v>100</v>
      </c>
      <c r="PU199" s="7"/>
      <c r="PV199" s="7"/>
      <c r="PW199" s="7"/>
      <c r="PX199" s="7"/>
      <c r="PY199" s="7">
        <v>1412000</v>
      </c>
      <c r="PZ199" s="7">
        <v>2102200</v>
      </c>
      <c r="QA199" s="7"/>
      <c r="QB199" s="7">
        <v>60350</v>
      </c>
      <c r="QC199" s="7">
        <v>0</v>
      </c>
      <c r="QD199" s="7"/>
      <c r="QE199" s="7">
        <v>0</v>
      </c>
      <c r="QF199" s="7">
        <v>0</v>
      </c>
      <c r="QG199" s="7"/>
      <c r="QH199" s="7">
        <v>0</v>
      </c>
      <c r="QI199" s="7">
        <v>0</v>
      </c>
      <c r="QJ199" s="7"/>
      <c r="QK199" s="7">
        <v>742000</v>
      </c>
      <c r="QL199" s="7">
        <v>1133481</v>
      </c>
      <c r="QM199" s="7"/>
      <c r="QN199" s="7"/>
      <c r="QO199" s="7">
        <v>0</v>
      </c>
      <c r="QP199" s="7">
        <v>0</v>
      </c>
      <c r="QQ199" s="7"/>
      <c r="QR199" s="7"/>
      <c r="QS199" s="7"/>
      <c r="QT199" s="7"/>
      <c r="QU199" s="7"/>
      <c r="QV199" s="7"/>
      <c r="QW199" s="7"/>
      <c r="QX199" s="7"/>
      <c r="QY199" s="7">
        <v>120000</v>
      </c>
      <c r="QZ199" s="7">
        <v>120000</v>
      </c>
      <c r="RA199" s="7"/>
      <c r="RB199" s="7"/>
      <c r="RC199" s="7"/>
      <c r="RD199" s="7"/>
      <c r="RE199" s="7"/>
      <c r="RF199" s="7"/>
      <c r="RG199" s="7"/>
      <c r="RH199" s="7"/>
      <c r="RI199" s="7">
        <v>0</v>
      </c>
      <c r="RJ199" s="7"/>
      <c r="RK199" s="7"/>
      <c r="RL199" s="7"/>
      <c r="RM199" s="7" t="s">
        <v>1188</v>
      </c>
      <c r="RN199" s="7"/>
      <c r="RO199" s="7"/>
      <c r="RP199" s="7"/>
      <c r="RQ199" s="7"/>
      <c r="RR199" s="7"/>
      <c r="RS199" s="7"/>
      <c r="RT199" s="7"/>
      <c r="RU199" s="7"/>
      <c r="RV199" s="7"/>
      <c r="RW199" s="7"/>
      <c r="RX199" s="7"/>
      <c r="RY199" s="7"/>
      <c r="RZ199" s="7"/>
      <c r="SA199" s="7"/>
      <c r="SB199" s="7"/>
      <c r="SC199" s="7"/>
      <c r="SD199" s="7"/>
      <c r="SE199" s="7"/>
      <c r="SF199" s="7"/>
      <c r="SG199" s="36">
        <f t="shared" si="283"/>
        <v>3355681</v>
      </c>
      <c r="SH199" s="36">
        <f t="shared" si="284"/>
        <v>3355681</v>
      </c>
      <c r="SI199" s="36">
        <f t="shared" si="285"/>
        <v>2948681</v>
      </c>
      <c r="SJ199" s="20">
        <f t="shared" si="286"/>
        <v>2796899</v>
      </c>
      <c r="SK199" s="20">
        <f t="shared" si="287"/>
        <v>76782</v>
      </c>
      <c r="SL199" s="20">
        <f t="shared" si="288"/>
        <v>69000</v>
      </c>
      <c r="SM199" s="20">
        <f t="shared" si="289"/>
        <v>6000</v>
      </c>
      <c r="SN199" s="36">
        <f t="shared" si="290"/>
        <v>407000</v>
      </c>
      <c r="SO199" s="36">
        <f t="shared" si="291"/>
        <v>29200</v>
      </c>
      <c r="SP199" s="20">
        <f t="shared" si="292"/>
        <v>7200</v>
      </c>
      <c r="SQ199" s="20">
        <f t="shared" si="293"/>
        <v>22000</v>
      </c>
      <c r="SR199" s="20">
        <f t="shared" si="294"/>
        <v>0</v>
      </c>
      <c r="SS199" s="20">
        <f t="shared" si="295"/>
        <v>3800</v>
      </c>
      <c r="ST199" s="20">
        <f t="shared" si="296"/>
        <v>64600</v>
      </c>
      <c r="SU199" s="20">
        <f t="shared" si="297"/>
        <v>21000</v>
      </c>
      <c r="SV199" s="36">
        <f t="shared" si="298"/>
        <v>242400</v>
      </c>
      <c r="SW199" s="20">
        <f t="shared" si="299"/>
        <v>0</v>
      </c>
      <c r="SX199" s="20">
        <f t="shared" si="300"/>
        <v>26000</v>
      </c>
      <c r="SY199" s="20">
        <f t="shared" si="301"/>
        <v>42000</v>
      </c>
      <c r="SZ199" s="20">
        <f t="shared" si="302"/>
        <v>69600</v>
      </c>
      <c r="TA199" s="20">
        <f t="shared" si="303"/>
        <v>12000</v>
      </c>
      <c r="TB199" s="20">
        <f t="shared" si="304"/>
        <v>32000</v>
      </c>
      <c r="TC199" s="20">
        <f t="shared" si="305"/>
        <v>46400</v>
      </c>
      <c r="TD199" s="20">
        <f t="shared" si="306"/>
        <v>0</v>
      </c>
      <c r="TE199" s="20">
        <f t="shared" si="307"/>
        <v>0</v>
      </c>
      <c r="TF199" s="20">
        <f t="shared" si="308"/>
        <v>14400</v>
      </c>
      <c r="TG199" s="20">
        <f t="shared" si="309"/>
        <v>24000</v>
      </c>
      <c r="TH199" s="20">
        <f t="shared" si="310"/>
        <v>22000</v>
      </c>
      <c r="TI199" s="6"/>
      <c r="TJ199" s="36">
        <f t="shared" si="311"/>
        <v>2102200</v>
      </c>
      <c r="TK199" s="36">
        <f t="shared" si="312"/>
        <v>2102200</v>
      </c>
      <c r="TL199" s="36">
        <f t="shared" si="313"/>
        <v>2041000</v>
      </c>
      <c r="TM199" s="20">
        <f t="shared" si="314"/>
        <v>1897000</v>
      </c>
      <c r="TN199" s="20">
        <f t="shared" si="315"/>
        <v>76000</v>
      </c>
      <c r="TO199" s="20">
        <f t="shared" si="316"/>
        <v>68000</v>
      </c>
      <c r="TP199" s="20">
        <f t="shared" si="317"/>
        <v>0</v>
      </c>
      <c r="TQ199" s="36">
        <f t="shared" si="318"/>
        <v>61200</v>
      </c>
      <c r="TR199" s="36">
        <f t="shared" si="319"/>
        <v>0</v>
      </c>
      <c r="TS199" s="20">
        <f t="shared" si="320"/>
        <v>0</v>
      </c>
      <c r="TT199" s="20">
        <f t="shared" si="321"/>
        <v>0</v>
      </c>
      <c r="TU199" s="20">
        <f t="shared" si="322"/>
        <v>0</v>
      </c>
      <c r="TV199" s="20">
        <f t="shared" si="323"/>
        <v>2000</v>
      </c>
      <c r="TW199" s="20">
        <f t="shared" si="324"/>
        <v>17000</v>
      </c>
      <c r="TX199" s="20">
        <f t="shared" si="325"/>
        <v>0</v>
      </c>
      <c r="TY199" s="36">
        <f t="shared" si="326"/>
        <v>42200</v>
      </c>
      <c r="TZ199" s="20">
        <f t="shared" si="327"/>
        <v>0</v>
      </c>
      <c r="UA199" s="20">
        <f t="shared" si="328"/>
        <v>8200</v>
      </c>
      <c r="UB199" s="20">
        <f t="shared" si="329"/>
        <v>10000</v>
      </c>
      <c r="UC199" s="20">
        <f t="shared" si="330"/>
        <v>12000</v>
      </c>
      <c r="UD199" s="20">
        <f t="shared" si="331"/>
        <v>0</v>
      </c>
      <c r="UE199" s="20">
        <f t="shared" si="332"/>
        <v>0</v>
      </c>
      <c r="UF199" s="20">
        <f t="shared" si="333"/>
        <v>12000</v>
      </c>
      <c r="UG199" s="20">
        <f t="shared" si="334"/>
        <v>0</v>
      </c>
      <c r="UH199" s="20">
        <f t="shared" si="335"/>
        <v>0</v>
      </c>
      <c r="UI199" s="20">
        <f t="shared" si="336"/>
        <v>0</v>
      </c>
      <c r="UJ199" s="20">
        <f t="shared" si="337"/>
        <v>0</v>
      </c>
      <c r="UK199" s="20">
        <f t="shared" si="338"/>
        <v>0</v>
      </c>
      <c r="UL199" s="6"/>
      <c r="UM199" s="36">
        <f t="shared" si="339"/>
        <v>2102200</v>
      </c>
      <c r="UN199" s="36">
        <f t="shared" si="340"/>
        <v>2102200</v>
      </c>
      <c r="UO199" s="36">
        <f t="shared" si="341"/>
        <v>2041000</v>
      </c>
      <c r="UP199" s="20">
        <f t="shared" si="342"/>
        <v>1897000</v>
      </c>
      <c r="UQ199" s="20">
        <f t="shared" si="343"/>
        <v>76000</v>
      </c>
      <c r="UR199" s="20">
        <f t="shared" si="344"/>
        <v>68000</v>
      </c>
      <c r="US199" s="20">
        <f t="shared" si="345"/>
        <v>0</v>
      </c>
      <c r="UT199" s="36">
        <f t="shared" si="346"/>
        <v>61200</v>
      </c>
      <c r="UU199" s="36">
        <f t="shared" si="347"/>
        <v>0</v>
      </c>
      <c r="UV199" s="20">
        <f t="shared" si="348"/>
        <v>0</v>
      </c>
      <c r="UW199" s="20">
        <f t="shared" si="349"/>
        <v>0</v>
      </c>
      <c r="UX199" s="20">
        <f t="shared" si="350"/>
        <v>0</v>
      </c>
      <c r="UY199" s="20">
        <f t="shared" si="351"/>
        <v>2000</v>
      </c>
      <c r="UZ199" s="20">
        <f t="shared" si="352"/>
        <v>17000</v>
      </c>
      <c r="VA199" s="20">
        <f t="shared" si="353"/>
        <v>0</v>
      </c>
      <c r="VB199" s="36">
        <f t="shared" si="354"/>
        <v>42200</v>
      </c>
      <c r="VC199" s="20">
        <f t="shared" si="355"/>
        <v>0</v>
      </c>
      <c r="VD199" s="20">
        <f t="shared" si="356"/>
        <v>8200</v>
      </c>
      <c r="VE199" s="20">
        <f t="shared" si="357"/>
        <v>10000</v>
      </c>
      <c r="VF199" s="20">
        <f t="shared" si="358"/>
        <v>12000</v>
      </c>
      <c r="VG199" s="20">
        <f t="shared" si="359"/>
        <v>0</v>
      </c>
      <c r="VH199" s="20">
        <f t="shared" si="360"/>
        <v>0</v>
      </c>
      <c r="VI199" s="20">
        <f t="shared" si="361"/>
        <v>12000</v>
      </c>
      <c r="VJ199" s="20">
        <f t="shared" si="362"/>
        <v>0</v>
      </c>
      <c r="VK199" s="20">
        <f t="shared" si="363"/>
        <v>0</v>
      </c>
      <c r="VL199" s="20">
        <f t="shared" si="364"/>
        <v>0</v>
      </c>
      <c r="VM199" s="20">
        <f t="shared" si="365"/>
        <v>0</v>
      </c>
      <c r="VN199" s="20">
        <f t="shared" si="366"/>
        <v>0</v>
      </c>
      <c r="VT199" s="34">
        <f t="shared" si="253"/>
        <v>1715626</v>
      </c>
      <c r="VU199" s="34" t="str">
        <f t="shared" si="254"/>
        <v>Spokojený domov, o.p.s.</v>
      </c>
      <c r="VV199" s="34" t="str">
        <f t="shared" si="255"/>
        <v>Osobní asistence</v>
      </c>
      <c r="VW199" s="34" t="str">
        <f t="shared" si="256"/>
        <v>osobní asistence</v>
      </c>
      <c r="VX199" s="10">
        <f t="shared" si="257"/>
        <v>97600</v>
      </c>
      <c r="VY199" s="10"/>
      <c r="VZ199" s="10"/>
      <c r="WA199" s="10">
        <f t="shared" si="258"/>
        <v>0</v>
      </c>
      <c r="WB199" s="10">
        <f t="shared" si="259"/>
        <v>32000</v>
      </c>
      <c r="WC199" s="10">
        <f t="shared" si="260"/>
        <v>42000</v>
      </c>
      <c r="WD199" s="10">
        <f t="shared" si="261"/>
        <v>0</v>
      </c>
      <c r="WE199" s="10">
        <f t="shared" si="262"/>
        <v>107600</v>
      </c>
      <c r="WF199" s="10"/>
      <c r="WG199" s="10"/>
      <c r="WH199" s="10">
        <f t="shared" si="263"/>
        <v>24000</v>
      </c>
      <c r="WI199" s="10">
        <f t="shared" si="264"/>
        <v>103800</v>
      </c>
      <c r="WJ199" s="10">
        <f t="shared" si="265"/>
        <v>2022905</v>
      </c>
      <c r="WK199" s="10"/>
      <c r="WL199" s="10">
        <f t="shared" si="266"/>
        <v>925776</v>
      </c>
      <c r="WM199" s="10">
        <f t="shared" si="267"/>
        <v>3355681</v>
      </c>
      <c r="WN199" s="10">
        <f t="shared" si="268"/>
        <v>3355681</v>
      </c>
      <c r="WO199" s="10">
        <f t="shared" si="269"/>
        <v>0</v>
      </c>
      <c r="WP199" s="10">
        <f t="shared" si="270"/>
        <v>2948681</v>
      </c>
      <c r="WQ199" s="34">
        <v>6115340</v>
      </c>
      <c r="WR199" s="10">
        <f t="shared" si="271"/>
        <v>19000</v>
      </c>
      <c r="WS199" s="10"/>
      <c r="WT199" s="10"/>
      <c r="WU199" s="10">
        <f t="shared" si="272"/>
        <v>0</v>
      </c>
      <c r="WV199" s="10">
        <f t="shared" si="273"/>
        <v>0</v>
      </c>
      <c r="WW199" s="10">
        <f t="shared" si="274"/>
        <v>10000</v>
      </c>
      <c r="WX199" s="10">
        <f t="shared" si="275"/>
        <v>0</v>
      </c>
      <c r="WY199" s="10">
        <f t="shared" si="276"/>
        <v>20200</v>
      </c>
      <c r="WZ199" s="10"/>
      <c r="XA199" s="10"/>
      <c r="XB199" s="10">
        <f t="shared" si="277"/>
        <v>0</v>
      </c>
      <c r="XC199" s="10">
        <f t="shared" si="278"/>
        <v>12000</v>
      </c>
      <c r="XD199" s="10">
        <f t="shared" si="279"/>
        <v>2041000</v>
      </c>
      <c r="XE199" s="10">
        <f t="shared" si="280"/>
        <v>2102200</v>
      </c>
      <c r="XF199" s="10"/>
      <c r="XG199" s="10">
        <f t="shared" si="281"/>
        <v>2102200</v>
      </c>
      <c r="XH199" s="10">
        <f t="shared" si="282"/>
        <v>0</v>
      </c>
      <c r="XI199" s="10"/>
      <c r="XJ199" s="10"/>
      <c r="XK199" s="10"/>
    </row>
    <row r="200" spans="1:635" s="34" customFormat="1" ht="28.5" customHeight="1">
      <c r="A200" s="7">
        <v>1</v>
      </c>
      <c r="B200" s="9" t="s">
        <v>1841</v>
      </c>
      <c r="C200" s="7">
        <v>29043913</v>
      </c>
      <c r="D200" s="7" t="s">
        <v>1842</v>
      </c>
      <c r="E200" s="7" t="s">
        <v>1207</v>
      </c>
      <c r="F200" s="7">
        <v>3921078</v>
      </c>
      <c r="G200" s="7" t="s">
        <v>1186</v>
      </c>
      <c r="H200" s="7" t="s">
        <v>1187</v>
      </c>
      <c r="I200" s="7" t="s">
        <v>1343</v>
      </c>
      <c r="J200" s="35">
        <v>42370</v>
      </c>
      <c r="K200" s="7"/>
      <c r="L200" s="7" t="s">
        <v>1188</v>
      </c>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t="s">
        <v>1300</v>
      </c>
      <c r="AQ200" s="7">
        <v>3</v>
      </c>
      <c r="AR200" s="7">
        <v>7</v>
      </c>
      <c r="AS200" s="7">
        <v>8</v>
      </c>
      <c r="AT200" s="7">
        <v>11</v>
      </c>
      <c r="AU200" s="7">
        <v>12</v>
      </c>
      <c r="AV200" s="7"/>
      <c r="AW200" s="7"/>
      <c r="AX200" s="7"/>
      <c r="AY200" s="7"/>
      <c r="AZ200" s="7"/>
      <c r="BA200" s="7"/>
      <c r="BB200" s="7"/>
      <c r="BC200" s="7"/>
      <c r="BD200" s="7"/>
      <c r="BE200" s="7"/>
      <c r="BF200" s="7"/>
      <c r="BG200" s="7"/>
      <c r="BH200" s="7"/>
      <c r="BI200" s="7"/>
      <c r="BJ200" s="7">
        <v>1300</v>
      </c>
      <c r="BK200" s="7" t="s">
        <v>1845</v>
      </c>
      <c r="BL200" s="7" t="s">
        <v>1514</v>
      </c>
      <c r="BM200" s="7" t="s">
        <v>1191</v>
      </c>
      <c r="BN200" s="7" t="s">
        <v>1319</v>
      </c>
      <c r="BO200" s="7">
        <v>0</v>
      </c>
      <c r="BP200" s="7">
        <v>0</v>
      </c>
      <c r="BQ200" s="7">
        <v>0</v>
      </c>
      <c r="BR200" s="7">
        <v>0</v>
      </c>
      <c r="BS200" s="7">
        <v>0</v>
      </c>
      <c r="BT200" s="7">
        <v>4</v>
      </c>
      <c r="BU200" s="7">
        <v>3</v>
      </c>
      <c r="BV200" s="7">
        <v>2</v>
      </c>
      <c r="BW200" s="7">
        <v>2</v>
      </c>
      <c r="BX200" s="7">
        <v>0</v>
      </c>
      <c r="BY200" s="7">
        <v>4</v>
      </c>
      <c r="BZ200" s="7">
        <v>3</v>
      </c>
      <c r="CA200" s="7">
        <v>2</v>
      </c>
      <c r="CB200" s="7">
        <v>2</v>
      </c>
      <c r="CC200" s="7">
        <v>0</v>
      </c>
      <c r="CD200" s="7">
        <v>0</v>
      </c>
      <c r="CE200" s="7">
        <v>11</v>
      </c>
      <c r="CF200" s="7">
        <v>11</v>
      </c>
      <c r="CG200" s="7">
        <v>0</v>
      </c>
      <c r="CH200" s="7">
        <v>0</v>
      </c>
      <c r="CI200" s="7">
        <v>0</v>
      </c>
      <c r="CJ200" s="7">
        <v>0</v>
      </c>
      <c r="CK200" s="7">
        <v>0</v>
      </c>
      <c r="CL200" s="7">
        <v>0</v>
      </c>
      <c r="CM200" s="7">
        <v>3</v>
      </c>
      <c r="CN200" s="7">
        <v>3</v>
      </c>
      <c r="CO200" s="7">
        <v>4</v>
      </c>
      <c r="CP200" s="7">
        <v>2</v>
      </c>
      <c r="CQ200" s="7">
        <v>0</v>
      </c>
      <c r="CR200" s="7">
        <v>3</v>
      </c>
      <c r="CS200" s="7">
        <v>3</v>
      </c>
      <c r="CT200" s="7">
        <v>4</v>
      </c>
      <c r="CU200" s="7">
        <v>2</v>
      </c>
      <c r="CV200" s="7">
        <v>0</v>
      </c>
      <c r="CW200" s="7">
        <v>0</v>
      </c>
      <c r="CX200" s="7">
        <v>12</v>
      </c>
      <c r="CY200" s="7">
        <v>12</v>
      </c>
      <c r="CZ200" s="7">
        <v>0</v>
      </c>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v>2</v>
      </c>
      <c r="EL200" s="7">
        <v>0.1</v>
      </c>
      <c r="EM200" s="7">
        <v>7.0000000000000007E-2</v>
      </c>
      <c r="EN200" s="7">
        <v>39878</v>
      </c>
      <c r="EO200" s="7">
        <v>39000</v>
      </c>
      <c r="EP200" s="7">
        <v>2</v>
      </c>
      <c r="EQ200" s="7">
        <v>0.21</v>
      </c>
      <c r="ER200" s="7">
        <v>0.74</v>
      </c>
      <c r="ES200" s="7">
        <v>65309</v>
      </c>
      <c r="ET200" s="7">
        <v>65000</v>
      </c>
      <c r="EU200" s="7"/>
      <c r="EV200" s="7"/>
      <c r="EW200" s="7"/>
      <c r="EX200" s="7"/>
      <c r="EY200" s="7"/>
      <c r="EZ200" s="7"/>
      <c r="FA200" s="7"/>
      <c r="FB200" s="7"/>
      <c r="FC200" s="7"/>
      <c r="FD200" s="7"/>
      <c r="FE200" s="7"/>
      <c r="FF200" s="7"/>
      <c r="FG200" s="7"/>
      <c r="FH200" s="7"/>
      <c r="FI200" s="7"/>
      <c r="FJ200" s="7"/>
      <c r="FK200" s="7"/>
      <c r="FL200" s="7"/>
      <c r="FM200" s="7"/>
      <c r="FN200" s="7"/>
      <c r="FO200" s="7">
        <v>9</v>
      </c>
      <c r="FP200" s="7">
        <v>0.26</v>
      </c>
      <c r="FQ200" s="7">
        <v>0.26</v>
      </c>
      <c r="FR200" s="7">
        <v>120278</v>
      </c>
      <c r="FS200" s="7">
        <v>90000</v>
      </c>
      <c r="FT200" s="7"/>
      <c r="FU200" s="7"/>
      <c r="FV200" s="7"/>
      <c r="FW200" s="7"/>
      <c r="FX200" s="7"/>
      <c r="FY200" s="7"/>
      <c r="FZ200" s="7"/>
      <c r="GA200" s="7"/>
      <c r="GB200" s="7"/>
      <c r="GC200" s="7"/>
      <c r="GD200" s="7"/>
      <c r="GE200" s="7"/>
      <c r="GF200" s="7"/>
      <c r="GG200" s="7"/>
      <c r="GH200" s="7"/>
      <c r="GI200" s="7"/>
      <c r="GJ200" s="7"/>
      <c r="GK200" s="7"/>
      <c r="GL200" s="7">
        <v>1</v>
      </c>
      <c r="GM200" s="7">
        <v>0.5</v>
      </c>
      <c r="GN200" s="7">
        <v>6</v>
      </c>
      <c r="GO200" s="7">
        <v>0.25</v>
      </c>
      <c r="GP200" s="7">
        <v>76782</v>
      </c>
      <c r="GQ200" s="7">
        <v>75000</v>
      </c>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c r="IJ200" s="7"/>
      <c r="IK200" s="7"/>
      <c r="IL200" s="7"/>
      <c r="IM200" s="7"/>
      <c r="IN200" s="7">
        <v>2</v>
      </c>
      <c r="IO200" s="7">
        <v>600</v>
      </c>
      <c r="IP200" s="7">
        <v>0.29899999999999999</v>
      </c>
      <c r="IQ200" s="7">
        <v>69000</v>
      </c>
      <c r="IR200" s="7">
        <v>69000</v>
      </c>
      <c r="IS200" s="7"/>
      <c r="IT200" s="7"/>
      <c r="IU200" s="7"/>
      <c r="IV200" s="7"/>
      <c r="IW200" s="7"/>
      <c r="IX200" s="7"/>
      <c r="IY200" s="7"/>
      <c r="IZ200" s="7"/>
      <c r="JA200" s="7"/>
      <c r="JB200" s="7"/>
      <c r="JC200" s="7"/>
      <c r="JD200" s="7"/>
      <c r="JE200" s="7"/>
      <c r="JF200" s="7"/>
      <c r="JG200" s="7"/>
      <c r="JH200" s="7"/>
      <c r="JI200" s="7"/>
      <c r="JJ200" s="7"/>
      <c r="JK200" s="7"/>
      <c r="JL200" s="7"/>
      <c r="JM200" s="7"/>
      <c r="JN200" s="7"/>
      <c r="JO200" s="7"/>
      <c r="JP200" s="7"/>
      <c r="JQ200" s="7"/>
      <c r="JR200" s="7"/>
      <c r="JS200" s="7"/>
      <c r="JT200" s="7"/>
      <c r="JU200" s="7"/>
      <c r="JV200" s="7"/>
      <c r="JW200" s="7"/>
      <c r="JX200" s="7"/>
      <c r="JY200" s="7"/>
      <c r="JZ200" s="7"/>
      <c r="KA200" s="7"/>
      <c r="KB200" s="7"/>
      <c r="KC200" s="7"/>
      <c r="KD200" s="7"/>
      <c r="KE200" s="7"/>
      <c r="KF200" s="7"/>
      <c r="KG200" s="7">
        <v>0</v>
      </c>
      <c r="KH200" s="7"/>
      <c r="KI200" s="7">
        <v>0.31</v>
      </c>
      <c r="KJ200" s="7">
        <v>0.25</v>
      </c>
      <c r="KK200" s="7">
        <v>0.29899999999999999</v>
      </c>
      <c r="KL200" s="7">
        <v>0</v>
      </c>
      <c r="KM200" s="7">
        <v>0.85899999999999999</v>
      </c>
      <c r="KN200" s="7">
        <v>225465</v>
      </c>
      <c r="KO200" s="7">
        <v>194000</v>
      </c>
      <c r="KP200" s="7">
        <v>194000</v>
      </c>
      <c r="KQ200" s="7"/>
      <c r="KR200" s="7"/>
      <c r="KS200" s="7"/>
      <c r="KT200" s="7">
        <v>76782</v>
      </c>
      <c r="KU200" s="7">
        <v>75000</v>
      </c>
      <c r="KV200" s="7">
        <v>75000</v>
      </c>
      <c r="KW200" s="7"/>
      <c r="KX200" s="7"/>
      <c r="KY200" s="7"/>
      <c r="KZ200" s="7">
        <v>69000</v>
      </c>
      <c r="LA200" s="7">
        <v>69000</v>
      </c>
      <c r="LB200" s="7">
        <v>69000</v>
      </c>
      <c r="LC200" s="7"/>
      <c r="LD200" s="7"/>
      <c r="LE200" s="7"/>
      <c r="LF200" s="7">
        <v>0</v>
      </c>
      <c r="LG200" s="7">
        <v>0</v>
      </c>
      <c r="LH200" s="7">
        <v>0</v>
      </c>
      <c r="LI200" s="7"/>
      <c r="LJ200" s="7"/>
      <c r="LK200" s="7"/>
      <c r="LL200" s="7">
        <v>4000</v>
      </c>
      <c r="LM200" s="7">
        <v>3000</v>
      </c>
      <c r="LN200" s="7">
        <v>3000</v>
      </c>
      <c r="LO200" s="7"/>
      <c r="LP200" s="7"/>
      <c r="LQ200" s="7"/>
      <c r="LR200" s="7">
        <v>28000</v>
      </c>
      <c r="LS200" s="7">
        <v>20000</v>
      </c>
      <c r="LT200" s="7">
        <v>20000</v>
      </c>
      <c r="LU200" s="7"/>
      <c r="LV200" s="7"/>
      <c r="LW200" s="7"/>
      <c r="LX200" s="7">
        <v>0</v>
      </c>
      <c r="LY200" s="7">
        <v>0</v>
      </c>
      <c r="LZ200" s="7">
        <v>0</v>
      </c>
      <c r="MA200" s="7"/>
      <c r="MB200" s="7"/>
      <c r="MC200" s="7"/>
      <c r="MD200" s="7">
        <v>2150</v>
      </c>
      <c r="ME200" s="7">
        <v>2000</v>
      </c>
      <c r="MF200" s="7">
        <v>2000</v>
      </c>
      <c r="MG200" s="7"/>
      <c r="MH200" s="7"/>
      <c r="MI200" s="7"/>
      <c r="MJ200" s="7">
        <v>36000</v>
      </c>
      <c r="MK200" s="7">
        <v>30000</v>
      </c>
      <c r="ML200" s="7">
        <v>30000</v>
      </c>
      <c r="MM200" s="7"/>
      <c r="MN200" s="7"/>
      <c r="MO200" s="7"/>
      <c r="MP200" s="7">
        <v>14800</v>
      </c>
      <c r="MQ200" s="7">
        <v>7000</v>
      </c>
      <c r="MR200" s="7">
        <v>7000</v>
      </c>
      <c r="MS200" s="7"/>
      <c r="MT200" s="7"/>
      <c r="MU200" s="7"/>
      <c r="MV200" s="7">
        <v>0</v>
      </c>
      <c r="MW200" s="7">
        <v>0</v>
      </c>
      <c r="MX200" s="7">
        <v>0</v>
      </c>
      <c r="MY200" s="7"/>
      <c r="MZ200" s="7"/>
      <c r="NA200" s="7"/>
      <c r="NB200" s="7">
        <v>12800</v>
      </c>
      <c r="NC200" s="7">
        <v>8300</v>
      </c>
      <c r="ND200" s="7">
        <v>8300</v>
      </c>
      <c r="NE200" s="7"/>
      <c r="NF200" s="7"/>
      <c r="NG200" s="7"/>
      <c r="NH200" s="7">
        <v>26000</v>
      </c>
      <c r="NI200" s="7">
        <v>20000</v>
      </c>
      <c r="NJ200" s="7">
        <v>20000</v>
      </c>
      <c r="NK200" s="7"/>
      <c r="NL200" s="7"/>
      <c r="NM200" s="7"/>
      <c r="NN200" s="7">
        <v>34000</v>
      </c>
      <c r="NO200" s="7">
        <v>30000</v>
      </c>
      <c r="NP200" s="7">
        <v>30000</v>
      </c>
      <c r="NQ200" s="7"/>
      <c r="NR200" s="7"/>
      <c r="NS200" s="7"/>
      <c r="NT200" s="7">
        <v>3800</v>
      </c>
      <c r="NU200" s="7">
        <v>2800</v>
      </c>
      <c r="NV200" s="7">
        <v>2800</v>
      </c>
      <c r="NW200" s="7"/>
      <c r="NX200" s="7"/>
      <c r="NY200" s="7"/>
      <c r="NZ200" s="7">
        <v>6100</v>
      </c>
      <c r="OA200" s="7">
        <v>5000</v>
      </c>
      <c r="OB200" s="7">
        <v>5000</v>
      </c>
      <c r="OC200" s="7"/>
      <c r="OD200" s="7"/>
      <c r="OE200" s="7"/>
      <c r="OF200" s="7">
        <v>55000</v>
      </c>
      <c r="OG200" s="7">
        <v>30000</v>
      </c>
      <c r="OH200" s="7">
        <v>30000</v>
      </c>
      <c r="OI200" s="7"/>
      <c r="OJ200" s="7"/>
      <c r="OK200" s="7"/>
      <c r="OL200" s="7">
        <v>0</v>
      </c>
      <c r="OM200" s="7">
        <v>0</v>
      </c>
      <c r="ON200" s="7">
        <v>0</v>
      </c>
      <c r="OO200" s="7"/>
      <c r="OP200" s="7"/>
      <c r="OQ200" s="7"/>
      <c r="OR200" s="7">
        <v>0</v>
      </c>
      <c r="OS200" s="7">
        <v>0</v>
      </c>
      <c r="OT200" s="7">
        <v>0</v>
      </c>
      <c r="OU200" s="7"/>
      <c r="OV200" s="7"/>
      <c r="OW200" s="7"/>
      <c r="OX200" s="7">
        <v>0</v>
      </c>
      <c r="OY200" s="7">
        <v>0</v>
      </c>
      <c r="OZ200" s="7">
        <v>0</v>
      </c>
      <c r="PA200" s="7"/>
      <c r="PB200" s="7"/>
      <c r="PC200" s="7"/>
      <c r="PD200" s="7">
        <v>18000</v>
      </c>
      <c r="PE200" s="7">
        <v>0</v>
      </c>
      <c r="PF200" s="7">
        <v>0</v>
      </c>
      <c r="PG200" s="7"/>
      <c r="PH200" s="7"/>
      <c r="PI200" s="7"/>
      <c r="PJ200" s="7">
        <v>18000</v>
      </c>
      <c r="PK200" s="7">
        <v>4000</v>
      </c>
      <c r="PL200" s="7">
        <v>4000</v>
      </c>
      <c r="PM200" s="7"/>
      <c r="PN200" s="7"/>
      <c r="PO200" s="7"/>
      <c r="PP200" s="7">
        <v>629897</v>
      </c>
      <c r="PQ200" s="7">
        <v>500100</v>
      </c>
      <c r="PR200" s="8">
        <v>500100</v>
      </c>
      <c r="PS200" s="7">
        <v>100</v>
      </c>
      <c r="PT200" s="7">
        <v>100</v>
      </c>
      <c r="PU200" s="7"/>
      <c r="PV200" s="7">
        <v>234710</v>
      </c>
      <c r="PW200" s="7"/>
      <c r="PX200" s="7"/>
      <c r="PY200" s="7">
        <v>278000</v>
      </c>
      <c r="PZ200" s="7">
        <v>500100</v>
      </c>
      <c r="QA200" s="7"/>
      <c r="QB200" s="7">
        <v>0</v>
      </c>
      <c r="QC200" s="7">
        <v>0</v>
      </c>
      <c r="QD200" s="7"/>
      <c r="QE200" s="7">
        <v>0</v>
      </c>
      <c r="QF200" s="7">
        <v>0</v>
      </c>
      <c r="QG200" s="7"/>
      <c r="QH200" s="7">
        <v>0</v>
      </c>
      <c r="QI200" s="7">
        <v>0</v>
      </c>
      <c r="QJ200" s="7"/>
      <c r="QK200" s="7">
        <v>121000</v>
      </c>
      <c r="QL200" s="7">
        <v>129797</v>
      </c>
      <c r="QM200" s="7"/>
      <c r="QN200" s="7"/>
      <c r="QO200" s="7">
        <v>0</v>
      </c>
      <c r="QP200" s="7">
        <v>0</v>
      </c>
      <c r="QQ200" s="7"/>
      <c r="QR200" s="7"/>
      <c r="QS200" s="7"/>
      <c r="QT200" s="7"/>
      <c r="QU200" s="7"/>
      <c r="QV200" s="7"/>
      <c r="QW200" s="7"/>
      <c r="QX200" s="7"/>
      <c r="QY200" s="7"/>
      <c r="QZ200" s="7"/>
      <c r="RA200" s="7"/>
      <c r="RB200" s="7"/>
      <c r="RC200" s="7"/>
      <c r="RD200" s="7"/>
      <c r="RE200" s="7"/>
      <c r="RF200" s="7"/>
      <c r="RG200" s="7"/>
      <c r="RH200" s="7"/>
      <c r="RI200" s="7">
        <v>0</v>
      </c>
      <c r="RJ200" s="7"/>
      <c r="RK200" s="7"/>
      <c r="RL200" s="7"/>
      <c r="RM200" s="7" t="s">
        <v>1188</v>
      </c>
      <c r="RN200" s="7"/>
      <c r="RO200" s="7"/>
      <c r="RP200" s="7"/>
      <c r="RQ200" s="7"/>
      <c r="RR200" s="7"/>
      <c r="RS200" s="7"/>
      <c r="RT200" s="7"/>
      <c r="RU200" s="7"/>
      <c r="RV200" s="7"/>
      <c r="RW200" s="7"/>
      <c r="RX200" s="7"/>
      <c r="RY200" s="7"/>
      <c r="RZ200" s="7"/>
      <c r="SA200" s="7"/>
      <c r="SB200" s="7"/>
      <c r="SC200" s="7"/>
      <c r="SD200" s="7"/>
      <c r="SE200" s="7"/>
      <c r="SF200" s="7"/>
      <c r="SG200" s="36">
        <f t="shared" si="283"/>
        <v>629897</v>
      </c>
      <c r="SH200" s="36">
        <f t="shared" si="284"/>
        <v>629897</v>
      </c>
      <c r="SI200" s="36">
        <f t="shared" si="285"/>
        <v>371247</v>
      </c>
      <c r="SJ200" s="20">
        <f t="shared" si="286"/>
        <v>225465</v>
      </c>
      <c r="SK200" s="20">
        <f t="shared" si="287"/>
        <v>76782</v>
      </c>
      <c r="SL200" s="20">
        <f t="shared" si="288"/>
        <v>69000</v>
      </c>
      <c r="SM200" s="20">
        <f t="shared" si="289"/>
        <v>0</v>
      </c>
      <c r="SN200" s="36">
        <f t="shared" si="290"/>
        <v>258650</v>
      </c>
      <c r="SO200" s="36">
        <f t="shared" si="291"/>
        <v>32000</v>
      </c>
      <c r="SP200" s="20">
        <f t="shared" si="292"/>
        <v>4000</v>
      </c>
      <c r="SQ200" s="20">
        <f t="shared" si="293"/>
        <v>28000</v>
      </c>
      <c r="SR200" s="20">
        <f t="shared" si="294"/>
        <v>0</v>
      </c>
      <c r="SS200" s="20">
        <f t="shared" si="295"/>
        <v>2150</v>
      </c>
      <c r="ST200" s="20">
        <f t="shared" si="296"/>
        <v>36000</v>
      </c>
      <c r="SU200" s="20">
        <f t="shared" si="297"/>
        <v>14800</v>
      </c>
      <c r="SV200" s="36">
        <f t="shared" si="298"/>
        <v>137700</v>
      </c>
      <c r="SW200" s="20">
        <f t="shared" si="299"/>
        <v>0</v>
      </c>
      <c r="SX200" s="20">
        <f t="shared" si="300"/>
        <v>12800</v>
      </c>
      <c r="SY200" s="20">
        <f t="shared" si="301"/>
        <v>26000</v>
      </c>
      <c r="SZ200" s="20">
        <f t="shared" si="302"/>
        <v>34000</v>
      </c>
      <c r="TA200" s="20">
        <f t="shared" si="303"/>
        <v>3800</v>
      </c>
      <c r="TB200" s="20">
        <f t="shared" si="304"/>
        <v>6100</v>
      </c>
      <c r="TC200" s="20">
        <f t="shared" si="305"/>
        <v>55000</v>
      </c>
      <c r="TD200" s="20">
        <f t="shared" si="306"/>
        <v>0</v>
      </c>
      <c r="TE200" s="20">
        <f t="shared" si="307"/>
        <v>0</v>
      </c>
      <c r="TF200" s="20">
        <f t="shared" si="308"/>
        <v>0</v>
      </c>
      <c r="TG200" s="20">
        <f t="shared" si="309"/>
        <v>18000</v>
      </c>
      <c r="TH200" s="20">
        <f t="shared" si="310"/>
        <v>18000</v>
      </c>
      <c r="TI200" s="6"/>
      <c r="TJ200" s="36">
        <f t="shared" si="311"/>
        <v>500100</v>
      </c>
      <c r="TK200" s="36">
        <f t="shared" si="312"/>
        <v>500100</v>
      </c>
      <c r="TL200" s="36">
        <f t="shared" si="313"/>
        <v>338000</v>
      </c>
      <c r="TM200" s="20">
        <f t="shared" si="314"/>
        <v>194000</v>
      </c>
      <c r="TN200" s="20">
        <f t="shared" si="315"/>
        <v>75000</v>
      </c>
      <c r="TO200" s="20">
        <f t="shared" si="316"/>
        <v>69000</v>
      </c>
      <c r="TP200" s="20">
        <f t="shared" si="317"/>
        <v>0</v>
      </c>
      <c r="TQ200" s="36">
        <f t="shared" si="318"/>
        <v>162100</v>
      </c>
      <c r="TR200" s="36">
        <f t="shared" si="319"/>
        <v>23000</v>
      </c>
      <c r="TS200" s="20">
        <f t="shared" si="320"/>
        <v>3000</v>
      </c>
      <c r="TT200" s="20">
        <f t="shared" si="321"/>
        <v>20000</v>
      </c>
      <c r="TU200" s="20">
        <f t="shared" si="322"/>
        <v>0</v>
      </c>
      <c r="TV200" s="20">
        <f t="shared" si="323"/>
        <v>2000</v>
      </c>
      <c r="TW200" s="20">
        <f t="shared" si="324"/>
        <v>30000</v>
      </c>
      <c r="TX200" s="20">
        <f t="shared" si="325"/>
        <v>7000</v>
      </c>
      <c r="TY200" s="36">
        <f t="shared" si="326"/>
        <v>96100</v>
      </c>
      <c r="TZ200" s="20">
        <f t="shared" si="327"/>
        <v>0</v>
      </c>
      <c r="UA200" s="20">
        <f t="shared" si="328"/>
        <v>8300</v>
      </c>
      <c r="UB200" s="20">
        <f t="shared" si="329"/>
        <v>20000</v>
      </c>
      <c r="UC200" s="20">
        <f t="shared" si="330"/>
        <v>30000</v>
      </c>
      <c r="UD200" s="20">
        <f t="shared" si="331"/>
        <v>2800</v>
      </c>
      <c r="UE200" s="20">
        <f t="shared" si="332"/>
        <v>5000</v>
      </c>
      <c r="UF200" s="20">
        <f t="shared" si="333"/>
        <v>30000</v>
      </c>
      <c r="UG200" s="20">
        <f t="shared" si="334"/>
        <v>0</v>
      </c>
      <c r="UH200" s="20">
        <f t="shared" si="335"/>
        <v>0</v>
      </c>
      <c r="UI200" s="20">
        <f t="shared" si="336"/>
        <v>0</v>
      </c>
      <c r="UJ200" s="20">
        <f t="shared" si="337"/>
        <v>0</v>
      </c>
      <c r="UK200" s="20">
        <f t="shared" si="338"/>
        <v>4000</v>
      </c>
      <c r="UL200" s="6"/>
      <c r="UM200" s="36">
        <f t="shared" si="339"/>
        <v>500100</v>
      </c>
      <c r="UN200" s="36">
        <f t="shared" si="340"/>
        <v>500100</v>
      </c>
      <c r="UO200" s="36">
        <f t="shared" si="341"/>
        <v>338000</v>
      </c>
      <c r="UP200" s="20">
        <f t="shared" si="342"/>
        <v>194000</v>
      </c>
      <c r="UQ200" s="20">
        <f t="shared" si="343"/>
        <v>75000</v>
      </c>
      <c r="UR200" s="20">
        <f t="shared" si="344"/>
        <v>69000</v>
      </c>
      <c r="US200" s="20">
        <f t="shared" si="345"/>
        <v>0</v>
      </c>
      <c r="UT200" s="36">
        <f t="shared" si="346"/>
        <v>162100</v>
      </c>
      <c r="UU200" s="36">
        <f t="shared" si="347"/>
        <v>23000</v>
      </c>
      <c r="UV200" s="20">
        <f t="shared" si="348"/>
        <v>3000</v>
      </c>
      <c r="UW200" s="20">
        <f t="shared" si="349"/>
        <v>20000</v>
      </c>
      <c r="UX200" s="20">
        <f t="shared" si="350"/>
        <v>0</v>
      </c>
      <c r="UY200" s="20">
        <f t="shared" si="351"/>
        <v>2000</v>
      </c>
      <c r="UZ200" s="20">
        <f t="shared" si="352"/>
        <v>30000</v>
      </c>
      <c r="VA200" s="20">
        <f t="shared" si="353"/>
        <v>7000</v>
      </c>
      <c r="VB200" s="36">
        <f t="shared" si="354"/>
        <v>96100</v>
      </c>
      <c r="VC200" s="20">
        <f t="shared" si="355"/>
        <v>0</v>
      </c>
      <c r="VD200" s="20">
        <f t="shared" si="356"/>
        <v>8300</v>
      </c>
      <c r="VE200" s="20">
        <f t="shared" si="357"/>
        <v>20000</v>
      </c>
      <c r="VF200" s="20">
        <f t="shared" si="358"/>
        <v>30000</v>
      </c>
      <c r="VG200" s="20">
        <f t="shared" si="359"/>
        <v>2800</v>
      </c>
      <c r="VH200" s="20">
        <f t="shared" si="360"/>
        <v>5000</v>
      </c>
      <c r="VI200" s="20">
        <f t="shared" si="361"/>
        <v>30000</v>
      </c>
      <c r="VJ200" s="20">
        <f t="shared" si="362"/>
        <v>0</v>
      </c>
      <c r="VK200" s="20">
        <f t="shared" si="363"/>
        <v>0</v>
      </c>
      <c r="VL200" s="20">
        <f t="shared" si="364"/>
        <v>0</v>
      </c>
      <c r="VM200" s="20">
        <f t="shared" si="365"/>
        <v>0</v>
      </c>
      <c r="VN200" s="20">
        <f t="shared" si="366"/>
        <v>4000</v>
      </c>
      <c r="VT200" s="34">
        <f t="shared" si="253"/>
        <v>3921078</v>
      </c>
      <c r="VU200" s="34" t="str">
        <f t="shared" si="254"/>
        <v>Spokojený domov, o.p.s.</v>
      </c>
      <c r="VV200" s="34" t="str">
        <f t="shared" si="255"/>
        <v>Pečovatelská služba</v>
      </c>
      <c r="VW200" s="34" t="str">
        <f t="shared" si="256"/>
        <v>pečovatelská služba</v>
      </c>
      <c r="VX200" s="10">
        <f t="shared" si="257"/>
        <v>70150</v>
      </c>
      <c r="VY200" s="10"/>
      <c r="VZ200" s="10"/>
      <c r="WA200" s="10">
        <f t="shared" si="258"/>
        <v>0</v>
      </c>
      <c r="WB200" s="10">
        <f t="shared" si="259"/>
        <v>6100</v>
      </c>
      <c r="WC200" s="10">
        <f t="shared" si="260"/>
        <v>26000</v>
      </c>
      <c r="WD200" s="10">
        <f t="shared" si="261"/>
        <v>0</v>
      </c>
      <c r="WE200" s="10">
        <f t="shared" si="262"/>
        <v>50600</v>
      </c>
      <c r="WF200" s="10"/>
      <c r="WG200" s="10"/>
      <c r="WH200" s="10">
        <f t="shared" si="263"/>
        <v>18000</v>
      </c>
      <c r="WI200" s="10">
        <f t="shared" si="264"/>
        <v>87800</v>
      </c>
      <c r="WJ200" s="10">
        <f t="shared" si="265"/>
        <v>250969</v>
      </c>
      <c r="WK200" s="10"/>
      <c r="WL200" s="10">
        <f t="shared" si="266"/>
        <v>120278</v>
      </c>
      <c r="WM200" s="10">
        <f t="shared" si="267"/>
        <v>629897</v>
      </c>
      <c r="WN200" s="10">
        <f t="shared" si="268"/>
        <v>629897</v>
      </c>
      <c r="WO200" s="10">
        <f t="shared" si="269"/>
        <v>0</v>
      </c>
      <c r="WP200" s="10">
        <f t="shared" si="270"/>
        <v>371247</v>
      </c>
      <c r="WQ200" s="34">
        <v>6115340</v>
      </c>
      <c r="WR200" s="10">
        <f t="shared" si="271"/>
        <v>55000</v>
      </c>
      <c r="WS200" s="10"/>
      <c r="WT200" s="10"/>
      <c r="WU200" s="10">
        <f t="shared" si="272"/>
        <v>0</v>
      </c>
      <c r="WV200" s="10">
        <f t="shared" si="273"/>
        <v>5000</v>
      </c>
      <c r="WW200" s="10">
        <f t="shared" si="274"/>
        <v>20000</v>
      </c>
      <c r="WX200" s="10">
        <f t="shared" si="275"/>
        <v>0</v>
      </c>
      <c r="WY200" s="10">
        <f t="shared" si="276"/>
        <v>41100</v>
      </c>
      <c r="WZ200" s="10"/>
      <c r="XA200" s="10"/>
      <c r="XB200" s="10">
        <f t="shared" si="277"/>
        <v>0</v>
      </c>
      <c r="XC200" s="10">
        <f t="shared" si="278"/>
        <v>41000</v>
      </c>
      <c r="XD200" s="10">
        <f t="shared" si="279"/>
        <v>338000</v>
      </c>
      <c r="XE200" s="10">
        <f t="shared" si="280"/>
        <v>500100</v>
      </c>
      <c r="XF200" s="10"/>
      <c r="XG200" s="10">
        <f t="shared" si="281"/>
        <v>500100</v>
      </c>
      <c r="XH200" s="10">
        <f t="shared" si="282"/>
        <v>0</v>
      </c>
      <c r="XI200" s="10"/>
      <c r="XJ200" s="10"/>
      <c r="XK200" s="10"/>
    </row>
    <row r="201" spans="1:635" s="34" customFormat="1" ht="28.5" customHeight="1">
      <c r="A201" s="7">
        <v>1</v>
      </c>
      <c r="B201" s="9" t="s">
        <v>1846</v>
      </c>
      <c r="C201" s="7">
        <v>26597063</v>
      </c>
      <c r="D201" s="7" t="s">
        <v>1847</v>
      </c>
      <c r="E201" s="7" t="s">
        <v>1848</v>
      </c>
      <c r="F201" s="7">
        <v>3198258</v>
      </c>
      <c r="G201" s="7" t="s">
        <v>1214</v>
      </c>
      <c r="H201" s="7" t="s">
        <v>1187</v>
      </c>
      <c r="I201" s="7" t="s">
        <v>1214</v>
      </c>
      <c r="J201" s="35">
        <v>39083</v>
      </c>
      <c r="K201" s="7"/>
      <c r="L201" s="7" t="s">
        <v>1188</v>
      </c>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t="s">
        <v>1301</v>
      </c>
      <c r="AQ201" s="7">
        <v>70</v>
      </c>
      <c r="AR201" s="7">
        <v>26</v>
      </c>
      <c r="AS201" s="7">
        <v>45</v>
      </c>
      <c r="AT201" s="7">
        <v>68</v>
      </c>
      <c r="AU201" s="7">
        <v>70</v>
      </c>
      <c r="AV201" s="7"/>
      <c r="AW201" s="7"/>
      <c r="AX201" s="7"/>
      <c r="AY201" s="7"/>
      <c r="AZ201" s="7"/>
      <c r="BA201" s="7"/>
      <c r="BB201" s="7"/>
      <c r="BC201" s="7"/>
      <c r="BD201" s="7"/>
      <c r="BE201" s="7"/>
      <c r="BF201" s="7"/>
      <c r="BG201" s="7"/>
      <c r="BH201" s="7"/>
      <c r="BI201" s="7"/>
      <c r="BJ201" s="7">
        <v>25000</v>
      </c>
      <c r="BK201" s="7"/>
      <c r="BL201" s="7" t="s">
        <v>1618</v>
      </c>
      <c r="BM201" s="7" t="s">
        <v>1191</v>
      </c>
      <c r="BN201" s="7" t="s">
        <v>1192</v>
      </c>
      <c r="BO201" s="7">
        <v>0</v>
      </c>
      <c r="BP201" s="7">
        <v>1</v>
      </c>
      <c r="BQ201" s="7">
        <v>0</v>
      </c>
      <c r="BR201" s="7">
        <v>5</v>
      </c>
      <c r="BS201" s="7">
        <v>0</v>
      </c>
      <c r="BT201" s="7">
        <v>5</v>
      </c>
      <c r="BU201" s="7">
        <v>6</v>
      </c>
      <c r="BV201" s="7">
        <v>10</v>
      </c>
      <c r="BW201" s="7">
        <v>6</v>
      </c>
      <c r="BX201" s="7">
        <v>4</v>
      </c>
      <c r="BY201" s="7">
        <v>5</v>
      </c>
      <c r="BZ201" s="7">
        <v>7</v>
      </c>
      <c r="CA201" s="7">
        <v>10</v>
      </c>
      <c r="CB201" s="7">
        <v>11</v>
      </c>
      <c r="CC201" s="7">
        <v>4</v>
      </c>
      <c r="CD201" s="7">
        <v>6</v>
      </c>
      <c r="CE201" s="7">
        <v>31</v>
      </c>
      <c r="CF201" s="7">
        <v>37</v>
      </c>
      <c r="CG201" s="7"/>
      <c r="CH201" s="7">
        <v>0</v>
      </c>
      <c r="CI201" s="7">
        <v>1</v>
      </c>
      <c r="CJ201" s="7">
        <v>0</v>
      </c>
      <c r="CK201" s="7">
        <v>7</v>
      </c>
      <c r="CL201" s="7">
        <v>0</v>
      </c>
      <c r="CM201" s="7">
        <v>8</v>
      </c>
      <c r="CN201" s="7">
        <v>14</v>
      </c>
      <c r="CO201" s="7">
        <v>18</v>
      </c>
      <c r="CP201" s="7">
        <v>14</v>
      </c>
      <c r="CQ201" s="7">
        <v>8</v>
      </c>
      <c r="CR201" s="7">
        <v>8</v>
      </c>
      <c r="CS201" s="7">
        <v>15</v>
      </c>
      <c r="CT201" s="7">
        <v>18</v>
      </c>
      <c r="CU201" s="7">
        <v>21</v>
      </c>
      <c r="CV201" s="7">
        <v>8</v>
      </c>
      <c r="CW201" s="7">
        <v>8</v>
      </c>
      <c r="CX201" s="7">
        <v>62</v>
      </c>
      <c r="CY201" s="7">
        <v>70</v>
      </c>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v>1</v>
      </c>
      <c r="EL201" s="7">
        <v>0.7</v>
      </c>
      <c r="EM201" s="7">
        <v>0.7</v>
      </c>
      <c r="EN201" s="7">
        <v>387160</v>
      </c>
      <c r="EO201" s="7">
        <v>387160</v>
      </c>
      <c r="EP201" s="7">
        <v>10</v>
      </c>
      <c r="EQ201" s="7">
        <v>6.75</v>
      </c>
      <c r="ER201" s="7">
        <v>6.75</v>
      </c>
      <c r="ES201" s="7">
        <v>1908860</v>
      </c>
      <c r="ET201" s="7">
        <v>1780000</v>
      </c>
      <c r="EU201" s="7"/>
      <c r="EV201" s="7"/>
      <c r="EW201" s="7"/>
      <c r="EX201" s="7"/>
      <c r="EY201" s="7"/>
      <c r="EZ201" s="7"/>
      <c r="FA201" s="7"/>
      <c r="FB201" s="7"/>
      <c r="FC201" s="7"/>
      <c r="FD201" s="7"/>
      <c r="FE201" s="7"/>
      <c r="FF201" s="7"/>
      <c r="FG201" s="7"/>
      <c r="FH201" s="7"/>
      <c r="FI201" s="7"/>
      <c r="FJ201" s="7"/>
      <c r="FK201" s="7"/>
      <c r="FL201" s="7"/>
      <c r="FM201" s="7"/>
      <c r="FN201" s="7"/>
      <c r="FO201" s="7">
        <v>2</v>
      </c>
      <c r="FP201" s="7">
        <v>0.9</v>
      </c>
      <c r="FQ201" s="7">
        <v>0.9</v>
      </c>
      <c r="FR201" s="7">
        <v>552780</v>
      </c>
      <c r="FS201" s="7">
        <v>161640</v>
      </c>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v>2</v>
      </c>
      <c r="IO201" s="7">
        <v>600</v>
      </c>
      <c r="IP201" s="7">
        <v>0.29899999999999999</v>
      </c>
      <c r="IQ201" s="7">
        <v>48000</v>
      </c>
      <c r="IR201" s="7">
        <v>48000</v>
      </c>
      <c r="IS201" s="7">
        <v>1</v>
      </c>
      <c r="IT201" s="7">
        <v>300</v>
      </c>
      <c r="IU201" s="7">
        <v>0.14899999999999999</v>
      </c>
      <c r="IV201" s="7">
        <v>27000</v>
      </c>
      <c r="IW201" s="7">
        <v>0</v>
      </c>
      <c r="IX201" s="7"/>
      <c r="IY201" s="7"/>
      <c r="IZ201" s="7"/>
      <c r="JA201" s="7"/>
      <c r="JB201" s="7"/>
      <c r="JC201" s="7"/>
      <c r="JD201" s="7"/>
      <c r="JE201" s="7"/>
      <c r="JF201" s="7"/>
      <c r="JG201" s="7"/>
      <c r="JH201" s="7"/>
      <c r="JI201" s="7"/>
      <c r="JJ201" s="7"/>
      <c r="JK201" s="7"/>
      <c r="JL201" s="7"/>
      <c r="JM201" s="7"/>
      <c r="JN201" s="7"/>
      <c r="JO201" s="7"/>
      <c r="JP201" s="7"/>
      <c r="JQ201" s="7"/>
      <c r="JR201" s="7"/>
      <c r="JS201" s="7"/>
      <c r="JT201" s="7"/>
      <c r="JU201" s="7"/>
      <c r="JV201" s="7"/>
      <c r="JW201" s="7"/>
      <c r="JX201" s="7"/>
      <c r="JY201" s="7"/>
      <c r="JZ201" s="7"/>
      <c r="KA201" s="7"/>
      <c r="KB201" s="7">
        <v>1</v>
      </c>
      <c r="KC201" s="7">
        <v>1</v>
      </c>
      <c r="KD201" s="7">
        <v>1</v>
      </c>
      <c r="KE201" s="7">
        <v>260000</v>
      </c>
      <c r="KF201" s="7">
        <v>260000</v>
      </c>
      <c r="KG201" s="7">
        <v>0</v>
      </c>
      <c r="KH201" s="7"/>
      <c r="KI201" s="7">
        <v>7.45</v>
      </c>
      <c r="KJ201" s="7">
        <v>0</v>
      </c>
      <c r="KK201" s="7">
        <v>0.29899999999999999</v>
      </c>
      <c r="KL201" s="7">
        <v>0</v>
      </c>
      <c r="KM201" s="7">
        <v>7.7489999999999997</v>
      </c>
      <c r="KN201" s="7">
        <v>2848800</v>
      </c>
      <c r="KO201" s="7">
        <v>2328800</v>
      </c>
      <c r="KP201" s="7">
        <v>2328800</v>
      </c>
      <c r="KQ201" s="7"/>
      <c r="KR201" s="7"/>
      <c r="KS201" s="7"/>
      <c r="KT201" s="7">
        <v>0</v>
      </c>
      <c r="KU201" s="7">
        <v>0</v>
      </c>
      <c r="KV201" s="7">
        <v>0</v>
      </c>
      <c r="KW201" s="7"/>
      <c r="KX201" s="7"/>
      <c r="KY201" s="7"/>
      <c r="KZ201" s="7">
        <v>75000</v>
      </c>
      <c r="LA201" s="7">
        <v>48000</v>
      </c>
      <c r="LB201" s="7">
        <v>48000</v>
      </c>
      <c r="LC201" s="7"/>
      <c r="LD201" s="7"/>
      <c r="LE201" s="7"/>
      <c r="LF201" s="7">
        <v>0</v>
      </c>
      <c r="LG201" s="7">
        <v>0</v>
      </c>
      <c r="LH201" s="7">
        <v>0</v>
      </c>
      <c r="LI201" s="7"/>
      <c r="LJ201" s="7"/>
      <c r="LK201" s="7"/>
      <c r="LL201" s="7">
        <v>0</v>
      </c>
      <c r="LM201" s="7">
        <v>0</v>
      </c>
      <c r="LN201" s="7">
        <v>0</v>
      </c>
      <c r="LO201" s="7"/>
      <c r="LP201" s="7"/>
      <c r="LQ201" s="7"/>
      <c r="LR201" s="7">
        <v>0</v>
      </c>
      <c r="LS201" s="7">
        <v>0</v>
      </c>
      <c r="LT201" s="7">
        <v>0</v>
      </c>
      <c r="LU201" s="7"/>
      <c r="LV201" s="7"/>
      <c r="LW201" s="7"/>
      <c r="LX201" s="7">
        <v>0</v>
      </c>
      <c r="LY201" s="7">
        <v>0</v>
      </c>
      <c r="LZ201" s="7">
        <v>0</v>
      </c>
      <c r="MA201" s="7"/>
      <c r="MB201" s="7"/>
      <c r="MC201" s="7"/>
      <c r="MD201" s="7">
        <v>30000</v>
      </c>
      <c r="ME201" s="7">
        <v>0</v>
      </c>
      <c r="MF201" s="7">
        <v>0</v>
      </c>
      <c r="MG201" s="7"/>
      <c r="MH201" s="7"/>
      <c r="MI201" s="7"/>
      <c r="MJ201" s="7">
        <v>0</v>
      </c>
      <c r="MK201" s="7">
        <v>0</v>
      </c>
      <c r="ML201" s="7">
        <v>0</v>
      </c>
      <c r="MM201" s="7"/>
      <c r="MN201" s="7"/>
      <c r="MO201" s="7"/>
      <c r="MP201" s="7">
        <v>0</v>
      </c>
      <c r="MQ201" s="7">
        <v>0</v>
      </c>
      <c r="MR201" s="7">
        <v>0</v>
      </c>
      <c r="MS201" s="7"/>
      <c r="MT201" s="7"/>
      <c r="MU201" s="7"/>
      <c r="MV201" s="7">
        <v>50000</v>
      </c>
      <c r="MW201" s="7">
        <v>0</v>
      </c>
      <c r="MX201" s="7">
        <v>0</v>
      </c>
      <c r="MY201" s="7"/>
      <c r="MZ201" s="7"/>
      <c r="NA201" s="7"/>
      <c r="NB201" s="7">
        <v>30000</v>
      </c>
      <c r="NC201" s="7">
        <v>0</v>
      </c>
      <c r="ND201" s="7">
        <v>0</v>
      </c>
      <c r="NE201" s="7"/>
      <c r="NF201" s="7"/>
      <c r="NG201" s="7"/>
      <c r="NH201" s="7">
        <v>60000</v>
      </c>
      <c r="NI201" s="7">
        <v>0</v>
      </c>
      <c r="NJ201" s="7">
        <v>0</v>
      </c>
      <c r="NK201" s="7"/>
      <c r="NL201" s="7"/>
      <c r="NM201" s="7"/>
      <c r="NN201" s="7">
        <v>0</v>
      </c>
      <c r="NO201" s="7">
        <v>0</v>
      </c>
      <c r="NP201" s="7">
        <v>0</v>
      </c>
      <c r="NQ201" s="7"/>
      <c r="NR201" s="7"/>
      <c r="NS201" s="7"/>
      <c r="NT201" s="7">
        <v>80000</v>
      </c>
      <c r="NU201" s="7">
        <v>20000</v>
      </c>
      <c r="NV201" s="7">
        <v>20000</v>
      </c>
      <c r="NW201" s="7"/>
      <c r="NX201" s="7"/>
      <c r="NY201" s="7"/>
      <c r="NZ201" s="7">
        <v>0</v>
      </c>
      <c r="OA201" s="7">
        <v>0</v>
      </c>
      <c r="OB201" s="7">
        <v>0</v>
      </c>
      <c r="OC201" s="7"/>
      <c r="OD201" s="7"/>
      <c r="OE201" s="7"/>
      <c r="OF201" s="7">
        <v>180000</v>
      </c>
      <c r="OG201" s="7">
        <v>130000</v>
      </c>
      <c r="OH201" s="7">
        <v>130000</v>
      </c>
      <c r="OI201" s="7"/>
      <c r="OJ201" s="7"/>
      <c r="OK201" s="7"/>
      <c r="OL201" s="7">
        <v>0</v>
      </c>
      <c r="OM201" s="7">
        <v>0</v>
      </c>
      <c r="ON201" s="7">
        <v>0</v>
      </c>
      <c r="OO201" s="7"/>
      <c r="OP201" s="7"/>
      <c r="OQ201" s="7"/>
      <c r="OR201" s="7">
        <v>260000</v>
      </c>
      <c r="OS201" s="7">
        <v>260000</v>
      </c>
      <c r="OT201" s="7">
        <v>260000</v>
      </c>
      <c r="OU201" s="7"/>
      <c r="OV201" s="7"/>
      <c r="OW201" s="7"/>
      <c r="OX201" s="7">
        <v>0</v>
      </c>
      <c r="OY201" s="7">
        <v>0</v>
      </c>
      <c r="OZ201" s="7">
        <v>0</v>
      </c>
      <c r="PA201" s="7"/>
      <c r="PB201" s="7"/>
      <c r="PC201" s="7"/>
      <c r="PD201" s="7">
        <v>0</v>
      </c>
      <c r="PE201" s="7">
        <v>0</v>
      </c>
      <c r="PF201" s="7">
        <v>0</v>
      </c>
      <c r="PG201" s="7"/>
      <c r="PH201" s="7"/>
      <c r="PI201" s="7"/>
      <c r="PJ201" s="7">
        <v>0</v>
      </c>
      <c r="PK201" s="7">
        <v>0</v>
      </c>
      <c r="PL201" s="7">
        <v>0</v>
      </c>
      <c r="PM201" s="7"/>
      <c r="PN201" s="7"/>
      <c r="PO201" s="7"/>
      <c r="PP201" s="7">
        <v>3613800</v>
      </c>
      <c r="PQ201" s="7">
        <v>2786800</v>
      </c>
      <c r="PR201" s="8">
        <v>2786800</v>
      </c>
      <c r="PS201" s="7">
        <v>100</v>
      </c>
      <c r="PT201" s="7">
        <v>100</v>
      </c>
      <c r="PU201" s="7"/>
      <c r="PV201" s="7"/>
      <c r="PW201" s="7"/>
      <c r="PX201" s="7">
        <v>0</v>
      </c>
      <c r="PY201" s="7">
        <v>0</v>
      </c>
      <c r="PZ201" s="7">
        <v>2786800</v>
      </c>
      <c r="QA201" s="7">
        <v>0</v>
      </c>
      <c r="QB201" s="7">
        <v>0</v>
      </c>
      <c r="QC201" s="7">
        <v>0</v>
      </c>
      <c r="QD201" s="7">
        <v>0</v>
      </c>
      <c r="QE201" s="7">
        <v>0</v>
      </c>
      <c r="QF201" s="7">
        <v>0</v>
      </c>
      <c r="QG201" s="7">
        <v>0</v>
      </c>
      <c r="QH201" s="7">
        <v>0</v>
      </c>
      <c r="QI201" s="7">
        <v>0</v>
      </c>
      <c r="QJ201" s="7">
        <v>592053</v>
      </c>
      <c r="QK201" s="7">
        <v>740000</v>
      </c>
      <c r="QL201" s="7">
        <v>720000</v>
      </c>
      <c r="QM201" s="7"/>
      <c r="QN201" s="7">
        <v>0</v>
      </c>
      <c r="QO201" s="7">
        <v>0</v>
      </c>
      <c r="QP201" s="7">
        <v>0</v>
      </c>
      <c r="QQ201" s="7"/>
      <c r="QR201" s="7"/>
      <c r="QS201" s="7"/>
      <c r="QT201" s="7"/>
      <c r="QU201" s="7">
        <v>2269000</v>
      </c>
      <c r="QV201" s="7">
        <v>2527000</v>
      </c>
      <c r="QW201" s="7">
        <v>0</v>
      </c>
      <c r="QX201" s="7">
        <v>90000</v>
      </c>
      <c r="QY201" s="7">
        <v>107000</v>
      </c>
      <c r="QZ201" s="7">
        <v>95000</v>
      </c>
      <c r="RA201" s="7"/>
      <c r="RB201" s="7"/>
      <c r="RC201" s="7"/>
      <c r="RD201" s="7">
        <v>6686</v>
      </c>
      <c r="RE201" s="7">
        <v>8652</v>
      </c>
      <c r="RF201" s="7">
        <v>12000</v>
      </c>
      <c r="RG201" s="7"/>
      <c r="RH201" s="7"/>
      <c r="RI201" s="7">
        <v>0</v>
      </c>
      <c r="RJ201" s="7"/>
      <c r="RK201" s="7"/>
      <c r="RL201" s="7"/>
      <c r="RM201" s="7" t="s">
        <v>1188</v>
      </c>
      <c r="RN201" s="7"/>
      <c r="RO201" s="7"/>
      <c r="RP201" s="7"/>
      <c r="RQ201" s="7"/>
      <c r="RR201" s="7"/>
      <c r="RS201" s="7"/>
      <c r="RT201" s="7"/>
      <c r="RU201" s="7"/>
      <c r="RV201" s="7"/>
      <c r="RW201" s="7"/>
      <c r="RX201" s="7"/>
      <c r="RY201" s="7"/>
      <c r="RZ201" s="7"/>
      <c r="SA201" s="7"/>
      <c r="SB201" s="7"/>
      <c r="SC201" s="7"/>
      <c r="SD201" s="7"/>
      <c r="SE201" s="7"/>
      <c r="SF201" s="7"/>
      <c r="SG201" s="36">
        <f t="shared" si="283"/>
        <v>3613800</v>
      </c>
      <c r="SH201" s="36">
        <f t="shared" si="284"/>
        <v>3613800</v>
      </c>
      <c r="SI201" s="36">
        <f t="shared" si="285"/>
        <v>2923800</v>
      </c>
      <c r="SJ201" s="20">
        <f t="shared" si="286"/>
        <v>2848800</v>
      </c>
      <c r="SK201" s="20">
        <f t="shared" si="287"/>
        <v>0</v>
      </c>
      <c r="SL201" s="20">
        <f t="shared" si="288"/>
        <v>75000</v>
      </c>
      <c r="SM201" s="20">
        <f t="shared" si="289"/>
        <v>0</v>
      </c>
      <c r="SN201" s="36">
        <f t="shared" si="290"/>
        <v>690000</v>
      </c>
      <c r="SO201" s="36">
        <f t="shared" si="291"/>
        <v>0</v>
      </c>
      <c r="SP201" s="20">
        <f t="shared" si="292"/>
        <v>0</v>
      </c>
      <c r="SQ201" s="20">
        <f t="shared" si="293"/>
        <v>0</v>
      </c>
      <c r="SR201" s="20">
        <f t="shared" si="294"/>
        <v>0</v>
      </c>
      <c r="SS201" s="20">
        <f t="shared" si="295"/>
        <v>30000</v>
      </c>
      <c r="ST201" s="20">
        <f t="shared" si="296"/>
        <v>0</v>
      </c>
      <c r="SU201" s="20">
        <f t="shared" si="297"/>
        <v>0</v>
      </c>
      <c r="SV201" s="36">
        <f t="shared" si="298"/>
        <v>660000</v>
      </c>
      <c r="SW201" s="20">
        <f t="shared" si="299"/>
        <v>50000</v>
      </c>
      <c r="SX201" s="20">
        <f t="shared" si="300"/>
        <v>30000</v>
      </c>
      <c r="SY201" s="20">
        <f t="shared" si="301"/>
        <v>60000</v>
      </c>
      <c r="SZ201" s="20">
        <f t="shared" si="302"/>
        <v>0</v>
      </c>
      <c r="TA201" s="20">
        <f t="shared" si="303"/>
        <v>80000</v>
      </c>
      <c r="TB201" s="20">
        <f t="shared" si="304"/>
        <v>0</v>
      </c>
      <c r="TC201" s="20">
        <f t="shared" si="305"/>
        <v>180000</v>
      </c>
      <c r="TD201" s="20">
        <f t="shared" si="306"/>
        <v>0</v>
      </c>
      <c r="TE201" s="20">
        <f t="shared" si="307"/>
        <v>260000</v>
      </c>
      <c r="TF201" s="20">
        <f t="shared" si="308"/>
        <v>0</v>
      </c>
      <c r="TG201" s="20">
        <f t="shared" si="309"/>
        <v>0</v>
      </c>
      <c r="TH201" s="20">
        <f t="shared" si="310"/>
        <v>0</v>
      </c>
      <c r="TI201" s="6"/>
      <c r="TJ201" s="36">
        <f t="shared" si="311"/>
        <v>2786800</v>
      </c>
      <c r="TK201" s="36">
        <f t="shared" si="312"/>
        <v>2786800</v>
      </c>
      <c r="TL201" s="36">
        <f t="shared" si="313"/>
        <v>2376800</v>
      </c>
      <c r="TM201" s="20">
        <f t="shared" si="314"/>
        <v>2328800</v>
      </c>
      <c r="TN201" s="20">
        <f t="shared" si="315"/>
        <v>0</v>
      </c>
      <c r="TO201" s="20">
        <f t="shared" si="316"/>
        <v>48000</v>
      </c>
      <c r="TP201" s="20">
        <f t="shared" si="317"/>
        <v>0</v>
      </c>
      <c r="TQ201" s="36">
        <f t="shared" si="318"/>
        <v>410000</v>
      </c>
      <c r="TR201" s="36">
        <f t="shared" si="319"/>
        <v>0</v>
      </c>
      <c r="TS201" s="20">
        <f t="shared" si="320"/>
        <v>0</v>
      </c>
      <c r="TT201" s="20">
        <f t="shared" si="321"/>
        <v>0</v>
      </c>
      <c r="TU201" s="20">
        <f t="shared" si="322"/>
        <v>0</v>
      </c>
      <c r="TV201" s="20">
        <f t="shared" si="323"/>
        <v>0</v>
      </c>
      <c r="TW201" s="20">
        <f t="shared" si="324"/>
        <v>0</v>
      </c>
      <c r="TX201" s="20">
        <f t="shared" si="325"/>
        <v>0</v>
      </c>
      <c r="TY201" s="36">
        <f t="shared" si="326"/>
        <v>410000</v>
      </c>
      <c r="TZ201" s="20">
        <f t="shared" si="327"/>
        <v>0</v>
      </c>
      <c r="UA201" s="20">
        <f t="shared" si="328"/>
        <v>0</v>
      </c>
      <c r="UB201" s="20">
        <f t="shared" si="329"/>
        <v>0</v>
      </c>
      <c r="UC201" s="20">
        <f t="shared" si="330"/>
        <v>0</v>
      </c>
      <c r="UD201" s="20">
        <f t="shared" si="331"/>
        <v>20000</v>
      </c>
      <c r="UE201" s="20">
        <f t="shared" si="332"/>
        <v>0</v>
      </c>
      <c r="UF201" s="20">
        <f t="shared" si="333"/>
        <v>130000</v>
      </c>
      <c r="UG201" s="20">
        <f t="shared" si="334"/>
        <v>0</v>
      </c>
      <c r="UH201" s="20">
        <f t="shared" si="335"/>
        <v>260000</v>
      </c>
      <c r="UI201" s="20">
        <f t="shared" si="336"/>
        <v>0</v>
      </c>
      <c r="UJ201" s="20">
        <f t="shared" si="337"/>
        <v>0</v>
      </c>
      <c r="UK201" s="20">
        <f t="shared" si="338"/>
        <v>0</v>
      </c>
      <c r="UL201" s="6"/>
      <c r="UM201" s="36">
        <f t="shared" si="339"/>
        <v>2786800</v>
      </c>
      <c r="UN201" s="36">
        <f t="shared" si="340"/>
        <v>2786800</v>
      </c>
      <c r="UO201" s="36">
        <f t="shared" si="341"/>
        <v>2376800</v>
      </c>
      <c r="UP201" s="20">
        <f t="shared" si="342"/>
        <v>2328800</v>
      </c>
      <c r="UQ201" s="20">
        <f t="shared" si="343"/>
        <v>0</v>
      </c>
      <c r="UR201" s="20">
        <f t="shared" si="344"/>
        <v>48000</v>
      </c>
      <c r="US201" s="20">
        <f t="shared" si="345"/>
        <v>0</v>
      </c>
      <c r="UT201" s="36">
        <f t="shared" si="346"/>
        <v>410000</v>
      </c>
      <c r="UU201" s="36">
        <f t="shared" si="347"/>
        <v>0</v>
      </c>
      <c r="UV201" s="20">
        <f t="shared" si="348"/>
        <v>0</v>
      </c>
      <c r="UW201" s="20">
        <f t="shared" si="349"/>
        <v>0</v>
      </c>
      <c r="UX201" s="20">
        <f t="shared" si="350"/>
        <v>0</v>
      </c>
      <c r="UY201" s="20">
        <f t="shared" si="351"/>
        <v>0</v>
      </c>
      <c r="UZ201" s="20">
        <f t="shared" si="352"/>
        <v>0</v>
      </c>
      <c r="VA201" s="20">
        <f t="shared" si="353"/>
        <v>0</v>
      </c>
      <c r="VB201" s="36">
        <f t="shared" si="354"/>
        <v>410000</v>
      </c>
      <c r="VC201" s="20">
        <f t="shared" si="355"/>
        <v>0</v>
      </c>
      <c r="VD201" s="20">
        <f t="shared" si="356"/>
        <v>0</v>
      </c>
      <c r="VE201" s="20">
        <f t="shared" si="357"/>
        <v>0</v>
      </c>
      <c r="VF201" s="20">
        <f t="shared" si="358"/>
        <v>0</v>
      </c>
      <c r="VG201" s="20">
        <f t="shared" si="359"/>
        <v>20000</v>
      </c>
      <c r="VH201" s="20">
        <f t="shared" si="360"/>
        <v>0</v>
      </c>
      <c r="VI201" s="20">
        <f t="shared" si="361"/>
        <v>130000</v>
      </c>
      <c r="VJ201" s="20">
        <f t="shared" si="362"/>
        <v>0</v>
      </c>
      <c r="VK201" s="20">
        <f t="shared" si="363"/>
        <v>260000</v>
      </c>
      <c r="VL201" s="20">
        <f t="shared" si="364"/>
        <v>0</v>
      </c>
      <c r="VM201" s="20">
        <f t="shared" si="365"/>
        <v>0</v>
      </c>
      <c r="VN201" s="20">
        <f t="shared" si="366"/>
        <v>0</v>
      </c>
      <c r="VT201" s="34">
        <f t="shared" ref="VT201:VT228" si="367">F201</f>
        <v>3198258</v>
      </c>
      <c r="VU201" s="34" t="str">
        <f t="shared" ref="VU201:VU228" si="368">B201</f>
        <v>Společné cesty - o.s.</v>
      </c>
      <c r="VV201" s="34" t="str">
        <f t="shared" ref="VV201:VV228" si="369">I201</f>
        <v>osobní asistence</v>
      </c>
      <c r="VW201" s="34" t="str">
        <f t="shared" ref="VW201:VW228" si="370">G201</f>
        <v>osobní asistence</v>
      </c>
      <c r="VX201" s="10">
        <f t="shared" ref="VX201:VX228" si="371">LL201+LR201+LX201+MD201+MJ201</f>
        <v>30000</v>
      </c>
      <c r="VY201" s="10"/>
      <c r="VZ201" s="10"/>
      <c r="WA201" s="10">
        <f t="shared" ref="WA201:WA228" si="372">MV201</f>
        <v>50000</v>
      </c>
      <c r="WB201" s="10">
        <f t="shared" ref="WB201:WB228" si="373">NZ201</f>
        <v>0</v>
      </c>
      <c r="WC201" s="10">
        <f t="shared" ref="WC201:WC228" si="374">NH201</f>
        <v>60000</v>
      </c>
      <c r="WD201" s="10">
        <f t="shared" ref="WD201:WD228" si="375">JA201+JF201+JK201+JP201+JU201+JZ201+KE201</f>
        <v>260000</v>
      </c>
      <c r="WE201" s="10">
        <f t="shared" ref="WE201:WE228" si="376">NB201+NN201+NT201</f>
        <v>110000</v>
      </c>
      <c r="WF201" s="10"/>
      <c r="WG201" s="10"/>
      <c r="WH201" s="10">
        <f t="shared" ref="WH201:WH228" si="377">PD201</f>
        <v>0</v>
      </c>
      <c r="WI201" s="10">
        <f t="shared" ref="WI201:WI228" si="378">MP201+OF201+OX201+PJ201</f>
        <v>180000</v>
      </c>
      <c r="WJ201" s="10">
        <f t="shared" ref="WJ201:WJ228" si="379">EN201+ES201+EX201+FC201+FH201+FM201+FX201+GD201+GJ201+GP201+GV201+HB201+HH201+HN201+HT201+HZ201+IF201+IQ201</f>
        <v>2344020</v>
      </c>
      <c r="WK201" s="10"/>
      <c r="WL201" s="10">
        <f t="shared" ref="WL201:WL228" si="380">FR201+IL201+IV201+LF201</f>
        <v>579780</v>
      </c>
      <c r="WM201" s="10">
        <f t="shared" ref="WM201:WM228" si="381">VX201+WA201+WB201+WC201+WD201+WE201+WH201+WI201+WJ201+WL201</f>
        <v>3613800</v>
      </c>
      <c r="WN201" s="10">
        <f t="shared" ref="WN201:WN228" si="382">SG201</f>
        <v>3613800</v>
      </c>
      <c r="WO201" s="10">
        <f t="shared" ref="WO201:WO228" si="383">WN201-WM201</f>
        <v>0</v>
      </c>
      <c r="WP201" s="10">
        <f t="shared" ref="WP201:WP228" si="384">WJ201+WL201</f>
        <v>2923800</v>
      </c>
      <c r="WQ201" s="34">
        <v>6115340</v>
      </c>
      <c r="WR201" s="10">
        <f t="shared" ref="WR201:WR228" si="385">LN201+LT201+LZ201+MF201+ML201</f>
        <v>0</v>
      </c>
      <c r="WS201" s="10"/>
      <c r="WT201" s="10"/>
      <c r="WU201" s="10">
        <f t="shared" ref="WU201:WU228" si="386">MX201</f>
        <v>0</v>
      </c>
      <c r="WV201" s="10">
        <f t="shared" ref="WV201:WV228" si="387">OB201</f>
        <v>0</v>
      </c>
      <c r="WW201" s="10">
        <f t="shared" ref="WW201:WW228" si="388">NJ201</f>
        <v>0</v>
      </c>
      <c r="WX201" s="10">
        <f t="shared" ref="WX201:WX228" si="389">JB201+JG201+JL201+JQ201+JV201+KA201+KF201</f>
        <v>260000</v>
      </c>
      <c r="WY201" s="10">
        <f t="shared" ref="WY201:WY228" si="390">ND201+NP201+NV201</f>
        <v>20000</v>
      </c>
      <c r="WZ201" s="10"/>
      <c r="XA201" s="10"/>
      <c r="XB201" s="10">
        <f t="shared" ref="XB201:XB228" si="391">PF201</f>
        <v>0</v>
      </c>
      <c r="XC201" s="10">
        <f t="shared" ref="XC201:XC228" si="392">MR201+OH201+OZ201+PL201</f>
        <v>130000</v>
      </c>
      <c r="XD201" s="10">
        <f t="shared" ref="XD201:XD228" si="393">KP201+KV201+LB201+LH201</f>
        <v>2376800</v>
      </c>
      <c r="XE201" s="10">
        <f t="shared" ref="XE201:XE228" si="394">WR201+WU201+WV201+WW201+WX201+WY201+XB201+XC201+XD201</f>
        <v>2786800</v>
      </c>
      <c r="XF201" s="10"/>
      <c r="XG201" s="10">
        <f t="shared" ref="XG201:XG228" si="395">PR201</f>
        <v>2786800</v>
      </c>
      <c r="XH201" s="10">
        <f t="shared" ref="XH201:XH228" si="396">XE201-XG201</f>
        <v>0</v>
      </c>
      <c r="XI201" s="10"/>
      <c r="XJ201" s="10"/>
      <c r="XK201" s="10"/>
    </row>
    <row r="202" spans="1:635" s="34" customFormat="1" ht="28.5" customHeight="1">
      <c r="A202" s="7">
        <v>1</v>
      </c>
      <c r="B202" s="9" t="s">
        <v>1849</v>
      </c>
      <c r="C202" s="7">
        <v>27031161</v>
      </c>
      <c r="D202" s="7" t="s">
        <v>1850</v>
      </c>
      <c r="E202" s="7" t="s">
        <v>1251</v>
      </c>
      <c r="F202" s="7">
        <v>4271738</v>
      </c>
      <c r="G202" s="7" t="s">
        <v>1214</v>
      </c>
      <c r="H202" s="7" t="s">
        <v>1187</v>
      </c>
      <c r="I202" s="7" t="s">
        <v>1214</v>
      </c>
      <c r="J202" s="35">
        <v>39083</v>
      </c>
      <c r="K202" s="7"/>
      <c r="L202" s="7" t="s">
        <v>1188</v>
      </c>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t="s">
        <v>1210</v>
      </c>
      <c r="AQ202" s="7">
        <v>6</v>
      </c>
      <c r="AR202" s="7">
        <v>18</v>
      </c>
      <c r="AS202" s="7">
        <v>47</v>
      </c>
      <c r="AT202" s="7">
        <v>45</v>
      </c>
      <c r="AU202" s="7">
        <v>50</v>
      </c>
      <c r="AV202" s="7"/>
      <c r="AW202" s="7"/>
      <c r="AX202" s="7"/>
      <c r="AY202" s="7"/>
      <c r="AZ202" s="7"/>
      <c r="BA202" s="7"/>
      <c r="BB202" s="7"/>
      <c r="BC202" s="7"/>
      <c r="BD202" s="7"/>
      <c r="BE202" s="7"/>
      <c r="BF202" s="7"/>
      <c r="BG202" s="7"/>
      <c r="BH202" s="7"/>
      <c r="BI202" s="7"/>
      <c r="BJ202" s="7">
        <v>14000</v>
      </c>
      <c r="BK202" s="7"/>
      <c r="BL202" s="7" t="s">
        <v>1332</v>
      </c>
      <c r="BM202" s="7" t="s">
        <v>1191</v>
      </c>
      <c r="BN202" s="7" t="s">
        <v>1192</v>
      </c>
      <c r="BO202" s="7">
        <v>0</v>
      </c>
      <c r="BP202" s="7">
        <v>0</v>
      </c>
      <c r="BQ202" s="7">
        <v>0</v>
      </c>
      <c r="BR202" s="7">
        <v>0</v>
      </c>
      <c r="BS202" s="7">
        <v>0</v>
      </c>
      <c r="BT202" s="7">
        <v>0</v>
      </c>
      <c r="BU202" s="7">
        <v>14</v>
      </c>
      <c r="BV202" s="7">
        <v>20</v>
      </c>
      <c r="BW202" s="7">
        <v>6</v>
      </c>
      <c r="BX202" s="7">
        <v>0</v>
      </c>
      <c r="BY202" s="7">
        <v>0</v>
      </c>
      <c r="BZ202" s="7">
        <v>14</v>
      </c>
      <c r="CA202" s="7">
        <v>20</v>
      </c>
      <c r="CB202" s="7">
        <v>6</v>
      </c>
      <c r="CC202" s="7">
        <v>0</v>
      </c>
      <c r="CD202" s="7">
        <v>0</v>
      </c>
      <c r="CE202" s="7">
        <v>40</v>
      </c>
      <c r="CF202" s="7">
        <v>40</v>
      </c>
      <c r="CG202" s="7"/>
      <c r="CH202" s="7">
        <v>0</v>
      </c>
      <c r="CI202" s="7">
        <v>0</v>
      </c>
      <c r="CJ202" s="7">
        <v>1</v>
      </c>
      <c r="CK202" s="7">
        <v>0</v>
      </c>
      <c r="CL202" s="7">
        <v>0</v>
      </c>
      <c r="CM202" s="7">
        <v>0</v>
      </c>
      <c r="CN202" s="7">
        <v>8</v>
      </c>
      <c r="CO202" s="7">
        <v>32</v>
      </c>
      <c r="CP202" s="7">
        <v>9</v>
      </c>
      <c r="CQ202" s="7">
        <v>0</v>
      </c>
      <c r="CR202" s="7">
        <v>0</v>
      </c>
      <c r="CS202" s="7">
        <v>8</v>
      </c>
      <c r="CT202" s="7">
        <v>33</v>
      </c>
      <c r="CU202" s="7">
        <v>9</v>
      </c>
      <c r="CV202" s="7">
        <v>0</v>
      </c>
      <c r="CW202" s="7">
        <v>1</v>
      </c>
      <c r="CX202" s="7">
        <v>49</v>
      </c>
      <c r="CY202" s="7">
        <v>50</v>
      </c>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v>1</v>
      </c>
      <c r="EL202" s="7">
        <v>1</v>
      </c>
      <c r="EM202" s="7">
        <v>0.5</v>
      </c>
      <c r="EN202" s="7">
        <v>243000</v>
      </c>
      <c r="EO202" s="7">
        <v>121500</v>
      </c>
      <c r="EP202" s="7">
        <v>12</v>
      </c>
      <c r="EQ202" s="7">
        <v>10.8</v>
      </c>
      <c r="ER202" s="7">
        <v>7.8</v>
      </c>
      <c r="ES202" s="7">
        <v>2654592</v>
      </c>
      <c r="ET202" s="7">
        <v>1627296</v>
      </c>
      <c r="EU202" s="7"/>
      <c r="EV202" s="7"/>
      <c r="EW202" s="7"/>
      <c r="EX202" s="7"/>
      <c r="EY202" s="7"/>
      <c r="EZ202" s="7"/>
      <c r="FA202" s="7"/>
      <c r="FB202" s="7"/>
      <c r="FC202" s="7"/>
      <c r="FD202" s="7"/>
      <c r="FE202" s="7"/>
      <c r="FF202" s="7"/>
      <c r="FG202" s="7"/>
      <c r="FH202" s="7"/>
      <c r="FI202" s="7"/>
      <c r="FJ202" s="7"/>
      <c r="FK202" s="7"/>
      <c r="FL202" s="7"/>
      <c r="FM202" s="7"/>
      <c r="FN202" s="7"/>
      <c r="FO202" s="7">
        <v>1</v>
      </c>
      <c r="FP202" s="7">
        <v>1</v>
      </c>
      <c r="FQ202" s="7">
        <v>1</v>
      </c>
      <c r="FR202" s="7">
        <v>259200</v>
      </c>
      <c r="FS202" s="7">
        <v>129600</v>
      </c>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c r="IP202" s="7"/>
      <c r="IQ202" s="7"/>
      <c r="IR202" s="7"/>
      <c r="IS202" s="7"/>
      <c r="IT202" s="7"/>
      <c r="IU202" s="7"/>
      <c r="IV202" s="7"/>
      <c r="IW202" s="7"/>
      <c r="IX202" s="7"/>
      <c r="IY202" s="7"/>
      <c r="IZ202" s="7"/>
      <c r="JA202" s="7"/>
      <c r="JB202" s="7"/>
      <c r="JC202" s="7"/>
      <c r="JD202" s="7"/>
      <c r="JE202" s="7"/>
      <c r="JF202" s="7"/>
      <c r="JG202" s="7"/>
      <c r="JH202" s="7"/>
      <c r="JI202" s="7"/>
      <c r="JJ202" s="7"/>
      <c r="JK202" s="7"/>
      <c r="JL202" s="7"/>
      <c r="JM202" s="7"/>
      <c r="JN202" s="7"/>
      <c r="JO202" s="7"/>
      <c r="JP202" s="7"/>
      <c r="JQ202" s="7"/>
      <c r="JR202" s="7"/>
      <c r="JS202" s="7"/>
      <c r="JT202" s="7"/>
      <c r="JU202" s="7"/>
      <c r="JV202" s="7"/>
      <c r="JW202" s="7"/>
      <c r="JX202" s="7"/>
      <c r="JY202" s="7"/>
      <c r="JZ202" s="7"/>
      <c r="KA202" s="7"/>
      <c r="KB202" s="7"/>
      <c r="KC202" s="7"/>
      <c r="KD202" s="7"/>
      <c r="KE202" s="7"/>
      <c r="KF202" s="7"/>
      <c r="KG202" s="7">
        <v>5</v>
      </c>
      <c r="KH202" s="7">
        <v>45</v>
      </c>
      <c r="KI202" s="7">
        <v>11.8</v>
      </c>
      <c r="KJ202" s="7">
        <v>0</v>
      </c>
      <c r="KK202" s="7">
        <v>0</v>
      </c>
      <c r="KL202" s="7">
        <v>0</v>
      </c>
      <c r="KM202" s="7">
        <v>11.8</v>
      </c>
      <c r="KN202" s="7">
        <v>3156792</v>
      </c>
      <c r="KO202" s="7">
        <v>1878396</v>
      </c>
      <c r="KP202" s="7">
        <v>1878396</v>
      </c>
      <c r="KQ202" s="7"/>
      <c r="KR202" s="7"/>
      <c r="KS202" s="7"/>
      <c r="KT202" s="7">
        <v>0</v>
      </c>
      <c r="KU202" s="7">
        <v>0</v>
      </c>
      <c r="KV202" s="7">
        <v>0</v>
      </c>
      <c r="KW202" s="7"/>
      <c r="KX202" s="7"/>
      <c r="KY202" s="7"/>
      <c r="KZ202" s="7">
        <v>0</v>
      </c>
      <c r="LA202" s="7">
        <v>0</v>
      </c>
      <c r="LB202" s="7">
        <v>0</v>
      </c>
      <c r="LC202" s="7"/>
      <c r="LD202" s="7"/>
      <c r="LE202" s="7"/>
      <c r="LF202" s="7">
        <v>0</v>
      </c>
      <c r="LG202" s="7">
        <v>0</v>
      </c>
      <c r="LH202" s="7">
        <v>0</v>
      </c>
      <c r="LI202" s="7"/>
      <c r="LJ202" s="7"/>
      <c r="LK202" s="7"/>
      <c r="LL202" s="7">
        <v>0</v>
      </c>
      <c r="LM202" s="7">
        <v>0</v>
      </c>
      <c r="LN202" s="7">
        <v>0</v>
      </c>
      <c r="LO202" s="7"/>
      <c r="LP202" s="7"/>
      <c r="LQ202" s="7"/>
      <c r="LR202" s="7">
        <v>0</v>
      </c>
      <c r="LS202" s="7">
        <v>0</v>
      </c>
      <c r="LT202" s="7">
        <v>0</v>
      </c>
      <c r="LU202" s="7"/>
      <c r="LV202" s="7"/>
      <c r="LW202" s="7"/>
      <c r="LX202" s="7">
        <v>0</v>
      </c>
      <c r="LY202" s="7">
        <v>0</v>
      </c>
      <c r="LZ202" s="7">
        <v>0</v>
      </c>
      <c r="MA202" s="7"/>
      <c r="MB202" s="7"/>
      <c r="MC202" s="7"/>
      <c r="MD202" s="7">
        <v>160754</v>
      </c>
      <c r="ME202" s="7">
        <v>120000</v>
      </c>
      <c r="MF202" s="7">
        <v>120000</v>
      </c>
      <c r="MG202" s="7"/>
      <c r="MH202" s="7"/>
      <c r="MI202" s="7"/>
      <c r="MJ202" s="7">
        <v>480000</v>
      </c>
      <c r="MK202" s="7">
        <v>340000</v>
      </c>
      <c r="ML202" s="7">
        <v>340000</v>
      </c>
      <c r="MM202" s="7"/>
      <c r="MN202" s="7"/>
      <c r="MO202" s="7"/>
      <c r="MP202" s="7">
        <v>0</v>
      </c>
      <c r="MQ202" s="7">
        <v>0</v>
      </c>
      <c r="MR202" s="7">
        <v>0</v>
      </c>
      <c r="MS202" s="7"/>
      <c r="MT202" s="7"/>
      <c r="MU202" s="7"/>
      <c r="MV202" s="7">
        <v>0</v>
      </c>
      <c r="MW202" s="7">
        <v>0</v>
      </c>
      <c r="MX202" s="7">
        <v>0</v>
      </c>
      <c r="MY202" s="7"/>
      <c r="MZ202" s="7"/>
      <c r="NA202" s="7"/>
      <c r="NB202" s="7">
        <v>35000</v>
      </c>
      <c r="NC202" s="7">
        <v>19442</v>
      </c>
      <c r="ND202" s="7">
        <v>19442</v>
      </c>
      <c r="NE202" s="7"/>
      <c r="NF202" s="7"/>
      <c r="NG202" s="7"/>
      <c r="NH202" s="7">
        <v>78000</v>
      </c>
      <c r="NI202" s="7">
        <v>55000</v>
      </c>
      <c r="NJ202" s="7">
        <v>55000</v>
      </c>
      <c r="NK202" s="7"/>
      <c r="NL202" s="7"/>
      <c r="NM202" s="7"/>
      <c r="NN202" s="7">
        <v>0</v>
      </c>
      <c r="NO202" s="7">
        <v>0</v>
      </c>
      <c r="NP202" s="7">
        <v>0</v>
      </c>
      <c r="NQ202" s="7"/>
      <c r="NR202" s="7"/>
      <c r="NS202" s="7"/>
      <c r="NT202" s="7">
        <v>40000</v>
      </c>
      <c r="NU202" s="7">
        <v>20000</v>
      </c>
      <c r="NV202" s="7">
        <v>20000</v>
      </c>
      <c r="NW202" s="7"/>
      <c r="NX202" s="7"/>
      <c r="NY202" s="7"/>
      <c r="NZ202" s="7">
        <v>178000</v>
      </c>
      <c r="OA202" s="7">
        <v>128000</v>
      </c>
      <c r="OB202" s="7">
        <v>128000</v>
      </c>
      <c r="OC202" s="7"/>
      <c r="OD202" s="7"/>
      <c r="OE202" s="7"/>
      <c r="OF202" s="7">
        <v>120000</v>
      </c>
      <c r="OG202" s="7">
        <v>90000</v>
      </c>
      <c r="OH202" s="7">
        <v>90000</v>
      </c>
      <c r="OI202" s="7"/>
      <c r="OJ202" s="7"/>
      <c r="OK202" s="7"/>
      <c r="OL202" s="7">
        <v>0</v>
      </c>
      <c r="OM202" s="7">
        <v>0</v>
      </c>
      <c r="ON202" s="7">
        <v>0</v>
      </c>
      <c r="OO202" s="7"/>
      <c r="OP202" s="7"/>
      <c r="OQ202" s="7"/>
      <c r="OR202" s="7">
        <v>0</v>
      </c>
      <c r="OS202" s="7">
        <v>0</v>
      </c>
      <c r="OT202" s="7">
        <v>0</v>
      </c>
      <c r="OU202" s="7"/>
      <c r="OV202" s="7"/>
      <c r="OW202" s="7"/>
      <c r="OX202" s="7">
        <v>0</v>
      </c>
      <c r="OY202" s="7">
        <v>0</v>
      </c>
      <c r="OZ202" s="7">
        <v>0</v>
      </c>
      <c r="PA202" s="7"/>
      <c r="PB202" s="7"/>
      <c r="PC202" s="7"/>
      <c r="PD202" s="7">
        <v>62292</v>
      </c>
      <c r="PE202" s="7">
        <v>0</v>
      </c>
      <c r="PF202" s="7">
        <v>0</v>
      </c>
      <c r="PG202" s="7"/>
      <c r="PH202" s="7"/>
      <c r="PI202" s="7"/>
      <c r="PJ202" s="7">
        <v>0</v>
      </c>
      <c r="PK202" s="7">
        <v>0</v>
      </c>
      <c r="PL202" s="7">
        <v>0</v>
      </c>
      <c r="PM202" s="7"/>
      <c r="PN202" s="7"/>
      <c r="PO202" s="7"/>
      <c r="PP202" s="7">
        <v>4310838</v>
      </c>
      <c r="PQ202" s="7">
        <v>2650838</v>
      </c>
      <c r="PR202" s="8">
        <v>2650838</v>
      </c>
      <c r="PS202" s="7">
        <v>100</v>
      </c>
      <c r="PT202" s="7">
        <v>100</v>
      </c>
      <c r="PU202" s="7"/>
      <c r="PV202" s="7"/>
      <c r="PW202" s="7"/>
      <c r="PX202" s="7">
        <v>1206000</v>
      </c>
      <c r="PY202" s="7">
        <v>1280000</v>
      </c>
      <c r="PZ202" s="7">
        <v>2650838</v>
      </c>
      <c r="QA202" s="7">
        <v>0</v>
      </c>
      <c r="QB202" s="7">
        <v>0</v>
      </c>
      <c r="QC202" s="7">
        <v>0</v>
      </c>
      <c r="QD202" s="7">
        <v>0</v>
      </c>
      <c r="QE202" s="7">
        <v>0</v>
      </c>
      <c r="QF202" s="7">
        <v>0</v>
      </c>
      <c r="QG202" s="7">
        <v>0</v>
      </c>
      <c r="QH202" s="7">
        <v>0</v>
      </c>
      <c r="QI202" s="7">
        <v>0</v>
      </c>
      <c r="QJ202" s="7">
        <v>1081379</v>
      </c>
      <c r="QK202" s="7">
        <v>1184217</v>
      </c>
      <c r="QL202" s="7">
        <v>1500000</v>
      </c>
      <c r="QM202" s="7"/>
      <c r="QN202" s="7">
        <v>0</v>
      </c>
      <c r="QO202" s="7">
        <v>0</v>
      </c>
      <c r="QP202" s="7">
        <v>0</v>
      </c>
      <c r="QQ202" s="7"/>
      <c r="QR202" s="7"/>
      <c r="QS202" s="7"/>
      <c r="QT202" s="7"/>
      <c r="QU202" s="7">
        <v>135000</v>
      </c>
      <c r="QV202" s="7">
        <v>30000</v>
      </c>
      <c r="QW202" s="7">
        <v>50000</v>
      </c>
      <c r="QX202" s="7">
        <v>80000</v>
      </c>
      <c r="QY202" s="7">
        <v>110000</v>
      </c>
      <c r="QZ202" s="7">
        <v>110000</v>
      </c>
      <c r="RA202" s="7"/>
      <c r="RB202" s="7"/>
      <c r="RC202" s="7"/>
      <c r="RD202" s="7"/>
      <c r="RE202" s="7"/>
      <c r="RF202" s="7"/>
      <c r="RG202" s="7"/>
      <c r="RH202" s="7"/>
      <c r="RI202" s="7">
        <v>0</v>
      </c>
      <c r="RJ202" s="7"/>
      <c r="RK202" s="7"/>
      <c r="RL202" s="7"/>
      <c r="RM202" s="7" t="s">
        <v>1188</v>
      </c>
      <c r="RN202" s="7"/>
      <c r="RO202" s="7"/>
      <c r="RP202" s="7"/>
      <c r="RQ202" s="7"/>
      <c r="RR202" s="7"/>
      <c r="RS202" s="7"/>
      <c r="RT202" s="7"/>
      <c r="RU202" s="7"/>
      <c r="RV202" s="7"/>
      <c r="RW202" s="7"/>
      <c r="RX202" s="7"/>
      <c r="RY202" s="7"/>
      <c r="RZ202" s="7"/>
      <c r="SA202" s="7"/>
      <c r="SB202" s="7"/>
      <c r="SC202" s="7"/>
      <c r="SD202" s="7"/>
      <c r="SE202" s="7"/>
      <c r="SF202" s="7"/>
      <c r="SG202" s="36">
        <f t="shared" si="283"/>
        <v>4310838</v>
      </c>
      <c r="SH202" s="36">
        <f t="shared" si="284"/>
        <v>4310838</v>
      </c>
      <c r="SI202" s="36">
        <f t="shared" si="285"/>
        <v>3156792</v>
      </c>
      <c r="SJ202" s="20">
        <f t="shared" si="286"/>
        <v>3156792</v>
      </c>
      <c r="SK202" s="20">
        <f t="shared" si="287"/>
        <v>0</v>
      </c>
      <c r="SL202" s="20">
        <f t="shared" si="288"/>
        <v>0</v>
      </c>
      <c r="SM202" s="20">
        <f t="shared" si="289"/>
        <v>0</v>
      </c>
      <c r="SN202" s="36">
        <f t="shared" si="290"/>
        <v>1154046</v>
      </c>
      <c r="SO202" s="36">
        <f t="shared" si="291"/>
        <v>0</v>
      </c>
      <c r="SP202" s="20">
        <f t="shared" si="292"/>
        <v>0</v>
      </c>
      <c r="SQ202" s="20">
        <f t="shared" si="293"/>
        <v>0</v>
      </c>
      <c r="SR202" s="20">
        <f t="shared" si="294"/>
        <v>0</v>
      </c>
      <c r="SS202" s="20">
        <f t="shared" si="295"/>
        <v>160754</v>
      </c>
      <c r="ST202" s="20">
        <f t="shared" si="296"/>
        <v>480000</v>
      </c>
      <c r="SU202" s="20">
        <f t="shared" si="297"/>
        <v>0</v>
      </c>
      <c r="SV202" s="36">
        <f t="shared" si="298"/>
        <v>451000</v>
      </c>
      <c r="SW202" s="20">
        <f t="shared" si="299"/>
        <v>0</v>
      </c>
      <c r="SX202" s="20">
        <f t="shared" si="300"/>
        <v>35000</v>
      </c>
      <c r="SY202" s="20">
        <f t="shared" si="301"/>
        <v>78000</v>
      </c>
      <c r="SZ202" s="20">
        <f t="shared" si="302"/>
        <v>0</v>
      </c>
      <c r="TA202" s="20">
        <f t="shared" si="303"/>
        <v>40000</v>
      </c>
      <c r="TB202" s="20">
        <f t="shared" si="304"/>
        <v>178000</v>
      </c>
      <c r="TC202" s="20">
        <f t="shared" si="305"/>
        <v>120000</v>
      </c>
      <c r="TD202" s="20">
        <f t="shared" si="306"/>
        <v>0</v>
      </c>
      <c r="TE202" s="20">
        <f t="shared" si="307"/>
        <v>0</v>
      </c>
      <c r="TF202" s="20">
        <f t="shared" si="308"/>
        <v>0</v>
      </c>
      <c r="TG202" s="20">
        <f t="shared" si="309"/>
        <v>62292</v>
      </c>
      <c r="TH202" s="20">
        <f t="shared" si="310"/>
        <v>0</v>
      </c>
      <c r="TI202" s="6"/>
      <c r="TJ202" s="36">
        <f t="shared" si="311"/>
        <v>2650838</v>
      </c>
      <c r="TK202" s="36">
        <f t="shared" si="312"/>
        <v>2650838</v>
      </c>
      <c r="TL202" s="36">
        <f t="shared" si="313"/>
        <v>1878396</v>
      </c>
      <c r="TM202" s="20">
        <f t="shared" si="314"/>
        <v>1878396</v>
      </c>
      <c r="TN202" s="20">
        <f t="shared" si="315"/>
        <v>0</v>
      </c>
      <c r="TO202" s="20">
        <f t="shared" si="316"/>
        <v>0</v>
      </c>
      <c r="TP202" s="20">
        <f t="shared" si="317"/>
        <v>0</v>
      </c>
      <c r="TQ202" s="36">
        <f t="shared" si="318"/>
        <v>772442</v>
      </c>
      <c r="TR202" s="36">
        <f t="shared" si="319"/>
        <v>0</v>
      </c>
      <c r="TS202" s="20">
        <f t="shared" si="320"/>
        <v>0</v>
      </c>
      <c r="TT202" s="20">
        <f t="shared" si="321"/>
        <v>0</v>
      </c>
      <c r="TU202" s="20">
        <f t="shared" si="322"/>
        <v>0</v>
      </c>
      <c r="TV202" s="20">
        <f t="shared" si="323"/>
        <v>120000</v>
      </c>
      <c r="TW202" s="20">
        <f t="shared" si="324"/>
        <v>340000</v>
      </c>
      <c r="TX202" s="20">
        <f t="shared" si="325"/>
        <v>0</v>
      </c>
      <c r="TY202" s="36">
        <f t="shared" si="326"/>
        <v>312442</v>
      </c>
      <c r="TZ202" s="20">
        <f t="shared" si="327"/>
        <v>0</v>
      </c>
      <c r="UA202" s="20">
        <f t="shared" si="328"/>
        <v>19442</v>
      </c>
      <c r="UB202" s="20">
        <f t="shared" si="329"/>
        <v>55000</v>
      </c>
      <c r="UC202" s="20">
        <f t="shared" si="330"/>
        <v>0</v>
      </c>
      <c r="UD202" s="20">
        <f t="shared" si="331"/>
        <v>20000</v>
      </c>
      <c r="UE202" s="20">
        <f t="shared" si="332"/>
        <v>128000</v>
      </c>
      <c r="UF202" s="20">
        <f t="shared" si="333"/>
        <v>90000</v>
      </c>
      <c r="UG202" s="20">
        <f t="shared" si="334"/>
        <v>0</v>
      </c>
      <c r="UH202" s="20">
        <f t="shared" si="335"/>
        <v>0</v>
      </c>
      <c r="UI202" s="20">
        <f t="shared" si="336"/>
        <v>0</v>
      </c>
      <c r="UJ202" s="20">
        <f t="shared" si="337"/>
        <v>0</v>
      </c>
      <c r="UK202" s="20">
        <f t="shared" si="338"/>
        <v>0</v>
      </c>
      <c r="UL202" s="6"/>
      <c r="UM202" s="36">
        <f t="shared" si="339"/>
        <v>2650838</v>
      </c>
      <c r="UN202" s="36">
        <f t="shared" si="340"/>
        <v>2650838</v>
      </c>
      <c r="UO202" s="36">
        <f t="shared" si="341"/>
        <v>1878396</v>
      </c>
      <c r="UP202" s="20">
        <f t="shared" si="342"/>
        <v>1878396</v>
      </c>
      <c r="UQ202" s="20">
        <f t="shared" si="343"/>
        <v>0</v>
      </c>
      <c r="UR202" s="20">
        <f t="shared" si="344"/>
        <v>0</v>
      </c>
      <c r="US202" s="20">
        <f t="shared" si="345"/>
        <v>0</v>
      </c>
      <c r="UT202" s="36">
        <f t="shared" si="346"/>
        <v>772442</v>
      </c>
      <c r="UU202" s="36">
        <f t="shared" si="347"/>
        <v>0</v>
      </c>
      <c r="UV202" s="20">
        <f t="shared" si="348"/>
        <v>0</v>
      </c>
      <c r="UW202" s="20">
        <f t="shared" si="349"/>
        <v>0</v>
      </c>
      <c r="UX202" s="20">
        <f t="shared" si="350"/>
        <v>0</v>
      </c>
      <c r="UY202" s="20">
        <f t="shared" si="351"/>
        <v>120000</v>
      </c>
      <c r="UZ202" s="20">
        <f t="shared" si="352"/>
        <v>340000</v>
      </c>
      <c r="VA202" s="20">
        <f t="shared" si="353"/>
        <v>0</v>
      </c>
      <c r="VB202" s="36">
        <f t="shared" si="354"/>
        <v>312442</v>
      </c>
      <c r="VC202" s="20">
        <f t="shared" si="355"/>
        <v>0</v>
      </c>
      <c r="VD202" s="20">
        <f t="shared" si="356"/>
        <v>19442</v>
      </c>
      <c r="VE202" s="20">
        <f t="shared" si="357"/>
        <v>55000</v>
      </c>
      <c r="VF202" s="20">
        <f t="shared" si="358"/>
        <v>0</v>
      </c>
      <c r="VG202" s="20">
        <f t="shared" si="359"/>
        <v>20000</v>
      </c>
      <c r="VH202" s="20">
        <f t="shared" si="360"/>
        <v>128000</v>
      </c>
      <c r="VI202" s="20">
        <f t="shared" si="361"/>
        <v>90000</v>
      </c>
      <c r="VJ202" s="20">
        <f t="shared" si="362"/>
        <v>0</v>
      </c>
      <c r="VK202" s="20">
        <f t="shared" si="363"/>
        <v>0</v>
      </c>
      <c r="VL202" s="20">
        <f t="shared" si="364"/>
        <v>0</v>
      </c>
      <c r="VM202" s="20">
        <f t="shared" si="365"/>
        <v>0</v>
      </c>
      <c r="VN202" s="20">
        <f t="shared" si="366"/>
        <v>0</v>
      </c>
      <c r="VT202" s="34">
        <f t="shared" si="367"/>
        <v>4271738</v>
      </c>
      <c r="VU202" s="34" t="str">
        <f t="shared" si="368"/>
        <v>Sportem proti bariérám, z. s.</v>
      </c>
      <c r="VV202" s="34" t="str">
        <f t="shared" si="369"/>
        <v>osobní asistence</v>
      </c>
      <c r="VW202" s="34" t="str">
        <f t="shared" si="370"/>
        <v>osobní asistence</v>
      </c>
      <c r="VX202" s="10">
        <f t="shared" si="371"/>
        <v>640754</v>
      </c>
      <c r="VY202" s="10"/>
      <c r="VZ202" s="10"/>
      <c r="WA202" s="10">
        <f t="shared" si="372"/>
        <v>0</v>
      </c>
      <c r="WB202" s="10">
        <f t="shared" si="373"/>
        <v>178000</v>
      </c>
      <c r="WC202" s="10">
        <f t="shared" si="374"/>
        <v>78000</v>
      </c>
      <c r="WD202" s="10">
        <f t="shared" si="375"/>
        <v>0</v>
      </c>
      <c r="WE202" s="10">
        <f t="shared" si="376"/>
        <v>75000</v>
      </c>
      <c r="WF202" s="10"/>
      <c r="WG202" s="10"/>
      <c r="WH202" s="10">
        <f t="shared" si="377"/>
        <v>62292</v>
      </c>
      <c r="WI202" s="10">
        <f t="shared" si="378"/>
        <v>120000</v>
      </c>
      <c r="WJ202" s="10">
        <f t="shared" si="379"/>
        <v>2897592</v>
      </c>
      <c r="WK202" s="10"/>
      <c r="WL202" s="10">
        <f t="shared" si="380"/>
        <v>259200</v>
      </c>
      <c r="WM202" s="10">
        <f t="shared" si="381"/>
        <v>4310838</v>
      </c>
      <c r="WN202" s="10">
        <f t="shared" si="382"/>
        <v>4310838</v>
      </c>
      <c r="WO202" s="10">
        <f t="shared" si="383"/>
        <v>0</v>
      </c>
      <c r="WP202" s="10">
        <f t="shared" si="384"/>
        <v>3156792</v>
      </c>
      <c r="WQ202" s="34">
        <v>6115340</v>
      </c>
      <c r="WR202" s="10">
        <f t="shared" si="385"/>
        <v>460000</v>
      </c>
      <c r="WS202" s="10"/>
      <c r="WT202" s="10"/>
      <c r="WU202" s="10">
        <f t="shared" si="386"/>
        <v>0</v>
      </c>
      <c r="WV202" s="10">
        <f t="shared" si="387"/>
        <v>128000</v>
      </c>
      <c r="WW202" s="10">
        <f t="shared" si="388"/>
        <v>55000</v>
      </c>
      <c r="WX202" s="10">
        <f t="shared" si="389"/>
        <v>0</v>
      </c>
      <c r="WY202" s="10">
        <f t="shared" si="390"/>
        <v>39442</v>
      </c>
      <c r="WZ202" s="10"/>
      <c r="XA202" s="10"/>
      <c r="XB202" s="10">
        <f t="shared" si="391"/>
        <v>0</v>
      </c>
      <c r="XC202" s="10">
        <f t="shared" si="392"/>
        <v>90000</v>
      </c>
      <c r="XD202" s="10">
        <f t="shared" si="393"/>
        <v>1878396</v>
      </c>
      <c r="XE202" s="10">
        <f t="shared" si="394"/>
        <v>2650838</v>
      </c>
      <c r="XF202" s="10"/>
      <c r="XG202" s="10">
        <f t="shared" si="395"/>
        <v>2650838</v>
      </c>
      <c r="XH202" s="10">
        <f t="shared" si="396"/>
        <v>0</v>
      </c>
      <c r="XI202" s="10"/>
      <c r="XJ202" s="10"/>
      <c r="XK202" s="10"/>
    </row>
    <row r="203" spans="1:635" s="34" customFormat="1" ht="28.5" customHeight="1">
      <c r="A203" s="7">
        <v>1</v>
      </c>
      <c r="B203" s="9" t="s">
        <v>1851</v>
      </c>
      <c r="C203" s="7">
        <v>48653292</v>
      </c>
      <c r="D203" s="7" t="s">
        <v>1852</v>
      </c>
      <c r="E203" s="7" t="s">
        <v>1240</v>
      </c>
      <c r="F203" s="7">
        <v>1622964</v>
      </c>
      <c r="G203" s="7" t="s">
        <v>1316</v>
      </c>
      <c r="H203" s="7" t="s">
        <v>1187</v>
      </c>
      <c r="I203" s="7" t="s">
        <v>1809</v>
      </c>
      <c r="J203" s="35">
        <v>38718</v>
      </c>
      <c r="K203" s="7"/>
      <c r="L203" s="7" t="s">
        <v>1188</v>
      </c>
      <c r="M203" s="7" t="s">
        <v>1631</v>
      </c>
      <c r="N203" s="7">
        <v>5</v>
      </c>
      <c r="O203" s="7">
        <v>5</v>
      </c>
      <c r="P203" s="7">
        <v>35</v>
      </c>
      <c r="Q203" s="7">
        <v>35</v>
      </c>
      <c r="R203" s="7">
        <v>35</v>
      </c>
      <c r="S203" s="7"/>
      <c r="T203" s="7"/>
      <c r="U203" s="7"/>
      <c r="V203" s="7"/>
      <c r="W203" s="7"/>
      <c r="X203" s="7" t="s">
        <v>1287</v>
      </c>
      <c r="Y203" s="7"/>
      <c r="Z203" s="7">
        <v>5</v>
      </c>
      <c r="AA203" s="7">
        <v>8</v>
      </c>
      <c r="AB203" s="7">
        <v>10</v>
      </c>
      <c r="AC203" s="7">
        <v>10</v>
      </c>
      <c r="AD203" s="7">
        <v>10</v>
      </c>
      <c r="AE203" s="7"/>
      <c r="AF203" s="7"/>
      <c r="AG203" s="7"/>
      <c r="AH203" s="7"/>
      <c r="AI203" s="7"/>
      <c r="AJ203" s="7"/>
      <c r="AK203" s="7"/>
      <c r="AL203" s="7"/>
      <c r="AM203" s="7"/>
      <c r="AN203" s="7">
        <v>2600</v>
      </c>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t="s">
        <v>1822</v>
      </c>
      <c r="BM203" s="7" t="s">
        <v>1212</v>
      </c>
      <c r="BN203" s="7" t="s">
        <v>1259</v>
      </c>
      <c r="BO203" s="7">
        <v>0</v>
      </c>
      <c r="BP203" s="7">
        <v>0</v>
      </c>
      <c r="BQ203" s="7">
        <v>1</v>
      </c>
      <c r="BR203" s="7">
        <v>1</v>
      </c>
      <c r="BS203" s="7">
        <v>0</v>
      </c>
      <c r="BT203" s="7">
        <v>0</v>
      </c>
      <c r="BU203" s="7">
        <v>0</v>
      </c>
      <c r="BV203" s="7">
        <v>1</v>
      </c>
      <c r="BW203" s="7">
        <v>7</v>
      </c>
      <c r="BX203" s="7">
        <v>0</v>
      </c>
      <c r="BY203" s="7">
        <v>0</v>
      </c>
      <c r="BZ203" s="7">
        <v>0</v>
      </c>
      <c r="CA203" s="7">
        <v>2</v>
      </c>
      <c r="CB203" s="7">
        <v>8</v>
      </c>
      <c r="CC203" s="7">
        <v>0</v>
      </c>
      <c r="CD203" s="7">
        <v>2</v>
      </c>
      <c r="CE203" s="7">
        <v>8</v>
      </c>
      <c r="CF203" s="7">
        <v>10</v>
      </c>
      <c r="CG203" s="7"/>
      <c r="CH203" s="7">
        <v>0</v>
      </c>
      <c r="CI203" s="7">
        <v>0</v>
      </c>
      <c r="CJ203" s="7">
        <v>1</v>
      </c>
      <c r="CK203" s="7">
        <v>1</v>
      </c>
      <c r="CL203" s="7">
        <v>0</v>
      </c>
      <c r="CM203" s="7">
        <v>0</v>
      </c>
      <c r="CN203" s="7">
        <v>0</v>
      </c>
      <c r="CO203" s="7">
        <v>1</v>
      </c>
      <c r="CP203" s="7">
        <v>7</v>
      </c>
      <c r="CQ203" s="7">
        <v>0</v>
      </c>
      <c r="CR203" s="7">
        <v>0</v>
      </c>
      <c r="CS203" s="7">
        <v>0</v>
      </c>
      <c r="CT203" s="7">
        <v>2</v>
      </c>
      <c r="CU203" s="7">
        <v>8</v>
      </c>
      <c r="CV203" s="7">
        <v>0</v>
      </c>
      <c r="CW203" s="7">
        <v>2</v>
      </c>
      <c r="CX203" s="7">
        <v>8</v>
      </c>
      <c r="CY203" s="7">
        <v>10</v>
      </c>
      <c r="CZ203" s="7"/>
      <c r="DA203" s="7">
        <v>1</v>
      </c>
      <c r="DB203" s="7">
        <v>2</v>
      </c>
      <c r="DC203" s="7">
        <v>2</v>
      </c>
      <c r="DD203" s="7">
        <v>3</v>
      </c>
      <c r="DE203" s="7">
        <v>0</v>
      </c>
      <c r="DF203" s="7">
        <v>1</v>
      </c>
      <c r="DG203" s="7">
        <v>0</v>
      </c>
      <c r="DH203" s="7">
        <v>2</v>
      </c>
      <c r="DI203" s="7">
        <v>20</v>
      </c>
      <c r="DJ203" s="7">
        <v>0</v>
      </c>
      <c r="DK203" s="7">
        <v>2</v>
      </c>
      <c r="DL203" s="7">
        <v>2</v>
      </c>
      <c r="DM203" s="7">
        <v>4</v>
      </c>
      <c r="DN203" s="7">
        <v>23</v>
      </c>
      <c r="DO203" s="7">
        <v>0</v>
      </c>
      <c r="DP203" s="7">
        <v>8</v>
      </c>
      <c r="DQ203" s="7">
        <v>23</v>
      </c>
      <c r="DR203" s="7">
        <v>31</v>
      </c>
      <c r="DS203" s="7">
        <v>1</v>
      </c>
      <c r="DT203" s="7">
        <v>0</v>
      </c>
      <c r="DU203" s="7">
        <v>0</v>
      </c>
      <c r="DV203" s="7">
        <v>0</v>
      </c>
      <c r="DW203" s="7">
        <v>0</v>
      </c>
      <c r="DX203" s="7">
        <v>0</v>
      </c>
      <c r="DY203" s="7">
        <v>0</v>
      </c>
      <c r="DZ203" s="7">
        <v>2</v>
      </c>
      <c r="EA203" s="7">
        <v>2</v>
      </c>
      <c r="EB203" s="7">
        <v>0</v>
      </c>
      <c r="EC203" s="7">
        <v>1</v>
      </c>
      <c r="ED203" s="7">
        <v>0</v>
      </c>
      <c r="EE203" s="7">
        <v>2</v>
      </c>
      <c r="EF203" s="7">
        <v>2</v>
      </c>
      <c r="EG203" s="7">
        <v>0</v>
      </c>
      <c r="EH203" s="7">
        <v>1</v>
      </c>
      <c r="EI203" s="7">
        <v>4</v>
      </c>
      <c r="EJ203" s="7">
        <v>5</v>
      </c>
      <c r="EK203" s="7">
        <v>1</v>
      </c>
      <c r="EL203" s="7">
        <v>0.5</v>
      </c>
      <c r="EM203" s="7">
        <v>0.5</v>
      </c>
      <c r="EN203" s="7">
        <v>175000</v>
      </c>
      <c r="EO203" s="7">
        <v>175000</v>
      </c>
      <c r="EP203" s="7">
        <v>9</v>
      </c>
      <c r="EQ203" s="7">
        <v>7.5</v>
      </c>
      <c r="ER203" s="7">
        <v>6.75</v>
      </c>
      <c r="ES203" s="7">
        <v>2126500</v>
      </c>
      <c r="ET203" s="7">
        <v>1748000</v>
      </c>
      <c r="EU203" s="7"/>
      <c r="EV203" s="7"/>
      <c r="EW203" s="7"/>
      <c r="EX203" s="7"/>
      <c r="EY203" s="7"/>
      <c r="EZ203" s="7"/>
      <c r="FA203" s="7"/>
      <c r="FB203" s="7"/>
      <c r="FC203" s="7"/>
      <c r="FD203" s="7"/>
      <c r="FE203" s="7"/>
      <c r="FF203" s="7"/>
      <c r="FG203" s="7"/>
      <c r="FH203" s="7"/>
      <c r="FI203" s="7"/>
      <c r="FJ203" s="7"/>
      <c r="FK203" s="7"/>
      <c r="FL203" s="7"/>
      <c r="FM203" s="7"/>
      <c r="FN203" s="7"/>
      <c r="FO203" s="7">
        <v>1</v>
      </c>
      <c r="FP203" s="7">
        <v>0.5</v>
      </c>
      <c r="FQ203" s="7">
        <v>0.46</v>
      </c>
      <c r="FR203" s="7">
        <v>164000</v>
      </c>
      <c r="FS203" s="7">
        <v>164000</v>
      </c>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v>1</v>
      </c>
      <c r="IO203" s="7">
        <v>300</v>
      </c>
      <c r="IP203" s="7">
        <v>0.14899999999999999</v>
      </c>
      <c r="IQ203" s="7">
        <v>27000</v>
      </c>
      <c r="IR203" s="7">
        <v>27000</v>
      </c>
      <c r="IS203" s="7">
        <v>1</v>
      </c>
      <c r="IT203" s="7">
        <v>300</v>
      </c>
      <c r="IU203" s="7">
        <v>0.14899999999999999</v>
      </c>
      <c r="IV203" s="7">
        <v>22500</v>
      </c>
      <c r="IW203" s="7">
        <v>0</v>
      </c>
      <c r="IX203" s="7"/>
      <c r="IY203" s="7"/>
      <c r="IZ203" s="7"/>
      <c r="JA203" s="7"/>
      <c r="JB203" s="7"/>
      <c r="JC203" s="7"/>
      <c r="JD203" s="7"/>
      <c r="JE203" s="7"/>
      <c r="JF203" s="7"/>
      <c r="JG203" s="7"/>
      <c r="JH203" s="7"/>
      <c r="JI203" s="7"/>
      <c r="JJ203" s="7"/>
      <c r="JK203" s="7"/>
      <c r="JL203" s="7"/>
      <c r="JM203" s="7"/>
      <c r="JN203" s="7"/>
      <c r="JO203" s="7"/>
      <c r="JP203" s="7"/>
      <c r="JQ203" s="7"/>
      <c r="JR203" s="7"/>
      <c r="JS203" s="7"/>
      <c r="JT203" s="7"/>
      <c r="JU203" s="7"/>
      <c r="JV203" s="7"/>
      <c r="JW203" s="7"/>
      <c r="JX203" s="7"/>
      <c r="JY203" s="7"/>
      <c r="JZ203" s="7"/>
      <c r="KA203" s="7"/>
      <c r="KB203" s="7"/>
      <c r="KC203" s="7"/>
      <c r="KD203" s="7"/>
      <c r="KE203" s="7"/>
      <c r="KF203" s="7"/>
      <c r="KG203" s="7">
        <v>3</v>
      </c>
      <c r="KH203" s="7">
        <v>300</v>
      </c>
      <c r="KI203" s="7">
        <v>8</v>
      </c>
      <c r="KJ203" s="7">
        <v>0</v>
      </c>
      <c r="KK203" s="7">
        <v>0.14899999999999999</v>
      </c>
      <c r="KL203" s="7">
        <v>0</v>
      </c>
      <c r="KM203" s="7">
        <v>8.1489999999999991</v>
      </c>
      <c r="KN203" s="7">
        <v>2465500</v>
      </c>
      <c r="KO203" s="7">
        <v>2087000</v>
      </c>
      <c r="KP203" s="7">
        <v>2087000</v>
      </c>
      <c r="KQ203" s="7"/>
      <c r="KR203" s="7"/>
      <c r="KS203" s="7"/>
      <c r="KT203" s="7">
        <v>0</v>
      </c>
      <c r="KU203" s="7">
        <v>0</v>
      </c>
      <c r="KV203" s="7">
        <v>0</v>
      </c>
      <c r="KW203" s="7"/>
      <c r="KX203" s="7"/>
      <c r="KY203" s="7"/>
      <c r="KZ203" s="7">
        <v>49500</v>
      </c>
      <c r="LA203" s="7">
        <v>27000</v>
      </c>
      <c r="LB203" s="7">
        <v>27000</v>
      </c>
      <c r="LC203" s="7"/>
      <c r="LD203" s="7"/>
      <c r="LE203" s="7"/>
      <c r="LF203" s="7">
        <v>0</v>
      </c>
      <c r="LG203" s="7">
        <v>0</v>
      </c>
      <c r="LH203" s="7">
        <v>0</v>
      </c>
      <c r="LI203" s="7"/>
      <c r="LJ203" s="7"/>
      <c r="LK203" s="7"/>
      <c r="LL203" s="7">
        <v>0</v>
      </c>
      <c r="LM203" s="7">
        <v>0</v>
      </c>
      <c r="LN203" s="7">
        <v>0</v>
      </c>
      <c r="LO203" s="7"/>
      <c r="LP203" s="7"/>
      <c r="LQ203" s="7"/>
      <c r="LR203" s="7">
        <v>45000</v>
      </c>
      <c r="LS203" s="7">
        <v>0</v>
      </c>
      <c r="LT203" s="7">
        <v>0</v>
      </c>
      <c r="LU203" s="7"/>
      <c r="LV203" s="7"/>
      <c r="LW203" s="7"/>
      <c r="LX203" s="7">
        <v>200000</v>
      </c>
      <c r="LY203" s="7">
        <v>0</v>
      </c>
      <c r="LZ203" s="7">
        <v>0</v>
      </c>
      <c r="MA203" s="7"/>
      <c r="MB203" s="7"/>
      <c r="MC203" s="7"/>
      <c r="MD203" s="7">
        <v>10000</v>
      </c>
      <c r="ME203" s="7">
        <v>0</v>
      </c>
      <c r="MF203" s="7">
        <v>0</v>
      </c>
      <c r="MG203" s="7"/>
      <c r="MH203" s="7"/>
      <c r="MI203" s="7"/>
      <c r="MJ203" s="7">
        <v>0</v>
      </c>
      <c r="MK203" s="7">
        <v>0</v>
      </c>
      <c r="ML203" s="7">
        <v>0</v>
      </c>
      <c r="MM203" s="7"/>
      <c r="MN203" s="7"/>
      <c r="MO203" s="7"/>
      <c r="MP203" s="7">
        <v>80000</v>
      </c>
      <c r="MQ203" s="7">
        <v>0</v>
      </c>
      <c r="MR203" s="7">
        <v>0</v>
      </c>
      <c r="MS203" s="7"/>
      <c r="MT203" s="7"/>
      <c r="MU203" s="7"/>
      <c r="MV203" s="7">
        <v>120000</v>
      </c>
      <c r="MW203" s="7">
        <v>0</v>
      </c>
      <c r="MX203" s="7">
        <v>0</v>
      </c>
      <c r="MY203" s="7"/>
      <c r="MZ203" s="7"/>
      <c r="NA203" s="7"/>
      <c r="NB203" s="7">
        <v>22000</v>
      </c>
      <c r="NC203" s="7">
        <v>0</v>
      </c>
      <c r="ND203" s="7">
        <v>0</v>
      </c>
      <c r="NE203" s="7"/>
      <c r="NF203" s="7"/>
      <c r="NG203" s="7"/>
      <c r="NH203" s="7">
        <v>120796</v>
      </c>
      <c r="NI203" s="7">
        <v>0</v>
      </c>
      <c r="NJ203" s="7">
        <v>0</v>
      </c>
      <c r="NK203" s="7"/>
      <c r="NL203" s="7"/>
      <c r="NM203" s="7"/>
      <c r="NN203" s="7">
        <v>30000</v>
      </c>
      <c r="NO203" s="7">
        <v>0</v>
      </c>
      <c r="NP203" s="7">
        <v>0</v>
      </c>
      <c r="NQ203" s="7"/>
      <c r="NR203" s="7"/>
      <c r="NS203" s="7"/>
      <c r="NT203" s="7">
        <v>15000</v>
      </c>
      <c r="NU203" s="7">
        <v>0</v>
      </c>
      <c r="NV203" s="7">
        <v>0</v>
      </c>
      <c r="NW203" s="7"/>
      <c r="NX203" s="7"/>
      <c r="NY203" s="7"/>
      <c r="NZ203" s="7">
        <v>10000</v>
      </c>
      <c r="OA203" s="7">
        <v>0</v>
      </c>
      <c r="OB203" s="7">
        <v>0</v>
      </c>
      <c r="OC203" s="7"/>
      <c r="OD203" s="7"/>
      <c r="OE203" s="7"/>
      <c r="OF203" s="7">
        <v>2000</v>
      </c>
      <c r="OG203" s="7">
        <v>0</v>
      </c>
      <c r="OH203" s="7">
        <v>0</v>
      </c>
      <c r="OI203" s="7"/>
      <c r="OJ203" s="7"/>
      <c r="OK203" s="7"/>
      <c r="OL203" s="7">
        <v>0</v>
      </c>
      <c r="OM203" s="7">
        <v>0</v>
      </c>
      <c r="ON203" s="7">
        <v>0</v>
      </c>
      <c r="OO203" s="7"/>
      <c r="OP203" s="7"/>
      <c r="OQ203" s="7"/>
      <c r="OR203" s="7">
        <v>0</v>
      </c>
      <c r="OS203" s="7">
        <v>0</v>
      </c>
      <c r="OT203" s="7">
        <v>0</v>
      </c>
      <c r="OU203" s="7"/>
      <c r="OV203" s="7"/>
      <c r="OW203" s="7"/>
      <c r="OX203" s="7">
        <v>30000</v>
      </c>
      <c r="OY203" s="7">
        <v>0</v>
      </c>
      <c r="OZ203" s="7">
        <v>0</v>
      </c>
      <c r="PA203" s="7"/>
      <c r="PB203" s="7"/>
      <c r="PC203" s="7"/>
      <c r="PD203" s="7">
        <v>0</v>
      </c>
      <c r="PE203" s="7">
        <v>0</v>
      </c>
      <c r="PF203" s="7">
        <v>0</v>
      </c>
      <c r="PG203" s="7"/>
      <c r="PH203" s="7"/>
      <c r="PI203" s="7"/>
      <c r="PJ203" s="7">
        <v>15000</v>
      </c>
      <c r="PK203" s="7">
        <v>0</v>
      </c>
      <c r="PL203" s="7">
        <v>0</v>
      </c>
      <c r="PM203" s="7"/>
      <c r="PN203" s="7"/>
      <c r="PO203" s="7"/>
      <c r="PP203" s="7">
        <v>3214796</v>
      </c>
      <c r="PQ203" s="7">
        <v>2114000</v>
      </c>
      <c r="PR203" s="8">
        <v>2114000</v>
      </c>
      <c r="PS203" s="7">
        <v>100</v>
      </c>
      <c r="PT203" s="7">
        <v>100</v>
      </c>
      <c r="PU203" s="7"/>
      <c r="PV203" s="7">
        <v>1645383</v>
      </c>
      <c r="PW203" s="7"/>
      <c r="PX203" s="7">
        <v>1303000</v>
      </c>
      <c r="PY203" s="7">
        <v>1994000</v>
      </c>
      <c r="PZ203" s="7">
        <v>2114000</v>
      </c>
      <c r="QA203" s="7">
        <v>90000</v>
      </c>
      <c r="QB203" s="7">
        <v>36000</v>
      </c>
      <c r="QC203" s="7">
        <v>180000</v>
      </c>
      <c r="QD203" s="7">
        <v>0</v>
      </c>
      <c r="QE203" s="7">
        <v>0</v>
      </c>
      <c r="QF203" s="7">
        <v>0</v>
      </c>
      <c r="QG203" s="7">
        <v>0</v>
      </c>
      <c r="QH203" s="7">
        <v>0</v>
      </c>
      <c r="QI203" s="7">
        <v>0</v>
      </c>
      <c r="QJ203" s="7">
        <v>837408</v>
      </c>
      <c r="QK203" s="7">
        <v>800000</v>
      </c>
      <c r="QL203" s="7">
        <v>800000</v>
      </c>
      <c r="QM203" s="7"/>
      <c r="QN203" s="7">
        <v>0</v>
      </c>
      <c r="QO203" s="7">
        <v>0</v>
      </c>
      <c r="QP203" s="7">
        <v>0</v>
      </c>
      <c r="QQ203" s="7"/>
      <c r="QR203" s="7"/>
      <c r="QS203" s="7"/>
      <c r="QT203" s="7"/>
      <c r="QU203" s="7">
        <v>416000</v>
      </c>
      <c r="QV203" s="7">
        <v>103000</v>
      </c>
      <c r="QW203" s="7">
        <v>0</v>
      </c>
      <c r="QX203" s="7">
        <v>120796</v>
      </c>
      <c r="QY203" s="7">
        <v>120796</v>
      </c>
      <c r="QZ203" s="7">
        <v>120796</v>
      </c>
      <c r="RA203" s="7"/>
      <c r="RB203" s="7"/>
      <c r="RC203" s="7"/>
      <c r="RD203" s="7"/>
      <c r="RE203" s="7"/>
      <c r="RF203" s="7"/>
      <c r="RG203" s="7"/>
      <c r="RH203" s="7"/>
      <c r="RI203" s="7">
        <v>0</v>
      </c>
      <c r="RJ203" s="7"/>
      <c r="RK203" s="7"/>
      <c r="RL203" s="7"/>
      <c r="RM203" s="7" t="s">
        <v>1188</v>
      </c>
      <c r="RN203" s="7"/>
      <c r="RO203" s="7"/>
      <c r="RP203" s="7"/>
      <c r="RQ203" s="7"/>
      <c r="RR203" s="7"/>
      <c r="RS203" s="7"/>
      <c r="RT203" s="7"/>
      <c r="RU203" s="7"/>
      <c r="RV203" s="7"/>
      <c r="RW203" s="7"/>
      <c r="RX203" s="7"/>
      <c r="RY203" s="7"/>
      <c r="RZ203" s="7"/>
      <c r="SA203" s="7"/>
      <c r="SB203" s="7"/>
      <c r="SC203" s="7"/>
      <c r="SD203" s="7"/>
      <c r="SE203" s="7"/>
      <c r="SF203" s="7"/>
      <c r="SG203" s="36">
        <f t="shared" si="283"/>
        <v>3214796</v>
      </c>
      <c r="SH203" s="36">
        <f t="shared" si="284"/>
        <v>3214796</v>
      </c>
      <c r="SI203" s="36">
        <f t="shared" si="285"/>
        <v>2515000</v>
      </c>
      <c r="SJ203" s="20">
        <f t="shared" si="286"/>
        <v>2465500</v>
      </c>
      <c r="SK203" s="20">
        <f t="shared" si="287"/>
        <v>0</v>
      </c>
      <c r="SL203" s="20">
        <f t="shared" si="288"/>
        <v>49500</v>
      </c>
      <c r="SM203" s="20">
        <f t="shared" si="289"/>
        <v>0</v>
      </c>
      <c r="SN203" s="36">
        <f t="shared" si="290"/>
        <v>699796</v>
      </c>
      <c r="SO203" s="36">
        <f t="shared" si="291"/>
        <v>45000</v>
      </c>
      <c r="SP203" s="20">
        <f t="shared" si="292"/>
        <v>0</v>
      </c>
      <c r="SQ203" s="20">
        <f t="shared" si="293"/>
        <v>45000</v>
      </c>
      <c r="SR203" s="20">
        <f t="shared" si="294"/>
        <v>200000</v>
      </c>
      <c r="SS203" s="20">
        <f t="shared" si="295"/>
        <v>10000</v>
      </c>
      <c r="ST203" s="20">
        <f t="shared" si="296"/>
        <v>0</v>
      </c>
      <c r="SU203" s="20">
        <f t="shared" si="297"/>
        <v>80000</v>
      </c>
      <c r="SV203" s="36">
        <f t="shared" si="298"/>
        <v>349796</v>
      </c>
      <c r="SW203" s="20">
        <f t="shared" si="299"/>
        <v>120000</v>
      </c>
      <c r="SX203" s="20">
        <f t="shared" si="300"/>
        <v>22000</v>
      </c>
      <c r="SY203" s="20">
        <f t="shared" si="301"/>
        <v>120796</v>
      </c>
      <c r="SZ203" s="20">
        <f t="shared" si="302"/>
        <v>30000</v>
      </c>
      <c r="TA203" s="20">
        <f t="shared" si="303"/>
        <v>15000</v>
      </c>
      <c r="TB203" s="20">
        <f t="shared" si="304"/>
        <v>10000</v>
      </c>
      <c r="TC203" s="20">
        <f t="shared" si="305"/>
        <v>2000</v>
      </c>
      <c r="TD203" s="20">
        <f t="shared" si="306"/>
        <v>0</v>
      </c>
      <c r="TE203" s="20">
        <f t="shared" si="307"/>
        <v>0</v>
      </c>
      <c r="TF203" s="20">
        <f t="shared" si="308"/>
        <v>30000</v>
      </c>
      <c r="TG203" s="20">
        <f t="shared" si="309"/>
        <v>0</v>
      </c>
      <c r="TH203" s="20">
        <f t="shared" si="310"/>
        <v>15000</v>
      </c>
      <c r="TI203" s="6"/>
      <c r="TJ203" s="36">
        <f t="shared" si="311"/>
        <v>2114000</v>
      </c>
      <c r="TK203" s="36">
        <f t="shared" si="312"/>
        <v>2114000</v>
      </c>
      <c r="TL203" s="36">
        <f t="shared" si="313"/>
        <v>2114000</v>
      </c>
      <c r="TM203" s="20">
        <f t="shared" si="314"/>
        <v>2087000</v>
      </c>
      <c r="TN203" s="20">
        <f t="shared" si="315"/>
        <v>0</v>
      </c>
      <c r="TO203" s="20">
        <f t="shared" si="316"/>
        <v>27000</v>
      </c>
      <c r="TP203" s="20">
        <f t="shared" si="317"/>
        <v>0</v>
      </c>
      <c r="TQ203" s="36">
        <f t="shared" si="318"/>
        <v>0</v>
      </c>
      <c r="TR203" s="36">
        <f t="shared" si="319"/>
        <v>0</v>
      </c>
      <c r="TS203" s="20">
        <f t="shared" si="320"/>
        <v>0</v>
      </c>
      <c r="TT203" s="20">
        <f t="shared" si="321"/>
        <v>0</v>
      </c>
      <c r="TU203" s="20">
        <f t="shared" si="322"/>
        <v>0</v>
      </c>
      <c r="TV203" s="20">
        <f t="shared" si="323"/>
        <v>0</v>
      </c>
      <c r="TW203" s="20">
        <f t="shared" si="324"/>
        <v>0</v>
      </c>
      <c r="TX203" s="20">
        <f t="shared" si="325"/>
        <v>0</v>
      </c>
      <c r="TY203" s="36">
        <f t="shared" si="326"/>
        <v>0</v>
      </c>
      <c r="TZ203" s="20">
        <f t="shared" si="327"/>
        <v>0</v>
      </c>
      <c r="UA203" s="20">
        <f t="shared" si="328"/>
        <v>0</v>
      </c>
      <c r="UB203" s="20">
        <f t="shared" si="329"/>
        <v>0</v>
      </c>
      <c r="UC203" s="20">
        <f t="shared" si="330"/>
        <v>0</v>
      </c>
      <c r="UD203" s="20">
        <f t="shared" si="331"/>
        <v>0</v>
      </c>
      <c r="UE203" s="20">
        <f t="shared" si="332"/>
        <v>0</v>
      </c>
      <c r="UF203" s="20">
        <f t="shared" si="333"/>
        <v>0</v>
      </c>
      <c r="UG203" s="20">
        <f t="shared" si="334"/>
        <v>0</v>
      </c>
      <c r="UH203" s="20">
        <f t="shared" si="335"/>
        <v>0</v>
      </c>
      <c r="UI203" s="20">
        <f t="shared" si="336"/>
        <v>0</v>
      </c>
      <c r="UJ203" s="20">
        <f t="shared" si="337"/>
        <v>0</v>
      </c>
      <c r="UK203" s="20">
        <f t="shared" si="338"/>
        <v>0</v>
      </c>
      <c r="UL203" s="6"/>
      <c r="UM203" s="36">
        <f t="shared" si="339"/>
        <v>2114000</v>
      </c>
      <c r="UN203" s="36">
        <f t="shared" si="340"/>
        <v>2114000</v>
      </c>
      <c r="UO203" s="36">
        <f t="shared" si="341"/>
        <v>2114000</v>
      </c>
      <c r="UP203" s="20">
        <f t="shared" si="342"/>
        <v>2087000</v>
      </c>
      <c r="UQ203" s="20">
        <f t="shared" si="343"/>
        <v>0</v>
      </c>
      <c r="UR203" s="20">
        <f t="shared" si="344"/>
        <v>27000</v>
      </c>
      <c r="US203" s="20">
        <f t="shared" si="345"/>
        <v>0</v>
      </c>
      <c r="UT203" s="36">
        <f t="shared" si="346"/>
        <v>0</v>
      </c>
      <c r="UU203" s="36">
        <f t="shared" si="347"/>
        <v>0</v>
      </c>
      <c r="UV203" s="20">
        <f t="shared" si="348"/>
        <v>0</v>
      </c>
      <c r="UW203" s="20">
        <f t="shared" si="349"/>
        <v>0</v>
      </c>
      <c r="UX203" s="20">
        <f t="shared" si="350"/>
        <v>0</v>
      </c>
      <c r="UY203" s="20">
        <f t="shared" si="351"/>
        <v>0</v>
      </c>
      <c r="UZ203" s="20">
        <f t="shared" si="352"/>
        <v>0</v>
      </c>
      <c r="VA203" s="20">
        <f t="shared" si="353"/>
        <v>0</v>
      </c>
      <c r="VB203" s="36">
        <f t="shared" si="354"/>
        <v>0</v>
      </c>
      <c r="VC203" s="20">
        <f t="shared" si="355"/>
        <v>0</v>
      </c>
      <c r="VD203" s="20">
        <f t="shared" si="356"/>
        <v>0</v>
      </c>
      <c r="VE203" s="20">
        <f t="shared" si="357"/>
        <v>0</v>
      </c>
      <c r="VF203" s="20">
        <f t="shared" si="358"/>
        <v>0</v>
      </c>
      <c r="VG203" s="20">
        <f t="shared" si="359"/>
        <v>0</v>
      </c>
      <c r="VH203" s="20">
        <f t="shared" si="360"/>
        <v>0</v>
      </c>
      <c r="VI203" s="20">
        <f t="shared" si="361"/>
        <v>0</v>
      </c>
      <c r="VJ203" s="20">
        <f t="shared" si="362"/>
        <v>0</v>
      </c>
      <c r="VK203" s="20">
        <f t="shared" si="363"/>
        <v>0</v>
      </c>
      <c r="VL203" s="20">
        <f t="shared" si="364"/>
        <v>0</v>
      </c>
      <c r="VM203" s="20">
        <f t="shared" si="365"/>
        <v>0</v>
      </c>
      <c r="VN203" s="20">
        <f t="shared" si="366"/>
        <v>0</v>
      </c>
      <c r="VT203" s="34">
        <f t="shared" si="367"/>
        <v>1622964</v>
      </c>
      <c r="VU203" s="34" t="str">
        <f t="shared" si="368"/>
        <v>Stacionář Cesta Náchod z.ú.</v>
      </c>
      <c r="VV203" s="34" t="str">
        <f t="shared" si="369"/>
        <v>odlehčovací služba</v>
      </c>
      <c r="VW203" s="34" t="str">
        <f t="shared" si="370"/>
        <v>odlehčovací služby</v>
      </c>
      <c r="VX203" s="10">
        <f t="shared" si="371"/>
        <v>255000</v>
      </c>
      <c r="VY203" s="10"/>
      <c r="VZ203" s="10"/>
      <c r="WA203" s="10">
        <f t="shared" si="372"/>
        <v>120000</v>
      </c>
      <c r="WB203" s="10">
        <f t="shared" si="373"/>
        <v>10000</v>
      </c>
      <c r="WC203" s="10">
        <f t="shared" si="374"/>
        <v>120796</v>
      </c>
      <c r="WD203" s="10">
        <f t="shared" si="375"/>
        <v>0</v>
      </c>
      <c r="WE203" s="10">
        <f t="shared" si="376"/>
        <v>67000</v>
      </c>
      <c r="WF203" s="10"/>
      <c r="WG203" s="10"/>
      <c r="WH203" s="10">
        <f t="shared" si="377"/>
        <v>0</v>
      </c>
      <c r="WI203" s="10">
        <f t="shared" si="378"/>
        <v>127000</v>
      </c>
      <c r="WJ203" s="10">
        <f t="shared" si="379"/>
        <v>2328500</v>
      </c>
      <c r="WK203" s="10"/>
      <c r="WL203" s="10">
        <f t="shared" si="380"/>
        <v>186500</v>
      </c>
      <c r="WM203" s="10">
        <f t="shared" si="381"/>
        <v>3214796</v>
      </c>
      <c r="WN203" s="10">
        <f t="shared" si="382"/>
        <v>3214796</v>
      </c>
      <c r="WO203" s="10">
        <f t="shared" si="383"/>
        <v>0</v>
      </c>
      <c r="WP203" s="10">
        <f t="shared" si="384"/>
        <v>2515000</v>
      </c>
      <c r="WQ203" s="34">
        <v>6115340</v>
      </c>
      <c r="WR203" s="10">
        <f t="shared" si="385"/>
        <v>0</v>
      </c>
      <c r="WS203" s="10"/>
      <c r="WT203" s="10"/>
      <c r="WU203" s="10">
        <f t="shared" si="386"/>
        <v>0</v>
      </c>
      <c r="WV203" s="10">
        <f t="shared" si="387"/>
        <v>0</v>
      </c>
      <c r="WW203" s="10">
        <f t="shared" si="388"/>
        <v>0</v>
      </c>
      <c r="WX203" s="10">
        <f t="shared" si="389"/>
        <v>0</v>
      </c>
      <c r="WY203" s="10">
        <f t="shared" si="390"/>
        <v>0</v>
      </c>
      <c r="WZ203" s="10"/>
      <c r="XA203" s="10"/>
      <c r="XB203" s="10">
        <f t="shared" si="391"/>
        <v>0</v>
      </c>
      <c r="XC203" s="10">
        <f t="shared" si="392"/>
        <v>0</v>
      </c>
      <c r="XD203" s="10">
        <f t="shared" si="393"/>
        <v>2114000</v>
      </c>
      <c r="XE203" s="10">
        <f t="shared" si="394"/>
        <v>2114000</v>
      </c>
      <c r="XF203" s="10"/>
      <c r="XG203" s="10">
        <f t="shared" si="395"/>
        <v>2114000</v>
      </c>
      <c r="XH203" s="10">
        <f t="shared" si="396"/>
        <v>0</v>
      </c>
      <c r="XI203" s="10"/>
      <c r="XJ203" s="10"/>
      <c r="XK203" s="10"/>
    </row>
    <row r="204" spans="1:635" s="34" customFormat="1" ht="28.5" customHeight="1">
      <c r="A204" s="7">
        <v>1</v>
      </c>
      <c r="B204" s="9" t="s">
        <v>1851</v>
      </c>
      <c r="C204" s="7">
        <v>48653292</v>
      </c>
      <c r="D204" s="7" t="s">
        <v>1852</v>
      </c>
      <c r="E204" s="7" t="s">
        <v>1240</v>
      </c>
      <c r="F204" s="7">
        <v>8979890</v>
      </c>
      <c r="G204" s="7" t="s">
        <v>1208</v>
      </c>
      <c r="H204" s="7" t="s">
        <v>1187</v>
      </c>
      <c r="I204" s="7" t="s">
        <v>1346</v>
      </c>
      <c r="J204" s="35">
        <v>34323</v>
      </c>
      <c r="K204" s="7"/>
      <c r="L204" s="7" t="s">
        <v>1188</v>
      </c>
      <c r="M204" s="7"/>
      <c r="N204" s="7"/>
      <c r="O204" s="7"/>
      <c r="P204" s="7"/>
      <c r="Q204" s="7"/>
      <c r="R204" s="7"/>
      <c r="S204" s="7"/>
      <c r="T204" s="7"/>
      <c r="U204" s="7"/>
      <c r="V204" s="7"/>
      <c r="W204" s="7"/>
      <c r="X204" s="7" t="s">
        <v>1853</v>
      </c>
      <c r="Y204" s="7"/>
      <c r="Z204" s="7">
        <v>17</v>
      </c>
      <c r="AA204" s="7">
        <v>25</v>
      </c>
      <c r="AB204" s="7">
        <v>56</v>
      </c>
      <c r="AC204" s="7">
        <v>45</v>
      </c>
      <c r="AD204" s="7">
        <v>43</v>
      </c>
      <c r="AE204" s="7"/>
      <c r="AF204" s="7"/>
      <c r="AG204" s="7"/>
      <c r="AH204" s="7"/>
      <c r="AI204" s="7"/>
      <c r="AJ204" s="7"/>
      <c r="AK204" s="7"/>
      <c r="AL204" s="7"/>
      <c r="AM204" s="7"/>
      <c r="AN204" s="7">
        <v>10400</v>
      </c>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t="s">
        <v>1822</v>
      </c>
      <c r="BM204" s="7" t="s">
        <v>1212</v>
      </c>
      <c r="BN204" s="7" t="s">
        <v>1259</v>
      </c>
      <c r="BO204" s="7">
        <v>5</v>
      </c>
      <c r="BP204" s="7">
        <v>2</v>
      </c>
      <c r="BQ204" s="7">
        <v>5</v>
      </c>
      <c r="BR204" s="7">
        <v>2</v>
      </c>
      <c r="BS204" s="7">
        <v>0</v>
      </c>
      <c r="BT204" s="7">
        <v>5</v>
      </c>
      <c r="BU204" s="7">
        <v>5</v>
      </c>
      <c r="BV204" s="7">
        <v>10</v>
      </c>
      <c r="BW204" s="7">
        <v>11</v>
      </c>
      <c r="BX204" s="7">
        <v>0</v>
      </c>
      <c r="BY204" s="7">
        <v>10</v>
      </c>
      <c r="BZ204" s="7">
        <v>7</v>
      </c>
      <c r="CA204" s="7">
        <v>15</v>
      </c>
      <c r="CB204" s="7">
        <v>13</v>
      </c>
      <c r="CC204" s="7">
        <v>0</v>
      </c>
      <c r="CD204" s="7">
        <v>14</v>
      </c>
      <c r="CE204" s="7">
        <v>31</v>
      </c>
      <c r="CF204" s="7">
        <v>45</v>
      </c>
      <c r="CG204" s="7"/>
      <c r="CH204" s="7">
        <v>5</v>
      </c>
      <c r="CI204" s="7">
        <v>2</v>
      </c>
      <c r="CJ204" s="7">
        <v>5</v>
      </c>
      <c r="CK204" s="7">
        <v>4</v>
      </c>
      <c r="CL204" s="7">
        <v>0</v>
      </c>
      <c r="CM204" s="7">
        <v>1</v>
      </c>
      <c r="CN204" s="7">
        <v>4</v>
      </c>
      <c r="CO204" s="7">
        <v>8</v>
      </c>
      <c r="CP204" s="7">
        <v>14</v>
      </c>
      <c r="CQ204" s="7">
        <v>0</v>
      </c>
      <c r="CR204" s="7">
        <v>6</v>
      </c>
      <c r="CS204" s="7">
        <v>6</v>
      </c>
      <c r="CT204" s="7">
        <v>13</v>
      </c>
      <c r="CU204" s="7">
        <v>18</v>
      </c>
      <c r="CV204" s="7">
        <v>0</v>
      </c>
      <c r="CW204" s="7">
        <v>16</v>
      </c>
      <c r="CX204" s="7">
        <v>27</v>
      </c>
      <c r="CY204" s="7">
        <v>43</v>
      </c>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v>1</v>
      </c>
      <c r="EL204" s="7">
        <v>0.5</v>
      </c>
      <c r="EM204" s="7">
        <v>0.5</v>
      </c>
      <c r="EN204" s="7">
        <v>175000</v>
      </c>
      <c r="EO204" s="7">
        <v>175000</v>
      </c>
      <c r="EP204" s="7">
        <v>5</v>
      </c>
      <c r="EQ204" s="7">
        <v>4.5</v>
      </c>
      <c r="ER204" s="7">
        <v>5</v>
      </c>
      <c r="ES204" s="7">
        <v>1230120</v>
      </c>
      <c r="ET204" s="7">
        <v>1230120</v>
      </c>
      <c r="EU204" s="7"/>
      <c r="EV204" s="7"/>
      <c r="EW204" s="7"/>
      <c r="EX204" s="7"/>
      <c r="EY204" s="7"/>
      <c r="EZ204" s="7"/>
      <c r="FA204" s="7"/>
      <c r="FB204" s="7"/>
      <c r="FC204" s="7"/>
      <c r="FD204" s="7"/>
      <c r="FE204" s="7"/>
      <c r="FF204" s="7"/>
      <c r="FG204" s="7"/>
      <c r="FH204" s="7"/>
      <c r="FI204" s="7"/>
      <c r="FJ204" s="7">
        <v>1</v>
      </c>
      <c r="FK204" s="7">
        <v>0.5</v>
      </c>
      <c r="FL204" s="7">
        <v>0.1</v>
      </c>
      <c r="FM204" s="7">
        <v>136680</v>
      </c>
      <c r="FN204" s="7">
        <v>136680</v>
      </c>
      <c r="FO204" s="7">
        <v>4</v>
      </c>
      <c r="FP204" s="7">
        <v>2.75</v>
      </c>
      <c r="FQ204" s="7">
        <v>3</v>
      </c>
      <c r="FR204" s="7">
        <v>959000</v>
      </c>
      <c r="FS204" s="7">
        <v>959000</v>
      </c>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v>3</v>
      </c>
      <c r="IT204" s="7">
        <v>700</v>
      </c>
      <c r="IU204" s="7">
        <v>0.34899999999999998</v>
      </c>
      <c r="IV204" s="7">
        <v>84000</v>
      </c>
      <c r="IW204" s="7">
        <v>57000</v>
      </c>
      <c r="IX204" s="7"/>
      <c r="IY204" s="7"/>
      <c r="IZ204" s="7"/>
      <c r="JA204" s="7"/>
      <c r="JB204" s="7"/>
      <c r="JC204" s="7"/>
      <c r="JD204" s="7"/>
      <c r="JE204" s="7"/>
      <c r="JF204" s="7"/>
      <c r="JG204" s="7"/>
      <c r="JH204" s="7"/>
      <c r="JI204" s="7"/>
      <c r="JJ204" s="7"/>
      <c r="JK204" s="7"/>
      <c r="JL204" s="7"/>
      <c r="JM204" s="7"/>
      <c r="JN204" s="7"/>
      <c r="JO204" s="7"/>
      <c r="JP204" s="7"/>
      <c r="JQ204" s="7"/>
      <c r="JR204" s="7"/>
      <c r="JS204" s="7"/>
      <c r="JT204" s="7"/>
      <c r="JU204" s="7"/>
      <c r="JV204" s="7"/>
      <c r="JW204" s="7"/>
      <c r="JX204" s="7"/>
      <c r="JY204" s="7"/>
      <c r="JZ204" s="7"/>
      <c r="KA204" s="7"/>
      <c r="KB204" s="7"/>
      <c r="KC204" s="7"/>
      <c r="KD204" s="7"/>
      <c r="KE204" s="7"/>
      <c r="KF204" s="7"/>
      <c r="KG204" s="7">
        <v>1</v>
      </c>
      <c r="KH204" s="7">
        <v>50</v>
      </c>
      <c r="KI204" s="7">
        <v>5.5</v>
      </c>
      <c r="KJ204" s="7">
        <v>0</v>
      </c>
      <c r="KK204" s="7">
        <v>0</v>
      </c>
      <c r="KL204" s="7">
        <v>0</v>
      </c>
      <c r="KM204" s="7">
        <v>5.5</v>
      </c>
      <c r="KN204" s="7">
        <v>2500800</v>
      </c>
      <c r="KO204" s="7">
        <v>2500800</v>
      </c>
      <c r="KP204" s="7">
        <v>2500800</v>
      </c>
      <c r="KQ204" s="7"/>
      <c r="KR204" s="7"/>
      <c r="KS204" s="7"/>
      <c r="KT204" s="7">
        <v>0</v>
      </c>
      <c r="KU204" s="7">
        <v>0</v>
      </c>
      <c r="KV204" s="7">
        <v>0</v>
      </c>
      <c r="KW204" s="7"/>
      <c r="KX204" s="7"/>
      <c r="KY204" s="7"/>
      <c r="KZ204" s="7">
        <v>84000</v>
      </c>
      <c r="LA204" s="7">
        <v>57000</v>
      </c>
      <c r="LB204" s="7">
        <v>57000</v>
      </c>
      <c r="LC204" s="7"/>
      <c r="LD204" s="7"/>
      <c r="LE204" s="7"/>
      <c r="LF204" s="7">
        <v>0</v>
      </c>
      <c r="LG204" s="7">
        <v>0</v>
      </c>
      <c r="LH204" s="7">
        <v>0</v>
      </c>
      <c r="LI204" s="7"/>
      <c r="LJ204" s="7"/>
      <c r="LK204" s="7"/>
      <c r="LL204" s="7">
        <v>0</v>
      </c>
      <c r="LM204" s="7">
        <v>0</v>
      </c>
      <c r="LN204" s="7">
        <v>0</v>
      </c>
      <c r="LO204" s="7"/>
      <c r="LP204" s="7"/>
      <c r="LQ204" s="7"/>
      <c r="LR204" s="7">
        <v>25000</v>
      </c>
      <c r="LS204" s="7">
        <v>0</v>
      </c>
      <c r="LT204" s="7">
        <v>0</v>
      </c>
      <c r="LU204" s="7"/>
      <c r="LV204" s="7"/>
      <c r="LW204" s="7"/>
      <c r="LX204" s="7">
        <v>110000</v>
      </c>
      <c r="LY204" s="7">
        <v>0</v>
      </c>
      <c r="LZ204" s="7">
        <v>0</v>
      </c>
      <c r="MA204" s="7"/>
      <c r="MB204" s="7"/>
      <c r="MC204" s="7"/>
      <c r="MD204" s="7">
        <v>35000</v>
      </c>
      <c r="ME204" s="7">
        <v>0</v>
      </c>
      <c r="MF204" s="7">
        <v>0</v>
      </c>
      <c r="MG204" s="7"/>
      <c r="MH204" s="7"/>
      <c r="MI204" s="7"/>
      <c r="MJ204" s="7">
        <v>60000</v>
      </c>
      <c r="MK204" s="7">
        <v>0</v>
      </c>
      <c r="ML204" s="7">
        <v>0</v>
      </c>
      <c r="MM204" s="7"/>
      <c r="MN204" s="7"/>
      <c r="MO204" s="7"/>
      <c r="MP204" s="7">
        <v>70000</v>
      </c>
      <c r="MQ204" s="7">
        <v>0</v>
      </c>
      <c r="MR204" s="7">
        <v>0</v>
      </c>
      <c r="MS204" s="7"/>
      <c r="MT204" s="7"/>
      <c r="MU204" s="7"/>
      <c r="MV204" s="7">
        <v>120000</v>
      </c>
      <c r="MW204" s="7">
        <v>0</v>
      </c>
      <c r="MX204" s="7">
        <v>0</v>
      </c>
      <c r="MY204" s="7"/>
      <c r="MZ204" s="7"/>
      <c r="NA204" s="7"/>
      <c r="NB204" s="7">
        <v>65000</v>
      </c>
      <c r="NC204" s="7">
        <v>0</v>
      </c>
      <c r="ND204" s="7">
        <v>0</v>
      </c>
      <c r="NE204" s="7"/>
      <c r="NF204" s="7"/>
      <c r="NG204" s="7"/>
      <c r="NH204" s="7">
        <v>13000</v>
      </c>
      <c r="NI204" s="7">
        <v>0</v>
      </c>
      <c r="NJ204" s="7">
        <v>0</v>
      </c>
      <c r="NK204" s="7"/>
      <c r="NL204" s="7"/>
      <c r="NM204" s="7"/>
      <c r="NN204" s="7">
        <v>50000</v>
      </c>
      <c r="NO204" s="7">
        <v>0</v>
      </c>
      <c r="NP204" s="7">
        <v>0</v>
      </c>
      <c r="NQ204" s="7"/>
      <c r="NR204" s="7"/>
      <c r="NS204" s="7"/>
      <c r="NT204" s="7">
        <v>25000</v>
      </c>
      <c r="NU204" s="7">
        <v>0</v>
      </c>
      <c r="NV204" s="7">
        <v>0</v>
      </c>
      <c r="NW204" s="7"/>
      <c r="NX204" s="7"/>
      <c r="NY204" s="7"/>
      <c r="NZ204" s="7">
        <v>35000</v>
      </c>
      <c r="OA204" s="7">
        <v>0</v>
      </c>
      <c r="OB204" s="7">
        <v>0</v>
      </c>
      <c r="OC204" s="7"/>
      <c r="OD204" s="7"/>
      <c r="OE204" s="7"/>
      <c r="OF204" s="7">
        <v>5000</v>
      </c>
      <c r="OG204" s="7">
        <v>0</v>
      </c>
      <c r="OH204" s="7">
        <v>0</v>
      </c>
      <c r="OI204" s="7"/>
      <c r="OJ204" s="7"/>
      <c r="OK204" s="7"/>
      <c r="OL204" s="7">
        <v>0</v>
      </c>
      <c r="OM204" s="7">
        <v>0</v>
      </c>
      <c r="ON204" s="7">
        <v>0</v>
      </c>
      <c r="OO204" s="7"/>
      <c r="OP204" s="7"/>
      <c r="OQ204" s="7"/>
      <c r="OR204" s="7">
        <v>0</v>
      </c>
      <c r="OS204" s="7">
        <v>0</v>
      </c>
      <c r="OT204" s="7">
        <v>0</v>
      </c>
      <c r="OU204" s="7"/>
      <c r="OV204" s="7"/>
      <c r="OW204" s="7"/>
      <c r="OX204" s="7">
        <v>250000</v>
      </c>
      <c r="OY204" s="7">
        <v>0</v>
      </c>
      <c r="OZ204" s="7">
        <v>0</v>
      </c>
      <c r="PA204" s="7"/>
      <c r="PB204" s="7"/>
      <c r="PC204" s="7"/>
      <c r="PD204" s="7">
        <v>20000</v>
      </c>
      <c r="PE204" s="7">
        <v>0</v>
      </c>
      <c r="PF204" s="7">
        <v>0</v>
      </c>
      <c r="PG204" s="7"/>
      <c r="PH204" s="7"/>
      <c r="PI204" s="7"/>
      <c r="PJ204" s="7">
        <v>25000</v>
      </c>
      <c r="PK204" s="7">
        <v>0</v>
      </c>
      <c r="PL204" s="7">
        <v>0</v>
      </c>
      <c r="PM204" s="7"/>
      <c r="PN204" s="7"/>
      <c r="PO204" s="7"/>
      <c r="PP204" s="7">
        <v>3492800</v>
      </c>
      <c r="PQ204" s="7">
        <v>2557800</v>
      </c>
      <c r="PR204" s="8">
        <v>2557800</v>
      </c>
      <c r="PS204" s="7">
        <v>100</v>
      </c>
      <c r="PT204" s="7">
        <v>100</v>
      </c>
      <c r="PU204" s="7"/>
      <c r="PV204" s="7">
        <v>3352446</v>
      </c>
      <c r="PW204" s="7"/>
      <c r="PX204" s="7">
        <v>2052000</v>
      </c>
      <c r="PY204" s="7">
        <v>2269000</v>
      </c>
      <c r="PZ204" s="7">
        <v>2557800</v>
      </c>
      <c r="QA204" s="7">
        <v>162506</v>
      </c>
      <c r="QB204" s="7">
        <v>90000</v>
      </c>
      <c r="QC204" s="7">
        <v>0</v>
      </c>
      <c r="QD204" s="7">
        <v>0</v>
      </c>
      <c r="QE204" s="7">
        <v>0</v>
      </c>
      <c r="QF204" s="7">
        <v>0</v>
      </c>
      <c r="QG204" s="7">
        <v>0</v>
      </c>
      <c r="QH204" s="7">
        <v>0</v>
      </c>
      <c r="QI204" s="7">
        <v>0</v>
      </c>
      <c r="QJ204" s="7">
        <v>600515</v>
      </c>
      <c r="QK204" s="7">
        <v>600000</v>
      </c>
      <c r="QL204" s="7">
        <v>600000</v>
      </c>
      <c r="QM204" s="7"/>
      <c r="QN204" s="7">
        <v>0</v>
      </c>
      <c r="QO204" s="7">
        <v>0</v>
      </c>
      <c r="QP204" s="7">
        <v>0</v>
      </c>
      <c r="QQ204" s="7"/>
      <c r="QR204" s="7"/>
      <c r="QS204" s="7"/>
      <c r="QT204" s="7"/>
      <c r="QU204" s="7">
        <v>100000</v>
      </c>
      <c r="QV204" s="7">
        <v>0</v>
      </c>
      <c r="QW204" s="7">
        <v>0</v>
      </c>
      <c r="QX204" s="7">
        <v>5000</v>
      </c>
      <c r="QY204" s="7">
        <v>0</v>
      </c>
      <c r="QZ204" s="7">
        <v>0</v>
      </c>
      <c r="RA204" s="7"/>
      <c r="RB204" s="7"/>
      <c r="RC204" s="7"/>
      <c r="RD204" s="7">
        <v>517241</v>
      </c>
      <c r="RE204" s="7">
        <v>365000</v>
      </c>
      <c r="RF204" s="7">
        <v>335000</v>
      </c>
      <c r="RG204" s="7"/>
      <c r="RH204" s="7"/>
      <c r="RI204" s="7">
        <v>0</v>
      </c>
      <c r="RJ204" s="7"/>
      <c r="RK204" s="7"/>
      <c r="RL204" s="7"/>
      <c r="RM204" s="7" t="s">
        <v>1188</v>
      </c>
      <c r="RN204" s="7"/>
      <c r="RO204" s="7"/>
      <c r="RP204" s="7"/>
      <c r="RQ204" s="7"/>
      <c r="RR204" s="7"/>
      <c r="RS204" s="7"/>
      <c r="RT204" s="7"/>
      <c r="RU204" s="7"/>
      <c r="RV204" s="7"/>
      <c r="RW204" s="7"/>
      <c r="RX204" s="7"/>
      <c r="RY204" s="7"/>
      <c r="RZ204" s="7"/>
      <c r="SA204" s="7"/>
      <c r="SB204" s="7"/>
      <c r="SC204" s="7"/>
      <c r="SD204" s="7"/>
      <c r="SE204" s="7"/>
      <c r="SF204" s="7"/>
      <c r="SG204" s="36">
        <f t="shared" ref="SG204:SG228" si="397">PP204</f>
        <v>3492800</v>
      </c>
      <c r="SH204" s="36">
        <f t="shared" ref="SH204:SH228" si="398">SI204+SN204</f>
        <v>3492800</v>
      </c>
      <c r="SI204" s="36">
        <f t="shared" ref="SI204:SI228" si="399">SJ204+SK204+SL204+SM204</f>
        <v>2584800</v>
      </c>
      <c r="SJ204" s="20">
        <f t="shared" ref="SJ204:SJ228" si="400">KN204</f>
        <v>2500800</v>
      </c>
      <c r="SK204" s="20">
        <f t="shared" ref="SK204:SK228" si="401">KT204</f>
        <v>0</v>
      </c>
      <c r="SL204" s="20">
        <f t="shared" ref="SL204:SL228" si="402">KZ204</f>
        <v>84000</v>
      </c>
      <c r="SM204" s="20">
        <f t="shared" ref="SM204:SM228" si="403">LF204</f>
        <v>0</v>
      </c>
      <c r="SN204" s="36">
        <f t="shared" ref="SN204:SN228" si="404">SO204+SR204+SS204+ST204+SU204+SV204+TG204+TH204</f>
        <v>908000</v>
      </c>
      <c r="SO204" s="36">
        <f t="shared" ref="SO204:SO228" si="405">SP204+SQ204</f>
        <v>25000</v>
      </c>
      <c r="SP204" s="20">
        <f t="shared" ref="SP204:SP228" si="406">LL204</f>
        <v>0</v>
      </c>
      <c r="SQ204" s="20">
        <f t="shared" ref="SQ204:SQ228" si="407">LR204</f>
        <v>25000</v>
      </c>
      <c r="SR204" s="20">
        <f t="shared" ref="SR204:SR228" si="408">LX204</f>
        <v>110000</v>
      </c>
      <c r="SS204" s="20">
        <f t="shared" ref="SS204:SS228" si="409">MD204</f>
        <v>35000</v>
      </c>
      <c r="ST204" s="20">
        <f t="shared" ref="ST204:ST228" si="410">MJ204</f>
        <v>60000</v>
      </c>
      <c r="SU204" s="20">
        <f t="shared" ref="SU204:SU228" si="411">MP204</f>
        <v>70000</v>
      </c>
      <c r="SV204" s="36">
        <f t="shared" ref="SV204:SV228" si="412">SUM(SW204:TF204)</f>
        <v>563000</v>
      </c>
      <c r="SW204" s="20">
        <f t="shared" ref="SW204:SW228" si="413">MV204</f>
        <v>120000</v>
      </c>
      <c r="SX204" s="20">
        <f t="shared" ref="SX204:SX228" si="414">NB204</f>
        <v>65000</v>
      </c>
      <c r="SY204" s="20">
        <f t="shared" ref="SY204:SY228" si="415">NH204</f>
        <v>13000</v>
      </c>
      <c r="SZ204" s="20">
        <f t="shared" ref="SZ204:SZ228" si="416">NN204</f>
        <v>50000</v>
      </c>
      <c r="TA204" s="20">
        <f t="shared" ref="TA204:TA228" si="417">NT204</f>
        <v>25000</v>
      </c>
      <c r="TB204" s="20">
        <f t="shared" ref="TB204:TB228" si="418">NZ204</f>
        <v>35000</v>
      </c>
      <c r="TC204" s="20">
        <f t="shared" ref="TC204:TC228" si="419">OF204</f>
        <v>5000</v>
      </c>
      <c r="TD204" s="20">
        <f t="shared" ref="TD204:TD228" si="420">OL204</f>
        <v>0</v>
      </c>
      <c r="TE204" s="20">
        <f t="shared" ref="TE204:TE228" si="421">OR204</f>
        <v>0</v>
      </c>
      <c r="TF204" s="20">
        <f t="shared" ref="TF204:TF228" si="422">OX204</f>
        <v>250000</v>
      </c>
      <c r="TG204" s="20">
        <f t="shared" ref="TG204:TG228" si="423">PD204</f>
        <v>20000</v>
      </c>
      <c r="TH204" s="20">
        <f t="shared" ref="TH204:TH228" si="424">PJ204</f>
        <v>25000</v>
      </c>
      <c r="TI204" s="6"/>
      <c r="TJ204" s="36">
        <f t="shared" ref="TJ204:TJ228" si="425">PQ204</f>
        <v>2557800</v>
      </c>
      <c r="TK204" s="36">
        <f t="shared" ref="TK204:TK228" si="426">TL204+TQ204</f>
        <v>2557800</v>
      </c>
      <c r="TL204" s="36">
        <f t="shared" ref="TL204:TL228" si="427">TM204+TN204+TO204+TP204</f>
        <v>2557800</v>
      </c>
      <c r="TM204" s="20">
        <f t="shared" ref="TM204:TM228" si="428">KO204</f>
        <v>2500800</v>
      </c>
      <c r="TN204" s="20">
        <f t="shared" ref="TN204:TN228" si="429">KU204</f>
        <v>0</v>
      </c>
      <c r="TO204" s="20">
        <f t="shared" ref="TO204:TO228" si="430">LA204</f>
        <v>57000</v>
      </c>
      <c r="TP204" s="20">
        <f t="shared" ref="TP204:TP228" si="431">LG204</f>
        <v>0</v>
      </c>
      <c r="TQ204" s="36">
        <f t="shared" ref="TQ204:TQ228" si="432">TR204+TU204+TV204+TW204+TX204+TY204+UJ204+UK204</f>
        <v>0</v>
      </c>
      <c r="TR204" s="36">
        <f t="shared" ref="TR204:TR228" si="433">TS204+TT204</f>
        <v>0</v>
      </c>
      <c r="TS204" s="20">
        <f t="shared" ref="TS204:TS228" si="434">LM204</f>
        <v>0</v>
      </c>
      <c r="TT204" s="20">
        <f t="shared" ref="TT204:TT228" si="435">LS204</f>
        <v>0</v>
      </c>
      <c r="TU204" s="20">
        <f t="shared" ref="TU204:TU228" si="436">LY204</f>
        <v>0</v>
      </c>
      <c r="TV204" s="20">
        <f t="shared" ref="TV204:TV228" si="437">ME204</f>
        <v>0</v>
      </c>
      <c r="TW204" s="20">
        <f t="shared" ref="TW204:TW228" si="438">MK204</f>
        <v>0</v>
      </c>
      <c r="TX204" s="20">
        <f t="shared" ref="TX204:TX228" si="439">MQ204</f>
        <v>0</v>
      </c>
      <c r="TY204" s="36">
        <f t="shared" ref="TY204:TY228" si="440">SUM(TZ204:UI204)</f>
        <v>0</v>
      </c>
      <c r="TZ204" s="20">
        <f t="shared" ref="TZ204:TZ228" si="441">MW204</f>
        <v>0</v>
      </c>
      <c r="UA204" s="20">
        <f t="shared" ref="UA204:UA228" si="442">NC204</f>
        <v>0</v>
      </c>
      <c r="UB204" s="20">
        <f t="shared" ref="UB204:UB228" si="443">NI204</f>
        <v>0</v>
      </c>
      <c r="UC204" s="20">
        <f t="shared" ref="UC204:UC228" si="444">NO204</f>
        <v>0</v>
      </c>
      <c r="UD204" s="20">
        <f t="shared" ref="UD204:UD228" si="445">NU204</f>
        <v>0</v>
      </c>
      <c r="UE204" s="20">
        <f t="shared" ref="UE204:UE228" si="446">OA204</f>
        <v>0</v>
      </c>
      <c r="UF204" s="20">
        <f t="shared" ref="UF204:UF228" si="447">OG204</f>
        <v>0</v>
      </c>
      <c r="UG204" s="20">
        <f t="shared" ref="UG204:UG228" si="448">OM204</f>
        <v>0</v>
      </c>
      <c r="UH204" s="20">
        <f t="shared" ref="UH204:UH228" si="449">OS204</f>
        <v>0</v>
      </c>
      <c r="UI204" s="20">
        <f t="shared" ref="UI204:UI228" si="450">OY204</f>
        <v>0</v>
      </c>
      <c r="UJ204" s="20">
        <f t="shared" ref="UJ204:UJ228" si="451">PE204</f>
        <v>0</v>
      </c>
      <c r="UK204" s="20">
        <f t="shared" ref="UK204:UK228" si="452">PK204</f>
        <v>0</v>
      </c>
      <c r="UL204" s="6"/>
      <c r="UM204" s="36">
        <f t="shared" ref="UM204:UM228" si="453">PR204</f>
        <v>2557800</v>
      </c>
      <c r="UN204" s="36">
        <f t="shared" ref="UN204:UN228" si="454">UO204+UT204</f>
        <v>2557800</v>
      </c>
      <c r="UO204" s="36">
        <f t="shared" ref="UO204:UO228" si="455">UP204+UQ204+UR204+US204</f>
        <v>2557800</v>
      </c>
      <c r="UP204" s="20">
        <f t="shared" ref="UP204:UP228" si="456">KP204</f>
        <v>2500800</v>
      </c>
      <c r="UQ204" s="20">
        <f t="shared" ref="UQ204:UQ228" si="457">KV204</f>
        <v>0</v>
      </c>
      <c r="UR204" s="20">
        <f t="shared" ref="UR204:UR228" si="458">LB204</f>
        <v>57000</v>
      </c>
      <c r="US204" s="20">
        <f t="shared" ref="US204:US228" si="459">LH204</f>
        <v>0</v>
      </c>
      <c r="UT204" s="36">
        <f t="shared" ref="UT204:UT228" si="460">UU204+UX204+UY204+UZ204+VA204+VB204+VM204+VN204</f>
        <v>0</v>
      </c>
      <c r="UU204" s="36">
        <f t="shared" ref="UU204:UU228" si="461">UV204+UW204</f>
        <v>0</v>
      </c>
      <c r="UV204" s="20">
        <f t="shared" ref="UV204:UV228" si="462">LN204</f>
        <v>0</v>
      </c>
      <c r="UW204" s="20">
        <f t="shared" ref="UW204:UW228" si="463">LT204</f>
        <v>0</v>
      </c>
      <c r="UX204" s="20">
        <f t="shared" ref="UX204:UX228" si="464">LZ204</f>
        <v>0</v>
      </c>
      <c r="UY204" s="20">
        <f t="shared" ref="UY204:UY228" si="465">MF204</f>
        <v>0</v>
      </c>
      <c r="UZ204" s="20">
        <f t="shared" ref="UZ204:UZ228" si="466">ML204</f>
        <v>0</v>
      </c>
      <c r="VA204" s="20">
        <f t="shared" ref="VA204:VA228" si="467">MR204</f>
        <v>0</v>
      </c>
      <c r="VB204" s="36">
        <f t="shared" ref="VB204:VB228" si="468">SUM(VC204:VL204)</f>
        <v>0</v>
      </c>
      <c r="VC204" s="20">
        <f t="shared" ref="VC204:VC228" si="469">MX204</f>
        <v>0</v>
      </c>
      <c r="VD204" s="20">
        <f t="shared" ref="VD204:VD228" si="470">ND204</f>
        <v>0</v>
      </c>
      <c r="VE204" s="20">
        <f t="shared" ref="VE204:VE228" si="471">NJ204</f>
        <v>0</v>
      </c>
      <c r="VF204" s="20">
        <f t="shared" ref="VF204:VF228" si="472">NP204</f>
        <v>0</v>
      </c>
      <c r="VG204" s="20">
        <f t="shared" ref="VG204:VG228" si="473">NV204</f>
        <v>0</v>
      </c>
      <c r="VH204" s="20">
        <f t="shared" ref="VH204:VH228" si="474">OB204</f>
        <v>0</v>
      </c>
      <c r="VI204" s="20">
        <f t="shared" ref="VI204:VI228" si="475">OH204</f>
        <v>0</v>
      </c>
      <c r="VJ204" s="20">
        <f t="shared" ref="VJ204:VJ228" si="476">ON204</f>
        <v>0</v>
      </c>
      <c r="VK204" s="20">
        <f t="shared" ref="VK204:VK228" si="477">OT204</f>
        <v>0</v>
      </c>
      <c r="VL204" s="20">
        <f t="shared" ref="VL204:VL228" si="478">OZ204</f>
        <v>0</v>
      </c>
      <c r="VM204" s="20">
        <f t="shared" ref="VM204:VM228" si="479">PF204</f>
        <v>0</v>
      </c>
      <c r="VN204" s="20">
        <f t="shared" ref="VN204:VN228" si="480">PL204</f>
        <v>0</v>
      </c>
      <c r="VT204" s="34">
        <f t="shared" si="367"/>
        <v>8979890</v>
      </c>
      <c r="VU204" s="34" t="str">
        <f t="shared" si="368"/>
        <v>Stacionář Cesta Náchod z.ú.</v>
      </c>
      <c r="VV204" s="34" t="str">
        <f t="shared" si="369"/>
        <v>denní stacionář</v>
      </c>
      <c r="VW204" s="34" t="str">
        <f t="shared" si="370"/>
        <v>denní stacionáře</v>
      </c>
      <c r="VX204" s="10">
        <f t="shared" si="371"/>
        <v>230000</v>
      </c>
      <c r="VY204" s="10"/>
      <c r="VZ204" s="10"/>
      <c r="WA204" s="10">
        <f t="shared" si="372"/>
        <v>120000</v>
      </c>
      <c r="WB204" s="10">
        <f t="shared" si="373"/>
        <v>35000</v>
      </c>
      <c r="WC204" s="10">
        <f t="shared" si="374"/>
        <v>13000</v>
      </c>
      <c r="WD204" s="10">
        <f t="shared" si="375"/>
        <v>0</v>
      </c>
      <c r="WE204" s="10">
        <f t="shared" si="376"/>
        <v>140000</v>
      </c>
      <c r="WF204" s="10"/>
      <c r="WG204" s="10"/>
      <c r="WH204" s="10">
        <f t="shared" si="377"/>
        <v>20000</v>
      </c>
      <c r="WI204" s="10">
        <f t="shared" si="378"/>
        <v>350000</v>
      </c>
      <c r="WJ204" s="10">
        <f t="shared" si="379"/>
        <v>1541800</v>
      </c>
      <c r="WK204" s="10"/>
      <c r="WL204" s="10">
        <f t="shared" si="380"/>
        <v>1043000</v>
      </c>
      <c r="WM204" s="10">
        <f t="shared" si="381"/>
        <v>3492800</v>
      </c>
      <c r="WN204" s="10">
        <f t="shared" si="382"/>
        <v>3492800</v>
      </c>
      <c r="WO204" s="10">
        <f t="shared" si="383"/>
        <v>0</v>
      </c>
      <c r="WP204" s="10">
        <f t="shared" si="384"/>
        <v>2584800</v>
      </c>
      <c r="WQ204" s="34">
        <v>6115340</v>
      </c>
      <c r="WR204" s="10">
        <f t="shared" si="385"/>
        <v>0</v>
      </c>
      <c r="WS204" s="10"/>
      <c r="WT204" s="10"/>
      <c r="WU204" s="10">
        <f t="shared" si="386"/>
        <v>0</v>
      </c>
      <c r="WV204" s="10">
        <f t="shared" si="387"/>
        <v>0</v>
      </c>
      <c r="WW204" s="10">
        <f t="shared" si="388"/>
        <v>0</v>
      </c>
      <c r="WX204" s="10">
        <f t="shared" si="389"/>
        <v>0</v>
      </c>
      <c r="WY204" s="10">
        <f t="shared" si="390"/>
        <v>0</v>
      </c>
      <c r="WZ204" s="10"/>
      <c r="XA204" s="10"/>
      <c r="XB204" s="10">
        <f t="shared" si="391"/>
        <v>0</v>
      </c>
      <c r="XC204" s="10">
        <f t="shared" si="392"/>
        <v>0</v>
      </c>
      <c r="XD204" s="10">
        <f t="shared" si="393"/>
        <v>2557800</v>
      </c>
      <c r="XE204" s="10">
        <f t="shared" si="394"/>
        <v>2557800</v>
      </c>
      <c r="XF204" s="10"/>
      <c r="XG204" s="10">
        <f t="shared" si="395"/>
        <v>2557800</v>
      </c>
      <c r="XH204" s="10">
        <f t="shared" si="396"/>
        <v>0</v>
      </c>
      <c r="XI204" s="10"/>
      <c r="XJ204" s="10"/>
      <c r="XK204" s="10"/>
    </row>
    <row r="205" spans="1:635" s="34" customFormat="1" ht="28.5" customHeight="1">
      <c r="A205" s="7">
        <v>1</v>
      </c>
      <c r="B205" s="9" t="s">
        <v>1854</v>
      </c>
      <c r="C205" s="7">
        <v>70153884</v>
      </c>
      <c r="D205" s="7" t="s">
        <v>1855</v>
      </c>
      <c r="E205" s="7" t="s">
        <v>1299</v>
      </c>
      <c r="F205" s="7">
        <v>5173305</v>
      </c>
      <c r="G205" s="7" t="s">
        <v>1208</v>
      </c>
      <c r="H205" s="7" t="s">
        <v>1187</v>
      </c>
      <c r="I205" s="7" t="s">
        <v>1854</v>
      </c>
      <c r="J205" s="35">
        <v>39083</v>
      </c>
      <c r="K205" s="7"/>
      <c r="L205" s="7" t="s">
        <v>1188</v>
      </c>
      <c r="M205" s="7"/>
      <c r="N205" s="7"/>
      <c r="O205" s="7"/>
      <c r="P205" s="7"/>
      <c r="Q205" s="7"/>
      <c r="R205" s="7"/>
      <c r="S205" s="7"/>
      <c r="T205" s="7"/>
      <c r="U205" s="7"/>
      <c r="V205" s="7"/>
      <c r="W205" s="7"/>
      <c r="X205" s="7" t="s">
        <v>1595</v>
      </c>
      <c r="Y205" s="7"/>
      <c r="Z205" s="7">
        <v>35</v>
      </c>
      <c r="AA205" s="7">
        <v>35</v>
      </c>
      <c r="AB205" s="7">
        <v>38</v>
      </c>
      <c r="AC205" s="7">
        <v>37</v>
      </c>
      <c r="AD205" s="7">
        <v>65</v>
      </c>
      <c r="AE205" s="7"/>
      <c r="AF205" s="7"/>
      <c r="AG205" s="7"/>
      <c r="AH205" s="7"/>
      <c r="AI205" s="7"/>
      <c r="AJ205" s="7"/>
      <c r="AK205" s="7"/>
      <c r="AL205" s="7"/>
      <c r="AM205" s="7"/>
      <c r="AN205" s="7">
        <v>1790</v>
      </c>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t="s">
        <v>1211</v>
      </c>
      <c r="BM205" s="7" t="s">
        <v>1225</v>
      </c>
      <c r="BN205" s="7" t="s">
        <v>1234</v>
      </c>
      <c r="BO205" s="7">
        <v>0</v>
      </c>
      <c r="BP205" s="7">
        <v>0</v>
      </c>
      <c r="BQ205" s="7">
        <v>0</v>
      </c>
      <c r="BR205" s="7">
        <v>0</v>
      </c>
      <c r="BS205" s="7">
        <v>0</v>
      </c>
      <c r="BT205" s="7">
        <v>3</v>
      </c>
      <c r="BU205" s="7">
        <v>12</v>
      </c>
      <c r="BV205" s="7">
        <v>16</v>
      </c>
      <c r="BW205" s="7">
        <v>3</v>
      </c>
      <c r="BX205" s="7">
        <v>3</v>
      </c>
      <c r="BY205" s="7">
        <v>3</v>
      </c>
      <c r="BZ205" s="7">
        <v>12</v>
      </c>
      <c r="CA205" s="7">
        <v>16</v>
      </c>
      <c r="CB205" s="7">
        <v>3</v>
      </c>
      <c r="CC205" s="7">
        <v>3</v>
      </c>
      <c r="CD205" s="7">
        <v>0</v>
      </c>
      <c r="CE205" s="7">
        <v>37</v>
      </c>
      <c r="CF205" s="7">
        <v>37</v>
      </c>
      <c r="CG205" s="7"/>
      <c r="CH205" s="7">
        <v>0</v>
      </c>
      <c r="CI205" s="7">
        <v>0</v>
      </c>
      <c r="CJ205" s="7">
        <v>0</v>
      </c>
      <c r="CK205" s="7">
        <v>0</v>
      </c>
      <c r="CL205" s="7">
        <v>0</v>
      </c>
      <c r="CM205" s="7">
        <v>3</v>
      </c>
      <c r="CN205" s="7">
        <v>15</v>
      </c>
      <c r="CO205" s="7">
        <v>24</v>
      </c>
      <c r="CP205" s="7">
        <v>20</v>
      </c>
      <c r="CQ205" s="7">
        <v>3</v>
      </c>
      <c r="CR205" s="7">
        <v>3</v>
      </c>
      <c r="CS205" s="7">
        <v>15</v>
      </c>
      <c r="CT205" s="7">
        <v>24</v>
      </c>
      <c r="CU205" s="7">
        <v>20</v>
      </c>
      <c r="CV205" s="7">
        <v>3</v>
      </c>
      <c r="CW205" s="7">
        <v>0</v>
      </c>
      <c r="CX205" s="7">
        <v>65</v>
      </c>
      <c r="CY205" s="7">
        <v>65</v>
      </c>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v>2</v>
      </c>
      <c r="EL205" s="7">
        <v>1.75</v>
      </c>
      <c r="EM205" s="7">
        <v>0.75</v>
      </c>
      <c r="EN205" s="7">
        <v>760000</v>
      </c>
      <c r="EO205" s="7">
        <v>380000</v>
      </c>
      <c r="EP205" s="7">
        <v>10</v>
      </c>
      <c r="EQ205" s="7">
        <v>10</v>
      </c>
      <c r="ER205" s="7">
        <v>3</v>
      </c>
      <c r="ES205" s="7">
        <v>2660000</v>
      </c>
      <c r="ET205" s="7">
        <v>1300000</v>
      </c>
      <c r="EU205" s="7">
        <v>1</v>
      </c>
      <c r="EV205" s="7">
        <v>0.5</v>
      </c>
      <c r="EW205" s="7">
        <v>0.5</v>
      </c>
      <c r="EX205" s="7">
        <v>226000</v>
      </c>
      <c r="EY205" s="7">
        <v>0</v>
      </c>
      <c r="EZ205" s="7">
        <v>3</v>
      </c>
      <c r="FA205" s="7">
        <v>2.25</v>
      </c>
      <c r="FB205" s="7">
        <v>2.25</v>
      </c>
      <c r="FC205" s="7">
        <v>853000</v>
      </c>
      <c r="FD205" s="7">
        <v>430000</v>
      </c>
      <c r="FE205" s="7"/>
      <c r="FF205" s="7"/>
      <c r="FG205" s="7"/>
      <c r="FH205" s="7"/>
      <c r="FI205" s="7"/>
      <c r="FJ205" s="7"/>
      <c r="FK205" s="7"/>
      <c r="FL205" s="7"/>
      <c r="FM205" s="7"/>
      <c r="FN205" s="7"/>
      <c r="FO205" s="7">
        <v>7</v>
      </c>
      <c r="FP205" s="7">
        <v>6.6</v>
      </c>
      <c r="FQ205" s="7">
        <v>7.6</v>
      </c>
      <c r="FR205" s="7">
        <v>2083000</v>
      </c>
      <c r="FS205" s="7">
        <v>1040000</v>
      </c>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v>2</v>
      </c>
      <c r="HW205" s="7">
        <v>0.2</v>
      </c>
      <c r="HX205" s="7">
        <v>18</v>
      </c>
      <c r="HY205" s="7">
        <v>0.15</v>
      </c>
      <c r="HZ205" s="7">
        <v>15000</v>
      </c>
      <c r="IA205" s="7">
        <v>0</v>
      </c>
      <c r="IB205" s="7"/>
      <c r="IC205" s="7"/>
      <c r="ID205" s="7"/>
      <c r="IE205" s="7"/>
      <c r="IF205" s="7"/>
      <c r="IG205" s="7"/>
      <c r="IH205" s="7">
        <v>1</v>
      </c>
      <c r="II205" s="7">
        <v>0.25</v>
      </c>
      <c r="IJ205" s="7">
        <v>12</v>
      </c>
      <c r="IK205" s="7">
        <v>0.25</v>
      </c>
      <c r="IL205" s="7">
        <v>2000</v>
      </c>
      <c r="IM205" s="7">
        <v>0</v>
      </c>
      <c r="IN205" s="7"/>
      <c r="IO205" s="7"/>
      <c r="IP205" s="7"/>
      <c r="IQ205" s="7"/>
      <c r="IR205" s="7"/>
      <c r="IS205" s="7"/>
      <c r="IT205" s="7"/>
      <c r="IU205" s="7"/>
      <c r="IV205" s="7"/>
      <c r="IW205" s="7"/>
      <c r="IX205" s="7"/>
      <c r="IY205" s="7"/>
      <c r="IZ205" s="7"/>
      <c r="JA205" s="7"/>
      <c r="JB205" s="7"/>
      <c r="JC205" s="7"/>
      <c r="JD205" s="7"/>
      <c r="JE205" s="7"/>
      <c r="JF205" s="7"/>
      <c r="JG205" s="7"/>
      <c r="JH205" s="7"/>
      <c r="JI205" s="7"/>
      <c r="JJ205" s="7"/>
      <c r="JK205" s="7"/>
      <c r="JL205" s="7"/>
      <c r="JM205" s="7"/>
      <c r="JN205" s="7"/>
      <c r="JO205" s="7"/>
      <c r="JP205" s="7"/>
      <c r="JQ205" s="7"/>
      <c r="JR205" s="7"/>
      <c r="JS205" s="7"/>
      <c r="JT205" s="7"/>
      <c r="JU205" s="7"/>
      <c r="JV205" s="7"/>
      <c r="JW205" s="7"/>
      <c r="JX205" s="7"/>
      <c r="JY205" s="7"/>
      <c r="JZ205" s="7"/>
      <c r="KA205" s="7"/>
      <c r="KB205" s="7"/>
      <c r="KC205" s="7"/>
      <c r="KD205" s="7"/>
      <c r="KE205" s="7"/>
      <c r="KF205" s="7"/>
      <c r="KG205" s="7">
        <v>0</v>
      </c>
      <c r="KH205" s="7"/>
      <c r="KI205" s="7">
        <v>14.5</v>
      </c>
      <c r="KJ205" s="7">
        <v>0.15</v>
      </c>
      <c r="KK205" s="7">
        <v>0</v>
      </c>
      <c r="KL205" s="7">
        <v>0</v>
      </c>
      <c r="KM205" s="7">
        <v>14.65</v>
      </c>
      <c r="KN205" s="7">
        <v>6582000</v>
      </c>
      <c r="KO205" s="7">
        <v>3150000</v>
      </c>
      <c r="KP205" s="7">
        <v>3150000</v>
      </c>
      <c r="KQ205" s="7"/>
      <c r="KR205" s="7"/>
      <c r="KS205" s="7"/>
      <c r="KT205" s="7">
        <v>17000</v>
      </c>
      <c r="KU205" s="7">
        <v>0</v>
      </c>
      <c r="KV205" s="7">
        <v>0</v>
      </c>
      <c r="KW205" s="7"/>
      <c r="KX205" s="7"/>
      <c r="KY205" s="7"/>
      <c r="KZ205" s="7">
        <v>0</v>
      </c>
      <c r="LA205" s="7">
        <v>0</v>
      </c>
      <c r="LB205" s="7">
        <v>0</v>
      </c>
      <c r="LC205" s="7"/>
      <c r="LD205" s="7"/>
      <c r="LE205" s="7"/>
      <c r="LF205" s="7">
        <v>0</v>
      </c>
      <c r="LG205" s="7">
        <v>0</v>
      </c>
      <c r="LH205" s="7">
        <v>0</v>
      </c>
      <c r="LI205" s="7"/>
      <c r="LJ205" s="7"/>
      <c r="LK205" s="7"/>
      <c r="LL205" s="7">
        <v>0</v>
      </c>
      <c r="LM205" s="7">
        <v>0</v>
      </c>
      <c r="LN205" s="7">
        <v>0</v>
      </c>
      <c r="LO205" s="7"/>
      <c r="LP205" s="7"/>
      <c r="LQ205" s="7"/>
      <c r="LR205" s="7">
        <v>0</v>
      </c>
      <c r="LS205" s="7">
        <v>0</v>
      </c>
      <c r="LT205" s="7">
        <v>0</v>
      </c>
      <c r="LU205" s="7"/>
      <c r="LV205" s="7"/>
      <c r="LW205" s="7"/>
      <c r="LX205" s="7">
        <v>220000</v>
      </c>
      <c r="LY205" s="7">
        <v>0</v>
      </c>
      <c r="LZ205" s="7">
        <v>0</v>
      </c>
      <c r="MA205" s="7"/>
      <c r="MB205" s="7"/>
      <c r="MC205" s="7"/>
      <c r="MD205" s="7">
        <v>10000</v>
      </c>
      <c r="ME205" s="7">
        <v>0</v>
      </c>
      <c r="MF205" s="7">
        <v>0</v>
      </c>
      <c r="MG205" s="7"/>
      <c r="MH205" s="7"/>
      <c r="MI205" s="7"/>
      <c r="MJ205" s="7">
        <v>20000</v>
      </c>
      <c r="MK205" s="7">
        <v>0</v>
      </c>
      <c r="ML205" s="7">
        <v>0</v>
      </c>
      <c r="MM205" s="7"/>
      <c r="MN205" s="7"/>
      <c r="MO205" s="7"/>
      <c r="MP205" s="7">
        <v>30000</v>
      </c>
      <c r="MQ205" s="7">
        <v>0</v>
      </c>
      <c r="MR205" s="7">
        <v>0</v>
      </c>
      <c r="MS205" s="7"/>
      <c r="MT205" s="7"/>
      <c r="MU205" s="7"/>
      <c r="MV205" s="7">
        <v>700000</v>
      </c>
      <c r="MW205" s="7">
        <v>0</v>
      </c>
      <c r="MX205" s="7">
        <v>0</v>
      </c>
      <c r="MY205" s="7"/>
      <c r="MZ205" s="7"/>
      <c r="NA205" s="7"/>
      <c r="NB205" s="7">
        <v>15000</v>
      </c>
      <c r="NC205" s="7">
        <v>0</v>
      </c>
      <c r="ND205" s="7">
        <v>0</v>
      </c>
      <c r="NE205" s="7"/>
      <c r="NF205" s="7"/>
      <c r="NG205" s="7"/>
      <c r="NH205" s="7">
        <v>0</v>
      </c>
      <c r="NI205" s="7">
        <v>0</v>
      </c>
      <c r="NJ205" s="7">
        <v>0</v>
      </c>
      <c r="NK205" s="7"/>
      <c r="NL205" s="7"/>
      <c r="NM205" s="7"/>
      <c r="NN205" s="7">
        <v>50000</v>
      </c>
      <c r="NO205" s="7">
        <v>0</v>
      </c>
      <c r="NP205" s="7">
        <v>0</v>
      </c>
      <c r="NQ205" s="7"/>
      <c r="NR205" s="7"/>
      <c r="NS205" s="7"/>
      <c r="NT205" s="7">
        <v>40000</v>
      </c>
      <c r="NU205" s="7">
        <v>0</v>
      </c>
      <c r="NV205" s="7">
        <v>0</v>
      </c>
      <c r="NW205" s="7"/>
      <c r="NX205" s="7"/>
      <c r="NY205" s="7"/>
      <c r="NZ205" s="7">
        <v>10000</v>
      </c>
      <c r="OA205" s="7">
        <v>0</v>
      </c>
      <c r="OB205" s="7">
        <v>0</v>
      </c>
      <c r="OC205" s="7"/>
      <c r="OD205" s="7"/>
      <c r="OE205" s="7"/>
      <c r="OF205" s="7">
        <v>6000</v>
      </c>
      <c r="OG205" s="7">
        <v>0</v>
      </c>
      <c r="OH205" s="7">
        <v>0</v>
      </c>
      <c r="OI205" s="7"/>
      <c r="OJ205" s="7"/>
      <c r="OK205" s="7"/>
      <c r="OL205" s="7">
        <v>0</v>
      </c>
      <c r="OM205" s="7">
        <v>0</v>
      </c>
      <c r="ON205" s="7">
        <v>0</v>
      </c>
      <c r="OO205" s="7"/>
      <c r="OP205" s="7"/>
      <c r="OQ205" s="7"/>
      <c r="OR205" s="7">
        <v>0</v>
      </c>
      <c r="OS205" s="7">
        <v>0</v>
      </c>
      <c r="OT205" s="7">
        <v>0</v>
      </c>
      <c r="OU205" s="7"/>
      <c r="OV205" s="7"/>
      <c r="OW205" s="7"/>
      <c r="OX205" s="7">
        <v>70000</v>
      </c>
      <c r="OY205" s="7">
        <v>0</v>
      </c>
      <c r="OZ205" s="7">
        <v>0</v>
      </c>
      <c r="PA205" s="7"/>
      <c r="PB205" s="7"/>
      <c r="PC205" s="7"/>
      <c r="PD205" s="7">
        <v>222000</v>
      </c>
      <c r="PE205" s="7">
        <v>0</v>
      </c>
      <c r="PF205" s="7">
        <v>0</v>
      </c>
      <c r="PG205" s="7"/>
      <c r="PH205" s="7"/>
      <c r="PI205" s="7"/>
      <c r="PJ205" s="7">
        <v>50000</v>
      </c>
      <c r="PK205" s="7">
        <v>0</v>
      </c>
      <c r="PL205" s="7">
        <v>0</v>
      </c>
      <c r="PM205" s="7"/>
      <c r="PN205" s="7"/>
      <c r="PO205" s="7"/>
      <c r="PP205" s="7">
        <v>8042000</v>
      </c>
      <c r="PQ205" s="7">
        <v>3150000</v>
      </c>
      <c r="PR205" s="8">
        <v>3150000</v>
      </c>
      <c r="PS205" s="7">
        <v>100</v>
      </c>
      <c r="PT205" s="7">
        <v>100</v>
      </c>
      <c r="PU205" s="7"/>
      <c r="PV205" s="7">
        <v>8833731</v>
      </c>
      <c r="PW205" s="7"/>
      <c r="PX205" s="7">
        <v>1096000</v>
      </c>
      <c r="PY205" s="7">
        <v>506000</v>
      </c>
      <c r="PZ205" s="7">
        <v>3150000</v>
      </c>
      <c r="QA205" s="7">
        <v>0</v>
      </c>
      <c r="QB205" s="7">
        <v>0</v>
      </c>
      <c r="QC205" s="7">
        <v>0</v>
      </c>
      <c r="QD205" s="7">
        <v>2800000</v>
      </c>
      <c r="QE205" s="7">
        <v>3000000</v>
      </c>
      <c r="QF205" s="7">
        <v>3792000</v>
      </c>
      <c r="QG205" s="7">
        <v>0</v>
      </c>
      <c r="QH205" s="7">
        <v>0</v>
      </c>
      <c r="QI205" s="7">
        <v>0</v>
      </c>
      <c r="QJ205" s="7">
        <v>739000</v>
      </c>
      <c r="QK205" s="7">
        <v>750000</v>
      </c>
      <c r="QL205" s="7">
        <v>1100000</v>
      </c>
      <c r="QM205" s="7"/>
      <c r="QN205" s="7">
        <v>0</v>
      </c>
      <c r="QO205" s="7">
        <v>0</v>
      </c>
      <c r="QP205" s="7">
        <v>0</v>
      </c>
      <c r="QQ205" s="7"/>
      <c r="QR205" s="7"/>
      <c r="QS205" s="7"/>
      <c r="QT205" s="7"/>
      <c r="QU205" s="7"/>
      <c r="QV205" s="7"/>
      <c r="QW205" s="7"/>
      <c r="QX205" s="7"/>
      <c r="QY205" s="7"/>
      <c r="QZ205" s="7"/>
      <c r="RA205" s="7"/>
      <c r="RB205" s="7"/>
      <c r="RC205" s="7"/>
      <c r="RD205" s="7"/>
      <c r="RE205" s="7"/>
      <c r="RF205" s="7"/>
      <c r="RG205" s="7"/>
      <c r="RH205" s="7"/>
      <c r="RI205" s="7">
        <v>0</v>
      </c>
      <c r="RJ205" s="7"/>
      <c r="RK205" s="7"/>
      <c r="RL205" s="7"/>
      <c r="RM205" s="7" t="s">
        <v>1188</v>
      </c>
      <c r="RN205" s="7"/>
      <c r="RO205" s="7"/>
      <c r="RP205" s="7"/>
      <c r="RQ205" s="7"/>
      <c r="RR205" s="7"/>
      <c r="RS205" s="7"/>
      <c r="RT205" s="7"/>
      <c r="RU205" s="7"/>
      <c r="RV205" s="7"/>
      <c r="RW205" s="7"/>
      <c r="RX205" s="7"/>
      <c r="RY205" s="7"/>
      <c r="RZ205" s="7"/>
      <c r="SA205" s="7"/>
      <c r="SB205" s="7"/>
      <c r="SC205" s="7"/>
      <c r="SD205" s="7"/>
      <c r="SE205" s="7"/>
      <c r="SF205" s="7"/>
      <c r="SG205" s="36">
        <f t="shared" si="397"/>
        <v>8042000</v>
      </c>
      <c r="SH205" s="36">
        <f t="shared" si="398"/>
        <v>8042000</v>
      </c>
      <c r="SI205" s="36">
        <f t="shared" si="399"/>
        <v>6599000</v>
      </c>
      <c r="SJ205" s="20">
        <f t="shared" si="400"/>
        <v>6582000</v>
      </c>
      <c r="SK205" s="20">
        <f t="shared" si="401"/>
        <v>17000</v>
      </c>
      <c r="SL205" s="20">
        <f t="shared" si="402"/>
        <v>0</v>
      </c>
      <c r="SM205" s="20">
        <f t="shared" si="403"/>
        <v>0</v>
      </c>
      <c r="SN205" s="36">
        <f t="shared" si="404"/>
        <v>1443000</v>
      </c>
      <c r="SO205" s="36">
        <f t="shared" si="405"/>
        <v>0</v>
      </c>
      <c r="SP205" s="20">
        <f t="shared" si="406"/>
        <v>0</v>
      </c>
      <c r="SQ205" s="20">
        <f t="shared" si="407"/>
        <v>0</v>
      </c>
      <c r="SR205" s="20">
        <f t="shared" si="408"/>
        <v>220000</v>
      </c>
      <c r="SS205" s="20">
        <f t="shared" si="409"/>
        <v>10000</v>
      </c>
      <c r="ST205" s="20">
        <f t="shared" si="410"/>
        <v>20000</v>
      </c>
      <c r="SU205" s="20">
        <f t="shared" si="411"/>
        <v>30000</v>
      </c>
      <c r="SV205" s="36">
        <f t="shared" si="412"/>
        <v>891000</v>
      </c>
      <c r="SW205" s="20">
        <f t="shared" si="413"/>
        <v>700000</v>
      </c>
      <c r="SX205" s="20">
        <f t="shared" si="414"/>
        <v>15000</v>
      </c>
      <c r="SY205" s="20">
        <f t="shared" si="415"/>
        <v>0</v>
      </c>
      <c r="SZ205" s="20">
        <f t="shared" si="416"/>
        <v>50000</v>
      </c>
      <c r="TA205" s="20">
        <f t="shared" si="417"/>
        <v>40000</v>
      </c>
      <c r="TB205" s="20">
        <f t="shared" si="418"/>
        <v>10000</v>
      </c>
      <c r="TC205" s="20">
        <f t="shared" si="419"/>
        <v>6000</v>
      </c>
      <c r="TD205" s="20">
        <f t="shared" si="420"/>
        <v>0</v>
      </c>
      <c r="TE205" s="20">
        <f t="shared" si="421"/>
        <v>0</v>
      </c>
      <c r="TF205" s="20">
        <f t="shared" si="422"/>
        <v>70000</v>
      </c>
      <c r="TG205" s="20">
        <f t="shared" si="423"/>
        <v>222000</v>
      </c>
      <c r="TH205" s="20">
        <f t="shared" si="424"/>
        <v>50000</v>
      </c>
      <c r="TI205" s="6"/>
      <c r="TJ205" s="36">
        <f t="shared" si="425"/>
        <v>3150000</v>
      </c>
      <c r="TK205" s="36">
        <f t="shared" si="426"/>
        <v>3150000</v>
      </c>
      <c r="TL205" s="36">
        <f t="shared" si="427"/>
        <v>3150000</v>
      </c>
      <c r="TM205" s="20">
        <f t="shared" si="428"/>
        <v>3150000</v>
      </c>
      <c r="TN205" s="20">
        <f t="shared" si="429"/>
        <v>0</v>
      </c>
      <c r="TO205" s="20">
        <f t="shared" si="430"/>
        <v>0</v>
      </c>
      <c r="TP205" s="20">
        <f t="shared" si="431"/>
        <v>0</v>
      </c>
      <c r="TQ205" s="36">
        <f t="shared" si="432"/>
        <v>0</v>
      </c>
      <c r="TR205" s="36">
        <f t="shared" si="433"/>
        <v>0</v>
      </c>
      <c r="TS205" s="20">
        <f t="shared" si="434"/>
        <v>0</v>
      </c>
      <c r="TT205" s="20">
        <f t="shared" si="435"/>
        <v>0</v>
      </c>
      <c r="TU205" s="20">
        <f t="shared" si="436"/>
        <v>0</v>
      </c>
      <c r="TV205" s="20">
        <f t="shared" si="437"/>
        <v>0</v>
      </c>
      <c r="TW205" s="20">
        <f t="shared" si="438"/>
        <v>0</v>
      </c>
      <c r="TX205" s="20">
        <f t="shared" si="439"/>
        <v>0</v>
      </c>
      <c r="TY205" s="36">
        <f t="shared" si="440"/>
        <v>0</v>
      </c>
      <c r="TZ205" s="20">
        <f t="shared" si="441"/>
        <v>0</v>
      </c>
      <c r="UA205" s="20">
        <f t="shared" si="442"/>
        <v>0</v>
      </c>
      <c r="UB205" s="20">
        <f t="shared" si="443"/>
        <v>0</v>
      </c>
      <c r="UC205" s="20">
        <f t="shared" si="444"/>
        <v>0</v>
      </c>
      <c r="UD205" s="20">
        <f t="shared" si="445"/>
        <v>0</v>
      </c>
      <c r="UE205" s="20">
        <f t="shared" si="446"/>
        <v>0</v>
      </c>
      <c r="UF205" s="20">
        <f t="shared" si="447"/>
        <v>0</v>
      </c>
      <c r="UG205" s="20">
        <f t="shared" si="448"/>
        <v>0</v>
      </c>
      <c r="UH205" s="20">
        <f t="shared" si="449"/>
        <v>0</v>
      </c>
      <c r="UI205" s="20">
        <f t="shared" si="450"/>
        <v>0</v>
      </c>
      <c r="UJ205" s="20">
        <f t="shared" si="451"/>
        <v>0</v>
      </c>
      <c r="UK205" s="20">
        <f t="shared" si="452"/>
        <v>0</v>
      </c>
      <c r="UL205" s="6"/>
      <c r="UM205" s="36">
        <f t="shared" si="453"/>
        <v>3150000</v>
      </c>
      <c r="UN205" s="36">
        <f t="shared" si="454"/>
        <v>3150000</v>
      </c>
      <c r="UO205" s="36">
        <f t="shared" si="455"/>
        <v>3150000</v>
      </c>
      <c r="UP205" s="20">
        <f t="shared" si="456"/>
        <v>3150000</v>
      </c>
      <c r="UQ205" s="20">
        <f t="shared" si="457"/>
        <v>0</v>
      </c>
      <c r="UR205" s="20">
        <f t="shared" si="458"/>
        <v>0</v>
      </c>
      <c r="US205" s="20">
        <f t="shared" si="459"/>
        <v>0</v>
      </c>
      <c r="UT205" s="36">
        <f t="shared" si="460"/>
        <v>0</v>
      </c>
      <c r="UU205" s="36">
        <f t="shared" si="461"/>
        <v>0</v>
      </c>
      <c r="UV205" s="20">
        <f t="shared" si="462"/>
        <v>0</v>
      </c>
      <c r="UW205" s="20">
        <f t="shared" si="463"/>
        <v>0</v>
      </c>
      <c r="UX205" s="20">
        <f t="shared" si="464"/>
        <v>0</v>
      </c>
      <c r="UY205" s="20">
        <f t="shared" si="465"/>
        <v>0</v>
      </c>
      <c r="UZ205" s="20">
        <f t="shared" si="466"/>
        <v>0</v>
      </c>
      <c r="VA205" s="20">
        <f t="shared" si="467"/>
        <v>0</v>
      </c>
      <c r="VB205" s="36">
        <f t="shared" si="468"/>
        <v>0</v>
      </c>
      <c r="VC205" s="20">
        <f t="shared" si="469"/>
        <v>0</v>
      </c>
      <c r="VD205" s="20">
        <f t="shared" si="470"/>
        <v>0</v>
      </c>
      <c r="VE205" s="20">
        <f t="shared" si="471"/>
        <v>0</v>
      </c>
      <c r="VF205" s="20">
        <f t="shared" si="472"/>
        <v>0</v>
      </c>
      <c r="VG205" s="20">
        <f t="shared" si="473"/>
        <v>0</v>
      </c>
      <c r="VH205" s="20">
        <f t="shared" si="474"/>
        <v>0</v>
      </c>
      <c r="VI205" s="20">
        <f t="shared" si="475"/>
        <v>0</v>
      </c>
      <c r="VJ205" s="20">
        <f t="shared" si="476"/>
        <v>0</v>
      </c>
      <c r="VK205" s="20">
        <f t="shared" si="477"/>
        <v>0</v>
      </c>
      <c r="VL205" s="20">
        <f t="shared" si="478"/>
        <v>0</v>
      </c>
      <c r="VM205" s="20">
        <f t="shared" si="479"/>
        <v>0</v>
      </c>
      <c r="VN205" s="20">
        <f t="shared" si="480"/>
        <v>0</v>
      </c>
      <c r="VT205" s="34">
        <f t="shared" si="367"/>
        <v>5173305</v>
      </c>
      <c r="VU205" s="34" t="str">
        <f t="shared" si="368"/>
        <v>Stacionář pro zdravotně oslabené a tělesně postižené</v>
      </c>
      <c r="VV205" s="34" t="str">
        <f t="shared" si="369"/>
        <v>Stacionář pro zdravotně oslabené a tělesně postižené</v>
      </c>
      <c r="VW205" s="34" t="str">
        <f t="shared" si="370"/>
        <v>denní stacionáře</v>
      </c>
      <c r="VX205" s="10">
        <f t="shared" si="371"/>
        <v>250000</v>
      </c>
      <c r="VY205" s="10"/>
      <c r="VZ205" s="10"/>
      <c r="WA205" s="10">
        <f t="shared" si="372"/>
        <v>700000</v>
      </c>
      <c r="WB205" s="10">
        <f t="shared" si="373"/>
        <v>10000</v>
      </c>
      <c r="WC205" s="10">
        <f t="shared" si="374"/>
        <v>0</v>
      </c>
      <c r="WD205" s="10">
        <f t="shared" si="375"/>
        <v>0</v>
      </c>
      <c r="WE205" s="10">
        <f t="shared" si="376"/>
        <v>105000</v>
      </c>
      <c r="WF205" s="10"/>
      <c r="WG205" s="10"/>
      <c r="WH205" s="10">
        <f t="shared" si="377"/>
        <v>222000</v>
      </c>
      <c r="WI205" s="10">
        <f t="shared" si="378"/>
        <v>156000</v>
      </c>
      <c r="WJ205" s="10">
        <f t="shared" si="379"/>
        <v>4514000</v>
      </c>
      <c r="WK205" s="10"/>
      <c r="WL205" s="10">
        <f t="shared" si="380"/>
        <v>2085000</v>
      </c>
      <c r="WM205" s="10">
        <f t="shared" si="381"/>
        <v>8042000</v>
      </c>
      <c r="WN205" s="10">
        <f t="shared" si="382"/>
        <v>8042000</v>
      </c>
      <c r="WO205" s="10">
        <f t="shared" si="383"/>
        <v>0</v>
      </c>
      <c r="WP205" s="10">
        <f t="shared" si="384"/>
        <v>6599000</v>
      </c>
      <c r="WQ205" s="34">
        <v>6115340</v>
      </c>
      <c r="WR205" s="10">
        <f t="shared" si="385"/>
        <v>0</v>
      </c>
      <c r="WS205" s="10"/>
      <c r="WT205" s="10"/>
      <c r="WU205" s="10">
        <f t="shared" si="386"/>
        <v>0</v>
      </c>
      <c r="WV205" s="10">
        <f t="shared" si="387"/>
        <v>0</v>
      </c>
      <c r="WW205" s="10">
        <f t="shared" si="388"/>
        <v>0</v>
      </c>
      <c r="WX205" s="10">
        <f t="shared" si="389"/>
        <v>0</v>
      </c>
      <c r="WY205" s="10">
        <f t="shared" si="390"/>
        <v>0</v>
      </c>
      <c r="WZ205" s="10"/>
      <c r="XA205" s="10"/>
      <c r="XB205" s="10">
        <f t="shared" si="391"/>
        <v>0</v>
      </c>
      <c r="XC205" s="10">
        <f t="shared" si="392"/>
        <v>0</v>
      </c>
      <c r="XD205" s="10">
        <f t="shared" si="393"/>
        <v>3150000</v>
      </c>
      <c r="XE205" s="10">
        <f t="shared" si="394"/>
        <v>3150000</v>
      </c>
      <c r="XF205" s="10"/>
      <c r="XG205" s="10">
        <f t="shared" si="395"/>
        <v>3150000</v>
      </c>
      <c r="XH205" s="10">
        <f t="shared" si="396"/>
        <v>0</v>
      </c>
      <c r="XI205" s="10"/>
      <c r="XJ205" s="10"/>
      <c r="XK205" s="10"/>
    </row>
    <row r="206" spans="1:635" s="34" customFormat="1" ht="28.5" customHeight="1">
      <c r="A206" s="7">
        <v>1</v>
      </c>
      <c r="B206" s="9" t="s">
        <v>1856</v>
      </c>
      <c r="C206" s="7">
        <v>25998846</v>
      </c>
      <c r="D206" s="7" t="s">
        <v>1857</v>
      </c>
      <c r="E206" s="7" t="s">
        <v>1207</v>
      </c>
      <c r="F206" s="7">
        <v>2015983</v>
      </c>
      <c r="G206" s="7" t="s">
        <v>1256</v>
      </c>
      <c r="H206" s="7" t="s">
        <v>1187</v>
      </c>
      <c r="I206" s="7" t="s">
        <v>1858</v>
      </c>
      <c r="J206" s="35">
        <v>39083</v>
      </c>
      <c r="K206" s="7"/>
      <c r="L206" s="7" t="s">
        <v>1188</v>
      </c>
      <c r="M206" s="7"/>
      <c r="N206" s="7"/>
      <c r="O206" s="7"/>
      <c r="P206" s="7"/>
      <c r="Q206" s="7"/>
      <c r="R206" s="7"/>
      <c r="S206" s="7"/>
      <c r="T206" s="7"/>
      <c r="U206" s="7"/>
      <c r="V206" s="7"/>
      <c r="W206" s="7"/>
      <c r="X206" s="7" t="s">
        <v>1281</v>
      </c>
      <c r="Y206" s="7"/>
      <c r="Z206" s="7">
        <v>12</v>
      </c>
      <c r="AA206" s="7">
        <v>12</v>
      </c>
      <c r="AB206" s="7">
        <v>21</v>
      </c>
      <c r="AC206" s="7">
        <v>21</v>
      </c>
      <c r="AD206" s="7">
        <v>21</v>
      </c>
      <c r="AE206" s="7"/>
      <c r="AF206" s="7"/>
      <c r="AG206" s="7"/>
      <c r="AH206" s="7"/>
      <c r="AI206" s="7"/>
      <c r="AJ206" s="7"/>
      <c r="AK206" s="7"/>
      <c r="AL206" s="7"/>
      <c r="AM206" s="7"/>
      <c r="AN206" s="7">
        <v>1600</v>
      </c>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t="s">
        <v>1473</v>
      </c>
      <c r="BM206" s="7" t="s">
        <v>1191</v>
      </c>
      <c r="BN206" s="7" t="s">
        <v>1319</v>
      </c>
      <c r="BO206" s="7">
        <v>0</v>
      </c>
      <c r="BP206" s="7">
        <v>0</v>
      </c>
      <c r="BQ206" s="7">
        <v>0</v>
      </c>
      <c r="BR206" s="7">
        <v>0</v>
      </c>
      <c r="BS206" s="7">
        <v>0</v>
      </c>
      <c r="BT206" s="7">
        <v>6</v>
      </c>
      <c r="BU206" s="7">
        <v>4</v>
      </c>
      <c r="BV206" s="7">
        <v>1</v>
      </c>
      <c r="BW206" s="7">
        <v>0</v>
      </c>
      <c r="BX206" s="7">
        <v>10</v>
      </c>
      <c r="BY206" s="7">
        <v>6</v>
      </c>
      <c r="BZ206" s="7">
        <v>4</v>
      </c>
      <c r="CA206" s="7">
        <v>1</v>
      </c>
      <c r="CB206" s="7">
        <v>0</v>
      </c>
      <c r="CC206" s="7">
        <v>10</v>
      </c>
      <c r="CD206" s="7">
        <v>0</v>
      </c>
      <c r="CE206" s="7">
        <v>21</v>
      </c>
      <c r="CF206" s="7">
        <v>21</v>
      </c>
      <c r="CG206" s="7"/>
      <c r="CH206" s="7">
        <v>0</v>
      </c>
      <c r="CI206" s="7">
        <v>0</v>
      </c>
      <c r="CJ206" s="7">
        <v>0</v>
      </c>
      <c r="CK206" s="7">
        <v>0</v>
      </c>
      <c r="CL206" s="7">
        <v>0</v>
      </c>
      <c r="CM206" s="7">
        <v>6</v>
      </c>
      <c r="CN206" s="7">
        <v>4</v>
      </c>
      <c r="CO206" s="7">
        <v>1</v>
      </c>
      <c r="CP206" s="7">
        <v>0</v>
      </c>
      <c r="CQ206" s="7">
        <v>10</v>
      </c>
      <c r="CR206" s="7">
        <v>6</v>
      </c>
      <c r="CS206" s="7">
        <v>4</v>
      </c>
      <c r="CT206" s="7">
        <v>1</v>
      </c>
      <c r="CU206" s="7">
        <v>0</v>
      </c>
      <c r="CV206" s="7">
        <v>10</v>
      </c>
      <c r="CW206" s="7">
        <v>0</v>
      </c>
      <c r="CX206" s="7">
        <v>21</v>
      </c>
      <c r="CY206" s="7">
        <v>21</v>
      </c>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v>2</v>
      </c>
      <c r="EQ206" s="7">
        <v>2</v>
      </c>
      <c r="ER206" s="7">
        <v>2</v>
      </c>
      <c r="ES206" s="7">
        <v>507000</v>
      </c>
      <c r="ET206" s="7">
        <v>405000</v>
      </c>
      <c r="EU206" s="7"/>
      <c r="EV206" s="7"/>
      <c r="EW206" s="7"/>
      <c r="EX206" s="7"/>
      <c r="EY206" s="7"/>
      <c r="EZ206" s="7"/>
      <c r="FA206" s="7"/>
      <c r="FB206" s="7"/>
      <c r="FC206" s="7"/>
      <c r="FD206" s="7"/>
      <c r="FE206" s="7"/>
      <c r="FF206" s="7"/>
      <c r="FG206" s="7"/>
      <c r="FH206" s="7"/>
      <c r="FI206" s="7"/>
      <c r="FJ206" s="7"/>
      <c r="FK206" s="7"/>
      <c r="FL206" s="7"/>
      <c r="FM206" s="7"/>
      <c r="FN206" s="7"/>
      <c r="FO206" s="7">
        <v>1</v>
      </c>
      <c r="FP206" s="7">
        <v>0.5</v>
      </c>
      <c r="FQ206" s="7">
        <v>1</v>
      </c>
      <c r="FR206" s="7">
        <v>230000</v>
      </c>
      <c r="FS206" s="7">
        <v>185000</v>
      </c>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v>2</v>
      </c>
      <c r="KH206" s="7">
        <v>1100</v>
      </c>
      <c r="KI206" s="7">
        <v>2</v>
      </c>
      <c r="KJ206" s="7">
        <v>0</v>
      </c>
      <c r="KK206" s="7">
        <v>0</v>
      </c>
      <c r="KL206" s="7">
        <v>0</v>
      </c>
      <c r="KM206" s="7">
        <v>2</v>
      </c>
      <c r="KN206" s="7">
        <v>737000</v>
      </c>
      <c r="KO206" s="7">
        <v>590000</v>
      </c>
      <c r="KP206" s="7">
        <v>590000</v>
      </c>
      <c r="KQ206" s="7"/>
      <c r="KR206" s="7"/>
      <c r="KS206" s="7"/>
      <c r="KT206" s="7">
        <v>0</v>
      </c>
      <c r="KU206" s="7">
        <v>0</v>
      </c>
      <c r="KV206" s="7">
        <v>0</v>
      </c>
      <c r="KW206" s="7"/>
      <c r="KX206" s="7"/>
      <c r="KY206" s="7"/>
      <c r="KZ206" s="7">
        <v>0</v>
      </c>
      <c r="LA206" s="7">
        <v>0</v>
      </c>
      <c r="LB206" s="7">
        <v>0</v>
      </c>
      <c r="LC206" s="7"/>
      <c r="LD206" s="7"/>
      <c r="LE206" s="7"/>
      <c r="LF206" s="7">
        <v>34000</v>
      </c>
      <c r="LG206" s="7">
        <v>0</v>
      </c>
      <c r="LH206" s="7">
        <v>0</v>
      </c>
      <c r="LI206" s="7"/>
      <c r="LJ206" s="7"/>
      <c r="LK206" s="7"/>
      <c r="LL206" s="7">
        <v>0</v>
      </c>
      <c r="LM206" s="7">
        <v>0</v>
      </c>
      <c r="LN206" s="7">
        <v>0</v>
      </c>
      <c r="LO206" s="7"/>
      <c r="LP206" s="7"/>
      <c r="LQ206" s="7"/>
      <c r="LR206" s="7">
        <v>8000</v>
      </c>
      <c r="LS206" s="7">
        <v>0</v>
      </c>
      <c r="LT206" s="7">
        <v>0</v>
      </c>
      <c r="LU206" s="7"/>
      <c r="LV206" s="7"/>
      <c r="LW206" s="7"/>
      <c r="LX206" s="7">
        <v>0</v>
      </c>
      <c r="LY206" s="7">
        <v>0</v>
      </c>
      <c r="LZ206" s="7">
        <v>0</v>
      </c>
      <c r="MA206" s="7"/>
      <c r="MB206" s="7"/>
      <c r="MC206" s="7"/>
      <c r="MD206" s="7">
        <v>1000</v>
      </c>
      <c r="ME206" s="7">
        <v>0</v>
      </c>
      <c r="MF206" s="7">
        <v>0</v>
      </c>
      <c r="MG206" s="7"/>
      <c r="MH206" s="7"/>
      <c r="MI206" s="7"/>
      <c r="MJ206" s="7">
        <v>10000</v>
      </c>
      <c r="MK206" s="7">
        <v>5000</v>
      </c>
      <c r="ML206" s="7">
        <v>5000</v>
      </c>
      <c r="MM206" s="7"/>
      <c r="MN206" s="7"/>
      <c r="MO206" s="7"/>
      <c r="MP206" s="7">
        <v>17000</v>
      </c>
      <c r="MQ206" s="7">
        <v>0</v>
      </c>
      <c r="MR206" s="7">
        <v>0</v>
      </c>
      <c r="MS206" s="7"/>
      <c r="MT206" s="7"/>
      <c r="MU206" s="7"/>
      <c r="MV206" s="7">
        <v>91000</v>
      </c>
      <c r="MW206" s="7">
        <v>70000</v>
      </c>
      <c r="MX206" s="7">
        <v>70000</v>
      </c>
      <c r="MY206" s="7"/>
      <c r="MZ206" s="7"/>
      <c r="NA206" s="7"/>
      <c r="NB206" s="7">
        <v>7500</v>
      </c>
      <c r="NC206" s="7">
        <v>0</v>
      </c>
      <c r="ND206" s="7">
        <v>0</v>
      </c>
      <c r="NE206" s="7"/>
      <c r="NF206" s="7"/>
      <c r="NG206" s="7"/>
      <c r="NH206" s="7">
        <v>75000</v>
      </c>
      <c r="NI206" s="7">
        <v>60000</v>
      </c>
      <c r="NJ206" s="7">
        <v>60000</v>
      </c>
      <c r="NK206" s="7"/>
      <c r="NL206" s="7"/>
      <c r="NM206" s="7"/>
      <c r="NN206" s="7">
        <v>32500</v>
      </c>
      <c r="NO206" s="7">
        <v>25000</v>
      </c>
      <c r="NP206" s="7">
        <v>25000</v>
      </c>
      <c r="NQ206" s="7"/>
      <c r="NR206" s="7"/>
      <c r="NS206" s="7"/>
      <c r="NT206" s="7">
        <v>7000</v>
      </c>
      <c r="NU206" s="7">
        <v>0</v>
      </c>
      <c r="NV206" s="7">
        <v>0</v>
      </c>
      <c r="NW206" s="7"/>
      <c r="NX206" s="7"/>
      <c r="NY206" s="7"/>
      <c r="NZ206" s="7">
        <v>2000</v>
      </c>
      <c r="OA206" s="7">
        <v>0</v>
      </c>
      <c r="OB206" s="7">
        <v>0</v>
      </c>
      <c r="OC206" s="7"/>
      <c r="OD206" s="7"/>
      <c r="OE206" s="7"/>
      <c r="OF206" s="7">
        <v>1000</v>
      </c>
      <c r="OG206" s="7">
        <v>0</v>
      </c>
      <c r="OH206" s="7">
        <v>0</v>
      </c>
      <c r="OI206" s="7"/>
      <c r="OJ206" s="7"/>
      <c r="OK206" s="7"/>
      <c r="OL206" s="7">
        <v>0</v>
      </c>
      <c r="OM206" s="7">
        <v>0</v>
      </c>
      <c r="ON206" s="7">
        <v>0</v>
      </c>
      <c r="OO206" s="7"/>
      <c r="OP206" s="7"/>
      <c r="OQ206" s="7"/>
      <c r="OR206" s="7">
        <v>0</v>
      </c>
      <c r="OS206" s="7">
        <v>0</v>
      </c>
      <c r="OT206" s="7">
        <v>0</v>
      </c>
      <c r="OU206" s="7"/>
      <c r="OV206" s="7"/>
      <c r="OW206" s="7"/>
      <c r="OX206" s="7">
        <v>2000</v>
      </c>
      <c r="OY206" s="7">
        <v>0</v>
      </c>
      <c r="OZ206" s="7">
        <v>0</v>
      </c>
      <c r="PA206" s="7"/>
      <c r="PB206" s="7"/>
      <c r="PC206" s="7"/>
      <c r="PD206" s="7">
        <v>0</v>
      </c>
      <c r="PE206" s="7">
        <v>0</v>
      </c>
      <c r="PF206" s="7">
        <v>0</v>
      </c>
      <c r="PG206" s="7"/>
      <c r="PH206" s="7"/>
      <c r="PI206" s="7"/>
      <c r="PJ206" s="7">
        <v>0</v>
      </c>
      <c r="PK206" s="7">
        <v>0</v>
      </c>
      <c r="PL206" s="7">
        <v>0</v>
      </c>
      <c r="PM206" s="7"/>
      <c r="PN206" s="7"/>
      <c r="PO206" s="7"/>
      <c r="PP206" s="7">
        <v>1025000</v>
      </c>
      <c r="PQ206" s="7">
        <v>750000</v>
      </c>
      <c r="PR206" s="8">
        <v>750000</v>
      </c>
      <c r="PS206" s="7">
        <v>100</v>
      </c>
      <c r="PT206" s="7">
        <v>100</v>
      </c>
      <c r="PU206" s="7"/>
      <c r="PV206" s="7">
        <v>1015065</v>
      </c>
      <c r="PW206" s="7"/>
      <c r="PX206" s="7">
        <v>434000</v>
      </c>
      <c r="PY206" s="7">
        <v>434000</v>
      </c>
      <c r="PZ206" s="7">
        <v>750000</v>
      </c>
      <c r="QA206" s="7">
        <v>0</v>
      </c>
      <c r="QB206" s="7">
        <v>0</v>
      </c>
      <c r="QC206" s="7">
        <v>0</v>
      </c>
      <c r="QD206" s="7">
        <v>223483</v>
      </c>
      <c r="QE206" s="7">
        <v>230000</v>
      </c>
      <c r="QF206" s="7">
        <v>215000</v>
      </c>
      <c r="QG206" s="7">
        <v>0</v>
      </c>
      <c r="QH206" s="7">
        <v>0</v>
      </c>
      <c r="QI206" s="7">
        <v>0</v>
      </c>
      <c r="QJ206" s="7">
        <v>61610</v>
      </c>
      <c r="QK206" s="7">
        <v>60000</v>
      </c>
      <c r="QL206" s="7">
        <v>60000</v>
      </c>
      <c r="QM206" s="7"/>
      <c r="QN206" s="7">
        <v>0</v>
      </c>
      <c r="QO206" s="7">
        <v>0</v>
      </c>
      <c r="QP206" s="7">
        <v>0</v>
      </c>
      <c r="QQ206" s="7"/>
      <c r="QR206" s="7"/>
      <c r="QS206" s="7"/>
      <c r="QT206" s="7"/>
      <c r="QU206" s="7"/>
      <c r="QV206" s="7"/>
      <c r="QW206" s="7"/>
      <c r="QX206" s="7"/>
      <c r="QY206" s="7"/>
      <c r="QZ206" s="7"/>
      <c r="RA206" s="7"/>
      <c r="RB206" s="7"/>
      <c r="RC206" s="7"/>
      <c r="RD206" s="7"/>
      <c r="RE206" s="7"/>
      <c r="RF206" s="7"/>
      <c r="RG206" s="7"/>
      <c r="RH206" s="7"/>
      <c r="RI206" s="7">
        <v>0</v>
      </c>
      <c r="RJ206" s="7"/>
      <c r="RK206" s="7"/>
      <c r="RL206" s="7"/>
      <c r="RM206" s="7" t="s">
        <v>1188</v>
      </c>
      <c r="RN206" s="7"/>
      <c r="RO206" s="7"/>
      <c r="RP206" s="7"/>
      <c r="RQ206" s="7"/>
      <c r="RR206" s="7"/>
      <c r="RS206" s="7"/>
      <c r="RT206" s="7"/>
      <c r="RU206" s="7"/>
      <c r="RV206" s="7"/>
      <c r="RW206" s="7"/>
      <c r="RX206" s="7"/>
      <c r="RY206" s="7"/>
      <c r="RZ206" s="7"/>
      <c r="SA206" s="7"/>
      <c r="SB206" s="7"/>
      <c r="SC206" s="7"/>
      <c r="SD206" s="7"/>
      <c r="SE206" s="7"/>
      <c r="SF206" s="7"/>
      <c r="SG206" s="36">
        <f t="shared" si="397"/>
        <v>1025000</v>
      </c>
      <c r="SH206" s="36">
        <f t="shared" si="398"/>
        <v>1025000</v>
      </c>
      <c r="SI206" s="36">
        <f t="shared" si="399"/>
        <v>771000</v>
      </c>
      <c r="SJ206" s="20">
        <f t="shared" si="400"/>
        <v>737000</v>
      </c>
      <c r="SK206" s="20">
        <f t="shared" si="401"/>
        <v>0</v>
      </c>
      <c r="SL206" s="20">
        <f t="shared" si="402"/>
        <v>0</v>
      </c>
      <c r="SM206" s="20">
        <f t="shared" si="403"/>
        <v>34000</v>
      </c>
      <c r="SN206" s="36">
        <f t="shared" si="404"/>
        <v>254000</v>
      </c>
      <c r="SO206" s="36">
        <f t="shared" si="405"/>
        <v>8000</v>
      </c>
      <c r="SP206" s="20">
        <f t="shared" si="406"/>
        <v>0</v>
      </c>
      <c r="SQ206" s="20">
        <f t="shared" si="407"/>
        <v>8000</v>
      </c>
      <c r="SR206" s="20">
        <f t="shared" si="408"/>
        <v>0</v>
      </c>
      <c r="SS206" s="20">
        <f t="shared" si="409"/>
        <v>1000</v>
      </c>
      <c r="ST206" s="20">
        <f t="shared" si="410"/>
        <v>10000</v>
      </c>
      <c r="SU206" s="20">
        <f t="shared" si="411"/>
        <v>17000</v>
      </c>
      <c r="SV206" s="36">
        <f t="shared" si="412"/>
        <v>218000</v>
      </c>
      <c r="SW206" s="20">
        <f t="shared" si="413"/>
        <v>91000</v>
      </c>
      <c r="SX206" s="20">
        <f t="shared" si="414"/>
        <v>7500</v>
      </c>
      <c r="SY206" s="20">
        <f t="shared" si="415"/>
        <v>75000</v>
      </c>
      <c r="SZ206" s="20">
        <f t="shared" si="416"/>
        <v>32500</v>
      </c>
      <c r="TA206" s="20">
        <f t="shared" si="417"/>
        <v>7000</v>
      </c>
      <c r="TB206" s="20">
        <f t="shared" si="418"/>
        <v>2000</v>
      </c>
      <c r="TC206" s="20">
        <f t="shared" si="419"/>
        <v>1000</v>
      </c>
      <c r="TD206" s="20">
        <f t="shared" si="420"/>
        <v>0</v>
      </c>
      <c r="TE206" s="20">
        <f t="shared" si="421"/>
        <v>0</v>
      </c>
      <c r="TF206" s="20">
        <f t="shared" si="422"/>
        <v>2000</v>
      </c>
      <c r="TG206" s="20">
        <f t="shared" si="423"/>
        <v>0</v>
      </c>
      <c r="TH206" s="20">
        <f t="shared" si="424"/>
        <v>0</v>
      </c>
      <c r="TI206" s="6"/>
      <c r="TJ206" s="36">
        <f t="shared" si="425"/>
        <v>750000</v>
      </c>
      <c r="TK206" s="36">
        <f t="shared" si="426"/>
        <v>750000</v>
      </c>
      <c r="TL206" s="36">
        <f t="shared" si="427"/>
        <v>590000</v>
      </c>
      <c r="TM206" s="20">
        <f t="shared" si="428"/>
        <v>590000</v>
      </c>
      <c r="TN206" s="20">
        <f t="shared" si="429"/>
        <v>0</v>
      </c>
      <c r="TO206" s="20">
        <f t="shared" si="430"/>
        <v>0</v>
      </c>
      <c r="TP206" s="20">
        <f t="shared" si="431"/>
        <v>0</v>
      </c>
      <c r="TQ206" s="36">
        <f t="shared" si="432"/>
        <v>160000</v>
      </c>
      <c r="TR206" s="36">
        <f t="shared" si="433"/>
        <v>0</v>
      </c>
      <c r="TS206" s="20">
        <f t="shared" si="434"/>
        <v>0</v>
      </c>
      <c r="TT206" s="20">
        <f t="shared" si="435"/>
        <v>0</v>
      </c>
      <c r="TU206" s="20">
        <f t="shared" si="436"/>
        <v>0</v>
      </c>
      <c r="TV206" s="20">
        <f t="shared" si="437"/>
        <v>0</v>
      </c>
      <c r="TW206" s="20">
        <f t="shared" si="438"/>
        <v>5000</v>
      </c>
      <c r="TX206" s="20">
        <f t="shared" si="439"/>
        <v>0</v>
      </c>
      <c r="TY206" s="36">
        <f t="shared" si="440"/>
        <v>155000</v>
      </c>
      <c r="TZ206" s="20">
        <f t="shared" si="441"/>
        <v>70000</v>
      </c>
      <c r="UA206" s="20">
        <f t="shared" si="442"/>
        <v>0</v>
      </c>
      <c r="UB206" s="20">
        <f t="shared" si="443"/>
        <v>60000</v>
      </c>
      <c r="UC206" s="20">
        <f t="shared" si="444"/>
        <v>25000</v>
      </c>
      <c r="UD206" s="20">
        <f t="shared" si="445"/>
        <v>0</v>
      </c>
      <c r="UE206" s="20">
        <f t="shared" si="446"/>
        <v>0</v>
      </c>
      <c r="UF206" s="20">
        <f t="shared" si="447"/>
        <v>0</v>
      </c>
      <c r="UG206" s="20">
        <f t="shared" si="448"/>
        <v>0</v>
      </c>
      <c r="UH206" s="20">
        <f t="shared" si="449"/>
        <v>0</v>
      </c>
      <c r="UI206" s="20">
        <f t="shared" si="450"/>
        <v>0</v>
      </c>
      <c r="UJ206" s="20">
        <f t="shared" si="451"/>
        <v>0</v>
      </c>
      <c r="UK206" s="20">
        <f t="shared" si="452"/>
        <v>0</v>
      </c>
      <c r="UL206" s="6"/>
      <c r="UM206" s="36">
        <f t="shared" si="453"/>
        <v>750000</v>
      </c>
      <c r="UN206" s="36">
        <f t="shared" si="454"/>
        <v>750000</v>
      </c>
      <c r="UO206" s="36">
        <f t="shared" si="455"/>
        <v>590000</v>
      </c>
      <c r="UP206" s="20">
        <f t="shared" si="456"/>
        <v>590000</v>
      </c>
      <c r="UQ206" s="20">
        <f t="shared" si="457"/>
        <v>0</v>
      </c>
      <c r="UR206" s="20">
        <f t="shared" si="458"/>
        <v>0</v>
      </c>
      <c r="US206" s="20">
        <f t="shared" si="459"/>
        <v>0</v>
      </c>
      <c r="UT206" s="36">
        <f t="shared" si="460"/>
        <v>160000</v>
      </c>
      <c r="UU206" s="36">
        <f t="shared" si="461"/>
        <v>0</v>
      </c>
      <c r="UV206" s="20">
        <f t="shared" si="462"/>
        <v>0</v>
      </c>
      <c r="UW206" s="20">
        <f t="shared" si="463"/>
        <v>0</v>
      </c>
      <c r="UX206" s="20">
        <f t="shared" si="464"/>
        <v>0</v>
      </c>
      <c r="UY206" s="20">
        <f t="shared" si="465"/>
        <v>0</v>
      </c>
      <c r="UZ206" s="20">
        <f t="shared" si="466"/>
        <v>5000</v>
      </c>
      <c r="VA206" s="20">
        <f t="shared" si="467"/>
        <v>0</v>
      </c>
      <c r="VB206" s="36">
        <f t="shared" si="468"/>
        <v>155000</v>
      </c>
      <c r="VC206" s="20">
        <f t="shared" si="469"/>
        <v>70000</v>
      </c>
      <c r="VD206" s="20">
        <f t="shared" si="470"/>
        <v>0</v>
      </c>
      <c r="VE206" s="20">
        <f t="shared" si="471"/>
        <v>60000</v>
      </c>
      <c r="VF206" s="20">
        <f t="shared" si="472"/>
        <v>25000</v>
      </c>
      <c r="VG206" s="20">
        <f t="shared" si="473"/>
        <v>0</v>
      </c>
      <c r="VH206" s="20">
        <f t="shared" si="474"/>
        <v>0</v>
      </c>
      <c r="VI206" s="20">
        <f t="shared" si="475"/>
        <v>0</v>
      </c>
      <c r="VJ206" s="20">
        <f t="shared" si="476"/>
        <v>0</v>
      </c>
      <c r="VK206" s="20">
        <f t="shared" si="477"/>
        <v>0</v>
      </c>
      <c r="VL206" s="20">
        <f t="shared" si="478"/>
        <v>0</v>
      </c>
      <c r="VM206" s="20">
        <f t="shared" si="479"/>
        <v>0</v>
      </c>
      <c r="VN206" s="20">
        <f t="shared" si="480"/>
        <v>0</v>
      </c>
      <c r="VT206" s="34">
        <f t="shared" si="367"/>
        <v>2015983</v>
      </c>
      <c r="VU206" s="34" t="str">
        <f t="shared" si="368"/>
        <v>Středisko sociálních služeb Chlumec nad Cidinou o.p.s.</v>
      </c>
      <c r="VV206" s="34" t="str">
        <f t="shared" si="369"/>
        <v>Středisko sociálních služeb Chlumec nad Cidlinou o.p.s.</v>
      </c>
      <c r="VW206" s="34" t="str">
        <f t="shared" si="370"/>
        <v>centra denních služeb</v>
      </c>
      <c r="VX206" s="10">
        <f t="shared" si="371"/>
        <v>19000</v>
      </c>
      <c r="VY206" s="10"/>
      <c r="VZ206" s="10"/>
      <c r="WA206" s="10">
        <f t="shared" si="372"/>
        <v>91000</v>
      </c>
      <c r="WB206" s="10">
        <f t="shared" si="373"/>
        <v>2000</v>
      </c>
      <c r="WC206" s="10">
        <f t="shared" si="374"/>
        <v>75000</v>
      </c>
      <c r="WD206" s="10">
        <f t="shared" si="375"/>
        <v>0</v>
      </c>
      <c r="WE206" s="10">
        <f t="shared" si="376"/>
        <v>47000</v>
      </c>
      <c r="WF206" s="10"/>
      <c r="WG206" s="10"/>
      <c r="WH206" s="10">
        <f t="shared" si="377"/>
        <v>0</v>
      </c>
      <c r="WI206" s="10">
        <f t="shared" si="378"/>
        <v>20000</v>
      </c>
      <c r="WJ206" s="10">
        <f t="shared" si="379"/>
        <v>507000</v>
      </c>
      <c r="WK206" s="10"/>
      <c r="WL206" s="10">
        <f t="shared" si="380"/>
        <v>264000</v>
      </c>
      <c r="WM206" s="10">
        <f t="shared" si="381"/>
        <v>1025000</v>
      </c>
      <c r="WN206" s="10">
        <f t="shared" si="382"/>
        <v>1025000</v>
      </c>
      <c r="WO206" s="10">
        <f t="shared" si="383"/>
        <v>0</v>
      </c>
      <c r="WP206" s="10">
        <f t="shared" si="384"/>
        <v>771000</v>
      </c>
      <c r="WQ206" s="34">
        <v>6115340</v>
      </c>
      <c r="WR206" s="10">
        <f t="shared" si="385"/>
        <v>5000</v>
      </c>
      <c r="WS206" s="10"/>
      <c r="WT206" s="10"/>
      <c r="WU206" s="10">
        <f t="shared" si="386"/>
        <v>70000</v>
      </c>
      <c r="WV206" s="10">
        <f t="shared" si="387"/>
        <v>0</v>
      </c>
      <c r="WW206" s="10">
        <f t="shared" si="388"/>
        <v>60000</v>
      </c>
      <c r="WX206" s="10">
        <f t="shared" si="389"/>
        <v>0</v>
      </c>
      <c r="WY206" s="10">
        <f t="shared" si="390"/>
        <v>25000</v>
      </c>
      <c r="WZ206" s="10"/>
      <c r="XA206" s="10"/>
      <c r="XB206" s="10">
        <f t="shared" si="391"/>
        <v>0</v>
      </c>
      <c r="XC206" s="10">
        <f t="shared" si="392"/>
        <v>0</v>
      </c>
      <c r="XD206" s="10">
        <f t="shared" si="393"/>
        <v>590000</v>
      </c>
      <c r="XE206" s="10">
        <f t="shared" si="394"/>
        <v>750000</v>
      </c>
      <c r="XF206" s="10"/>
      <c r="XG206" s="10">
        <f t="shared" si="395"/>
        <v>750000</v>
      </c>
      <c r="XH206" s="10">
        <f t="shared" si="396"/>
        <v>0</v>
      </c>
      <c r="XI206" s="10"/>
      <c r="XJ206" s="10"/>
      <c r="XK206" s="10"/>
    </row>
    <row r="207" spans="1:635" s="34" customFormat="1" ht="28.5" customHeight="1">
      <c r="A207" s="7">
        <v>1</v>
      </c>
      <c r="B207" s="9" t="s">
        <v>1856</v>
      </c>
      <c r="C207" s="7">
        <v>25998846</v>
      </c>
      <c r="D207" s="7" t="s">
        <v>1857</v>
      </c>
      <c r="E207" s="7" t="s">
        <v>1207</v>
      </c>
      <c r="F207" s="7">
        <v>5175408</v>
      </c>
      <c r="G207" s="7" t="s">
        <v>1186</v>
      </c>
      <c r="H207" s="7" t="s">
        <v>1187</v>
      </c>
      <c r="I207" s="7" t="s">
        <v>1858</v>
      </c>
      <c r="J207" s="35">
        <v>39083</v>
      </c>
      <c r="K207" s="7"/>
      <c r="L207" s="7" t="s">
        <v>1188</v>
      </c>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t="s">
        <v>1301</v>
      </c>
      <c r="AQ207" s="7">
        <v>70</v>
      </c>
      <c r="AR207" s="7">
        <v>70</v>
      </c>
      <c r="AS207" s="7">
        <v>85</v>
      </c>
      <c r="AT207" s="7">
        <v>90</v>
      </c>
      <c r="AU207" s="7">
        <v>90</v>
      </c>
      <c r="AV207" s="7"/>
      <c r="AW207" s="7"/>
      <c r="AX207" s="7"/>
      <c r="AY207" s="7"/>
      <c r="AZ207" s="7"/>
      <c r="BA207" s="7"/>
      <c r="BB207" s="7"/>
      <c r="BC207" s="7"/>
      <c r="BD207" s="7"/>
      <c r="BE207" s="7"/>
      <c r="BF207" s="7"/>
      <c r="BG207" s="7"/>
      <c r="BH207" s="7"/>
      <c r="BI207" s="7"/>
      <c r="BJ207" s="7">
        <v>2600</v>
      </c>
      <c r="BK207" s="7"/>
      <c r="BL207" s="7" t="s">
        <v>1483</v>
      </c>
      <c r="BM207" s="7" t="s">
        <v>1191</v>
      </c>
      <c r="BN207" s="7" t="s">
        <v>1319</v>
      </c>
      <c r="BO207" s="7">
        <v>0</v>
      </c>
      <c r="BP207" s="7">
        <v>0</v>
      </c>
      <c r="BQ207" s="7">
        <v>0</v>
      </c>
      <c r="BR207" s="7">
        <v>0</v>
      </c>
      <c r="BS207" s="7">
        <v>0</v>
      </c>
      <c r="BT207" s="7">
        <v>24</v>
      </c>
      <c r="BU207" s="7">
        <v>25</v>
      </c>
      <c r="BV207" s="7">
        <v>2</v>
      </c>
      <c r="BW207" s="7">
        <v>0</v>
      </c>
      <c r="BX207" s="7">
        <v>38</v>
      </c>
      <c r="BY207" s="7">
        <v>24</v>
      </c>
      <c r="BZ207" s="7">
        <v>25</v>
      </c>
      <c r="CA207" s="7">
        <v>2</v>
      </c>
      <c r="CB207" s="7">
        <v>0</v>
      </c>
      <c r="CC207" s="7">
        <v>38</v>
      </c>
      <c r="CD207" s="7">
        <v>0</v>
      </c>
      <c r="CE207" s="7">
        <v>89</v>
      </c>
      <c r="CF207" s="7">
        <v>89</v>
      </c>
      <c r="CG207" s="7">
        <v>0</v>
      </c>
      <c r="CH207" s="7">
        <v>0</v>
      </c>
      <c r="CI207" s="7">
        <v>0</v>
      </c>
      <c r="CJ207" s="7">
        <v>0</v>
      </c>
      <c r="CK207" s="7">
        <v>0</v>
      </c>
      <c r="CL207" s="7">
        <v>0</v>
      </c>
      <c r="CM207" s="7">
        <v>27</v>
      </c>
      <c r="CN207" s="7">
        <v>26</v>
      </c>
      <c r="CO207" s="7">
        <v>2</v>
      </c>
      <c r="CP207" s="7">
        <v>0</v>
      </c>
      <c r="CQ207" s="7">
        <v>35</v>
      </c>
      <c r="CR207" s="7">
        <v>27</v>
      </c>
      <c r="CS207" s="7">
        <v>26</v>
      </c>
      <c r="CT207" s="7">
        <v>2</v>
      </c>
      <c r="CU207" s="7">
        <v>0</v>
      </c>
      <c r="CV207" s="7">
        <v>35</v>
      </c>
      <c r="CW207" s="7">
        <v>0</v>
      </c>
      <c r="CX207" s="7">
        <v>90</v>
      </c>
      <c r="CY207" s="7">
        <v>90</v>
      </c>
      <c r="CZ207" s="7">
        <v>0</v>
      </c>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v>2</v>
      </c>
      <c r="EQ207" s="7">
        <v>2</v>
      </c>
      <c r="ER207" s="7">
        <v>0</v>
      </c>
      <c r="ES207" s="7">
        <v>523000</v>
      </c>
      <c r="ET207" s="7">
        <v>300000</v>
      </c>
      <c r="EU207" s="7"/>
      <c r="EV207" s="7"/>
      <c r="EW207" s="7"/>
      <c r="EX207" s="7"/>
      <c r="EY207" s="7"/>
      <c r="EZ207" s="7"/>
      <c r="FA207" s="7"/>
      <c r="FB207" s="7"/>
      <c r="FC207" s="7"/>
      <c r="FD207" s="7"/>
      <c r="FE207" s="7"/>
      <c r="FF207" s="7"/>
      <c r="FG207" s="7"/>
      <c r="FH207" s="7"/>
      <c r="FI207" s="7"/>
      <c r="FJ207" s="7"/>
      <c r="FK207" s="7"/>
      <c r="FL207" s="7"/>
      <c r="FM207" s="7"/>
      <c r="FN207" s="7"/>
      <c r="FO207" s="7">
        <v>1</v>
      </c>
      <c r="FP207" s="7">
        <v>0.5</v>
      </c>
      <c r="FQ207" s="7">
        <v>0</v>
      </c>
      <c r="FR207" s="7">
        <v>230000</v>
      </c>
      <c r="FS207" s="7">
        <v>100000</v>
      </c>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v>0</v>
      </c>
      <c r="KH207" s="7"/>
      <c r="KI207" s="7">
        <v>2</v>
      </c>
      <c r="KJ207" s="7">
        <v>0</v>
      </c>
      <c r="KK207" s="7">
        <v>0</v>
      </c>
      <c r="KL207" s="7">
        <v>0</v>
      </c>
      <c r="KM207" s="7">
        <v>2</v>
      </c>
      <c r="KN207" s="7">
        <v>753000</v>
      </c>
      <c r="KO207" s="7">
        <v>400000</v>
      </c>
      <c r="KP207" s="7">
        <v>400000</v>
      </c>
      <c r="KQ207" s="7"/>
      <c r="KR207" s="7"/>
      <c r="KS207" s="7"/>
      <c r="KT207" s="7">
        <v>0</v>
      </c>
      <c r="KU207" s="7">
        <v>0</v>
      </c>
      <c r="KV207" s="7">
        <v>0</v>
      </c>
      <c r="KW207" s="7"/>
      <c r="KX207" s="7"/>
      <c r="KY207" s="7"/>
      <c r="KZ207" s="7">
        <v>0</v>
      </c>
      <c r="LA207" s="7">
        <v>0</v>
      </c>
      <c r="LB207" s="7">
        <v>0</v>
      </c>
      <c r="LC207" s="7"/>
      <c r="LD207" s="7"/>
      <c r="LE207" s="7"/>
      <c r="LF207" s="7">
        <v>34000</v>
      </c>
      <c r="LG207" s="7">
        <v>0</v>
      </c>
      <c r="LH207" s="7">
        <v>0</v>
      </c>
      <c r="LI207" s="7"/>
      <c r="LJ207" s="7"/>
      <c r="LK207" s="7"/>
      <c r="LL207" s="7">
        <v>0</v>
      </c>
      <c r="LM207" s="7">
        <v>0</v>
      </c>
      <c r="LN207" s="7">
        <v>0</v>
      </c>
      <c r="LO207" s="7"/>
      <c r="LP207" s="7"/>
      <c r="LQ207" s="7"/>
      <c r="LR207" s="7">
        <v>2000</v>
      </c>
      <c r="LS207" s="7">
        <v>0</v>
      </c>
      <c r="LT207" s="7">
        <v>0</v>
      </c>
      <c r="LU207" s="7"/>
      <c r="LV207" s="7"/>
      <c r="LW207" s="7"/>
      <c r="LX207" s="7">
        <v>0</v>
      </c>
      <c r="LY207" s="7">
        <v>0</v>
      </c>
      <c r="LZ207" s="7">
        <v>0</v>
      </c>
      <c r="MA207" s="7"/>
      <c r="MB207" s="7"/>
      <c r="MC207" s="7"/>
      <c r="MD207" s="7">
        <v>1000</v>
      </c>
      <c r="ME207" s="7">
        <v>0</v>
      </c>
      <c r="MF207" s="7">
        <v>0</v>
      </c>
      <c r="MG207" s="7"/>
      <c r="MH207" s="7"/>
      <c r="MI207" s="7"/>
      <c r="MJ207" s="7">
        <v>60000</v>
      </c>
      <c r="MK207" s="7">
        <v>50000</v>
      </c>
      <c r="ML207" s="7">
        <v>50000</v>
      </c>
      <c r="MM207" s="7"/>
      <c r="MN207" s="7"/>
      <c r="MO207" s="7"/>
      <c r="MP207" s="7">
        <v>3000</v>
      </c>
      <c r="MQ207" s="7">
        <v>0</v>
      </c>
      <c r="MR207" s="7">
        <v>0</v>
      </c>
      <c r="MS207" s="7"/>
      <c r="MT207" s="7"/>
      <c r="MU207" s="7"/>
      <c r="MV207" s="7">
        <v>5000</v>
      </c>
      <c r="MW207" s="7">
        <v>2000</v>
      </c>
      <c r="MX207" s="7">
        <v>2000</v>
      </c>
      <c r="MY207" s="7"/>
      <c r="MZ207" s="7"/>
      <c r="NA207" s="7"/>
      <c r="NB207" s="7">
        <v>7500</v>
      </c>
      <c r="NC207" s="7">
        <v>0</v>
      </c>
      <c r="ND207" s="7">
        <v>0</v>
      </c>
      <c r="NE207" s="7"/>
      <c r="NF207" s="7"/>
      <c r="NG207" s="7"/>
      <c r="NH207" s="7">
        <v>5000</v>
      </c>
      <c r="NI207" s="7">
        <v>3000</v>
      </c>
      <c r="NJ207" s="7">
        <v>3000</v>
      </c>
      <c r="NK207" s="7"/>
      <c r="NL207" s="7"/>
      <c r="NM207" s="7"/>
      <c r="NN207" s="7">
        <v>32500</v>
      </c>
      <c r="NO207" s="7">
        <v>25000</v>
      </c>
      <c r="NP207" s="7">
        <v>25000</v>
      </c>
      <c r="NQ207" s="7"/>
      <c r="NR207" s="7"/>
      <c r="NS207" s="7"/>
      <c r="NT207" s="7">
        <v>7000</v>
      </c>
      <c r="NU207" s="7">
        <v>0</v>
      </c>
      <c r="NV207" s="7">
        <v>0</v>
      </c>
      <c r="NW207" s="7"/>
      <c r="NX207" s="7"/>
      <c r="NY207" s="7"/>
      <c r="NZ207" s="7">
        <v>8000</v>
      </c>
      <c r="OA207" s="7">
        <v>0</v>
      </c>
      <c r="OB207" s="7">
        <v>0</v>
      </c>
      <c r="OC207" s="7"/>
      <c r="OD207" s="7"/>
      <c r="OE207" s="7"/>
      <c r="OF207" s="7">
        <v>1000</v>
      </c>
      <c r="OG207" s="7">
        <v>0</v>
      </c>
      <c r="OH207" s="7">
        <v>0</v>
      </c>
      <c r="OI207" s="7"/>
      <c r="OJ207" s="7"/>
      <c r="OK207" s="7"/>
      <c r="OL207" s="7">
        <v>0</v>
      </c>
      <c r="OM207" s="7">
        <v>0</v>
      </c>
      <c r="ON207" s="7">
        <v>0</v>
      </c>
      <c r="OO207" s="7"/>
      <c r="OP207" s="7"/>
      <c r="OQ207" s="7"/>
      <c r="OR207" s="7">
        <v>0</v>
      </c>
      <c r="OS207" s="7">
        <v>0</v>
      </c>
      <c r="OT207" s="7">
        <v>0</v>
      </c>
      <c r="OU207" s="7"/>
      <c r="OV207" s="7"/>
      <c r="OW207" s="7"/>
      <c r="OX207" s="7">
        <v>0</v>
      </c>
      <c r="OY207" s="7">
        <v>0</v>
      </c>
      <c r="OZ207" s="7">
        <v>0</v>
      </c>
      <c r="PA207" s="7"/>
      <c r="PB207" s="7"/>
      <c r="PC207" s="7"/>
      <c r="PD207" s="7">
        <v>0</v>
      </c>
      <c r="PE207" s="7">
        <v>0</v>
      </c>
      <c r="PF207" s="7">
        <v>0</v>
      </c>
      <c r="PG207" s="7"/>
      <c r="PH207" s="7"/>
      <c r="PI207" s="7"/>
      <c r="PJ207" s="7">
        <v>11000</v>
      </c>
      <c r="PK207" s="7">
        <v>0</v>
      </c>
      <c r="PL207" s="7">
        <v>0</v>
      </c>
      <c r="PM207" s="7"/>
      <c r="PN207" s="7"/>
      <c r="PO207" s="7"/>
      <c r="PP207" s="7">
        <v>930000</v>
      </c>
      <c r="PQ207" s="7">
        <v>480000</v>
      </c>
      <c r="PR207" s="8">
        <v>480000</v>
      </c>
      <c r="PS207" s="7">
        <v>100</v>
      </c>
      <c r="PT207" s="7">
        <v>100</v>
      </c>
      <c r="PU207" s="7"/>
      <c r="PV207" s="7">
        <v>775422</v>
      </c>
      <c r="PW207" s="7"/>
      <c r="PX207" s="7">
        <v>316000</v>
      </c>
      <c r="PY207" s="7">
        <v>316000</v>
      </c>
      <c r="PZ207" s="7">
        <v>480000</v>
      </c>
      <c r="QA207" s="7">
        <v>0</v>
      </c>
      <c r="QB207" s="7">
        <v>0</v>
      </c>
      <c r="QC207" s="7">
        <v>0</v>
      </c>
      <c r="QD207" s="7">
        <v>426517</v>
      </c>
      <c r="QE207" s="7">
        <v>370000</v>
      </c>
      <c r="QF207" s="7">
        <v>150000</v>
      </c>
      <c r="QG207" s="7">
        <v>0</v>
      </c>
      <c r="QH207" s="7">
        <v>0</v>
      </c>
      <c r="QI207" s="7">
        <v>0</v>
      </c>
      <c r="QJ207" s="7">
        <v>316613</v>
      </c>
      <c r="QK207" s="7">
        <v>330000</v>
      </c>
      <c r="QL207" s="7">
        <v>300000</v>
      </c>
      <c r="QM207" s="7"/>
      <c r="QN207" s="7">
        <v>0</v>
      </c>
      <c r="QO207" s="7">
        <v>0</v>
      </c>
      <c r="QP207" s="7">
        <v>0</v>
      </c>
      <c r="QQ207" s="7"/>
      <c r="QR207" s="7"/>
      <c r="QS207" s="7"/>
      <c r="QT207" s="7"/>
      <c r="QU207" s="7"/>
      <c r="QV207" s="7"/>
      <c r="QW207" s="7"/>
      <c r="QX207" s="7"/>
      <c r="QY207" s="7"/>
      <c r="QZ207" s="7"/>
      <c r="RA207" s="7"/>
      <c r="RB207" s="7"/>
      <c r="RC207" s="7"/>
      <c r="RD207" s="7"/>
      <c r="RE207" s="7"/>
      <c r="RF207" s="7"/>
      <c r="RG207" s="7"/>
      <c r="RH207" s="7"/>
      <c r="RI207" s="7">
        <v>0</v>
      </c>
      <c r="RJ207" s="7"/>
      <c r="RK207" s="7"/>
      <c r="RL207" s="7"/>
      <c r="RM207" s="7" t="s">
        <v>1188</v>
      </c>
      <c r="RN207" s="7"/>
      <c r="RO207" s="7"/>
      <c r="RP207" s="7"/>
      <c r="RQ207" s="7"/>
      <c r="RR207" s="7"/>
      <c r="RS207" s="7"/>
      <c r="RT207" s="7"/>
      <c r="RU207" s="7"/>
      <c r="RV207" s="7"/>
      <c r="RW207" s="7"/>
      <c r="RX207" s="7"/>
      <c r="RY207" s="7"/>
      <c r="RZ207" s="7"/>
      <c r="SA207" s="7"/>
      <c r="SB207" s="7"/>
      <c r="SC207" s="7"/>
      <c r="SD207" s="7"/>
      <c r="SE207" s="7"/>
      <c r="SF207" s="7"/>
      <c r="SG207" s="36">
        <f t="shared" si="397"/>
        <v>930000</v>
      </c>
      <c r="SH207" s="36">
        <f t="shared" si="398"/>
        <v>930000</v>
      </c>
      <c r="SI207" s="36">
        <f t="shared" si="399"/>
        <v>787000</v>
      </c>
      <c r="SJ207" s="20">
        <f t="shared" si="400"/>
        <v>753000</v>
      </c>
      <c r="SK207" s="20">
        <f t="shared" si="401"/>
        <v>0</v>
      </c>
      <c r="SL207" s="20">
        <f t="shared" si="402"/>
        <v>0</v>
      </c>
      <c r="SM207" s="20">
        <f t="shared" si="403"/>
        <v>34000</v>
      </c>
      <c r="SN207" s="36">
        <f t="shared" si="404"/>
        <v>143000</v>
      </c>
      <c r="SO207" s="36">
        <f t="shared" si="405"/>
        <v>2000</v>
      </c>
      <c r="SP207" s="20">
        <f t="shared" si="406"/>
        <v>0</v>
      </c>
      <c r="SQ207" s="20">
        <f t="shared" si="407"/>
        <v>2000</v>
      </c>
      <c r="SR207" s="20">
        <f t="shared" si="408"/>
        <v>0</v>
      </c>
      <c r="SS207" s="20">
        <f t="shared" si="409"/>
        <v>1000</v>
      </c>
      <c r="ST207" s="20">
        <f t="shared" si="410"/>
        <v>60000</v>
      </c>
      <c r="SU207" s="20">
        <f t="shared" si="411"/>
        <v>3000</v>
      </c>
      <c r="SV207" s="36">
        <f t="shared" si="412"/>
        <v>66000</v>
      </c>
      <c r="SW207" s="20">
        <f t="shared" si="413"/>
        <v>5000</v>
      </c>
      <c r="SX207" s="20">
        <f t="shared" si="414"/>
        <v>7500</v>
      </c>
      <c r="SY207" s="20">
        <f t="shared" si="415"/>
        <v>5000</v>
      </c>
      <c r="SZ207" s="20">
        <f t="shared" si="416"/>
        <v>32500</v>
      </c>
      <c r="TA207" s="20">
        <f t="shared" si="417"/>
        <v>7000</v>
      </c>
      <c r="TB207" s="20">
        <f t="shared" si="418"/>
        <v>8000</v>
      </c>
      <c r="TC207" s="20">
        <f t="shared" si="419"/>
        <v>1000</v>
      </c>
      <c r="TD207" s="20">
        <f t="shared" si="420"/>
        <v>0</v>
      </c>
      <c r="TE207" s="20">
        <f t="shared" si="421"/>
        <v>0</v>
      </c>
      <c r="TF207" s="20">
        <f t="shared" si="422"/>
        <v>0</v>
      </c>
      <c r="TG207" s="20">
        <f t="shared" si="423"/>
        <v>0</v>
      </c>
      <c r="TH207" s="20">
        <f t="shared" si="424"/>
        <v>11000</v>
      </c>
      <c r="TI207" s="6"/>
      <c r="TJ207" s="36">
        <f t="shared" si="425"/>
        <v>480000</v>
      </c>
      <c r="TK207" s="36">
        <f t="shared" si="426"/>
        <v>480000</v>
      </c>
      <c r="TL207" s="36">
        <f t="shared" si="427"/>
        <v>400000</v>
      </c>
      <c r="TM207" s="20">
        <f t="shared" si="428"/>
        <v>400000</v>
      </c>
      <c r="TN207" s="20">
        <f t="shared" si="429"/>
        <v>0</v>
      </c>
      <c r="TO207" s="20">
        <f t="shared" si="430"/>
        <v>0</v>
      </c>
      <c r="TP207" s="20">
        <f t="shared" si="431"/>
        <v>0</v>
      </c>
      <c r="TQ207" s="36">
        <f t="shared" si="432"/>
        <v>80000</v>
      </c>
      <c r="TR207" s="36">
        <f t="shared" si="433"/>
        <v>0</v>
      </c>
      <c r="TS207" s="20">
        <f t="shared" si="434"/>
        <v>0</v>
      </c>
      <c r="TT207" s="20">
        <f t="shared" si="435"/>
        <v>0</v>
      </c>
      <c r="TU207" s="20">
        <f t="shared" si="436"/>
        <v>0</v>
      </c>
      <c r="TV207" s="20">
        <f t="shared" si="437"/>
        <v>0</v>
      </c>
      <c r="TW207" s="20">
        <f t="shared" si="438"/>
        <v>50000</v>
      </c>
      <c r="TX207" s="20">
        <f t="shared" si="439"/>
        <v>0</v>
      </c>
      <c r="TY207" s="36">
        <f t="shared" si="440"/>
        <v>30000</v>
      </c>
      <c r="TZ207" s="20">
        <f t="shared" si="441"/>
        <v>2000</v>
      </c>
      <c r="UA207" s="20">
        <f t="shared" si="442"/>
        <v>0</v>
      </c>
      <c r="UB207" s="20">
        <f t="shared" si="443"/>
        <v>3000</v>
      </c>
      <c r="UC207" s="20">
        <f t="shared" si="444"/>
        <v>25000</v>
      </c>
      <c r="UD207" s="20">
        <f t="shared" si="445"/>
        <v>0</v>
      </c>
      <c r="UE207" s="20">
        <f t="shared" si="446"/>
        <v>0</v>
      </c>
      <c r="UF207" s="20">
        <f t="shared" si="447"/>
        <v>0</v>
      </c>
      <c r="UG207" s="20">
        <f t="shared" si="448"/>
        <v>0</v>
      </c>
      <c r="UH207" s="20">
        <f t="shared" si="449"/>
        <v>0</v>
      </c>
      <c r="UI207" s="20">
        <f t="shared" si="450"/>
        <v>0</v>
      </c>
      <c r="UJ207" s="20">
        <f t="shared" si="451"/>
        <v>0</v>
      </c>
      <c r="UK207" s="20">
        <f t="shared" si="452"/>
        <v>0</v>
      </c>
      <c r="UL207" s="6"/>
      <c r="UM207" s="36">
        <f t="shared" si="453"/>
        <v>480000</v>
      </c>
      <c r="UN207" s="36">
        <f t="shared" si="454"/>
        <v>480000</v>
      </c>
      <c r="UO207" s="36">
        <f t="shared" si="455"/>
        <v>400000</v>
      </c>
      <c r="UP207" s="20">
        <f t="shared" si="456"/>
        <v>400000</v>
      </c>
      <c r="UQ207" s="20">
        <f t="shared" si="457"/>
        <v>0</v>
      </c>
      <c r="UR207" s="20">
        <f t="shared" si="458"/>
        <v>0</v>
      </c>
      <c r="US207" s="20">
        <f t="shared" si="459"/>
        <v>0</v>
      </c>
      <c r="UT207" s="36">
        <f t="shared" si="460"/>
        <v>80000</v>
      </c>
      <c r="UU207" s="36">
        <f t="shared" si="461"/>
        <v>0</v>
      </c>
      <c r="UV207" s="20">
        <f t="shared" si="462"/>
        <v>0</v>
      </c>
      <c r="UW207" s="20">
        <f t="shared" si="463"/>
        <v>0</v>
      </c>
      <c r="UX207" s="20">
        <f t="shared" si="464"/>
        <v>0</v>
      </c>
      <c r="UY207" s="20">
        <f t="shared" si="465"/>
        <v>0</v>
      </c>
      <c r="UZ207" s="20">
        <f t="shared" si="466"/>
        <v>50000</v>
      </c>
      <c r="VA207" s="20">
        <f t="shared" si="467"/>
        <v>0</v>
      </c>
      <c r="VB207" s="36">
        <f t="shared" si="468"/>
        <v>30000</v>
      </c>
      <c r="VC207" s="20">
        <f t="shared" si="469"/>
        <v>2000</v>
      </c>
      <c r="VD207" s="20">
        <f t="shared" si="470"/>
        <v>0</v>
      </c>
      <c r="VE207" s="20">
        <f t="shared" si="471"/>
        <v>3000</v>
      </c>
      <c r="VF207" s="20">
        <f t="shared" si="472"/>
        <v>25000</v>
      </c>
      <c r="VG207" s="20">
        <f t="shared" si="473"/>
        <v>0</v>
      </c>
      <c r="VH207" s="20">
        <f t="shared" si="474"/>
        <v>0</v>
      </c>
      <c r="VI207" s="20">
        <f t="shared" si="475"/>
        <v>0</v>
      </c>
      <c r="VJ207" s="20">
        <f t="shared" si="476"/>
        <v>0</v>
      </c>
      <c r="VK207" s="20">
        <f t="shared" si="477"/>
        <v>0</v>
      </c>
      <c r="VL207" s="20">
        <f t="shared" si="478"/>
        <v>0</v>
      </c>
      <c r="VM207" s="20">
        <f t="shared" si="479"/>
        <v>0</v>
      </c>
      <c r="VN207" s="20">
        <f t="shared" si="480"/>
        <v>0</v>
      </c>
      <c r="VT207" s="34">
        <f t="shared" si="367"/>
        <v>5175408</v>
      </c>
      <c r="VU207" s="34" t="str">
        <f t="shared" si="368"/>
        <v>Středisko sociálních služeb Chlumec nad Cidinou o.p.s.</v>
      </c>
      <c r="VV207" s="34" t="str">
        <f t="shared" si="369"/>
        <v>Středisko sociálních služeb Chlumec nad Cidlinou o.p.s.</v>
      </c>
      <c r="VW207" s="34" t="str">
        <f t="shared" si="370"/>
        <v>pečovatelská služba</v>
      </c>
      <c r="VX207" s="10">
        <f t="shared" si="371"/>
        <v>63000</v>
      </c>
      <c r="VY207" s="10"/>
      <c r="VZ207" s="10"/>
      <c r="WA207" s="10">
        <f t="shared" si="372"/>
        <v>5000</v>
      </c>
      <c r="WB207" s="10">
        <f t="shared" si="373"/>
        <v>8000</v>
      </c>
      <c r="WC207" s="10">
        <f t="shared" si="374"/>
        <v>5000</v>
      </c>
      <c r="WD207" s="10">
        <f t="shared" si="375"/>
        <v>0</v>
      </c>
      <c r="WE207" s="10">
        <f t="shared" si="376"/>
        <v>47000</v>
      </c>
      <c r="WF207" s="10"/>
      <c r="WG207" s="10"/>
      <c r="WH207" s="10">
        <f t="shared" si="377"/>
        <v>0</v>
      </c>
      <c r="WI207" s="10">
        <f t="shared" si="378"/>
        <v>15000</v>
      </c>
      <c r="WJ207" s="10">
        <f t="shared" si="379"/>
        <v>523000</v>
      </c>
      <c r="WK207" s="10"/>
      <c r="WL207" s="10">
        <f t="shared" si="380"/>
        <v>264000</v>
      </c>
      <c r="WM207" s="10">
        <f t="shared" si="381"/>
        <v>930000</v>
      </c>
      <c r="WN207" s="10">
        <f t="shared" si="382"/>
        <v>930000</v>
      </c>
      <c r="WO207" s="10">
        <f t="shared" si="383"/>
        <v>0</v>
      </c>
      <c r="WP207" s="10">
        <f t="shared" si="384"/>
        <v>787000</v>
      </c>
      <c r="WQ207" s="34">
        <v>6115340</v>
      </c>
      <c r="WR207" s="10">
        <f t="shared" si="385"/>
        <v>50000</v>
      </c>
      <c r="WS207" s="10"/>
      <c r="WT207" s="10"/>
      <c r="WU207" s="10">
        <f t="shared" si="386"/>
        <v>2000</v>
      </c>
      <c r="WV207" s="10">
        <f t="shared" si="387"/>
        <v>0</v>
      </c>
      <c r="WW207" s="10">
        <f t="shared" si="388"/>
        <v>3000</v>
      </c>
      <c r="WX207" s="10">
        <f t="shared" si="389"/>
        <v>0</v>
      </c>
      <c r="WY207" s="10">
        <f t="shared" si="390"/>
        <v>25000</v>
      </c>
      <c r="WZ207" s="10"/>
      <c r="XA207" s="10"/>
      <c r="XB207" s="10">
        <f t="shared" si="391"/>
        <v>0</v>
      </c>
      <c r="XC207" s="10">
        <f t="shared" si="392"/>
        <v>0</v>
      </c>
      <c r="XD207" s="10">
        <f t="shared" si="393"/>
        <v>400000</v>
      </c>
      <c r="XE207" s="10">
        <f t="shared" si="394"/>
        <v>480000</v>
      </c>
      <c r="XF207" s="10"/>
      <c r="XG207" s="10">
        <f t="shared" si="395"/>
        <v>480000</v>
      </c>
      <c r="XH207" s="10">
        <f t="shared" si="396"/>
        <v>0</v>
      </c>
      <c r="XI207" s="10"/>
      <c r="XJ207" s="10"/>
      <c r="XK207" s="10"/>
    </row>
    <row r="208" spans="1:635" s="34" customFormat="1" ht="28.5" customHeight="1">
      <c r="A208" s="7">
        <v>1</v>
      </c>
      <c r="B208" s="9" t="s">
        <v>1859</v>
      </c>
      <c r="C208" s="7">
        <v>25975498</v>
      </c>
      <c r="D208" s="7" t="s">
        <v>1860</v>
      </c>
      <c r="E208" s="7" t="s">
        <v>1207</v>
      </c>
      <c r="F208" s="7">
        <v>1792038</v>
      </c>
      <c r="G208" s="7" t="s">
        <v>1268</v>
      </c>
      <c r="H208" s="7" t="s">
        <v>1221</v>
      </c>
      <c r="I208" s="7" t="s">
        <v>1861</v>
      </c>
      <c r="J208" s="35">
        <v>39083</v>
      </c>
      <c r="K208" s="7"/>
      <c r="L208" s="7" t="s">
        <v>1188</v>
      </c>
      <c r="M208" s="7"/>
      <c r="N208" s="7"/>
      <c r="O208" s="7"/>
      <c r="P208" s="7"/>
      <c r="Q208" s="7"/>
      <c r="R208" s="7"/>
      <c r="S208" s="7"/>
      <c r="T208" s="7"/>
      <c r="U208" s="7"/>
      <c r="V208" s="7"/>
      <c r="W208" s="7"/>
      <c r="X208" s="7" t="s">
        <v>1287</v>
      </c>
      <c r="Y208" s="7"/>
      <c r="Z208" s="7">
        <v>4</v>
      </c>
      <c r="AA208" s="7">
        <v>5</v>
      </c>
      <c r="AB208" s="7">
        <v>36</v>
      </c>
      <c r="AC208" s="7">
        <v>37</v>
      </c>
      <c r="AD208" s="7">
        <v>37</v>
      </c>
      <c r="AE208" s="7"/>
      <c r="AF208" s="7"/>
      <c r="AG208" s="7"/>
      <c r="AH208" s="7"/>
      <c r="AI208" s="7"/>
      <c r="AJ208" s="7"/>
      <c r="AK208" s="7"/>
      <c r="AL208" s="7"/>
      <c r="AM208" s="7"/>
      <c r="AN208" s="7"/>
      <c r="AO208" s="7" t="s">
        <v>1862</v>
      </c>
      <c r="AP208" s="7" t="s">
        <v>1287</v>
      </c>
      <c r="AQ208" s="7">
        <v>4</v>
      </c>
      <c r="AR208" s="7">
        <v>5</v>
      </c>
      <c r="AS208" s="7">
        <v>35</v>
      </c>
      <c r="AT208" s="7">
        <v>43</v>
      </c>
      <c r="AU208" s="7">
        <v>40</v>
      </c>
      <c r="AV208" s="7"/>
      <c r="AW208" s="7"/>
      <c r="AX208" s="7"/>
      <c r="AY208" s="7"/>
      <c r="AZ208" s="7"/>
      <c r="BA208" s="7"/>
      <c r="BB208" s="7"/>
      <c r="BC208" s="7"/>
      <c r="BD208" s="7"/>
      <c r="BE208" s="7"/>
      <c r="BF208" s="7"/>
      <c r="BG208" s="7"/>
      <c r="BH208" s="7"/>
      <c r="BI208" s="7"/>
      <c r="BJ208" s="7"/>
      <c r="BK208" s="7" t="s">
        <v>1863</v>
      </c>
      <c r="BL208" s="7" t="s">
        <v>1864</v>
      </c>
      <c r="BM208" s="7" t="s">
        <v>1619</v>
      </c>
      <c r="BN208" s="7" t="s">
        <v>1305</v>
      </c>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v>3</v>
      </c>
      <c r="EL208" s="7">
        <v>1</v>
      </c>
      <c r="EM208" s="7">
        <v>1</v>
      </c>
      <c r="EN208" s="7">
        <v>390000</v>
      </c>
      <c r="EO208" s="7">
        <v>300000</v>
      </c>
      <c r="EP208" s="7">
        <v>1</v>
      </c>
      <c r="EQ208" s="7">
        <v>0.75</v>
      </c>
      <c r="ER208" s="7">
        <v>0.75</v>
      </c>
      <c r="ES208" s="7">
        <v>220000</v>
      </c>
      <c r="ET208" s="7">
        <v>160000</v>
      </c>
      <c r="EU208" s="7"/>
      <c r="EV208" s="7"/>
      <c r="EW208" s="7"/>
      <c r="EX208" s="7"/>
      <c r="EY208" s="7"/>
      <c r="EZ208" s="7"/>
      <c r="FA208" s="7"/>
      <c r="FB208" s="7"/>
      <c r="FC208" s="7"/>
      <c r="FD208" s="7"/>
      <c r="FE208" s="7"/>
      <c r="FF208" s="7"/>
      <c r="FG208" s="7"/>
      <c r="FH208" s="7"/>
      <c r="FI208" s="7"/>
      <c r="FJ208" s="7"/>
      <c r="FK208" s="7"/>
      <c r="FL208" s="7"/>
      <c r="FM208" s="7"/>
      <c r="FN208" s="7"/>
      <c r="FO208" s="7">
        <v>2</v>
      </c>
      <c r="FP208" s="7">
        <v>0.3</v>
      </c>
      <c r="FQ208" s="7">
        <v>0.2</v>
      </c>
      <c r="FR208" s="7">
        <v>140000</v>
      </c>
      <c r="FS208" s="7">
        <v>140000</v>
      </c>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v>0</v>
      </c>
      <c r="KH208" s="7"/>
      <c r="KI208" s="7">
        <v>1.75</v>
      </c>
      <c r="KJ208" s="7">
        <v>0</v>
      </c>
      <c r="KK208" s="7">
        <v>0</v>
      </c>
      <c r="KL208" s="7">
        <v>0</v>
      </c>
      <c r="KM208" s="7">
        <v>1.75</v>
      </c>
      <c r="KN208" s="7">
        <v>750000</v>
      </c>
      <c r="KO208" s="7">
        <v>600000</v>
      </c>
      <c r="KP208" s="7">
        <v>600000</v>
      </c>
      <c r="KQ208" s="7"/>
      <c r="KR208" s="7"/>
      <c r="KS208" s="7"/>
      <c r="KT208" s="7">
        <v>0</v>
      </c>
      <c r="KU208" s="7">
        <v>0</v>
      </c>
      <c r="KV208" s="7">
        <v>0</v>
      </c>
      <c r="KW208" s="7"/>
      <c r="KX208" s="7"/>
      <c r="KY208" s="7"/>
      <c r="KZ208" s="7">
        <v>0</v>
      </c>
      <c r="LA208" s="7">
        <v>0</v>
      </c>
      <c r="LB208" s="7">
        <v>0</v>
      </c>
      <c r="LC208" s="7"/>
      <c r="LD208" s="7"/>
      <c r="LE208" s="7"/>
      <c r="LF208" s="7">
        <v>0</v>
      </c>
      <c r="LG208" s="7">
        <v>0</v>
      </c>
      <c r="LH208" s="7">
        <v>0</v>
      </c>
      <c r="LI208" s="7"/>
      <c r="LJ208" s="7"/>
      <c r="LK208" s="7"/>
      <c r="LL208" s="7">
        <v>4000</v>
      </c>
      <c r="LM208" s="7">
        <v>2000</v>
      </c>
      <c r="LN208" s="7">
        <v>2000</v>
      </c>
      <c r="LO208" s="7"/>
      <c r="LP208" s="7"/>
      <c r="LQ208" s="7"/>
      <c r="LR208" s="7">
        <v>6000</v>
      </c>
      <c r="LS208" s="7">
        <v>3000</v>
      </c>
      <c r="LT208" s="7">
        <v>3000</v>
      </c>
      <c r="LU208" s="7"/>
      <c r="LV208" s="7"/>
      <c r="LW208" s="7"/>
      <c r="LX208" s="7">
        <v>0</v>
      </c>
      <c r="LY208" s="7">
        <v>0</v>
      </c>
      <c r="LZ208" s="7">
        <v>0</v>
      </c>
      <c r="MA208" s="7"/>
      <c r="MB208" s="7"/>
      <c r="MC208" s="7"/>
      <c r="MD208" s="7">
        <v>5000</v>
      </c>
      <c r="ME208" s="7">
        <v>3000</v>
      </c>
      <c r="MF208" s="7">
        <v>3000</v>
      </c>
      <c r="MG208" s="7"/>
      <c r="MH208" s="7"/>
      <c r="MI208" s="7"/>
      <c r="MJ208" s="7">
        <v>0</v>
      </c>
      <c r="MK208" s="7">
        <v>0</v>
      </c>
      <c r="ML208" s="7">
        <v>0</v>
      </c>
      <c r="MM208" s="7"/>
      <c r="MN208" s="7"/>
      <c r="MO208" s="7"/>
      <c r="MP208" s="7">
        <v>5000</v>
      </c>
      <c r="MQ208" s="7">
        <v>3000</v>
      </c>
      <c r="MR208" s="7">
        <v>3000</v>
      </c>
      <c r="MS208" s="7"/>
      <c r="MT208" s="7"/>
      <c r="MU208" s="7"/>
      <c r="MV208" s="7">
        <v>25000</v>
      </c>
      <c r="MW208" s="7">
        <v>13500</v>
      </c>
      <c r="MX208" s="7">
        <v>13500</v>
      </c>
      <c r="MY208" s="7"/>
      <c r="MZ208" s="7"/>
      <c r="NA208" s="7"/>
      <c r="NB208" s="7">
        <v>12000</v>
      </c>
      <c r="NC208" s="7">
        <v>2000</v>
      </c>
      <c r="ND208" s="7">
        <v>2000</v>
      </c>
      <c r="NE208" s="7"/>
      <c r="NF208" s="7"/>
      <c r="NG208" s="7"/>
      <c r="NH208" s="7">
        <v>20500</v>
      </c>
      <c r="NI208" s="7">
        <v>7000</v>
      </c>
      <c r="NJ208" s="7">
        <v>7000</v>
      </c>
      <c r="NK208" s="7"/>
      <c r="NL208" s="7"/>
      <c r="NM208" s="7"/>
      <c r="NN208" s="7">
        <v>32000</v>
      </c>
      <c r="NO208" s="7">
        <v>15000</v>
      </c>
      <c r="NP208" s="7">
        <v>15000</v>
      </c>
      <c r="NQ208" s="7"/>
      <c r="NR208" s="7"/>
      <c r="NS208" s="7"/>
      <c r="NT208" s="7">
        <v>10000</v>
      </c>
      <c r="NU208" s="7">
        <v>5000</v>
      </c>
      <c r="NV208" s="7">
        <v>5000</v>
      </c>
      <c r="NW208" s="7"/>
      <c r="NX208" s="7"/>
      <c r="NY208" s="7"/>
      <c r="NZ208" s="7">
        <v>5000</v>
      </c>
      <c r="OA208" s="7">
        <v>5000</v>
      </c>
      <c r="OB208" s="7">
        <v>5000</v>
      </c>
      <c r="OC208" s="7"/>
      <c r="OD208" s="7"/>
      <c r="OE208" s="7"/>
      <c r="OF208" s="7">
        <v>10000</v>
      </c>
      <c r="OG208" s="7">
        <v>6000</v>
      </c>
      <c r="OH208" s="7">
        <v>6000</v>
      </c>
      <c r="OI208" s="7"/>
      <c r="OJ208" s="7"/>
      <c r="OK208" s="7"/>
      <c r="OL208" s="7">
        <v>0</v>
      </c>
      <c r="OM208" s="7">
        <v>0</v>
      </c>
      <c r="ON208" s="7">
        <v>0</v>
      </c>
      <c r="OO208" s="7"/>
      <c r="OP208" s="7"/>
      <c r="OQ208" s="7"/>
      <c r="OR208" s="7">
        <v>0</v>
      </c>
      <c r="OS208" s="7">
        <v>0</v>
      </c>
      <c r="OT208" s="7">
        <v>0</v>
      </c>
      <c r="OU208" s="7"/>
      <c r="OV208" s="7"/>
      <c r="OW208" s="7"/>
      <c r="OX208" s="7">
        <v>15500</v>
      </c>
      <c r="OY208" s="7">
        <v>5500</v>
      </c>
      <c r="OZ208" s="7">
        <v>5500</v>
      </c>
      <c r="PA208" s="7"/>
      <c r="PB208" s="7"/>
      <c r="PC208" s="7"/>
      <c r="PD208" s="7">
        <v>0</v>
      </c>
      <c r="PE208" s="7">
        <v>0</v>
      </c>
      <c r="PF208" s="7">
        <v>0</v>
      </c>
      <c r="PG208" s="7"/>
      <c r="PH208" s="7"/>
      <c r="PI208" s="7"/>
      <c r="PJ208" s="7">
        <v>0</v>
      </c>
      <c r="PK208" s="7">
        <v>0</v>
      </c>
      <c r="PL208" s="7">
        <v>0</v>
      </c>
      <c r="PM208" s="7"/>
      <c r="PN208" s="7"/>
      <c r="PO208" s="7"/>
      <c r="PP208" s="7">
        <v>900000</v>
      </c>
      <c r="PQ208" s="7">
        <v>670000</v>
      </c>
      <c r="PR208" s="8">
        <v>670000</v>
      </c>
      <c r="PS208" s="7">
        <v>100</v>
      </c>
      <c r="PT208" s="7">
        <v>100</v>
      </c>
      <c r="PU208" s="7"/>
      <c r="PV208" s="7"/>
      <c r="PW208" s="7"/>
      <c r="PX208" s="7">
        <v>551000</v>
      </c>
      <c r="PY208" s="7">
        <v>596000</v>
      </c>
      <c r="PZ208" s="7">
        <v>670000</v>
      </c>
      <c r="QA208" s="7">
        <v>40593</v>
      </c>
      <c r="QB208" s="7">
        <v>49000</v>
      </c>
      <c r="QC208" s="7">
        <v>65000</v>
      </c>
      <c r="QD208" s="7">
        <v>0</v>
      </c>
      <c r="QE208" s="7">
        <v>0</v>
      </c>
      <c r="QF208" s="7">
        <v>0</v>
      </c>
      <c r="QG208" s="7">
        <v>0</v>
      </c>
      <c r="QH208" s="7">
        <v>0</v>
      </c>
      <c r="QI208" s="7">
        <v>0</v>
      </c>
      <c r="QJ208" s="7">
        <v>0</v>
      </c>
      <c r="QK208" s="7">
        <v>0</v>
      </c>
      <c r="QL208" s="7">
        <v>0</v>
      </c>
      <c r="QM208" s="7"/>
      <c r="QN208" s="7">
        <v>0</v>
      </c>
      <c r="QO208" s="7">
        <v>0</v>
      </c>
      <c r="QP208" s="7">
        <v>0</v>
      </c>
      <c r="QQ208" s="7"/>
      <c r="QR208" s="7"/>
      <c r="QS208" s="7"/>
      <c r="QT208" s="7"/>
      <c r="QU208" s="7">
        <v>0</v>
      </c>
      <c r="QV208" s="7">
        <v>20000</v>
      </c>
      <c r="QW208" s="7">
        <v>50000</v>
      </c>
      <c r="QX208" s="7">
        <v>70000</v>
      </c>
      <c r="QY208" s="7">
        <v>100000</v>
      </c>
      <c r="QZ208" s="7">
        <v>110000</v>
      </c>
      <c r="RA208" s="7"/>
      <c r="RB208" s="7"/>
      <c r="RC208" s="7"/>
      <c r="RD208" s="7">
        <v>5244</v>
      </c>
      <c r="RE208" s="7">
        <v>2000</v>
      </c>
      <c r="RF208" s="7">
        <v>5000</v>
      </c>
      <c r="RG208" s="7"/>
      <c r="RH208" s="7"/>
      <c r="RI208" s="7">
        <v>0</v>
      </c>
      <c r="RJ208" s="7"/>
      <c r="RK208" s="7"/>
      <c r="RL208" s="7"/>
      <c r="RM208" s="7" t="s">
        <v>1188</v>
      </c>
      <c r="RN208" s="7"/>
      <c r="RO208" s="7"/>
      <c r="RP208" s="7"/>
      <c r="RQ208" s="7"/>
      <c r="RR208" s="7"/>
      <c r="RS208" s="7"/>
      <c r="RT208" s="7"/>
      <c r="RU208" s="7"/>
      <c r="RV208" s="7"/>
      <c r="RW208" s="7"/>
      <c r="RX208" s="7"/>
      <c r="RY208" s="7"/>
      <c r="RZ208" s="7"/>
      <c r="SA208" s="7"/>
      <c r="SB208" s="7"/>
      <c r="SC208" s="7"/>
      <c r="SD208" s="7"/>
      <c r="SE208" s="7"/>
      <c r="SF208" s="7"/>
      <c r="SG208" s="36">
        <f t="shared" si="397"/>
        <v>900000</v>
      </c>
      <c r="SH208" s="36">
        <f t="shared" si="398"/>
        <v>900000</v>
      </c>
      <c r="SI208" s="36">
        <f t="shared" si="399"/>
        <v>750000</v>
      </c>
      <c r="SJ208" s="20">
        <f t="shared" si="400"/>
        <v>750000</v>
      </c>
      <c r="SK208" s="20">
        <f t="shared" si="401"/>
        <v>0</v>
      </c>
      <c r="SL208" s="20">
        <f t="shared" si="402"/>
        <v>0</v>
      </c>
      <c r="SM208" s="20">
        <f t="shared" si="403"/>
        <v>0</v>
      </c>
      <c r="SN208" s="36">
        <f t="shared" si="404"/>
        <v>150000</v>
      </c>
      <c r="SO208" s="36">
        <f t="shared" si="405"/>
        <v>10000</v>
      </c>
      <c r="SP208" s="20">
        <f t="shared" si="406"/>
        <v>4000</v>
      </c>
      <c r="SQ208" s="20">
        <f t="shared" si="407"/>
        <v>6000</v>
      </c>
      <c r="SR208" s="20">
        <f t="shared" si="408"/>
        <v>0</v>
      </c>
      <c r="SS208" s="20">
        <f t="shared" si="409"/>
        <v>5000</v>
      </c>
      <c r="ST208" s="20">
        <f t="shared" si="410"/>
        <v>0</v>
      </c>
      <c r="SU208" s="20">
        <f t="shared" si="411"/>
        <v>5000</v>
      </c>
      <c r="SV208" s="36">
        <f t="shared" si="412"/>
        <v>130000</v>
      </c>
      <c r="SW208" s="20">
        <f t="shared" si="413"/>
        <v>25000</v>
      </c>
      <c r="SX208" s="20">
        <f t="shared" si="414"/>
        <v>12000</v>
      </c>
      <c r="SY208" s="20">
        <f t="shared" si="415"/>
        <v>20500</v>
      </c>
      <c r="SZ208" s="20">
        <f t="shared" si="416"/>
        <v>32000</v>
      </c>
      <c r="TA208" s="20">
        <f t="shared" si="417"/>
        <v>10000</v>
      </c>
      <c r="TB208" s="20">
        <f t="shared" si="418"/>
        <v>5000</v>
      </c>
      <c r="TC208" s="20">
        <f t="shared" si="419"/>
        <v>10000</v>
      </c>
      <c r="TD208" s="20">
        <f t="shared" si="420"/>
        <v>0</v>
      </c>
      <c r="TE208" s="20">
        <f t="shared" si="421"/>
        <v>0</v>
      </c>
      <c r="TF208" s="20">
        <f t="shared" si="422"/>
        <v>15500</v>
      </c>
      <c r="TG208" s="20">
        <f t="shared" si="423"/>
        <v>0</v>
      </c>
      <c r="TH208" s="20">
        <f t="shared" si="424"/>
        <v>0</v>
      </c>
      <c r="TI208" s="6"/>
      <c r="TJ208" s="36">
        <f t="shared" si="425"/>
        <v>670000</v>
      </c>
      <c r="TK208" s="36">
        <f t="shared" si="426"/>
        <v>670000</v>
      </c>
      <c r="TL208" s="36">
        <f t="shared" si="427"/>
        <v>600000</v>
      </c>
      <c r="TM208" s="20">
        <f t="shared" si="428"/>
        <v>600000</v>
      </c>
      <c r="TN208" s="20">
        <f t="shared" si="429"/>
        <v>0</v>
      </c>
      <c r="TO208" s="20">
        <f t="shared" si="430"/>
        <v>0</v>
      </c>
      <c r="TP208" s="20">
        <f t="shared" si="431"/>
        <v>0</v>
      </c>
      <c r="TQ208" s="36">
        <f t="shared" si="432"/>
        <v>70000</v>
      </c>
      <c r="TR208" s="36">
        <f t="shared" si="433"/>
        <v>5000</v>
      </c>
      <c r="TS208" s="20">
        <f t="shared" si="434"/>
        <v>2000</v>
      </c>
      <c r="TT208" s="20">
        <f t="shared" si="435"/>
        <v>3000</v>
      </c>
      <c r="TU208" s="20">
        <f t="shared" si="436"/>
        <v>0</v>
      </c>
      <c r="TV208" s="20">
        <f t="shared" si="437"/>
        <v>3000</v>
      </c>
      <c r="TW208" s="20">
        <f t="shared" si="438"/>
        <v>0</v>
      </c>
      <c r="TX208" s="20">
        <f t="shared" si="439"/>
        <v>3000</v>
      </c>
      <c r="TY208" s="36">
        <f t="shared" si="440"/>
        <v>59000</v>
      </c>
      <c r="TZ208" s="20">
        <f t="shared" si="441"/>
        <v>13500</v>
      </c>
      <c r="UA208" s="20">
        <f t="shared" si="442"/>
        <v>2000</v>
      </c>
      <c r="UB208" s="20">
        <f t="shared" si="443"/>
        <v>7000</v>
      </c>
      <c r="UC208" s="20">
        <f t="shared" si="444"/>
        <v>15000</v>
      </c>
      <c r="UD208" s="20">
        <f t="shared" si="445"/>
        <v>5000</v>
      </c>
      <c r="UE208" s="20">
        <f t="shared" si="446"/>
        <v>5000</v>
      </c>
      <c r="UF208" s="20">
        <f t="shared" si="447"/>
        <v>6000</v>
      </c>
      <c r="UG208" s="20">
        <f t="shared" si="448"/>
        <v>0</v>
      </c>
      <c r="UH208" s="20">
        <f t="shared" si="449"/>
        <v>0</v>
      </c>
      <c r="UI208" s="20">
        <f t="shared" si="450"/>
        <v>5500</v>
      </c>
      <c r="UJ208" s="20">
        <f t="shared" si="451"/>
        <v>0</v>
      </c>
      <c r="UK208" s="20">
        <f t="shared" si="452"/>
        <v>0</v>
      </c>
      <c r="UL208" s="6"/>
      <c r="UM208" s="36">
        <f t="shared" si="453"/>
        <v>670000</v>
      </c>
      <c r="UN208" s="36">
        <f t="shared" si="454"/>
        <v>670000</v>
      </c>
      <c r="UO208" s="36">
        <f t="shared" si="455"/>
        <v>600000</v>
      </c>
      <c r="UP208" s="20">
        <f t="shared" si="456"/>
        <v>600000</v>
      </c>
      <c r="UQ208" s="20">
        <f t="shared" si="457"/>
        <v>0</v>
      </c>
      <c r="UR208" s="20">
        <f t="shared" si="458"/>
        <v>0</v>
      </c>
      <c r="US208" s="20">
        <f t="shared" si="459"/>
        <v>0</v>
      </c>
      <c r="UT208" s="36">
        <f t="shared" si="460"/>
        <v>70000</v>
      </c>
      <c r="UU208" s="36">
        <f t="shared" si="461"/>
        <v>5000</v>
      </c>
      <c r="UV208" s="20">
        <f t="shared" si="462"/>
        <v>2000</v>
      </c>
      <c r="UW208" s="20">
        <f t="shared" si="463"/>
        <v>3000</v>
      </c>
      <c r="UX208" s="20">
        <f t="shared" si="464"/>
        <v>0</v>
      </c>
      <c r="UY208" s="20">
        <f t="shared" si="465"/>
        <v>3000</v>
      </c>
      <c r="UZ208" s="20">
        <f t="shared" si="466"/>
        <v>0</v>
      </c>
      <c r="VA208" s="20">
        <f t="shared" si="467"/>
        <v>3000</v>
      </c>
      <c r="VB208" s="36">
        <f t="shared" si="468"/>
        <v>59000</v>
      </c>
      <c r="VC208" s="20">
        <f t="shared" si="469"/>
        <v>13500</v>
      </c>
      <c r="VD208" s="20">
        <f t="shared" si="470"/>
        <v>2000</v>
      </c>
      <c r="VE208" s="20">
        <f t="shared" si="471"/>
        <v>7000</v>
      </c>
      <c r="VF208" s="20">
        <f t="shared" si="472"/>
        <v>15000</v>
      </c>
      <c r="VG208" s="20">
        <f t="shared" si="473"/>
        <v>5000</v>
      </c>
      <c r="VH208" s="20">
        <f t="shared" si="474"/>
        <v>5000</v>
      </c>
      <c r="VI208" s="20">
        <f t="shared" si="475"/>
        <v>6000</v>
      </c>
      <c r="VJ208" s="20">
        <f t="shared" si="476"/>
        <v>0</v>
      </c>
      <c r="VK208" s="20">
        <f t="shared" si="477"/>
        <v>0</v>
      </c>
      <c r="VL208" s="20">
        <f t="shared" si="478"/>
        <v>5500</v>
      </c>
      <c r="VM208" s="20">
        <f t="shared" si="479"/>
        <v>0</v>
      </c>
      <c r="VN208" s="20">
        <f t="shared" si="480"/>
        <v>0</v>
      </c>
      <c r="VT208" s="34">
        <f t="shared" si="367"/>
        <v>1792038</v>
      </c>
      <c r="VU208" s="34" t="str">
        <f t="shared" si="368"/>
        <v>TyfloCentrum Hradec Králové, o. p. s.</v>
      </c>
      <c r="VV208" s="34" t="str">
        <f t="shared" si="369"/>
        <v>sociálně aktivizační služby pro zrakově postižené</v>
      </c>
      <c r="VW208" s="34" t="str">
        <f t="shared" si="370"/>
        <v>sociálně aktivizační služby pro seniory a osoby se zdravotním postižením</v>
      </c>
      <c r="VX208" s="10">
        <f t="shared" si="371"/>
        <v>15000</v>
      </c>
      <c r="VY208" s="10"/>
      <c r="VZ208" s="10"/>
      <c r="WA208" s="10">
        <f t="shared" si="372"/>
        <v>25000</v>
      </c>
      <c r="WB208" s="10">
        <f t="shared" si="373"/>
        <v>5000</v>
      </c>
      <c r="WC208" s="10">
        <f t="shared" si="374"/>
        <v>20500</v>
      </c>
      <c r="WD208" s="10">
        <f t="shared" si="375"/>
        <v>0</v>
      </c>
      <c r="WE208" s="10">
        <f t="shared" si="376"/>
        <v>54000</v>
      </c>
      <c r="WF208" s="10"/>
      <c r="WG208" s="10"/>
      <c r="WH208" s="10">
        <f t="shared" si="377"/>
        <v>0</v>
      </c>
      <c r="WI208" s="10">
        <f t="shared" si="378"/>
        <v>30500</v>
      </c>
      <c r="WJ208" s="10">
        <f t="shared" si="379"/>
        <v>610000</v>
      </c>
      <c r="WK208" s="10"/>
      <c r="WL208" s="10">
        <f t="shared" si="380"/>
        <v>140000</v>
      </c>
      <c r="WM208" s="10">
        <f t="shared" si="381"/>
        <v>900000</v>
      </c>
      <c r="WN208" s="10">
        <f t="shared" si="382"/>
        <v>900000</v>
      </c>
      <c r="WO208" s="10">
        <f t="shared" si="383"/>
        <v>0</v>
      </c>
      <c r="WP208" s="10">
        <f t="shared" si="384"/>
        <v>750000</v>
      </c>
      <c r="WQ208" s="34">
        <v>6115340</v>
      </c>
      <c r="WR208" s="10">
        <f t="shared" si="385"/>
        <v>8000</v>
      </c>
      <c r="WS208" s="10"/>
      <c r="WT208" s="10"/>
      <c r="WU208" s="10">
        <f t="shared" si="386"/>
        <v>13500</v>
      </c>
      <c r="WV208" s="10">
        <f t="shared" si="387"/>
        <v>5000</v>
      </c>
      <c r="WW208" s="10">
        <f t="shared" si="388"/>
        <v>7000</v>
      </c>
      <c r="WX208" s="10">
        <f t="shared" si="389"/>
        <v>0</v>
      </c>
      <c r="WY208" s="10">
        <f t="shared" si="390"/>
        <v>22000</v>
      </c>
      <c r="WZ208" s="10"/>
      <c r="XA208" s="10"/>
      <c r="XB208" s="10">
        <f t="shared" si="391"/>
        <v>0</v>
      </c>
      <c r="XC208" s="10">
        <f t="shared" si="392"/>
        <v>14500</v>
      </c>
      <c r="XD208" s="10">
        <f t="shared" si="393"/>
        <v>600000</v>
      </c>
      <c r="XE208" s="10">
        <f t="shared" si="394"/>
        <v>670000</v>
      </c>
      <c r="XF208" s="10"/>
      <c r="XG208" s="10">
        <f t="shared" si="395"/>
        <v>670000</v>
      </c>
      <c r="XH208" s="10">
        <f t="shared" si="396"/>
        <v>0</v>
      </c>
      <c r="XI208" s="10"/>
      <c r="XJ208" s="10"/>
      <c r="XK208" s="10"/>
    </row>
    <row r="209" spans="1:635" s="34" customFormat="1" ht="28.5" customHeight="1">
      <c r="A209" s="7">
        <v>1</v>
      </c>
      <c r="B209" s="9" t="s">
        <v>1859</v>
      </c>
      <c r="C209" s="7">
        <v>25975498</v>
      </c>
      <c r="D209" s="7" t="s">
        <v>1860</v>
      </c>
      <c r="E209" s="7" t="s">
        <v>1207</v>
      </c>
      <c r="F209" s="7">
        <v>2093343</v>
      </c>
      <c r="G209" s="7" t="s">
        <v>1262</v>
      </c>
      <c r="H209" s="7" t="s">
        <v>1263</v>
      </c>
      <c r="I209" s="7" t="s">
        <v>1865</v>
      </c>
      <c r="J209" s="35">
        <v>39083</v>
      </c>
      <c r="K209" s="7"/>
      <c r="L209" s="7" t="s">
        <v>1188</v>
      </c>
      <c r="M209" s="7"/>
      <c r="N209" s="7"/>
      <c r="O209" s="7"/>
      <c r="P209" s="7"/>
      <c r="Q209" s="7"/>
      <c r="R209" s="7"/>
      <c r="S209" s="7"/>
      <c r="T209" s="7"/>
      <c r="U209" s="7"/>
      <c r="V209" s="7"/>
      <c r="W209" s="7"/>
      <c r="X209" s="7" t="s">
        <v>1368</v>
      </c>
      <c r="Y209" s="7"/>
      <c r="Z209" s="7"/>
      <c r="AA209" s="7"/>
      <c r="AB209" s="7"/>
      <c r="AC209" s="7"/>
      <c r="AD209" s="7"/>
      <c r="AE209" s="7"/>
      <c r="AF209" s="7"/>
      <c r="AG209" s="7"/>
      <c r="AH209" s="7"/>
      <c r="AI209" s="7">
        <v>4</v>
      </c>
      <c r="AJ209" s="7">
        <v>4</v>
      </c>
      <c r="AK209" s="7">
        <v>532</v>
      </c>
      <c r="AL209" s="7">
        <v>700</v>
      </c>
      <c r="AM209" s="7">
        <v>700</v>
      </c>
      <c r="AN209" s="7"/>
      <c r="AO209" s="7" t="s">
        <v>1866</v>
      </c>
      <c r="AP209" s="7" t="s">
        <v>1368</v>
      </c>
      <c r="AQ209" s="7"/>
      <c r="AR209" s="7"/>
      <c r="AS209" s="7"/>
      <c r="AT209" s="7"/>
      <c r="AU209" s="7"/>
      <c r="AV209" s="7"/>
      <c r="AW209" s="7"/>
      <c r="AX209" s="7"/>
      <c r="AY209" s="7"/>
      <c r="AZ209" s="7"/>
      <c r="BA209" s="7"/>
      <c r="BB209" s="7"/>
      <c r="BC209" s="7"/>
      <c r="BD209" s="7"/>
      <c r="BE209" s="7">
        <v>4</v>
      </c>
      <c r="BF209" s="7">
        <v>4</v>
      </c>
      <c r="BG209" s="7">
        <v>294</v>
      </c>
      <c r="BH209" s="7">
        <v>290</v>
      </c>
      <c r="BI209" s="7">
        <v>290</v>
      </c>
      <c r="BJ209" s="7"/>
      <c r="BK209" s="7" t="s">
        <v>1866</v>
      </c>
      <c r="BL209" s="7" t="s">
        <v>1864</v>
      </c>
      <c r="BM209" s="7" t="s">
        <v>1619</v>
      </c>
      <c r="BN209" s="7" t="s">
        <v>1230</v>
      </c>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v>2</v>
      </c>
      <c r="EL209" s="7">
        <v>1.1499999999999999</v>
      </c>
      <c r="EM209" s="7">
        <v>1.1499999999999999</v>
      </c>
      <c r="EN209" s="7">
        <v>460000</v>
      </c>
      <c r="EO209" s="7">
        <v>345000</v>
      </c>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v>2</v>
      </c>
      <c r="FP209" s="7">
        <v>0.25</v>
      </c>
      <c r="FQ209" s="7">
        <v>0.2</v>
      </c>
      <c r="FR209" s="7">
        <v>120000</v>
      </c>
      <c r="FS209" s="7">
        <v>120000</v>
      </c>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v>0</v>
      </c>
      <c r="KH209" s="7"/>
      <c r="KI209" s="7">
        <v>1.1499999999999999</v>
      </c>
      <c r="KJ209" s="7">
        <v>0</v>
      </c>
      <c r="KK209" s="7">
        <v>0</v>
      </c>
      <c r="KL209" s="7">
        <v>0</v>
      </c>
      <c r="KM209" s="7">
        <v>1.1499999999999999</v>
      </c>
      <c r="KN209" s="7">
        <v>580000</v>
      </c>
      <c r="KO209" s="7">
        <v>465000</v>
      </c>
      <c r="KP209" s="7">
        <v>465000</v>
      </c>
      <c r="KQ209" s="7"/>
      <c r="KR209" s="7"/>
      <c r="KS209" s="7"/>
      <c r="KT209" s="7">
        <v>0</v>
      </c>
      <c r="KU209" s="7">
        <v>0</v>
      </c>
      <c r="KV209" s="7">
        <v>0</v>
      </c>
      <c r="KW209" s="7"/>
      <c r="KX209" s="7"/>
      <c r="KY209" s="7"/>
      <c r="KZ209" s="7">
        <v>0</v>
      </c>
      <c r="LA209" s="7">
        <v>0</v>
      </c>
      <c r="LB209" s="7">
        <v>0</v>
      </c>
      <c r="LC209" s="7"/>
      <c r="LD209" s="7"/>
      <c r="LE209" s="7"/>
      <c r="LF209" s="7">
        <v>0</v>
      </c>
      <c r="LG209" s="7">
        <v>0</v>
      </c>
      <c r="LH209" s="7">
        <v>0</v>
      </c>
      <c r="LI209" s="7"/>
      <c r="LJ209" s="7"/>
      <c r="LK209" s="7"/>
      <c r="LL209" s="7">
        <v>2000</v>
      </c>
      <c r="LM209" s="7">
        <v>0</v>
      </c>
      <c r="LN209" s="7">
        <v>0</v>
      </c>
      <c r="LO209" s="7"/>
      <c r="LP209" s="7"/>
      <c r="LQ209" s="7"/>
      <c r="LR209" s="7">
        <v>40000</v>
      </c>
      <c r="LS209" s="7">
        <v>22000</v>
      </c>
      <c r="LT209" s="7">
        <v>22000</v>
      </c>
      <c r="LU209" s="7"/>
      <c r="LV209" s="7"/>
      <c r="LW209" s="7"/>
      <c r="LX209" s="7">
        <v>0</v>
      </c>
      <c r="LY209" s="7">
        <v>0</v>
      </c>
      <c r="LZ209" s="7">
        <v>0</v>
      </c>
      <c r="MA209" s="7"/>
      <c r="MB209" s="7"/>
      <c r="MC209" s="7"/>
      <c r="MD209" s="7">
        <v>3000</v>
      </c>
      <c r="ME209" s="7">
        <v>2000</v>
      </c>
      <c r="MF209" s="7">
        <v>2000</v>
      </c>
      <c r="MG209" s="7"/>
      <c r="MH209" s="7"/>
      <c r="MI209" s="7"/>
      <c r="MJ209" s="7">
        <v>0</v>
      </c>
      <c r="MK209" s="7">
        <v>0</v>
      </c>
      <c r="ML209" s="7">
        <v>0</v>
      </c>
      <c r="MM209" s="7"/>
      <c r="MN209" s="7"/>
      <c r="MO209" s="7"/>
      <c r="MP209" s="7">
        <v>3000</v>
      </c>
      <c r="MQ209" s="7">
        <v>2000</v>
      </c>
      <c r="MR209" s="7">
        <v>2000</v>
      </c>
      <c r="MS209" s="7"/>
      <c r="MT209" s="7"/>
      <c r="MU209" s="7"/>
      <c r="MV209" s="7">
        <v>3000</v>
      </c>
      <c r="MW209" s="7">
        <v>0</v>
      </c>
      <c r="MX209" s="7">
        <v>0</v>
      </c>
      <c r="MY209" s="7"/>
      <c r="MZ209" s="7"/>
      <c r="NA209" s="7"/>
      <c r="NB209" s="7">
        <v>12000</v>
      </c>
      <c r="NC209" s="7">
        <v>10000</v>
      </c>
      <c r="ND209" s="7">
        <v>10000</v>
      </c>
      <c r="NE209" s="7"/>
      <c r="NF209" s="7"/>
      <c r="NG209" s="7"/>
      <c r="NH209" s="7">
        <v>30000</v>
      </c>
      <c r="NI209" s="7">
        <v>0</v>
      </c>
      <c r="NJ209" s="7">
        <v>0</v>
      </c>
      <c r="NK209" s="7"/>
      <c r="NL209" s="7"/>
      <c r="NM209" s="7"/>
      <c r="NN209" s="7">
        <v>32000</v>
      </c>
      <c r="NO209" s="7">
        <v>12000</v>
      </c>
      <c r="NP209" s="7">
        <v>12000</v>
      </c>
      <c r="NQ209" s="7"/>
      <c r="NR209" s="7"/>
      <c r="NS209" s="7"/>
      <c r="NT209" s="7">
        <v>12000</v>
      </c>
      <c r="NU209" s="7">
        <v>5000</v>
      </c>
      <c r="NV209" s="7">
        <v>5000</v>
      </c>
      <c r="NW209" s="7"/>
      <c r="NX209" s="7"/>
      <c r="NY209" s="7"/>
      <c r="NZ209" s="7">
        <v>5000</v>
      </c>
      <c r="OA209" s="7">
        <v>0</v>
      </c>
      <c r="OB209" s="7">
        <v>0</v>
      </c>
      <c r="OC209" s="7"/>
      <c r="OD209" s="7"/>
      <c r="OE209" s="7"/>
      <c r="OF209" s="7">
        <v>8000</v>
      </c>
      <c r="OG209" s="7">
        <v>5000</v>
      </c>
      <c r="OH209" s="7">
        <v>5000</v>
      </c>
      <c r="OI209" s="7"/>
      <c r="OJ209" s="7"/>
      <c r="OK209" s="7"/>
      <c r="OL209" s="7">
        <v>0</v>
      </c>
      <c r="OM209" s="7">
        <v>0</v>
      </c>
      <c r="ON209" s="7">
        <v>0</v>
      </c>
      <c r="OO209" s="7"/>
      <c r="OP209" s="7"/>
      <c r="OQ209" s="7"/>
      <c r="OR209" s="7">
        <v>0</v>
      </c>
      <c r="OS209" s="7">
        <v>0</v>
      </c>
      <c r="OT209" s="7">
        <v>0</v>
      </c>
      <c r="OU209" s="7"/>
      <c r="OV209" s="7"/>
      <c r="OW209" s="7"/>
      <c r="OX209" s="7">
        <v>10000</v>
      </c>
      <c r="OY209" s="7">
        <v>2000</v>
      </c>
      <c r="OZ209" s="7">
        <v>2000</v>
      </c>
      <c r="PA209" s="7"/>
      <c r="PB209" s="7"/>
      <c r="PC209" s="7"/>
      <c r="PD209" s="7">
        <v>0</v>
      </c>
      <c r="PE209" s="7">
        <v>0</v>
      </c>
      <c r="PF209" s="7">
        <v>0</v>
      </c>
      <c r="PG209" s="7"/>
      <c r="PH209" s="7"/>
      <c r="PI209" s="7"/>
      <c r="PJ209" s="7">
        <v>0</v>
      </c>
      <c r="PK209" s="7">
        <v>0</v>
      </c>
      <c r="PL209" s="7">
        <v>0</v>
      </c>
      <c r="PM209" s="7"/>
      <c r="PN209" s="7"/>
      <c r="PO209" s="7"/>
      <c r="PP209" s="7">
        <v>740000</v>
      </c>
      <c r="PQ209" s="7">
        <v>525000</v>
      </c>
      <c r="PR209" s="8">
        <v>525000</v>
      </c>
      <c r="PS209" s="7">
        <v>100</v>
      </c>
      <c r="PT209" s="7">
        <v>100</v>
      </c>
      <c r="PU209" s="7"/>
      <c r="PV209" s="7"/>
      <c r="PW209" s="7"/>
      <c r="PX209" s="7">
        <v>372000</v>
      </c>
      <c r="PY209" s="7">
        <v>384000</v>
      </c>
      <c r="PZ209" s="7">
        <v>525000</v>
      </c>
      <c r="QA209" s="7">
        <v>84184</v>
      </c>
      <c r="QB209" s="7">
        <v>104000</v>
      </c>
      <c r="QC209" s="7">
        <v>105000</v>
      </c>
      <c r="QD209" s="7">
        <v>0</v>
      </c>
      <c r="QE209" s="7">
        <v>0</v>
      </c>
      <c r="QF209" s="7">
        <v>0</v>
      </c>
      <c r="QG209" s="7">
        <v>0</v>
      </c>
      <c r="QH209" s="7">
        <v>0</v>
      </c>
      <c r="QI209" s="7">
        <v>0</v>
      </c>
      <c r="QJ209" s="7">
        <v>0</v>
      </c>
      <c r="QK209" s="7">
        <v>0</v>
      </c>
      <c r="QL209" s="7">
        <v>0</v>
      </c>
      <c r="QM209" s="7"/>
      <c r="QN209" s="7">
        <v>0</v>
      </c>
      <c r="QO209" s="7">
        <v>0</v>
      </c>
      <c r="QP209" s="7">
        <v>0</v>
      </c>
      <c r="QQ209" s="7"/>
      <c r="QR209" s="7"/>
      <c r="QS209" s="7"/>
      <c r="QT209" s="7"/>
      <c r="QU209" s="7">
        <v>0</v>
      </c>
      <c r="QV209" s="7">
        <v>20000</v>
      </c>
      <c r="QW209" s="7">
        <v>38000</v>
      </c>
      <c r="QX209" s="7">
        <v>68000</v>
      </c>
      <c r="QY209" s="7">
        <v>68000</v>
      </c>
      <c r="QZ209" s="7">
        <v>68000</v>
      </c>
      <c r="RA209" s="7"/>
      <c r="RB209" s="7"/>
      <c r="RC209" s="7"/>
      <c r="RD209" s="7">
        <v>4947</v>
      </c>
      <c r="RE209" s="7">
        <v>4000</v>
      </c>
      <c r="RF209" s="7">
        <v>4000</v>
      </c>
      <c r="RG209" s="7"/>
      <c r="RH209" s="7"/>
      <c r="RI209" s="7">
        <v>0</v>
      </c>
      <c r="RJ209" s="7"/>
      <c r="RK209" s="7"/>
      <c r="RL209" s="7"/>
      <c r="RM209" s="7" t="s">
        <v>1188</v>
      </c>
      <c r="RN209" s="7"/>
      <c r="RO209" s="7"/>
      <c r="RP209" s="7"/>
      <c r="RQ209" s="7"/>
      <c r="RR209" s="7"/>
      <c r="RS209" s="7"/>
      <c r="RT209" s="7"/>
      <c r="RU209" s="7"/>
      <c r="RV209" s="7"/>
      <c r="RW209" s="7"/>
      <c r="RX209" s="7"/>
      <c r="RY209" s="7"/>
      <c r="RZ209" s="7"/>
      <c r="SA209" s="7"/>
      <c r="SB209" s="7"/>
      <c r="SC209" s="7"/>
      <c r="SD209" s="7"/>
      <c r="SE209" s="7"/>
      <c r="SF209" s="7"/>
      <c r="SG209" s="36">
        <f t="shared" si="397"/>
        <v>740000</v>
      </c>
      <c r="SH209" s="36">
        <f t="shared" si="398"/>
        <v>740000</v>
      </c>
      <c r="SI209" s="36">
        <f t="shared" si="399"/>
        <v>580000</v>
      </c>
      <c r="SJ209" s="20">
        <f t="shared" si="400"/>
        <v>580000</v>
      </c>
      <c r="SK209" s="20">
        <f t="shared" si="401"/>
        <v>0</v>
      </c>
      <c r="SL209" s="20">
        <f t="shared" si="402"/>
        <v>0</v>
      </c>
      <c r="SM209" s="20">
        <f t="shared" si="403"/>
        <v>0</v>
      </c>
      <c r="SN209" s="36">
        <f t="shared" si="404"/>
        <v>160000</v>
      </c>
      <c r="SO209" s="36">
        <f t="shared" si="405"/>
        <v>42000</v>
      </c>
      <c r="SP209" s="20">
        <f t="shared" si="406"/>
        <v>2000</v>
      </c>
      <c r="SQ209" s="20">
        <f t="shared" si="407"/>
        <v>40000</v>
      </c>
      <c r="SR209" s="20">
        <f t="shared" si="408"/>
        <v>0</v>
      </c>
      <c r="SS209" s="20">
        <f t="shared" si="409"/>
        <v>3000</v>
      </c>
      <c r="ST209" s="20">
        <f t="shared" si="410"/>
        <v>0</v>
      </c>
      <c r="SU209" s="20">
        <f t="shared" si="411"/>
        <v>3000</v>
      </c>
      <c r="SV209" s="36">
        <f t="shared" si="412"/>
        <v>112000</v>
      </c>
      <c r="SW209" s="20">
        <f t="shared" si="413"/>
        <v>3000</v>
      </c>
      <c r="SX209" s="20">
        <f t="shared" si="414"/>
        <v>12000</v>
      </c>
      <c r="SY209" s="20">
        <f t="shared" si="415"/>
        <v>30000</v>
      </c>
      <c r="SZ209" s="20">
        <f t="shared" si="416"/>
        <v>32000</v>
      </c>
      <c r="TA209" s="20">
        <f t="shared" si="417"/>
        <v>12000</v>
      </c>
      <c r="TB209" s="20">
        <f t="shared" si="418"/>
        <v>5000</v>
      </c>
      <c r="TC209" s="20">
        <f t="shared" si="419"/>
        <v>8000</v>
      </c>
      <c r="TD209" s="20">
        <f t="shared" si="420"/>
        <v>0</v>
      </c>
      <c r="TE209" s="20">
        <f t="shared" si="421"/>
        <v>0</v>
      </c>
      <c r="TF209" s="20">
        <f t="shared" si="422"/>
        <v>10000</v>
      </c>
      <c r="TG209" s="20">
        <f t="shared" si="423"/>
        <v>0</v>
      </c>
      <c r="TH209" s="20">
        <f t="shared" si="424"/>
        <v>0</v>
      </c>
      <c r="TI209" s="6"/>
      <c r="TJ209" s="36">
        <f t="shared" si="425"/>
        <v>525000</v>
      </c>
      <c r="TK209" s="36">
        <f t="shared" si="426"/>
        <v>525000</v>
      </c>
      <c r="TL209" s="36">
        <f t="shared" si="427"/>
        <v>465000</v>
      </c>
      <c r="TM209" s="20">
        <f t="shared" si="428"/>
        <v>465000</v>
      </c>
      <c r="TN209" s="20">
        <f t="shared" si="429"/>
        <v>0</v>
      </c>
      <c r="TO209" s="20">
        <f t="shared" si="430"/>
        <v>0</v>
      </c>
      <c r="TP209" s="20">
        <f t="shared" si="431"/>
        <v>0</v>
      </c>
      <c r="TQ209" s="36">
        <f t="shared" si="432"/>
        <v>60000</v>
      </c>
      <c r="TR209" s="36">
        <f t="shared" si="433"/>
        <v>22000</v>
      </c>
      <c r="TS209" s="20">
        <f t="shared" si="434"/>
        <v>0</v>
      </c>
      <c r="TT209" s="20">
        <f t="shared" si="435"/>
        <v>22000</v>
      </c>
      <c r="TU209" s="20">
        <f t="shared" si="436"/>
        <v>0</v>
      </c>
      <c r="TV209" s="20">
        <f t="shared" si="437"/>
        <v>2000</v>
      </c>
      <c r="TW209" s="20">
        <f t="shared" si="438"/>
        <v>0</v>
      </c>
      <c r="TX209" s="20">
        <f t="shared" si="439"/>
        <v>2000</v>
      </c>
      <c r="TY209" s="36">
        <f t="shared" si="440"/>
        <v>34000</v>
      </c>
      <c r="TZ209" s="20">
        <f t="shared" si="441"/>
        <v>0</v>
      </c>
      <c r="UA209" s="20">
        <f t="shared" si="442"/>
        <v>10000</v>
      </c>
      <c r="UB209" s="20">
        <f t="shared" si="443"/>
        <v>0</v>
      </c>
      <c r="UC209" s="20">
        <f t="shared" si="444"/>
        <v>12000</v>
      </c>
      <c r="UD209" s="20">
        <f t="shared" si="445"/>
        <v>5000</v>
      </c>
      <c r="UE209" s="20">
        <f t="shared" si="446"/>
        <v>0</v>
      </c>
      <c r="UF209" s="20">
        <f t="shared" si="447"/>
        <v>5000</v>
      </c>
      <c r="UG209" s="20">
        <f t="shared" si="448"/>
        <v>0</v>
      </c>
      <c r="UH209" s="20">
        <f t="shared" si="449"/>
        <v>0</v>
      </c>
      <c r="UI209" s="20">
        <f t="shared" si="450"/>
        <v>2000</v>
      </c>
      <c r="UJ209" s="20">
        <f t="shared" si="451"/>
        <v>0</v>
      </c>
      <c r="UK209" s="20">
        <f t="shared" si="452"/>
        <v>0</v>
      </c>
      <c r="UL209" s="6"/>
      <c r="UM209" s="36">
        <f t="shared" si="453"/>
        <v>525000</v>
      </c>
      <c r="UN209" s="36">
        <f t="shared" si="454"/>
        <v>525000</v>
      </c>
      <c r="UO209" s="36">
        <f t="shared" si="455"/>
        <v>465000</v>
      </c>
      <c r="UP209" s="20">
        <f t="shared" si="456"/>
        <v>465000</v>
      </c>
      <c r="UQ209" s="20">
        <f t="shared" si="457"/>
        <v>0</v>
      </c>
      <c r="UR209" s="20">
        <f t="shared" si="458"/>
        <v>0</v>
      </c>
      <c r="US209" s="20">
        <f t="shared" si="459"/>
        <v>0</v>
      </c>
      <c r="UT209" s="36">
        <f t="shared" si="460"/>
        <v>60000</v>
      </c>
      <c r="UU209" s="36">
        <f t="shared" si="461"/>
        <v>22000</v>
      </c>
      <c r="UV209" s="20">
        <f t="shared" si="462"/>
        <v>0</v>
      </c>
      <c r="UW209" s="20">
        <f t="shared" si="463"/>
        <v>22000</v>
      </c>
      <c r="UX209" s="20">
        <f t="shared" si="464"/>
        <v>0</v>
      </c>
      <c r="UY209" s="20">
        <f t="shared" si="465"/>
        <v>2000</v>
      </c>
      <c r="UZ209" s="20">
        <f t="shared" si="466"/>
        <v>0</v>
      </c>
      <c r="VA209" s="20">
        <f t="shared" si="467"/>
        <v>2000</v>
      </c>
      <c r="VB209" s="36">
        <f t="shared" si="468"/>
        <v>34000</v>
      </c>
      <c r="VC209" s="20">
        <f t="shared" si="469"/>
        <v>0</v>
      </c>
      <c r="VD209" s="20">
        <f t="shared" si="470"/>
        <v>10000</v>
      </c>
      <c r="VE209" s="20">
        <f t="shared" si="471"/>
        <v>0</v>
      </c>
      <c r="VF209" s="20">
        <f t="shared" si="472"/>
        <v>12000</v>
      </c>
      <c r="VG209" s="20">
        <f t="shared" si="473"/>
        <v>5000</v>
      </c>
      <c r="VH209" s="20">
        <f t="shared" si="474"/>
        <v>0</v>
      </c>
      <c r="VI209" s="20">
        <f t="shared" si="475"/>
        <v>5000</v>
      </c>
      <c r="VJ209" s="20">
        <f t="shared" si="476"/>
        <v>0</v>
      </c>
      <c r="VK209" s="20">
        <f t="shared" si="477"/>
        <v>0</v>
      </c>
      <c r="VL209" s="20">
        <f t="shared" si="478"/>
        <v>2000</v>
      </c>
      <c r="VM209" s="20">
        <f t="shared" si="479"/>
        <v>0</v>
      </c>
      <c r="VN209" s="20">
        <f t="shared" si="480"/>
        <v>0</v>
      </c>
      <c r="VT209" s="34">
        <f t="shared" si="367"/>
        <v>2093343</v>
      </c>
      <c r="VU209" s="34" t="str">
        <f t="shared" si="368"/>
        <v>TyfloCentrum Hradec Králové, o. p. s.</v>
      </c>
      <c r="VV209" s="34" t="str">
        <f t="shared" si="369"/>
        <v>základní a odborné poradenství pro zrakově postižené</v>
      </c>
      <c r="VW209" s="34" t="str">
        <f t="shared" si="370"/>
        <v>odborné sociální poradenství</v>
      </c>
      <c r="VX209" s="10">
        <f t="shared" si="371"/>
        <v>45000</v>
      </c>
      <c r="VY209" s="10"/>
      <c r="VZ209" s="10"/>
      <c r="WA209" s="10">
        <f t="shared" si="372"/>
        <v>3000</v>
      </c>
      <c r="WB209" s="10">
        <f t="shared" si="373"/>
        <v>5000</v>
      </c>
      <c r="WC209" s="10">
        <f t="shared" si="374"/>
        <v>30000</v>
      </c>
      <c r="WD209" s="10">
        <f t="shared" si="375"/>
        <v>0</v>
      </c>
      <c r="WE209" s="10">
        <f t="shared" si="376"/>
        <v>56000</v>
      </c>
      <c r="WF209" s="10"/>
      <c r="WG209" s="10"/>
      <c r="WH209" s="10">
        <f t="shared" si="377"/>
        <v>0</v>
      </c>
      <c r="WI209" s="10">
        <f t="shared" si="378"/>
        <v>21000</v>
      </c>
      <c r="WJ209" s="10">
        <f t="shared" si="379"/>
        <v>460000</v>
      </c>
      <c r="WK209" s="10"/>
      <c r="WL209" s="10">
        <f t="shared" si="380"/>
        <v>120000</v>
      </c>
      <c r="WM209" s="10">
        <f t="shared" si="381"/>
        <v>740000</v>
      </c>
      <c r="WN209" s="10">
        <f t="shared" si="382"/>
        <v>740000</v>
      </c>
      <c r="WO209" s="10">
        <f t="shared" si="383"/>
        <v>0</v>
      </c>
      <c r="WP209" s="10">
        <f t="shared" si="384"/>
        <v>580000</v>
      </c>
      <c r="WQ209" s="34">
        <v>6115340</v>
      </c>
      <c r="WR209" s="10">
        <f t="shared" si="385"/>
        <v>24000</v>
      </c>
      <c r="WS209" s="10"/>
      <c r="WT209" s="10"/>
      <c r="WU209" s="10">
        <f t="shared" si="386"/>
        <v>0</v>
      </c>
      <c r="WV209" s="10">
        <f t="shared" si="387"/>
        <v>0</v>
      </c>
      <c r="WW209" s="10">
        <f t="shared" si="388"/>
        <v>0</v>
      </c>
      <c r="WX209" s="10">
        <f t="shared" si="389"/>
        <v>0</v>
      </c>
      <c r="WY209" s="10">
        <f t="shared" si="390"/>
        <v>27000</v>
      </c>
      <c r="WZ209" s="10"/>
      <c r="XA209" s="10"/>
      <c r="XB209" s="10">
        <f t="shared" si="391"/>
        <v>0</v>
      </c>
      <c r="XC209" s="10">
        <f t="shared" si="392"/>
        <v>9000</v>
      </c>
      <c r="XD209" s="10">
        <f t="shared" si="393"/>
        <v>465000</v>
      </c>
      <c r="XE209" s="10">
        <f t="shared" si="394"/>
        <v>525000</v>
      </c>
      <c r="XF209" s="10"/>
      <c r="XG209" s="10">
        <f t="shared" si="395"/>
        <v>525000</v>
      </c>
      <c r="XH209" s="10">
        <f t="shared" si="396"/>
        <v>0</v>
      </c>
      <c r="XI209" s="10"/>
      <c r="XJ209" s="10"/>
      <c r="XK209" s="10"/>
    </row>
    <row r="210" spans="1:635" s="34" customFormat="1" ht="28.5" customHeight="1">
      <c r="A210" s="7">
        <v>1</v>
      </c>
      <c r="B210" s="9" t="s">
        <v>1859</v>
      </c>
      <c r="C210" s="7">
        <v>25975498</v>
      </c>
      <c r="D210" s="7" t="s">
        <v>1860</v>
      </c>
      <c r="E210" s="7" t="s">
        <v>1207</v>
      </c>
      <c r="F210" s="7">
        <v>3736692</v>
      </c>
      <c r="G210" s="7" t="s">
        <v>1867</v>
      </c>
      <c r="H210" s="7" t="s">
        <v>1187</v>
      </c>
      <c r="I210" s="7" t="s">
        <v>1867</v>
      </c>
      <c r="J210" s="35">
        <v>39083</v>
      </c>
      <c r="K210" s="7"/>
      <c r="L210" s="7" t="s">
        <v>1188</v>
      </c>
      <c r="M210" s="7"/>
      <c r="N210" s="7"/>
      <c r="O210" s="7"/>
      <c r="P210" s="7"/>
      <c r="Q210" s="7"/>
      <c r="R210" s="7"/>
      <c r="S210" s="7"/>
      <c r="T210" s="7"/>
      <c r="U210" s="7"/>
      <c r="V210" s="7"/>
      <c r="W210" s="7"/>
      <c r="X210" s="7" t="s">
        <v>1242</v>
      </c>
      <c r="Y210" s="7"/>
      <c r="Z210" s="7">
        <v>2</v>
      </c>
      <c r="AA210" s="7">
        <v>2</v>
      </c>
      <c r="AB210" s="7">
        <v>28</v>
      </c>
      <c r="AC210" s="7">
        <v>25</v>
      </c>
      <c r="AD210" s="7">
        <v>16</v>
      </c>
      <c r="AE210" s="7"/>
      <c r="AF210" s="7"/>
      <c r="AG210" s="7"/>
      <c r="AH210" s="7"/>
      <c r="AI210" s="7"/>
      <c r="AJ210" s="7"/>
      <c r="AK210" s="7"/>
      <c r="AL210" s="7"/>
      <c r="AM210" s="7"/>
      <c r="AN210" s="7">
        <v>50</v>
      </c>
      <c r="AO210" s="7" t="s">
        <v>1868</v>
      </c>
      <c r="AP210" s="7" t="s">
        <v>1242</v>
      </c>
      <c r="AQ210" s="7">
        <v>2</v>
      </c>
      <c r="AR210" s="7">
        <v>2</v>
      </c>
      <c r="AS210" s="7">
        <v>34</v>
      </c>
      <c r="AT210" s="7">
        <v>36</v>
      </c>
      <c r="AU210" s="7">
        <v>20</v>
      </c>
      <c r="AV210" s="7"/>
      <c r="AW210" s="7"/>
      <c r="AX210" s="7"/>
      <c r="AY210" s="7"/>
      <c r="AZ210" s="7"/>
      <c r="BA210" s="7"/>
      <c r="BB210" s="7"/>
      <c r="BC210" s="7"/>
      <c r="BD210" s="7"/>
      <c r="BE210" s="7"/>
      <c r="BF210" s="7"/>
      <c r="BG210" s="7"/>
      <c r="BH210" s="7"/>
      <c r="BI210" s="7"/>
      <c r="BJ210" s="7">
        <v>600</v>
      </c>
      <c r="BK210" s="7" t="s">
        <v>1869</v>
      </c>
      <c r="BL210" s="7" t="s">
        <v>1864</v>
      </c>
      <c r="BM210" s="7" t="s">
        <v>1619</v>
      </c>
      <c r="BN210" s="7" t="s">
        <v>1305</v>
      </c>
      <c r="BO210" s="7">
        <v>0</v>
      </c>
      <c r="BP210" s="7">
        <v>0</v>
      </c>
      <c r="BQ210" s="7">
        <v>0</v>
      </c>
      <c r="BR210" s="7">
        <v>0</v>
      </c>
      <c r="BS210" s="7">
        <v>0</v>
      </c>
      <c r="BT210" s="7">
        <v>9</v>
      </c>
      <c r="BU210" s="7">
        <v>15</v>
      </c>
      <c r="BV210" s="7">
        <v>3</v>
      </c>
      <c r="BW210" s="7">
        <v>0</v>
      </c>
      <c r="BX210" s="7">
        <v>9</v>
      </c>
      <c r="BY210" s="7">
        <v>9</v>
      </c>
      <c r="BZ210" s="7">
        <v>15</v>
      </c>
      <c r="CA210" s="7">
        <v>3</v>
      </c>
      <c r="CB210" s="7">
        <v>0</v>
      </c>
      <c r="CC210" s="7">
        <v>9</v>
      </c>
      <c r="CD210" s="7">
        <v>0</v>
      </c>
      <c r="CE210" s="7">
        <v>36</v>
      </c>
      <c r="CF210" s="7">
        <v>36</v>
      </c>
      <c r="CG210" s="7"/>
      <c r="CH210" s="7">
        <v>0</v>
      </c>
      <c r="CI210" s="7">
        <v>0</v>
      </c>
      <c r="CJ210" s="7">
        <v>0</v>
      </c>
      <c r="CK210" s="7">
        <v>0</v>
      </c>
      <c r="CL210" s="7">
        <v>0</v>
      </c>
      <c r="CM210" s="7">
        <v>9</v>
      </c>
      <c r="CN210" s="7">
        <v>15</v>
      </c>
      <c r="CO210" s="7">
        <v>3</v>
      </c>
      <c r="CP210" s="7">
        <v>0</v>
      </c>
      <c r="CQ210" s="7">
        <v>9</v>
      </c>
      <c r="CR210" s="7">
        <v>9</v>
      </c>
      <c r="CS210" s="7">
        <v>15</v>
      </c>
      <c r="CT210" s="7">
        <v>3</v>
      </c>
      <c r="CU210" s="7">
        <v>0</v>
      </c>
      <c r="CV210" s="7">
        <v>9</v>
      </c>
      <c r="CW210" s="7">
        <v>0</v>
      </c>
      <c r="CX210" s="7">
        <v>36</v>
      </c>
      <c r="CY210" s="7">
        <v>36</v>
      </c>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v>2</v>
      </c>
      <c r="EL210" s="7">
        <v>0.5</v>
      </c>
      <c r="EM210" s="7">
        <v>0.5</v>
      </c>
      <c r="EN210" s="7">
        <v>195000</v>
      </c>
      <c r="EO210" s="7">
        <v>155000</v>
      </c>
      <c r="EP210" s="7">
        <v>2</v>
      </c>
      <c r="EQ210" s="7">
        <v>0.75</v>
      </c>
      <c r="ER210" s="7">
        <v>0.75</v>
      </c>
      <c r="ES210" s="7">
        <v>222000</v>
      </c>
      <c r="ET210" s="7">
        <v>97000</v>
      </c>
      <c r="EU210" s="7"/>
      <c r="EV210" s="7"/>
      <c r="EW210" s="7"/>
      <c r="EX210" s="7"/>
      <c r="EY210" s="7"/>
      <c r="EZ210" s="7"/>
      <c r="FA210" s="7"/>
      <c r="FB210" s="7"/>
      <c r="FC210" s="7"/>
      <c r="FD210" s="7"/>
      <c r="FE210" s="7"/>
      <c r="FF210" s="7"/>
      <c r="FG210" s="7"/>
      <c r="FH210" s="7"/>
      <c r="FI210" s="7"/>
      <c r="FJ210" s="7"/>
      <c r="FK210" s="7"/>
      <c r="FL210" s="7"/>
      <c r="FM210" s="7"/>
      <c r="FN210" s="7"/>
      <c r="FO210" s="7">
        <v>2</v>
      </c>
      <c r="FP210" s="7">
        <v>0.2</v>
      </c>
      <c r="FQ210" s="7">
        <v>0.1</v>
      </c>
      <c r="FR210" s="7">
        <v>90000</v>
      </c>
      <c r="FS210" s="7">
        <v>90000</v>
      </c>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v>0</v>
      </c>
      <c r="KH210" s="7"/>
      <c r="KI210" s="7">
        <v>1.25</v>
      </c>
      <c r="KJ210" s="7">
        <v>0</v>
      </c>
      <c r="KK210" s="7">
        <v>0</v>
      </c>
      <c r="KL210" s="7">
        <v>0</v>
      </c>
      <c r="KM210" s="7">
        <v>1.25</v>
      </c>
      <c r="KN210" s="7">
        <v>507000</v>
      </c>
      <c r="KO210" s="7">
        <v>342000</v>
      </c>
      <c r="KP210" s="7">
        <v>342000</v>
      </c>
      <c r="KQ210" s="7"/>
      <c r="KR210" s="7"/>
      <c r="KS210" s="7"/>
      <c r="KT210" s="7">
        <v>0</v>
      </c>
      <c r="KU210" s="7">
        <v>0</v>
      </c>
      <c r="KV210" s="7">
        <v>0</v>
      </c>
      <c r="KW210" s="7"/>
      <c r="KX210" s="7"/>
      <c r="KY210" s="7"/>
      <c r="KZ210" s="7">
        <v>0</v>
      </c>
      <c r="LA210" s="7">
        <v>0</v>
      </c>
      <c r="LB210" s="7">
        <v>0</v>
      </c>
      <c r="LC210" s="7"/>
      <c r="LD210" s="7"/>
      <c r="LE210" s="7"/>
      <c r="LF210" s="7">
        <v>0</v>
      </c>
      <c r="LG210" s="7">
        <v>0</v>
      </c>
      <c r="LH210" s="7">
        <v>0</v>
      </c>
      <c r="LI210" s="7"/>
      <c r="LJ210" s="7"/>
      <c r="LK210" s="7"/>
      <c r="LL210" s="7">
        <v>1000</v>
      </c>
      <c r="LM210" s="7">
        <v>1000</v>
      </c>
      <c r="LN210" s="7">
        <v>1000</v>
      </c>
      <c r="LO210" s="7"/>
      <c r="LP210" s="7"/>
      <c r="LQ210" s="7"/>
      <c r="LR210" s="7">
        <v>10000</v>
      </c>
      <c r="LS210" s="7">
        <v>5000</v>
      </c>
      <c r="LT210" s="7">
        <v>5000</v>
      </c>
      <c r="LU210" s="7"/>
      <c r="LV210" s="7"/>
      <c r="LW210" s="7"/>
      <c r="LX210" s="7">
        <v>0</v>
      </c>
      <c r="LY210" s="7">
        <v>0</v>
      </c>
      <c r="LZ210" s="7">
        <v>0</v>
      </c>
      <c r="MA210" s="7"/>
      <c r="MB210" s="7"/>
      <c r="MC210" s="7"/>
      <c r="MD210" s="7">
        <v>4000</v>
      </c>
      <c r="ME210" s="7">
        <v>3000</v>
      </c>
      <c r="MF210" s="7">
        <v>3000</v>
      </c>
      <c r="MG210" s="7"/>
      <c r="MH210" s="7"/>
      <c r="MI210" s="7"/>
      <c r="MJ210" s="7">
        <v>0</v>
      </c>
      <c r="MK210" s="7">
        <v>0</v>
      </c>
      <c r="ML210" s="7">
        <v>0</v>
      </c>
      <c r="MM210" s="7"/>
      <c r="MN210" s="7"/>
      <c r="MO210" s="7"/>
      <c r="MP210" s="7">
        <v>3000</v>
      </c>
      <c r="MQ210" s="7">
        <v>3000</v>
      </c>
      <c r="MR210" s="7">
        <v>3000</v>
      </c>
      <c r="MS210" s="7"/>
      <c r="MT210" s="7"/>
      <c r="MU210" s="7"/>
      <c r="MV210" s="7">
        <v>25000</v>
      </c>
      <c r="MW210" s="7">
        <v>13500</v>
      </c>
      <c r="MX210" s="7">
        <v>13500</v>
      </c>
      <c r="MY210" s="7"/>
      <c r="MZ210" s="7"/>
      <c r="NA210" s="7"/>
      <c r="NB210" s="7">
        <v>10000</v>
      </c>
      <c r="NC210" s="7">
        <v>5000</v>
      </c>
      <c r="ND210" s="7">
        <v>5000</v>
      </c>
      <c r="NE210" s="7"/>
      <c r="NF210" s="7"/>
      <c r="NG210" s="7"/>
      <c r="NH210" s="7">
        <v>21000</v>
      </c>
      <c r="NI210" s="7">
        <v>7500</v>
      </c>
      <c r="NJ210" s="7">
        <v>7500</v>
      </c>
      <c r="NK210" s="7"/>
      <c r="NL210" s="7"/>
      <c r="NM210" s="7"/>
      <c r="NN210" s="7">
        <v>28000</v>
      </c>
      <c r="NO210" s="7">
        <v>19000</v>
      </c>
      <c r="NP210" s="7">
        <v>19000</v>
      </c>
      <c r="NQ210" s="7"/>
      <c r="NR210" s="7"/>
      <c r="NS210" s="7"/>
      <c r="NT210" s="7">
        <v>11000</v>
      </c>
      <c r="NU210" s="7">
        <v>4000</v>
      </c>
      <c r="NV210" s="7">
        <v>4000</v>
      </c>
      <c r="NW210" s="7"/>
      <c r="NX210" s="7"/>
      <c r="NY210" s="7"/>
      <c r="NZ210" s="7">
        <v>5000</v>
      </c>
      <c r="OA210" s="7">
        <v>1000</v>
      </c>
      <c r="OB210" s="7">
        <v>1000</v>
      </c>
      <c r="OC210" s="7"/>
      <c r="OD210" s="7"/>
      <c r="OE210" s="7"/>
      <c r="OF210" s="7">
        <v>8000</v>
      </c>
      <c r="OG210" s="7">
        <v>6000</v>
      </c>
      <c r="OH210" s="7">
        <v>6000</v>
      </c>
      <c r="OI210" s="7"/>
      <c r="OJ210" s="7"/>
      <c r="OK210" s="7"/>
      <c r="OL210" s="7">
        <v>0</v>
      </c>
      <c r="OM210" s="7">
        <v>0</v>
      </c>
      <c r="ON210" s="7">
        <v>0</v>
      </c>
      <c r="OO210" s="7"/>
      <c r="OP210" s="7"/>
      <c r="OQ210" s="7"/>
      <c r="OR210" s="7">
        <v>0</v>
      </c>
      <c r="OS210" s="7">
        <v>0</v>
      </c>
      <c r="OT210" s="7">
        <v>0</v>
      </c>
      <c r="OU210" s="7"/>
      <c r="OV210" s="7"/>
      <c r="OW210" s="7"/>
      <c r="OX210" s="7">
        <v>12000</v>
      </c>
      <c r="OY210" s="7">
        <v>5000</v>
      </c>
      <c r="OZ210" s="7">
        <v>5000</v>
      </c>
      <c r="PA210" s="7"/>
      <c r="PB210" s="7"/>
      <c r="PC210" s="7"/>
      <c r="PD210" s="7">
        <v>0</v>
      </c>
      <c r="PE210" s="7">
        <v>0</v>
      </c>
      <c r="PF210" s="7">
        <v>0</v>
      </c>
      <c r="PG210" s="7"/>
      <c r="PH210" s="7"/>
      <c r="PI210" s="7"/>
      <c r="PJ210" s="7">
        <v>0</v>
      </c>
      <c r="PK210" s="7">
        <v>0</v>
      </c>
      <c r="PL210" s="7">
        <v>0</v>
      </c>
      <c r="PM210" s="7"/>
      <c r="PN210" s="7"/>
      <c r="PO210" s="7"/>
      <c r="PP210" s="7">
        <v>645000</v>
      </c>
      <c r="PQ210" s="7">
        <v>415000</v>
      </c>
      <c r="PR210" s="8">
        <v>415000</v>
      </c>
      <c r="PS210" s="7">
        <v>100</v>
      </c>
      <c r="PT210" s="7">
        <v>100</v>
      </c>
      <c r="PU210" s="7"/>
      <c r="PV210" s="7"/>
      <c r="PW210" s="7"/>
      <c r="PX210" s="7">
        <v>331000</v>
      </c>
      <c r="PY210" s="7">
        <v>326000</v>
      </c>
      <c r="PZ210" s="7">
        <v>415000</v>
      </c>
      <c r="QA210" s="7">
        <v>67035</v>
      </c>
      <c r="QB210" s="7">
        <v>67000</v>
      </c>
      <c r="QC210" s="7">
        <v>105000</v>
      </c>
      <c r="QD210" s="7">
        <v>0</v>
      </c>
      <c r="QE210" s="7">
        <v>0</v>
      </c>
      <c r="QF210" s="7">
        <v>0</v>
      </c>
      <c r="QG210" s="7">
        <v>0</v>
      </c>
      <c r="QH210" s="7">
        <v>0</v>
      </c>
      <c r="QI210" s="7">
        <v>0</v>
      </c>
      <c r="QJ210" s="7">
        <v>26025</v>
      </c>
      <c r="QK210" s="7">
        <v>20000</v>
      </c>
      <c r="QL210" s="7">
        <v>25000</v>
      </c>
      <c r="QM210" s="7"/>
      <c r="QN210" s="7">
        <v>0</v>
      </c>
      <c r="QO210" s="7">
        <v>0</v>
      </c>
      <c r="QP210" s="7">
        <v>0</v>
      </c>
      <c r="QQ210" s="7"/>
      <c r="QR210" s="7"/>
      <c r="QS210" s="7"/>
      <c r="QT210" s="7"/>
      <c r="QU210" s="7">
        <v>0</v>
      </c>
      <c r="QV210" s="7">
        <v>36000</v>
      </c>
      <c r="QW210" s="7">
        <v>30000</v>
      </c>
      <c r="QX210" s="7">
        <v>47500</v>
      </c>
      <c r="QY210" s="7">
        <v>51000</v>
      </c>
      <c r="QZ210" s="7">
        <v>70000</v>
      </c>
      <c r="RA210" s="7"/>
      <c r="RB210" s="7"/>
      <c r="RC210" s="7"/>
      <c r="RD210" s="7">
        <v>3368</v>
      </c>
      <c r="RE210" s="7">
        <v>0</v>
      </c>
      <c r="RF210" s="7">
        <v>0</v>
      </c>
      <c r="RG210" s="7"/>
      <c r="RH210" s="7"/>
      <c r="RI210" s="7">
        <v>0</v>
      </c>
      <c r="RJ210" s="7"/>
      <c r="RK210" s="7"/>
      <c r="RL210" s="7"/>
      <c r="RM210" s="7" t="s">
        <v>1188</v>
      </c>
      <c r="RN210" s="7"/>
      <c r="RO210" s="7"/>
      <c r="RP210" s="7"/>
      <c r="RQ210" s="7"/>
      <c r="RR210" s="7"/>
      <c r="RS210" s="7"/>
      <c r="RT210" s="7"/>
      <c r="RU210" s="7"/>
      <c r="RV210" s="7"/>
      <c r="RW210" s="7"/>
      <c r="RX210" s="7"/>
      <c r="RY210" s="7"/>
      <c r="RZ210" s="7"/>
      <c r="SA210" s="7"/>
      <c r="SB210" s="7"/>
      <c r="SC210" s="7"/>
      <c r="SD210" s="7"/>
      <c r="SE210" s="7"/>
      <c r="SF210" s="7"/>
      <c r="SG210" s="36">
        <f t="shared" si="397"/>
        <v>645000</v>
      </c>
      <c r="SH210" s="36">
        <f t="shared" si="398"/>
        <v>645000</v>
      </c>
      <c r="SI210" s="36">
        <f t="shared" si="399"/>
        <v>507000</v>
      </c>
      <c r="SJ210" s="20">
        <f t="shared" si="400"/>
        <v>507000</v>
      </c>
      <c r="SK210" s="20">
        <f t="shared" si="401"/>
        <v>0</v>
      </c>
      <c r="SL210" s="20">
        <f t="shared" si="402"/>
        <v>0</v>
      </c>
      <c r="SM210" s="20">
        <f t="shared" si="403"/>
        <v>0</v>
      </c>
      <c r="SN210" s="36">
        <f t="shared" si="404"/>
        <v>138000</v>
      </c>
      <c r="SO210" s="36">
        <f t="shared" si="405"/>
        <v>11000</v>
      </c>
      <c r="SP210" s="20">
        <f t="shared" si="406"/>
        <v>1000</v>
      </c>
      <c r="SQ210" s="20">
        <f t="shared" si="407"/>
        <v>10000</v>
      </c>
      <c r="SR210" s="20">
        <f t="shared" si="408"/>
        <v>0</v>
      </c>
      <c r="SS210" s="20">
        <f t="shared" si="409"/>
        <v>4000</v>
      </c>
      <c r="ST210" s="20">
        <f t="shared" si="410"/>
        <v>0</v>
      </c>
      <c r="SU210" s="20">
        <f t="shared" si="411"/>
        <v>3000</v>
      </c>
      <c r="SV210" s="36">
        <f t="shared" si="412"/>
        <v>120000</v>
      </c>
      <c r="SW210" s="20">
        <f t="shared" si="413"/>
        <v>25000</v>
      </c>
      <c r="SX210" s="20">
        <f t="shared" si="414"/>
        <v>10000</v>
      </c>
      <c r="SY210" s="20">
        <f t="shared" si="415"/>
        <v>21000</v>
      </c>
      <c r="SZ210" s="20">
        <f t="shared" si="416"/>
        <v>28000</v>
      </c>
      <c r="TA210" s="20">
        <f t="shared" si="417"/>
        <v>11000</v>
      </c>
      <c r="TB210" s="20">
        <f t="shared" si="418"/>
        <v>5000</v>
      </c>
      <c r="TC210" s="20">
        <f t="shared" si="419"/>
        <v>8000</v>
      </c>
      <c r="TD210" s="20">
        <f t="shared" si="420"/>
        <v>0</v>
      </c>
      <c r="TE210" s="20">
        <f t="shared" si="421"/>
        <v>0</v>
      </c>
      <c r="TF210" s="20">
        <f t="shared" si="422"/>
        <v>12000</v>
      </c>
      <c r="TG210" s="20">
        <f t="shared" si="423"/>
        <v>0</v>
      </c>
      <c r="TH210" s="20">
        <f t="shared" si="424"/>
        <v>0</v>
      </c>
      <c r="TI210" s="6"/>
      <c r="TJ210" s="36">
        <f t="shared" si="425"/>
        <v>415000</v>
      </c>
      <c r="TK210" s="36">
        <f t="shared" si="426"/>
        <v>415000</v>
      </c>
      <c r="TL210" s="36">
        <f t="shared" si="427"/>
        <v>342000</v>
      </c>
      <c r="TM210" s="20">
        <f t="shared" si="428"/>
        <v>342000</v>
      </c>
      <c r="TN210" s="20">
        <f t="shared" si="429"/>
        <v>0</v>
      </c>
      <c r="TO210" s="20">
        <f t="shared" si="430"/>
        <v>0</v>
      </c>
      <c r="TP210" s="20">
        <f t="shared" si="431"/>
        <v>0</v>
      </c>
      <c r="TQ210" s="36">
        <f t="shared" si="432"/>
        <v>73000</v>
      </c>
      <c r="TR210" s="36">
        <f t="shared" si="433"/>
        <v>6000</v>
      </c>
      <c r="TS210" s="20">
        <f t="shared" si="434"/>
        <v>1000</v>
      </c>
      <c r="TT210" s="20">
        <f t="shared" si="435"/>
        <v>5000</v>
      </c>
      <c r="TU210" s="20">
        <f t="shared" si="436"/>
        <v>0</v>
      </c>
      <c r="TV210" s="20">
        <f t="shared" si="437"/>
        <v>3000</v>
      </c>
      <c r="TW210" s="20">
        <f t="shared" si="438"/>
        <v>0</v>
      </c>
      <c r="TX210" s="20">
        <f t="shared" si="439"/>
        <v>3000</v>
      </c>
      <c r="TY210" s="36">
        <f t="shared" si="440"/>
        <v>61000</v>
      </c>
      <c r="TZ210" s="20">
        <f t="shared" si="441"/>
        <v>13500</v>
      </c>
      <c r="UA210" s="20">
        <f t="shared" si="442"/>
        <v>5000</v>
      </c>
      <c r="UB210" s="20">
        <f t="shared" si="443"/>
        <v>7500</v>
      </c>
      <c r="UC210" s="20">
        <f t="shared" si="444"/>
        <v>19000</v>
      </c>
      <c r="UD210" s="20">
        <f t="shared" si="445"/>
        <v>4000</v>
      </c>
      <c r="UE210" s="20">
        <f t="shared" si="446"/>
        <v>1000</v>
      </c>
      <c r="UF210" s="20">
        <f t="shared" si="447"/>
        <v>6000</v>
      </c>
      <c r="UG210" s="20">
        <f t="shared" si="448"/>
        <v>0</v>
      </c>
      <c r="UH210" s="20">
        <f t="shared" si="449"/>
        <v>0</v>
      </c>
      <c r="UI210" s="20">
        <f t="shared" si="450"/>
        <v>5000</v>
      </c>
      <c r="UJ210" s="20">
        <f t="shared" si="451"/>
        <v>0</v>
      </c>
      <c r="UK210" s="20">
        <f t="shared" si="452"/>
        <v>0</v>
      </c>
      <c r="UL210" s="6"/>
      <c r="UM210" s="36">
        <f t="shared" si="453"/>
        <v>415000</v>
      </c>
      <c r="UN210" s="36">
        <f t="shared" si="454"/>
        <v>415000</v>
      </c>
      <c r="UO210" s="36">
        <f t="shared" si="455"/>
        <v>342000</v>
      </c>
      <c r="UP210" s="20">
        <f t="shared" si="456"/>
        <v>342000</v>
      </c>
      <c r="UQ210" s="20">
        <f t="shared" si="457"/>
        <v>0</v>
      </c>
      <c r="UR210" s="20">
        <f t="shared" si="458"/>
        <v>0</v>
      </c>
      <c r="US210" s="20">
        <f t="shared" si="459"/>
        <v>0</v>
      </c>
      <c r="UT210" s="36">
        <f t="shared" si="460"/>
        <v>73000</v>
      </c>
      <c r="UU210" s="36">
        <f t="shared" si="461"/>
        <v>6000</v>
      </c>
      <c r="UV210" s="20">
        <f t="shared" si="462"/>
        <v>1000</v>
      </c>
      <c r="UW210" s="20">
        <f t="shared" si="463"/>
        <v>5000</v>
      </c>
      <c r="UX210" s="20">
        <f t="shared" si="464"/>
        <v>0</v>
      </c>
      <c r="UY210" s="20">
        <f t="shared" si="465"/>
        <v>3000</v>
      </c>
      <c r="UZ210" s="20">
        <f t="shared" si="466"/>
        <v>0</v>
      </c>
      <c r="VA210" s="20">
        <f t="shared" si="467"/>
        <v>3000</v>
      </c>
      <c r="VB210" s="36">
        <f t="shared" si="468"/>
        <v>61000</v>
      </c>
      <c r="VC210" s="20">
        <f t="shared" si="469"/>
        <v>13500</v>
      </c>
      <c r="VD210" s="20">
        <f t="shared" si="470"/>
        <v>5000</v>
      </c>
      <c r="VE210" s="20">
        <f t="shared" si="471"/>
        <v>7500</v>
      </c>
      <c r="VF210" s="20">
        <f t="shared" si="472"/>
        <v>19000</v>
      </c>
      <c r="VG210" s="20">
        <f t="shared" si="473"/>
        <v>4000</v>
      </c>
      <c r="VH210" s="20">
        <f t="shared" si="474"/>
        <v>1000</v>
      </c>
      <c r="VI210" s="20">
        <f t="shared" si="475"/>
        <v>6000</v>
      </c>
      <c r="VJ210" s="20">
        <f t="shared" si="476"/>
        <v>0</v>
      </c>
      <c r="VK210" s="20">
        <f t="shared" si="477"/>
        <v>0</v>
      </c>
      <c r="VL210" s="20">
        <f t="shared" si="478"/>
        <v>5000</v>
      </c>
      <c r="VM210" s="20">
        <f t="shared" si="479"/>
        <v>0</v>
      </c>
      <c r="VN210" s="20">
        <f t="shared" si="480"/>
        <v>0</v>
      </c>
      <c r="VT210" s="34">
        <f t="shared" si="367"/>
        <v>3736692</v>
      </c>
      <c r="VU210" s="34" t="str">
        <f t="shared" si="368"/>
        <v>TyfloCentrum Hradec Králové, o. p. s.</v>
      </c>
      <c r="VV210" s="34" t="str">
        <f t="shared" si="369"/>
        <v>průvodcovské a předčitatelské služby</v>
      </c>
      <c r="VW210" s="34" t="str">
        <f t="shared" si="370"/>
        <v>průvodcovské a předčitatelské služby</v>
      </c>
      <c r="VX210" s="10">
        <f t="shared" si="371"/>
        <v>15000</v>
      </c>
      <c r="VY210" s="10"/>
      <c r="VZ210" s="10"/>
      <c r="WA210" s="10">
        <f t="shared" si="372"/>
        <v>25000</v>
      </c>
      <c r="WB210" s="10">
        <f t="shared" si="373"/>
        <v>5000</v>
      </c>
      <c r="WC210" s="10">
        <f t="shared" si="374"/>
        <v>21000</v>
      </c>
      <c r="WD210" s="10">
        <f t="shared" si="375"/>
        <v>0</v>
      </c>
      <c r="WE210" s="10">
        <f t="shared" si="376"/>
        <v>49000</v>
      </c>
      <c r="WF210" s="10"/>
      <c r="WG210" s="10"/>
      <c r="WH210" s="10">
        <f t="shared" si="377"/>
        <v>0</v>
      </c>
      <c r="WI210" s="10">
        <f t="shared" si="378"/>
        <v>23000</v>
      </c>
      <c r="WJ210" s="10">
        <f t="shared" si="379"/>
        <v>417000</v>
      </c>
      <c r="WK210" s="10"/>
      <c r="WL210" s="10">
        <f t="shared" si="380"/>
        <v>90000</v>
      </c>
      <c r="WM210" s="10">
        <f t="shared" si="381"/>
        <v>645000</v>
      </c>
      <c r="WN210" s="10">
        <f t="shared" si="382"/>
        <v>645000</v>
      </c>
      <c r="WO210" s="10">
        <f t="shared" si="383"/>
        <v>0</v>
      </c>
      <c r="WP210" s="10">
        <f t="shared" si="384"/>
        <v>507000</v>
      </c>
      <c r="WQ210" s="34">
        <v>6115340</v>
      </c>
      <c r="WR210" s="10">
        <f t="shared" si="385"/>
        <v>9000</v>
      </c>
      <c r="WS210" s="10"/>
      <c r="WT210" s="10"/>
      <c r="WU210" s="10">
        <f t="shared" si="386"/>
        <v>13500</v>
      </c>
      <c r="WV210" s="10">
        <f t="shared" si="387"/>
        <v>1000</v>
      </c>
      <c r="WW210" s="10">
        <f t="shared" si="388"/>
        <v>7500</v>
      </c>
      <c r="WX210" s="10">
        <f t="shared" si="389"/>
        <v>0</v>
      </c>
      <c r="WY210" s="10">
        <f t="shared" si="390"/>
        <v>28000</v>
      </c>
      <c r="WZ210" s="10"/>
      <c r="XA210" s="10"/>
      <c r="XB210" s="10">
        <f t="shared" si="391"/>
        <v>0</v>
      </c>
      <c r="XC210" s="10">
        <f t="shared" si="392"/>
        <v>14000</v>
      </c>
      <c r="XD210" s="10">
        <f t="shared" si="393"/>
        <v>342000</v>
      </c>
      <c r="XE210" s="10">
        <f t="shared" si="394"/>
        <v>415000</v>
      </c>
      <c r="XF210" s="10"/>
      <c r="XG210" s="10">
        <f t="shared" si="395"/>
        <v>415000</v>
      </c>
      <c r="XH210" s="10">
        <f t="shared" si="396"/>
        <v>0</v>
      </c>
      <c r="XI210" s="10"/>
      <c r="XJ210" s="10"/>
      <c r="XK210" s="10"/>
    </row>
    <row r="211" spans="1:635" s="34" customFormat="1" ht="28.5" customHeight="1">
      <c r="A211" s="7">
        <v>1</v>
      </c>
      <c r="B211" s="9" t="s">
        <v>1859</v>
      </c>
      <c r="C211" s="7">
        <v>25975498</v>
      </c>
      <c r="D211" s="7" t="s">
        <v>1860</v>
      </c>
      <c r="E211" s="7" t="s">
        <v>1207</v>
      </c>
      <c r="F211" s="7">
        <v>5700178</v>
      </c>
      <c r="G211" s="7" t="s">
        <v>1262</v>
      </c>
      <c r="H211" s="7" t="s">
        <v>1263</v>
      </c>
      <c r="I211" s="7" t="s">
        <v>1865</v>
      </c>
      <c r="J211" s="35">
        <v>39083</v>
      </c>
      <c r="K211" s="7"/>
      <c r="L211" s="7" t="s">
        <v>1188</v>
      </c>
      <c r="M211" s="7"/>
      <c r="N211" s="7"/>
      <c r="O211" s="7"/>
      <c r="P211" s="7"/>
      <c r="Q211" s="7"/>
      <c r="R211" s="7"/>
      <c r="S211" s="7"/>
      <c r="T211" s="7"/>
      <c r="U211" s="7"/>
      <c r="V211" s="7"/>
      <c r="W211" s="7"/>
      <c r="X211" s="7" t="s">
        <v>1870</v>
      </c>
      <c r="Y211" s="7"/>
      <c r="Z211" s="7"/>
      <c r="AA211" s="7"/>
      <c r="AB211" s="7"/>
      <c r="AC211" s="7"/>
      <c r="AD211" s="7"/>
      <c r="AE211" s="7"/>
      <c r="AF211" s="7"/>
      <c r="AG211" s="7"/>
      <c r="AH211" s="7"/>
      <c r="AI211" s="7">
        <v>2</v>
      </c>
      <c r="AJ211" s="7">
        <v>2</v>
      </c>
      <c r="AK211" s="7">
        <v>179</v>
      </c>
      <c r="AL211" s="7">
        <v>200</v>
      </c>
      <c r="AM211" s="7">
        <v>250</v>
      </c>
      <c r="AN211" s="7"/>
      <c r="AO211" s="7" t="s">
        <v>1871</v>
      </c>
      <c r="AP211" s="7" t="s">
        <v>1870</v>
      </c>
      <c r="AQ211" s="7"/>
      <c r="AR211" s="7"/>
      <c r="AS211" s="7"/>
      <c r="AT211" s="7"/>
      <c r="AU211" s="7"/>
      <c r="AV211" s="7"/>
      <c r="AW211" s="7"/>
      <c r="AX211" s="7"/>
      <c r="AY211" s="7"/>
      <c r="AZ211" s="7"/>
      <c r="BA211" s="7"/>
      <c r="BB211" s="7"/>
      <c r="BC211" s="7"/>
      <c r="BD211" s="7"/>
      <c r="BE211" s="7">
        <v>2</v>
      </c>
      <c r="BF211" s="7">
        <v>2</v>
      </c>
      <c r="BG211" s="7">
        <v>197</v>
      </c>
      <c r="BH211" s="7">
        <v>200</v>
      </c>
      <c r="BI211" s="7">
        <v>200</v>
      </c>
      <c r="BJ211" s="7"/>
      <c r="BK211" s="7" t="s">
        <v>1872</v>
      </c>
      <c r="BL211" s="7" t="s">
        <v>1864</v>
      </c>
      <c r="BM211" s="7" t="s">
        <v>1619</v>
      </c>
      <c r="BN211" s="7" t="s">
        <v>1230</v>
      </c>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v>3</v>
      </c>
      <c r="EL211" s="7">
        <v>0.75</v>
      </c>
      <c r="EM211" s="7">
        <v>0.75</v>
      </c>
      <c r="EN211" s="7">
        <v>290000</v>
      </c>
      <c r="EO211" s="7">
        <v>205000</v>
      </c>
      <c r="EP211" s="7"/>
      <c r="EQ211" s="7"/>
      <c r="ER211" s="7"/>
      <c r="ES211" s="7"/>
      <c r="ET211" s="7"/>
      <c r="EU211" s="7"/>
      <c r="EV211" s="7"/>
      <c r="EW211" s="7"/>
      <c r="EX211" s="7"/>
      <c r="EY211" s="7"/>
      <c r="EZ211" s="7"/>
      <c r="FA211" s="7"/>
      <c r="FB211" s="7"/>
      <c r="FC211" s="7"/>
      <c r="FD211" s="7"/>
      <c r="FE211" s="7"/>
      <c r="FF211" s="7"/>
      <c r="FG211" s="7"/>
      <c r="FH211" s="7"/>
      <c r="FI211" s="7"/>
      <c r="FJ211" s="7">
        <v>1</v>
      </c>
      <c r="FK211" s="7">
        <v>0.5</v>
      </c>
      <c r="FL211" s="7">
        <v>0.5</v>
      </c>
      <c r="FM211" s="7">
        <v>190000</v>
      </c>
      <c r="FN211" s="7">
        <v>65000</v>
      </c>
      <c r="FO211" s="7">
        <v>2</v>
      </c>
      <c r="FP211" s="7">
        <v>0.3</v>
      </c>
      <c r="FQ211" s="7">
        <v>0.2</v>
      </c>
      <c r="FR211" s="7">
        <v>140000</v>
      </c>
      <c r="FS211" s="7">
        <v>140000</v>
      </c>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c r="IW211" s="7"/>
      <c r="IX211" s="7"/>
      <c r="IY211" s="7"/>
      <c r="IZ211" s="7"/>
      <c r="JA211" s="7"/>
      <c r="JB211" s="7"/>
      <c r="JC211" s="7"/>
      <c r="JD211" s="7"/>
      <c r="JE211" s="7"/>
      <c r="JF211" s="7"/>
      <c r="JG211" s="7"/>
      <c r="JH211" s="7"/>
      <c r="JI211" s="7"/>
      <c r="JJ211" s="7"/>
      <c r="JK211" s="7"/>
      <c r="JL211" s="7"/>
      <c r="JM211" s="7"/>
      <c r="JN211" s="7"/>
      <c r="JO211" s="7"/>
      <c r="JP211" s="7"/>
      <c r="JQ211" s="7"/>
      <c r="JR211" s="7"/>
      <c r="JS211" s="7"/>
      <c r="JT211" s="7"/>
      <c r="JU211" s="7"/>
      <c r="JV211" s="7"/>
      <c r="JW211" s="7"/>
      <c r="JX211" s="7"/>
      <c r="JY211" s="7"/>
      <c r="JZ211" s="7"/>
      <c r="KA211" s="7"/>
      <c r="KB211" s="7"/>
      <c r="KC211" s="7"/>
      <c r="KD211" s="7"/>
      <c r="KE211" s="7"/>
      <c r="KF211" s="7"/>
      <c r="KG211" s="7">
        <v>0</v>
      </c>
      <c r="KH211" s="7"/>
      <c r="KI211" s="7">
        <v>1.25</v>
      </c>
      <c r="KJ211" s="7">
        <v>0</v>
      </c>
      <c r="KK211" s="7">
        <v>0</v>
      </c>
      <c r="KL211" s="7">
        <v>0</v>
      </c>
      <c r="KM211" s="7">
        <v>1.25</v>
      </c>
      <c r="KN211" s="7">
        <v>620000</v>
      </c>
      <c r="KO211" s="7">
        <v>410000</v>
      </c>
      <c r="KP211" s="7">
        <v>410000</v>
      </c>
      <c r="KQ211" s="7"/>
      <c r="KR211" s="7"/>
      <c r="KS211" s="7"/>
      <c r="KT211" s="7">
        <v>0</v>
      </c>
      <c r="KU211" s="7">
        <v>0</v>
      </c>
      <c r="KV211" s="7">
        <v>0</v>
      </c>
      <c r="KW211" s="7"/>
      <c r="KX211" s="7"/>
      <c r="KY211" s="7"/>
      <c r="KZ211" s="7">
        <v>0</v>
      </c>
      <c r="LA211" s="7">
        <v>0</v>
      </c>
      <c r="LB211" s="7">
        <v>0</v>
      </c>
      <c r="LC211" s="7"/>
      <c r="LD211" s="7"/>
      <c r="LE211" s="7"/>
      <c r="LF211" s="7">
        <v>0</v>
      </c>
      <c r="LG211" s="7">
        <v>0</v>
      </c>
      <c r="LH211" s="7">
        <v>0</v>
      </c>
      <c r="LI211" s="7"/>
      <c r="LJ211" s="7"/>
      <c r="LK211" s="7"/>
      <c r="LL211" s="7">
        <v>4000</v>
      </c>
      <c r="LM211" s="7">
        <v>4000</v>
      </c>
      <c r="LN211" s="7">
        <v>4000</v>
      </c>
      <c r="LO211" s="7"/>
      <c r="LP211" s="7"/>
      <c r="LQ211" s="7"/>
      <c r="LR211" s="7">
        <v>10000</v>
      </c>
      <c r="LS211" s="7">
        <v>5000</v>
      </c>
      <c r="LT211" s="7">
        <v>5000</v>
      </c>
      <c r="LU211" s="7"/>
      <c r="LV211" s="7"/>
      <c r="LW211" s="7"/>
      <c r="LX211" s="7">
        <v>0</v>
      </c>
      <c r="LY211" s="7">
        <v>0</v>
      </c>
      <c r="LZ211" s="7">
        <v>0</v>
      </c>
      <c r="MA211" s="7"/>
      <c r="MB211" s="7"/>
      <c r="MC211" s="7"/>
      <c r="MD211" s="7">
        <v>3000</v>
      </c>
      <c r="ME211" s="7">
        <v>3000</v>
      </c>
      <c r="MF211" s="7">
        <v>3000</v>
      </c>
      <c r="MG211" s="7"/>
      <c r="MH211" s="7"/>
      <c r="MI211" s="7"/>
      <c r="MJ211" s="7">
        <v>0</v>
      </c>
      <c r="MK211" s="7">
        <v>0</v>
      </c>
      <c r="ML211" s="7">
        <v>0</v>
      </c>
      <c r="MM211" s="7"/>
      <c r="MN211" s="7"/>
      <c r="MO211" s="7"/>
      <c r="MP211" s="7">
        <v>3000</v>
      </c>
      <c r="MQ211" s="7">
        <v>3000</v>
      </c>
      <c r="MR211" s="7">
        <v>3000</v>
      </c>
      <c r="MS211" s="7"/>
      <c r="MT211" s="7"/>
      <c r="MU211" s="7"/>
      <c r="MV211" s="7">
        <v>20000</v>
      </c>
      <c r="MW211" s="7">
        <v>8000</v>
      </c>
      <c r="MX211" s="7">
        <v>8000</v>
      </c>
      <c r="MY211" s="7"/>
      <c r="MZ211" s="7"/>
      <c r="NA211" s="7"/>
      <c r="NB211" s="7">
        <v>10000</v>
      </c>
      <c r="NC211" s="7">
        <v>10000</v>
      </c>
      <c r="ND211" s="7">
        <v>10000</v>
      </c>
      <c r="NE211" s="7"/>
      <c r="NF211" s="7"/>
      <c r="NG211" s="7"/>
      <c r="NH211" s="7">
        <v>20500</v>
      </c>
      <c r="NI211" s="7">
        <v>7000</v>
      </c>
      <c r="NJ211" s="7">
        <v>7000</v>
      </c>
      <c r="NK211" s="7"/>
      <c r="NL211" s="7"/>
      <c r="NM211" s="7"/>
      <c r="NN211" s="7">
        <v>28000</v>
      </c>
      <c r="NO211" s="7">
        <v>27000</v>
      </c>
      <c r="NP211" s="7">
        <v>27000</v>
      </c>
      <c r="NQ211" s="7"/>
      <c r="NR211" s="7"/>
      <c r="NS211" s="7"/>
      <c r="NT211" s="7">
        <v>12000</v>
      </c>
      <c r="NU211" s="7">
        <v>12000</v>
      </c>
      <c r="NV211" s="7">
        <v>12000</v>
      </c>
      <c r="NW211" s="7"/>
      <c r="NX211" s="7"/>
      <c r="NY211" s="7"/>
      <c r="NZ211" s="7">
        <v>5000</v>
      </c>
      <c r="OA211" s="7">
        <v>2000</v>
      </c>
      <c r="OB211" s="7">
        <v>2000</v>
      </c>
      <c r="OC211" s="7"/>
      <c r="OD211" s="7"/>
      <c r="OE211" s="7"/>
      <c r="OF211" s="7">
        <v>5000</v>
      </c>
      <c r="OG211" s="7">
        <v>5000</v>
      </c>
      <c r="OH211" s="7">
        <v>5000</v>
      </c>
      <c r="OI211" s="7"/>
      <c r="OJ211" s="7"/>
      <c r="OK211" s="7"/>
      <c r="OL211" s="7">
        <v>0</v>
      </c>
      <c r="OM211" s="7">
        <v>0</v>
      </c>
      <c r="ON211" s="7">
        <v>0</v>
      </c>
      <c r="OO211" s="7"/>
      <c r="OP211" s="7"/>
      <c r="OQ211" s="7"/>
      <c r="OR211" s="7">
        <v>0</v>
      </c>
      <c r="OS211" s="7">
        <v>0</v>
      </c>
      <c r="OT211" s="7">
        <v>0</v>
      </c>
      <c r="OU211" s="7"/>
      <c r="OV211" s="7"/>
      <c r="OW211" s="7"/>
      <c r="OX211" s="7">
        <v>19500</v>
      </c>
      <c r="OY211" s="7">
        <v>9000</v>
      </c>
      <c r="OZ211" s="7">
        <v>9000</v>
      </c>
      <c r="PA211" s="7"/>
      <c r="PB211" s="7"/>
      <c r="PC211" s="7"/>
      <c r="PD211" s="7">
        <v>0</v>
      </c>
      <c r="PE211" s="7">
        <v>0</v>
      </c>
      <c r="PF211" s="7">
        <v>0</v>
      </c>
      <c r="PG211" s="7"/>
      <c r="PH211" s="7"/>
      <c r="PI211" s="7"/>
      <c r="PJ211" s="7">
        <v>0</v>
      </c>
      <c r="PK211" s="7">
        <v>0</v>
      </c>
      <c r="PL211" s="7">
        <v>0</v>
      </c>
      <c r="PM211" s="7"/>
      <c r="PN211" s="7"/>
      <c r="PO211" s="7"/>
      <c r="PP211" s="7">
        <v>760000</v>
      </c>
      <c r="PQ211" s="7">
        <v>505000</v>
      </c>
      <c r="PR211" s="8">
        <v>505000</v>
      </c>
      <c r="PS211" s="7">
        <v>100</v>
      </c>
      <c r="PT211" s="7">
        <v>100</v>
      </c>
      <c r="PU211" s="7"/>
      <c r="PV211" s="7"/>
      <c r="PW211" s="7"/>
      <c r="PX211" s="7">
        <v>385000</v>
      </c>
      <c r="PY211" s="7">
        <v>397000</v>
      </c>
      <c r="PZ211" s="7">
        <v>505000</v>
      </c>
      <c r="QA211" s="7">
        <v>80916</v>
      </c>
      <c r="QB211" s="7">
        <v>90000</v>
      </c>
      <c r="QC211" s="7">
        <v>105000</v>
      </c>
      <c r="QD211" s="7">
        <v>0</v>
      </c>
      <c r="QE211" s="7">
        <v>0</v>
      </c>
      <c r="QF211" s="7">
        <v>0</v>
      </c>
      <c r="QG211" s="7">
        <v>0</v>
      </c>
      <c r="QH211" s="7">
        <v>0</v>
      </c>
      <c r="QI211" s="7">
        <v>0</v>
      </c>
      <c r="QJ211" s="7">
        <v>0</v>
      </c>
      <c r="QK211" s="7">
        <v>0</v>
      </c>
      <c r="QL211" s="7">
        <v>0</v>
      </c>
      <c r="QM211" s="7"/>
      <c r="QN211" s="7">
        <v>0</v>
      </c>
      <c r="QO211" s="7">
        <v>0</v>
      </c>
      <c r="QP211" s="7">
        <v>0</v>
      </c>
      <c r="QQ211" s="7"/>
      <c r="QR211" s="7"/>
      <c r="QS211" s="7"/>
      <c r="QT211" s="7"/>
      <c r="QU211" s="7">
        <v>0</v>
      </c>
      <c r="QV211" s="7">
        <v>37000</v>
      </c>
      <c r="QW211" s="7">
        <v>46500</v>
      </c>
      <c r="QX211" s="7">
        <v>70000</v>
      </c>
      <c r="QY211" s="7">
        <v>89000</v>
      </c>
      <c r="QZ211" s="7">
        <v>100000</v>
      </c>
      <c r="RA211" s="7"/>
      <c r="RB211" s="7"/>
      <c r="RC211" s="7"/>
      <c r="RD211" s="7">
        <v>9179</v>
      </c>
      <c r="RE211" s="7">
        <v>3000</v>
      </c>
      <c r="RF211" s="7">
        <v>3500</v>
      </c>
      <c r="RG211" s="7"/>
      <c r="RH211" s="7"/>
      <c r="RI211" s="7">
        <v>0</v>
      </c>
      <c r="RJ211" s="7"/>
      <c r="RK211" s="7"/>
      <c r="RL211" s="7"/>
      <c r="RM211" s="7" t="s">
        <v>1188</v>
      </c>
      <c r="RN211" s="7"/>
      <c r="RO211" s="7"/>
      <c r="RP211" s="7"/>
      <c r="RQ211" s="7"/>
      <c r="RR211" s="7"/>
      <c r="RS211" s="7"/>
      <c r="RT211" s="7"/>
      <c r="RU211" s="7"/>
      <c r="RV211" s="7"/>
      <c r="RW211" s="7"/>
      <c r="RX211" s="7"/>
      <c r="RY211" s="7"/>
      <c r="RZ211" s="7"/>
      <c r="SA211" s="7"/>
      <c r="SB211" s="7"/>
      <c r="SC211" s="7"/>
      <c r="SD211" s="7"/>
      <c r="SE211" s="7"/>
      <c r="SF211" s="7"/>
      <c r="SG211" s="36">
        <f t="shared" si="397"/>
        <v>760000</v>
      </c>
      <c r="SH211" s="36">
        <f t="shared" si="398"/>
        <v>760000</v>
      </c>
      <c r="SI211" s="36">
        <f t="shared" si="399"/>
        <v>620000</v>
      </c>
      <c r="SJ211" s="20">
        <f t="shared" si="400"/>
        <v>620000</v>
      </c>
      <c r="SK211" s="20">
        <f t="shared" si="401"/>
        <v>0</v>
      </c>
      <c r="SL211" s="20">
        <f t="shared" si="402"/>
        <v>0</v>
      </c>
      <c r="SM211" s="20">
        <f t="shared" si="403"/>
        <v>0</v>
      </c>
      <c r="SN211" s="36">
        <f t="shared" si="404"/>
        <v>140000</v>
      </c>
      <c r="SO211" s="36">
        <f t="shared" si="405"/>
        <v>14000</v>
      </c>
      <c r="SP211" s="20">
        <f t="shared" si="406"/>
        <v>4000</v>
      </c>
      <c r="SQ211" s="20">
        <f t="shared" si="407"/>
        <v>10000</v>
      </c>
      <c r="SR211" s="20">
        <f t="shared" si="408"/>
        <v>0</v>
      </c>
      <c r="SS211" s="20">
        <f t="shared" si="409"/>
        <v>3000</v>
      </c>
      <c r="ST211" s="20">
        <f t="shared" si="410"/>
        <v>0</v>
      </c>
      <c r="SU211" s="20">
        <f t="shared" si="411"/>
        <v>3000</v>
      </c>
      <c r="SV211" s="36">
        <f t="shared" si="412"/>
        <v>120000</v>
      </c>
      <c r="SW211" s="20">
        <f t="shared" si="413"/>
        <v>20000</v>
      </c>
      <c r="SX211" s="20">
        <f t="shared" si="414"/>
        <v>10000</v>
      </c>
      <c r="SY211" s="20">
        <f t="shared" si="415"/>
        <v>20500</v>
      </c>
      <c r="SZ211" s="20">
        <f t="shared" si="416"/>
        <v>28000</v>
      </c>
      <c r="TA211" s="20">
        <f t="shared" si="417"/>
        <v>12000</v>
      </c>
      <c r="TB211" s="20">
        <f t="shared" si="418"/>
        <v>5000</v>
      </c>
      <c r="TC211" s="20">
        <f t="shared" si="419"/>
        <v>5000</v>
      </c>
      <c r="TD211" s="20">
        <f t="shared" si="420"/>
        <v>0</v>
      </c>
      <c r="TE211" s="20">
        <f t="shared" si="421"/>
        <v>0</v>
      </c>
      <c r="TF211" s="20">
        <f t="shared" si="422"/>
        <v>19500</v>
      </c>
      <c r="TG211" s="20">
        <f t="shared" si="423"/>
        <v>0</v>
      </c>
      <c r="TH211" s="20">
        <f t="shared" si="424"/>
        <v>0</v>
      </c>
      <c r="TI211" s="6"/>
      <c r="TJ211" s="36">
        <f t="shared" si="425"/>
        <v>505000</v>
      </c>
      <c r="TK211" s="36">
        <f t="shared" si="426"/>
        <v>505000</v>
      </c>
      <c r="TL211" s="36">
        <f t="shared" si="427"/>
        <v>410000</v>
      </c>
      <c r="TM211" s="20">
        <f t="shared" si="428"/>
        <v>410000</v>
      </c>
      <c r="TN211" s="20">
        <f t="shared" si="429"/>
        <v>0</v>
      </c>
      <c r="TO211" s="20">
        <f t="shared" si="430"/>
        <v>0</v>
      </c>
      <c r="TP211" s="20">
        <f t="shared" si="431"/>
        <v>0</v>
      </c>
      <c r="TQ211" s="36">
        <f t="shared" si="432"/>
        <v>95000</v>
      </c>
      <c r="TR211" s="36">
        <f t="shared" si="433"/>
        <v>9000</v>
      </c>
      <c r="TS211" s="20">
        <f t="shared" si="434"/>
        <v>4000</v>
      </c>
      <c r="TT211" s="20">
        <f t="shared" si="435"/>
        <v>5000</v>
      </c>
      <c r="TU211" s="20">
        <f t="shared" si="436"/>
        <v>0</v>
      </c>
      <c r="TV211" s="20">
        <f t="shared" si="437"/>
        <v>3000</v>
      </c>
      <c r="TW211" s="20">
        <f t="shared" si="438"/>
        <v>0</v>
      </c>
      <c r="TX211" s="20">
        <f t="shared" si="439"/>
        <v>3000</v>
      </c>
      <c r="TY211" s="36">
        <f t="shared" si="440"/>
        <v>80000</v>
      </c>
      <c r="TZ211" s="20">
        <f t="shared" si="441"/>
        <v>8000</v>
      </c>
      <c r="UA211" s="20">
        <f t="shared" si="442"/>
        <v>10000</v>
      </c>
      <c r="UB211" s="20">
        <f t="shared" si="443"/>
        <v>7000</v>
      </c>
      <c r="UC211" s="20">
        <f t="shared" si="444"/>
        <v>27000</v>
      </c>
      <c r="UD211" s="20">
        <f t="shared" si="445"/>
        <v>12000</v>
      </c>
      <c r="UE211" s="20">
        <f t="shared" si="446"/>
        <v>2000</v>
      </c>
      <c r="UF211" s="20">
        <f t="shared" si="447"/>
        <v>5000</v>
      </c>
      <c r="UG211" s="20">
        <f t="shared" si="448"/>
        <v>0</v>
      </c>
      <c r="UH211" s="20">
        <f t="shared" si="449"/>
        <v>0</v>
      </c>
      <c r="UI211" s="20">
        <f t="shared" si="450"/>
        <v>9000</v>
      </c>
      <c r="UJ211" s="20">
        <f t="shared" si="451"/>
        <v>0</v>
      </c>
      <c r="UK211" s="20">
        <f t="shared" si="452"/>
        <v>0</v>
      </c>
      <c r="UL211" s="6"/>
      <c r="UM211" s="36">
        <f t="shared" si="453"/>
        <v>505000</v>
      </c>
      <c r="UN211" s="36">
        <f t="shared" si="454"/>
        <v>505000</v>
      </c>
      <c r="UO211" s="36">
        <f t="shared" si="455"/>
        <v>410000</v>
      </c>
      <c r="UP211" s="20">
        <f t="shared" si="456"/>
        <v>410000</v>
      </c>
      <c r="UQ211" s="20">
        <f t="shared" si="457"/>
        <v>0</v>
      </c>
      <c r="UR211" s="20">
        <f t="shared" si="458"/>
        <v>0</v>
      </c>
      <c r="US211" s="20">
        <f t="shared" si="459"/>
        <v>0</v>
      </c>
      <c r="UT211" s="36">
        <f t="shared" si="460"/>
        <v>95000</v>
      </c>
      <c r="UU211" s="36">
        <f t="shared" si="461"/>
        <v>9000</v>
      </c>
      <c r="UV211" s="20">
        <f t="shared" si="462"/>
        <v>4000</v>
      </c>
      <c r="UW211" s="20">
        <f t="shared" si="463"/>
        <v>5000</v>
      </c>
      <c r="UX211" s="20">
        <f t="shared" si="464"/>
        <v>0</v>
      </c>
      <c r="UY211" s="20">
        <f t="shared" si="465"/>
        <v>3000</v>
      </c>
      <c r="UZ211" s="20">
        <f t="shared" si="466"/>
        <v>0</v>
      </c>
      <c r="VA211" s="20">
        <f t="shared" si="467"/>
        <v>3000</v>
      </c>
      <c r="VB211" s="36">
        <f t="shared" si="468"/>
        <v>80000</v>
      </c>
      <c r="VC211" s="20">
        <f t="shared" si="469"/>
        <v>8000</v>
      </c>
      <c r="VD211" s="20">
        <f t="shared" si="470"/>
        <v>10000</v>
      </c>
      <c r="VE211" s="20">
        <f t="shared" si="471"/>
        <v>7000</v>
      </c>
      <c r="VF211" s="20">
        <f t="shared" si="472"/>
        <v>27000</v>
      </c>
      <c r="VG211" s="20">
        <f t="shared" si="473"/>
        <v>12000</v>
      </c>
      <c r="VH211" s="20">
        <f t="shared" si="474"/>
        <v>2000</v>
      </c>
      <c r="VI211" s="20">
        <f t="shared" si="475"/>
        <v>5000</v>
      </c>
      <c r="VJ211" s="20">
        <f t="shared" si="476"/>
        <v>0</v>
      </c>
      <c r="VK211" s="20">
        <f t="shared" si="477"/>
        <v>0</v>
      </c>
      <c r="VL211" s="20">
        <f t="shared" si="478"/>
        <v>9000</v>
      </c>
      <c r="VM211" s="20">
        <f t="shared" si="479"/>
        <v>0</v>
      </c>
      <c r="VN211" s="20">
        <f t="shared" si="480"/>
        <v>0</v>
      </c>
      <c r="VT211" s="34">
        <f t="shared" si="367"/>
        <v>5700178</v>
      </c>
      <c r="VU211" s="34" t="str">
        <f t="shared" si="368"/>
        <v>TyfloCentrum Hradec Králové, o. p. s.</v>
      </c>
      <c r="VV211" s="34" t="str">
        <f t="shared" si="369"/>
        <v>základní a odborné poradenství pro zrakově postižené</v>
      </c>
      <c r="VW211" s="34" t="str">
        <f t="shared" si="370"/>
        <v>odborné sociální poradenství</v>
      </c>
      <c r="VX211" s="10">
        <f t="shared" si="371"/>
        <v>17000</v>
      </c>
      <c r="VY211" s="10"/>
      <c r="VZ211" s="10"/>
      <c r="WA211" s="10">
        <f t="shared" si="372"/>
        <v>20000</v>
      </c>
      <c r="WB211" s="10">
        <f t="shared" si="373"/>
        <v>5000</v>
      </c>
      <c r="WC211" s="10">
        <f t="shared" si="374"/>
        <v>20500</v>
      </c>
      <c r="WD211" s="10">
        <f t="shared" si="375"/>
        <v>0</v>
      </c>
      <c r="WE211" s="10">
        <f t="shared" si="376"/>
        <v>50000</v>
      </c>
      <c r="WF211" s="10"/>
      <c r="WG211" s="10"/>
      <c r="WH211" s="10">
        <f t="shared" si="377"/>
        <v>0</v>
      </c>
      <c r="WI211" s="10">
        <f t="shared" si="378"/>
        <v>27500</v>
      </c>
      <c r="WJ211" s="10">
        <f t="shared" si="379"/>
        <v>480000</v>
      </c>
      <c r="WK211" s="10"/>
      <c r="WL211" s="10">
        <f t="shared" si="380"/>
        <v>140000</v>
      </c>
      <c r="WM211" s="10">
        <f t="shared" si="381"/>
        <v>760000</v>
      </c>
      <c r="WN211" s="10">
        <f t="shared" si="382"/>
        <v>760000</v>
      </c>
      <c r="WO211" s="10">
        <f t="shared" si="383"/>
        <v>0</v>
      </c>
      <c r="WP211" s="10">
        <f t="shared" si="384"/>
        <v>620000</v>
      </c>
      <c r="WQ211" s="34">
        <v>6115340</v>
      </c>
      <c r="WR211" s="10">
        <f t="shared" si="385"/>
        <v>12000</v>
      </c>
      <c r="WS211" s="10"/>
      <c r="WT211" s="10"/>
      <c r="WU211" s="10">
        <f t="shared" si="386"/>
        <v>8000</v>
      </c>
      <c r="WV211" s="10">
        <f t="shared" si="387"/>
        <v>2000</v>
      </c>
      <c r="WW211" s="10">
        <f t="shared" si="388"/>
        <v>7000</v>
      </c>
      <c r="WX211" s="10">
        <f t="shared" si="389"/>
        <v>0</v>
      </c>
      <c r="WY211" s="10">
        <f t="shared" si="390"/>
        <v>49000</v>
      </c>
      <c r="WZ211" s="10"/>
      <c r="XA211" s="10"/>
      <c r="XB211" s="10">
        <f t="shared" si="391"/>
        <v>0</v>
      </c>
      <c r="XC211" s="10">
        <f t="shared" si="392"/>
        <v>17000</v>
      </c>
      <c r="XD211" s="10">
        <f t="shared" si="393"/>
        <v>410000</v>
      </c>
      <c r="XE211" s="10">
        <f t="shared" si="394"/>
        <v>505000</v>
      </c>
      <c r="XF211" s="10"/>
      <c r="XG211" s="10">
        <f t="shared" si="395"/>
        <v>505000</v>
      </c>
      <c r="XH211" s="10">
        <f t="shared" si="396"/>
        <v>0</v>
      </c>
      <c r="XI211" s="10"/>
      <c r="XJ211" s="10"/>
      <c r="XK211" s="10"/>
    </row>
    <row r="212" spans="1:635" s="34" customFormat="1" ht="28.5" customHeight="1">
      <c r="A212" s="7">
        <v>1</v>
      </c>
      <c r="B212" s="9" t="s">
        <v>1859</v>
      </c>
      <c r="C212" s="7">
        <v>25975498</v>
      </c>
      <c r="D212" s="7" t="s">
        <v>1860</v>
      </c>
      <c r="E212" s="7" t="s">
        <v>1207</v>
      </c>
      <c r="F212" s="7">
        <v>6811251</v>
      </c>
      <c r="G212" s="7" t="s">
        <v>1262</v>
      </c>
      <c r="H212" s="7" t="s">
        <v>1263</v>
      </c>
      <c r="I212" s="7" t="s">
        <v>1865</v>
      </c>
      <c r="J212" s="35">
        <v>39083</v>
      </c>
      <c r="K212" s="7"/>
      <c r="L212" s="7" t="s">
        <v>1188</v>
      </c>
      <c r="M212" s="7"/>
      <c r="N212" s="7"/>
      <c r="O212" s="7"/>
      <c r="P212" s="7"/>
      <c r="Q212" s="7"/>
      <c r="R212" s="7"/>
      <c r="S212" s="7"/>
      <c r="T212" s="7"/>
      <c r="U212" s="7"/>
      <c r="V212" s="7"/>
      <c r="W212" s="7"/>
      <c r="X212" s="7" t="s">
        <v>1870</v>
      </c>
      <c r="Y212" s="7"/>
      <c r="Z212" s="7"/>
      <c r="AA212" s="7"/>
      <c r="AB212" s="7"/>
      <c r="AC212" s="7"/>
      <c r="AD212" s="7"/>
      <c r="AE212" s="7"/>
      <c r="AF212" s="7"/>
      <c r="AG212" s="7"/>
      <c r="AH212" s="7"/>
      <c r="AI212" s="7">
        <v>2</v>
      </c>
      <c r="AJ212" s="7">
        <v>2</v>
      </c>
      <c r="AK212" s="7">
        <v>138</v>
      </c>
      <c r="AL212" s="7">
        <v>150</v>
      </c>
      <c r="AM212" s="7">
        <v>150</v>
      </c>
      <c r="AN212" s="7"/>
      <c r="AO212" s="7" t="s">
        <v>1873</v>
      </c>
      <c r="AP212" s="7" t="s">
        <v>1870</v>
      </c>
      <c r="AQ212" s="7"/>
      <c r="AR212" s="7"/>
      <c r="AS212" s="7"/>
      <c r="AT212" s="7"/>
      <c r="AU212" s="7"/>
      <c r="AV212" s="7"/>
      <c r="AW212" s="7"/>
      <c r="AX212" s="7"/>
      <c r="AY212" s="7"/>
      <c r="AZ212" s="7"/>
      <c r="BA212" s="7"/>
      <c r="BB212" s="7"/>
      <c r="BC212" s="7"/>
      <c r="BD212" s="7"/>
      <c r="BE212" s="7">
        <v>2</v>
      </c>
      <c r="BF212" s="7">
        <v>2</v>
      </c>
      <c r="BG212" s="7">
        <v>22</v>
      </c>
      <c r="BH212" s="7">
        <v>30</v>
      </c>
      <c r="BI212" s="7">
        <v>30</v>
      </c>
      <c r="BJ212" s="7"/>
      <c r="BK212" s="7"/>
      <c r="BL212" s="7" t="s">
        <v>1864</v>
      </c>
      <c r="BM212" s="7" t="s">
        <v>1619</v>
      </c>
      <c r="BN212" s="7" t="s">
        <v>1230</v>
      </c>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v>2</v>
      </c>
      <c r="EL212" s="7">
        <v>0.6</v>
      </c>
      <c r="EM212" s="7">
        <v>0.6</v>
      </c>
      <c r="EN212" s="7">
        <v>240000</v>
      </c>
      <c r="EO212" s="7">
        <v>230000</v>
      </c>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v>2</v>
      </c>
      <c r="FP212" s="7">
        <v>0.15</v>
      </c>
      <c r="FQ212" s="7">
        <v>0.1</v>
      </c>
      <c r="FR212" s="7">
        <v>70000</v>
      </c>
      <c r="FS212" s="7">
        <v>70000</v>
      </c>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c r="IT212" s="7"/>
      <c r="IU212" s="7"/>
      <c r="IV212" s="7"/>
      <c r="IW212" s="7"/>
      <c r="IX212" s="7"/>
      <c r="IY212" s="7"/>
      <c r="IZ212" s="7"/>
      <c r="JA212" s="7"/>
      <c r="JB212" s="7"/>
      <c r="JC212" s="7"/>
      <c r="JD212" s="7"/>
      <c r="JE212" s="7"/>
      <c r="JF212" s="7"/>
      <c r="JG212" s="7"/>
      <c r="JH212" s="7"/>
      <c r="JI212" s="7"/>
      <c r="JJ212" s="7"/>
      <c r="JK212" s="7"/>
      <c r="JL212" s="7"/>
      <c r="JM212" s="7"/>
      <c r="JN212" s="7"/>
      <c r="JO212" s="7"/>
      <c r="JP212" s="7"/>
      <c r="JQ212" s="7"/>
      <c r="JR212" s="7"/>
      <c r="JS212" s="7"/>
      <c r="JT212" s="7"/>
      <c r="JU212" s="7"/>
      <c r="JV212" s="7"/>
      <c r="JW212" s="7"/>
      <c r="JX212" s="7"/>
      <c r="JY212" s="7"/>
      <c r="JZ212" s="7"/>
      <c r="KA212" s="7"/>
      <c r="KB212" s="7"/>
      <c r="KC212" s="7"/>
      <c r="KD212" s="7"/>
      <c r="KE212" s="7"/>
      <c r="KF212" s="7"/>
      <c r="KG212" s="7">
        <v>0</v>
      </c>
      <c r="KH212" s="7"/>
      <c r="KI212" s="7">
        <v>0.6</v>
      </c>
      <c r="KJ212" s="7">
        <v>0</v>
      </c>
      <c r="KK212" s="7">
        <v>0</v>
      </c>
      <c r="KL212" s="7">
        <v>0</v>
      </c>
      <c r="KM212" s="7">
        <v>0.6</v>
      </c>
      <c r="KN212" s="7">
        <v>310000</v>
      </c>
      <c r="KO212" s="7">
        <v>300000</v>
      </c>
      <c r="KP212" s="7">
        <v>300000</v>
      </c>
      <c r="KQ212" s="7"/>
      <c r="KR212" s="7"/>
      <c r="KS212" s="7"/>
      <c r="KT212" s="7">
        <v>0</v>
      </c>
      <c r="KU212" s="7">
        <v>0</v>
      </c>
      <c r="KV212" s="7">
        <v>0</v>
      </c>
      <c r="KW212" s="7"/>
      <c r="KX212" s="7"/>
      <c r="KY212" s="7"/>
      <c r="KZ212" s="7">
        <v>0</v>
      </c>
      <c r="LA212" s="7">
        <v>0</v>
      </c>
      <c r="LB212" s="7">
        <v>0</v>
      </c>
      <c r="LC212" s="7"/>
      <c r="LD212" s="7"/>
      <c r="LE212" s="7"/>
      <c r="LF212" s="7">
        <v>0</v>
      </c>
      <c r="LG212" s="7">
        <v>0</v>
      </c>
      <c r="LH212" s="7">
        <v>0</v>
      </c>
      <c r="LI212" s="7"/>
      <c r="LJ212" s="7"/>
      <c r="LK212" s="7"/>
      <c r="LL212" s="7">
        <v>2000</v>
      </c>
      <c r="LM212" s="7">
        <v>0</v>
      </c>
      <c r="LN212" s="7">
        <v>0</v>
      </c>
      <c r="LO212" s="7"/>
      <c r="LP212" s="7"/>
      <c r="LQ212" s="7"/>
      <c r="LR212" s="7">
        <v>4000</v>
      </c>
      <c r="LS212" s="7">
        <v>1000</v>
      </c>
      <c r="LT212" s="7">
        <v>1000</v>
      </c>
      <c r="LU212" s="7"/>
      <c r="LV212" s="7"/>
      <c r="LW212" s="7"/>
      <c r="LX212" s="7">
        <v>0</v>
      </c>
      <c r="LY212" s="7">
        <v>0</v>
      </c>
      <c r="LZ212" s="7">
        <v>0</v>
      </c>
      <c r="MA212" s="7"/>
      <c r="MB212" s="7"/>
      <c r="MC212" s="7"/>
      <c r="MD212" s="7">
        <v>3000</v>
      </c>
      <c r="ME212" s="7">
        <v>1000</v>
      </c>
      <c r="MF212" s="7">
        <v>1000</v>
      </c>
      <c r="MG212" s="7"/>
      <c r="MH212" s="7"/>
      <c r="MI212" s="7"/>
      <c r="MJ212" s="7">
        <v>0</v>
      </c>
      <c r="MK212" s="7">
        <v>0</v>
      </c>
      <c r="ML212" s="7">
        <v>0</v>
      </c>
      <c r="MM212" s="7"/>
      <c r="MN212" s="7"/>
      <c r="MO212" s="7"/>
      <c r="MP212" s="7">
        <v>1000</v>
      </c>
      <c r="MQ212" s="7">
        <v>1000</v>
      </c>
      <c r="MR212" s="7">
        <v>1000</v>
      </c>
      <c r="MS212" s="7"/>
      <c r="MT212" s="7"/>
      <c r="MU212" s="7"/>
      <c r="MV212" s="7">
        <v>13000</v>
      </c>
      <c r="MW212" s="7">
        <v>3000</v>
      </c>
      <c r="MX212" s="7">
        <v>3000</v>
      </c>
      <c r="MY212" s="7"/>
      <c r="MZ212" s="7"/>
      <c r="NA212" s="7"/>
      <c r="NB212" s="7">
        <v>12000</v>
      </c>
      <c r="NC212" s="7">
        <v>4000</v>
      </c>
      <c r="ND212" s="7">
        <v>4000</v>
      </c>
      <c r="NE212" s="7"/>
      <c r="NF212" s="7"/>
      <c r="NG212" s="7"/>
      <c r="NH212" s="7">
        <v>0</v>
      </c>
      <c r="NI212" s="7">
        <v>0</v>
      </c>
      <c r="NJ212" s="7">
        <v>0</v>
      </c>
      <c r="NK212" s="7"/>
      <c r="NL212" s="7"/>
      <c r="NM212" s="7"/>
      <c r="NN212" s="7">
        <v>15000</v>
      </c>
      <c r="NO212" s="7">
        <v>6000</v>
      </c>
      <c r="NP212" s="7">
        <v>6000</v>
      </c>
      <c r="NQ212" s="7"/>
      <c r="NR212" s="7"/>
      <c r="NS212" s="7"/>
      <c r="NT212" s="7">
        <v>4000</v>
      </c>
      <c r="NU212" s="7">
        <v>2000</v>
      </c>
      <c r="NV212" s="7">
        <v>2000</v>
      </c>
      <c r="NW212" s="7"/>
      <c r="NX212" s="7"/>
      <c r="NY212" s="7"/>
      <c r="NZ212" s="7">
        <v>2000</v>
      </c>
      <c r="OA212" s="7">
        <v>0</v>
      </c>
      <c r="OB212" s="7">
        <v>0</v>
      </c>
      <c r="OC212" s="7"/>
      <c r="OD212" s="7"/>
      <c r="OE212" s="7"/>
      <c r="OF212" s="7">
        <v>4000</v>
      </c>
      <c r="OG212" s="7">
        <v>1000</v>
      </c>
      <c r="OH212" s="7">
        <v>1000</v>
      </c>
      <c r="OI212" s="7"/>
      <c r="OJ212" s="7"/>
      <c r="OK212" s="7"/>
      <c r="OL212" s="7">
        <v>0</v>
      </c>
      <c r="OM212" s="7">
        <v>0</v>
      </c>
      <c r="ON212" s="7">
        <v>0</v>
      </c>
      <c r="OO212" s="7"/>
      <c r="OP212" s="7"/>
      <c r="OQ212" s="7"/>
      <c r="OR212" s="7">
        <v>0</v>
      </c>
      <c r="OS212" s="7">
        <v>0</v>
      </c>
      <c r="OT212" s="7">
        <v>0</v>
      </c>
      <c r="OU212" s="7"/>
      <c r="OV212" s="7"/>
      <c r="OW212" s="7"/>
      <c r="OX212" s="7">
        <v>5000</v>
      </c>
      <c r="OY212" s="7">
        <v>1000</v>
      </c>
      <c r="OZ212" s="7">
        <v>1000</v>
      </c>
      <c r="PA212" s="7"/>
      <c r="PB212" s="7"/>
      <c r="PC212" s="7"/>
      <c r="PD212" s="7">
        <v>0</v>
      </c>
      <c r="PE212" s="7">
        <v>0</v>
      </c>
      <c r="PF212" s="7">
        <v>0</v>
      </c>
      <c r="PG212" s="7"/>
      <c r="PH212" s="7"/>
      <c r="PI212" s="7"/>
      <c r="PJ212" s="7">
        <v>0</v>
      </c>
      <c r="PK212" s="7">
        <v>0</v>
      </c>
      <c r="PL212" s="7">
        <v>0</v>
      </c>
      <c r="PM212" s="7"/>
      <c r="PN212" s="7"/>
      <c r="PO212" s="7"/>
      <c r="PP212" s="7">
        <v>375000</v>
      </c>
      <c r="PQ212" s="7">
        <v>320000</v>
      </c>
      <c r="PR212" s="8">
        <v>320000</v>
      </c>
      <c r="PS212" s="7">
        <v>100</v>
      </c>
      <c r="PT212" s="7">
        <v>100</v>
      </c>
      <c r="PU212" s="7"/>
      <c r="PV212" s="7"/>
      <c r="PW212" s="7"/>
      <c r="PX212" s="7">
        <v>239000</v>
      </c>
      <c r="PY212" s="7">
        <v>279000</v>
      </c>
      <c r="PZ212" s="7">
        <v>320000</v>
      </c>
      <c r="QA212" s="7">
        <v>0</v>
      </c>
      <c r="QB212" s="7">
        <v>0</v>
      </c>
      <c r="QC212" s="7">
        <v>0</v>
      </c>
      <c r="QD212" s="7">
        <v>0</v>
      </c>
      <c r="QE212" s="7">
        <v>0</v>
      </c>
      <c r="QF212" s="7">
        <v>0</v>
      </c>
      <c r="QG212" s="7">
        <v>0</v>
      </c>
      <c r="QH212" s="7">
        <v>0</v>
      </c>
      <c r="QI212" s="7">
        <v>0</v>
      </c>
      <c r="QJ212" s="7">
        <v>0</v>
      </c>
      <c r="QK212" s="7">
        <v>0</v>
      </c>
      <c r="QL212" s="7">
        <v>0</v>
      </c>
      <c r="QM212" s="7"/>
      <c r="QN212" s="7">
        <v>0</v>
      </c>
      <c r="QO212" s="7">
        <v>0</v>
      </c>
      <c r="QP212" s="7">
        <v>0</v>
      </c>
      <c r="QQ212" s="7"/>
      <c r="QR212" s="7"/>
      <c r="QS212" s="7"/>
      <c r="QT212" s="7"/>
      <c r="QU212" s="7">
        <v>16000</v>
      </c>
      <c r="QV212" s="7">
        <v>30000</v>
      </c>
      <c r="QW212" s="7">
        <v>42000</v>
      </c>
      <c r="QX212" s="7">
        <v>5000</v>
      </c>
      <c r="QY212" s="7">
        <v>10000</v>
      </c>
      <c r="QZ212" s="7">
        <v>10000</v>
      </c>
      <c r="RA212" s="7"/>
      <c r="RB212" s="7"/>
      <c r="RC212" s="7"/>
      <c r="RD212" s="7">
        <v>1474</v>
      </c>
      <c r="RE212" s="7">
        <v>3000</v>
      </c>
      <c r="RF212" s="7">
        <v>3000</v>
      </c>
      <c r="RG212" s="7"/>
      <c r="RH212" s="7"/>
      <c r="RI212" s="7">
        <v>0</v>
      </c>
      <c r="RJ212" s="7"/>
      <c r="RK212" s="7"/>
      <c r="RL212" s="7"/>
      <c r="RM212" s="7" t="s">
        <v>1188</v>
      </c>
      <c r="RN212" s="7"/>
      <c r="RO212" s="7"/>
      <c r="RP212" s="7"/>
      <c r="RQ212" s="7"/>
      <c r="RR212" s="7"/>
      <c r="RS212" s="7"/>
      <c r="RT212" s="7"/>
      <c r="RU212" s="7"/>
      <c r="RV212" s="7"/>
      <c r="RW212" s="7"/>
      <c r="RX212" s="7"/>
      <c r="RY212" s="7"/>
      <c r="RZ212" s="7"/>
      <c r="SA212" s="7"/>
      <c r="SB212" s="7"/>
      <c r="SC212" s="7"/>
      <c r="SD212" s="7"/>
      <c r="SE212" s="7"/>
      <c r="SF212" s="7"/>
      <c r="SG212" s="36">
        <f t="shared" si="397"/>
        <v>375000</v>
      </c>
      <c r="SH212" s="36">
        <f t="shared" si="398"/>
        <v>375000</v>
      </c>
      <c r="SI212" s="36">
        <f t="shared" si="399"/>
        <v>310000</v>
      </c>
      <c r="SJ212" s="20">
        <f t="shared" si="400"/>
        <v>310000</v>
      </c>
      <c r="SK212" s="20">
        <f t="shared" si="401"/>
        <v>0</v>
      </c>
      <c r="SL212" s="20">
        <f t="shared" si="402"/>
        <v>0</v>
      </c>
      <c r="SM212" s="20">
        <f t="shared" si="403"/>
        <v>0</v>
      </c>
      <c r="SN212" s="36">
        <f t="shared" si="404"/>
        <v>65000</v>
      </c>
      <c r="SO212" s="36">
        <f t="shared" si="405"/>
        <v>6000</v>
      </c>
      <c r="SP212" s="20">
        <f t="shared" si="406"/>
        <v>2000</v>
      </c>
      <c r="SQ212" s="20">
        <f t="shared" si="407"/>
        <v>4000</v>
      </c>
      <c r="SR212" s="20">
        <f t="shared" si="408"/>
        <v>0</v>
      </c>
      <c r="SS212" s="20">
        <f t="shared" si="409"/>
        <v>3000</v>
      </c>
      <c r="ST212" s="20">
        <f t="shared" si="410"/>
        <v>0</v>
      </c>
      <c r="SU212" s="20">
        <f t="shared" si="411"/>
        <v>1000</v>
      </c>
      <c r="SV212" s="36">
        <f t="shared" si="412"/>
        <v>55000</v>
      </c>
      <c r="SW212" s="20">
        <f t="shared" si="413"/>
        <v>13000</v>
      </c>
      <c r="SX212" s="20">
        <f t="shared" si="414"/>
        <v>12000</v>
      </c>
      <c r="SY212" s="20">
        <f t="shared" si="415"/>
        <v>0</v>
      </c>
      <c r="SZ212" s="20">
        <f t="shared" si="416"/>
        <v>15000</v>
      </c>
      <c r="TA212" s="20">
        <f t="shared" si="417"/>
        <v>4000</v>
      </c>
      <c r="TB212" s="20">
        <f t="shared" si="418"/>
        <v>2000</v>
      </c>
      <c r="TC212" s="20">
        <f t="shared" si="419"/>
        <v>4000</v>
      </c>
      <c r="TD212" s="20">
        <f t="shared" si="420"/>
        <v>0</v>
      </c>
      <c r="TE212" s="20">
        <f t="shared" si="421"/>
        <v>0</v>
      </c>
      <c r="TF212" s="20">
        <f t="shared" si="422"/>
        <v>5000</v>
      </c>
      <c r="TG212" s="20">
        <f t="shared" si="423"/>
        <v>0</v>
      </c>
      <c r="TH212" s="20">
        <f t="shared" si="424"/>
        <v>0</v>
      </c>
      <c r="TI212" s="6"/>
      <c r="TJ212" s="36">
        <f t="shared" si="425"/>
        <v>320000</v>
      </c>
      <c r="TK212" s="36">
        <f t="shared" si="426"/>
        <v>320000</v>
      </c>
      <c r="TL212" s="36">
        <f t="shared" si="427"/>
        <v>300000</v>
      </c>
      <c r="TM212" s="20">
        <f t="shared" si="428"/>
        <v>300000</v>
      </c>
      <c r="TN212" s="20">
        <f t="shared" si="429"/>
        <v>0</v>
      </c>
      <c r="TO212" s="20">
        <f t="shared" si="430"/>
        <v>0</v>
      </c>
      <c r="TP212" s="20">
        <f t="shared" si="431"/>
        <v>0</v>
      </c>
      <c r="TQ212" s="36">
        <f t="shared" si="432"/>
        <v>20000</v>
      </c>
      <c r="TR212" s="36">
        <f t="shared" si="433"/>
        <v>1000</v>
      </c>
      <c r="TS212" s="20">
        <f t="shared" si="434"/>
        <v>0</v>
      </c>
      <c r="TT212" s="20">
        <f t="shared" si="435"/>
        <v>1000</v>
      </c>
      <c r="TU212" s="20">
        <f t="shared" si="436"/>
        <v>0</v>
      </c>
      <c r="TV212" s="20">
        <f t="shared" si="437"/>
        <v>1000</v>
      </c>
      <c r="TW212" s="20">
        <f t="shared" si="438"/>
        <v>0</v>
      </c>
      <c r="TX212" s="20">
        <f t="shared" si="439"/>
        <v>1000</v>
      </c>
      <c r="TY212" s="36">
        <f t="shared" si="440"/>
        <v>17000</v>
      </c>
      <c r="TZ212" s="20">
        <f t="shared" si="441"/>
        <v>3000</v>
      </c>
      <c r="UA212" s="20">
        <f t="shared" si="442"/>
        <v>4000</v>
      </c>
      <c r="UB212" s="20">
        <f t="shared" si="443"/>
        <v>0</v>
      </c>
      <c r="UC212" s="20">
        <f t="shared" si="444"/>
        <v>6000</v>
      </c>
      <c r="UD212" s="20">
        <f t="shared" si="445"/>
        <v>2000</v>
      </c>
      <c r="UE212" s="20">
        <f t="shared" si="446"/>
        <v>0</v>
      </c>
      <c r="UF212" s="20">
        <f t="shared" si="447"/>
        <v>1000</v>
      </c>
      <c r="UG212" s="20">
        <f t="shared" si="448"/>
        <v>0</v>
      </c>
      <c r="UH212" s="20">
        <f t="shared" si="449"/>
        <v>0</v>
      </c>
      <c r="UI212" s="20">
        <f t="shared" si="450"/>
        <v>1000</v>
      </c>
      <c r="UJ212" s="20">
        <f t="shared" si="451"/>
        <v>0</v>
      </c>
      <c r="UK212" s="20">
        <f t="shared" si="452"/>
        <v>0</v>
      </c>
      <c r="UL212" s="6"/>
      <c r="UM212" s="36">
        <f t="shared" si="453"/>
        <v>320000</v>
      </c>
      <c r="UN212" s="36">
        <f t="shared" si="454"/>
        <v>320000</v>
      </c>
      <c r="UO212" s="36">
        <f t="shared" si="455"/>
        <v>300000</v>
      </c>
      <c r="UP212" s="20">
        <f t="shared" si="456"/>
        <v>300000</v>
      </c>
      <c r="UQ212" s="20">
        <f t="shared" si="457"/>
        <v>0</v>
      </c>
      <c r="UR212" s="20">
        <f t="shared" si="458"/>
        <v>0</v>
      </c>
      <c r="US212" s="20">
        <f t="shared" si="459"/>
        <v>0</v>
      </c>
      <c r="UT212" s="36">
        <f t="shared" si="460"/>
        <v>20000</v>
      </c>
      <c r="UU212" s="36">
        <f t="shared" si="461"/>
        <v>1000</v>
      </c>
      <c r="UV212" s="20">
        <f t="shared" si="462"/>
        <v>0</v>
      </c>
      <c r="UW212" s="20">
        <f t="shared" si="463"/>
        <v>1000</v>
      </c>
      <c r="UX212" s="20">
        <f t="shared" si="464"/>
        <v>0</v>
      </c>
      <c r="UY212" s="20">
        <f t="shared" si="465"/>
        <v>1000</v>
      </c>
      <c r="UZ212" s="20">
        <f t="shared" si="466"/>
        <v>0</v>
      </c>
      <c r="VA212" s="20">
        <f t="shared" si="467"/>
        <v>1000</v>
      </c>
      <c r="VB212" s="36">
        <f t="shared" si="468"/>
        <v>17000</v>
      </c>
      <c r="VC212" s="20">
        <f t="shared" si="469"/>
        <v>3000</v>
      </c>
      <c r="VD212" s="20">
        <f t="shared" si="470"/>
        <v>4000</v>
      </c>
      <c r="VE212" s="20">
        <f t="shared" si="471"/>
        <v>0</v>
      </c>
      <c r="VF212" s="20">
        <f t="shared" si="472"/>
        <v>6000</v>
      </c>
      <c r="VG212" s="20">
        <f t="shared" si="473"/>
        <v>2000</v>
      </c>
      <c r="VH212" s="20">
        <f t="shared" si="474"/>
        <v>0</v>
      </c>
      <c r="VI212" s="20">
        <f t="shared" si="475"/>
        <v>1000</v>
      </c>
      <c r="VJ212" s="20">
        <f t="shared" si="476"/>
        <v>0</v>
      </c>
      <c r="VK212" s="20">
        <f t="shared" si="477"/>
        <v>0</v>
      </c>
      <c r="VL212" s="20">
        <f t="shared" si="478"/>
        <v>1000</v>
      </c>
      <c r="VM212" s="20">
        <f t="shared" si="479"/>
        <v>0</v>
      </c>
      <c r="VN212" s="20">
        <f t="shared" si="480"/>
        <v>0</v>
      </c>
      <c r="VT212" s="34">
        <f t="shared" si="367"/>
        <v>6811251</v>
      </c>
      <c r="VU212" s="34" t="str">
        <f t="shared" si="368"/>
        <v>TyfloCentrum Hradec Králové, o. p. s.</v>
      </c>
      <c r="VV212" s="34" t="str">
        <f t="shared" si="369"/>
        <v>základní a odborné poradenství pro zrakově postižené</v>
      </c>
      <c r="VW212" s="34" t="str">
        <f t="shared" si="370"/>
        <v>odborné sociální poradenství</v>
      </c>
      <c r="VX212" s="10">
        <f t="shared" si="371"/>
        <v>9000</v>
      </c>
      <c r="VY212" s="10"/>
      <c r="VZ212" s="10"/>
      <c r="WA212" s="10">
        <f t="shared" si="372"/>
        <v>13000</v>
      </c>
      <c r="WB212" s="10">
        <f t="shared" si="373"/>
        <v>2000</v>
      </c>
      <c r="WC212" s="10">
        <f t="shared" si="374"/>
        <v>0</v>
      </c>
      <c r="WD212" s="10">
        <f t="shared" si="375"/>
        <v>0</v>
      </c>
      <c r="WE212" s="10">
        <f t="shared" si="376"/>
        <v>31000</v>
      </c>
      <c r="WF212" s="10"/>
      <c r="WG212" s="10"/>
      <c r="WH212" s="10">
        <f t="shared" si="377"/>
        <v>0</v>
      </c>
      <c r="WI212" s="10">
        <f t="shared" si="378"/>
        <v>10000</v>
      </c>
      <c r="WJ212" s="10">
        <f t="shared" si="379"/>
        <v>240000</v>
      </c>
      <c r="WK212" s="10"/>
      <c r="WL212" s="10">
        <f t="shared" si="380"/>
        <v>70000</v>
      </c>
      <c r="WM212" s="10">
        <f t="shared" si="381"/>
        <v>375000</v>
      </c>
      <c r="WN212" s="10">
        <f t="shared" si="382"/>
        <v>375000</v>
      </c>
      <c r="WO212" s="10">
        <f t="shared" si="383"/>
        <v>0</v>
      </c>
      <c r="WP212" s="10">
        <f t="shared" si="384"/>
        <v>310000</v>
      </c>
      <c r="WQ212" s="34">
        <v>6115340</v>
      </c>
      <c r="WR212" s="10">
        <f t="shared" si="385"/>
        <v>2000</v>
      </c>
      <c r="WS212" s="10"/>
      <c r="WT212" s="10"/>
      <c r="WU212" s="10">
        <f t="shared" si="386"/>
        <v>3000</v>
      </c>
      <c r="WV212" s="10">
        <f t="shared" si="387"/>
        <v>0</v>
      </c>
      <c r="WW212" s="10">
        <f t="shared" si="388"/>
        <v>0</v>
      </c>
      <c r="WX212" s="10">
        <f t="shared" si="389"/>
        <v>0</v>
      </c>
      <c r="WY212" s="10">
        <f t="shared" si="390"/>
        <v>12000</v>
      </c>
      <c r="WZ212" s="10"/>
      <c r="XA212" s="10"/>
      <c r="XB212" s="10">
        <f t="shared" si="391"/>
        <v>0</v>
      </c>
      <c r="XC212" s="10">
        <f t="shared" si="392"/>
        <v>3000</v>
      </c>
      <c r="XD212" s="10">
        <f t="shared" si="393"/>
        <v>300000</v>
      </c>
      <c r="XE212" s="10">
        <f t="shared" si="394"/>
        <v>320000</v>
      </c>
      <c r="XF212" s="10"/>
      <c r="XG212" s="10">
        <f t="shared" si="395"/>
        <v>320000</v>
      </c>
      <c r="XH212" s="10">
        <f t="shared" si="396"/>
        <v>0</v>
      </c>
      <c r="XI212" s="10"/>
      <c r="XJ212" s="10"/>
      <c r="XK212" s="10"/>
    </row>
    <row r="213" spans="1:635" s="34" customFormat="1" ht="28.5" customHeight="1">
      <c r="A213" s="7">
        <v>1</v>
      </c>
      <c r="B213" s="9" t="s">
        <v>1874</v>
      </c>
      <c r="C213" s="7">
        <v>579025</v>
      </c>
      <c r="D213" s="7" t="s">
        <v>1875</v>
      </c>
      <c r="E213" s="7" t="s">
        <v>1219</v>
      </c>
      <c r="F213" s="7">
        <v>9445282</v>
      </c>
      <c r="G213" s="7" t="s">
        <v>1227</v>
      </c>
      <c r="H213" s="7" t="s">
        <v>1187</v>
      </c>
      <c r="I213" s="7" t="s">
        <v>1874</v>
      </c>
      <c r="J213" s="35">
        <v>39083</v>
      </c>
      <c r="K213" s="7"/>
      <c r="L213" s="7" t="s">
        <v>1188</v>
      </c>
      <c r="M213" s="7" t="s">
        <v>1463</v>
      </c>
      <c r="N213" s="7">
        <v>76</v>
      </c>
      <c r="O213" s="7"/>
      <c r="P213" s="7">
        <v>78</v>
      </c>
      <c r="Q213" s="7">
        <v>76</v>
      </c>
      <c r="R213" s="7">
        <v>76</v>
      </c>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t="s">
        <v>1224</v>
      </c>
      <c r="BM213" s="7" t="s">
        <v>1225</v>
      </c>
      <c r="BN213" s="7" t="s">
        <v>1319</v>
      </c>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v>0</v>
      </c>
      <c r="DB213" s="7">
        <v>0</v>
      </c>
      <c r="DC213" s="7">
        <v>0</v>
      </c>
      <c r="DD213" s="7">
        <v>0</v>
      </c>
      <c r="DE213" s="7">
        <v>0</v>
      </c>
      <c r="DF213" s="7">
        <v>1</v>
      </c>
      <c r="DG213" s="7">
        <v>29</v>
      </c>
      <c r="DH213" s="7">
        <v>19</v>
      </c>
      <c r="DI213" s="7">
        <v>24</v>
      </c>
      <c r="DJ213" s="7">
        <v>0</v>
      </c>
      <c r="DK213" s="7">
        <v>1</v>
      </c>
      <c r="DL213" s="7">
        <v>29</v>
      </c>
      <c r="DM213" s="7">
        <v>19</v>
      </c>
      <c r="DN213" s="7">
        <v>24</v>
      </c>
      <c r="DO213" s="7">
        <v>0</v>
      </c>
      <c r="DP213" s="7">
        <v>0</v>
      </c>
      <c r="DQ213" s="7">
        <v>73</v>
      </c>
      <c r="DR213" s="7">
        <v>73</v>
      </c>
      <c r="DS213" s="7">
        <v>0</v>
      </c>
      <c r="DT213" s="7">
        <v>0</v>
      </c>
      <c r="DU213" s="7">
        <v>0</v>
      </c>
      <c r="DV213" s="7">
        <v>0</v>
      </c>
      <c r="DW213" s="7">
        <v>0</v>
      </c>
      <c r="DX213" s="7">
        <v>3</v>
      </c>
      <c r="DY213" s="7">
        <v>30</v>
      </c>
      <c r="DZ213" s="7">
        <v>19</v>
      </c>
      <c r="EA213" s="7">
        <v>24</v>
      </c>
      <c r="EB213" s="7">
        <v>0</v>
      </c>
      <c r="EC213" s="7">
        <v>3</v>
      </c>
      <c r="ED213" s="7">
        <v>30</v>
      </c>
      <c r="EE213" s="7">
        <v>19</v>
      </c>
      <c r="EF213" s="7">
        <v>24</v>
      </c>
      <c r="EG213" s="7">
        <v>0</v>
      </c>
      <c r="EH213" s="7">
        <v>0</v>
      </c>
      <c r="EI213" s="7">
        <v>76</v>
      </c>
      <c r="EJ213" s="7">
        <v>76</v>
      </c>
      <c r="EK213" s="7">
        <v>3</v>
      </c>
      <c r="EL213" s="7">
        <v>3</v>
      </c>
      <c r="EM213" s="7">
        <v>2</v>
      </c>
      <c r="EN213" s="7">
        <v>1224000</v>
      </c>
      <c r="EO213" s="7">
        <v>900000</v>
      </c>
      <c r="EP213" s="7">
        <v>22</v>
      </c>
      <c r="EQ213" s="7">
        <v>21.5</v>
      </c>
      <c r="ER213" s="7">
        <v>22.5</v>
      </c>
      <c r="ES213" s="7">
        <v>8488000</v>
      </c>
      <c r="ET213" s="7">
        <v>6241000</v>
      </c>
      <c r="EU213" s="7">
        <v>7</v>
      </c>
      <c r="EV213" s="7">
        <v>7</v>
      </c>
      <c r="EW213" s="7">
        <v>7</v>
      </c>
      <c r="EX213" s="7">
        <v>3393000</v>
      </c>
      <c r="EY213" s="7">
        <v>0</v>
      </c>
      <c r="EZ213" s="7"/>
      <c r="FA213" s="7"/>
      <c r="FB213" s="7"/>
      <c r="FC213" s="7"/>
      <c r="FD213" s="7"/>
      <c r="FE213" s="7"/>
      <c r="FF213" s="7"/>
      <c r="FG213" s="7"/>
      <c r="FH213" s="7"/>
      <c r="FI213" s="7"/>
      <c r="FJ213" s="7"/>
      <c r="FK213" s="7"/>
      <c r="FL213" s="7"/>
      <c r="FM213" s="7"/>
      <c r="FN213" s="7"/>
      <c r="FO213" s="7">
        <v>21</v>
      </c>
      <c r="FP213" s="7">
        <v>20.5</v>
      </c>
      <c r="FQ213" s="7">
        <v>20.5</v>
      </c>
      <c r="FR213" s="7">
        <v>7312000</v>
      </c>
      <c r="FS213" s="7">
        <v>5376000</v>
      </c>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c r="IP213" s="7"/>
      <c r="IQ213" s="7"/>
      <c r="IR213" s="7"/>
      <c r="IS213" s="7">
        <v>7</v>
      </c>
      <c r="IT213" s="7">
        <v>1150</v>
      </c>
      <c r="IU213" s="7">
        <v>0.57299999999999995</v>
      </c>
      <c r="IV213" s="7">
        <v>75900</v>
      </c>
      <c r="IW213" s="7">
        <v>0</v>
      </c>
      <c r="IX213" s="7"/>
      <c r="IY213" s="7"/>
      <c r="IZ213" s="7"/>
      <c r="JA213" s="7"/>
      <c r="JB213" s="7"/>
      <c r="JC213" s="7"/>
      <c r="JD213" s="7"/>
      <c r="JE213" s="7"/>
      <c r="JF213" s="7"/>
      <c r="JG213" s="7"/>
      <c r="JH213" s="7"/>
      <c r="JI213" s="7"/>
      <c r="JJ213" s="7"/>
      <c r="JK213" s="7"/>
      <c r="JL213" s="7"/>
      <c r="JM213" s="7"/>
      <c r="JN213" s="7"/>
      <c r="JO213" s="7"/>
      <c r="JP213" s="7"/>
      <c r="JQ213" s="7"/>
      <c r="JR213" s="7"/>
      <c r="JS213" s="7"/>
      <c r="JT213" s="7"/>
      <c r="JU213" s="7"/>
      <c r="JV213" s="7"/>
      <c r="JW213" s="7"/>
      <c r="JX213" s="7"/>
      <c r="JY213" s="7"/>
      <c r="JZ213" s="7"/>
      <c r="KA213" s="7"/>
      <c r="KB213" s="7"/>
      <c r="KC213" s="7"/>
      <c r="KD213" s="7"/>
      <c r="KE213" s="7"/>
      <c r="KF213" s="7"/>
      <c r="KG213" s="7">
        <v>0</v>
      </c>
      <c r="KH213" s="7"/>
      <c r="KI213" s="7">
        <v>31.5</v>
      </c>
      <c r="KJ213" s="7">
        <v>0</v>
      </c>
      <c r="KK213" s="7">
        <v>0</v>
      </c>
      <c r="KL213" s="7">
        <v>0</v>
      </c>
      <c r="KM213" s="7">
        <v>31.5</v>
      </c>
      <c r="KN213" s="7">
        <v>20417000</v>
      </c>
      <c r="KO213" s="7">
        <v>12517000</v>
      </c>
      <c r="KP213" s="7">
        <v>12517000</v>
      </c>
      <c r="KQ213" s="7"/>
      <c r="KR213" s="7"/>
      <c r="KS213" s="7"/>
      <c r="KT213" s="7">
        <v>0</v>
      </c>
      <c r="KU213" s="7">
        <v>0</v>
      </c>
      <c r="KV213" s="7">
        <v>0</v>
      </c>
      <c r="KW213" s="7"/>
      <c r="KX213" s="7"/>
      <c r="KY213" s="7"/>
      <c r="KZ213" s="7">
        <v>75900</v>
      </c>
      <c r="LA213" s="7">
        <v>0</v>
      </c>
      <c r="LB213" s="7">
        <v>0</v>
      </c>
      <c r="LC213" s="7"/>
      <c r="LD213" s="7"/>
      <c r="LE213" s="7"/>
      <c r="LF213" s="7">
        <v>0</v>
      </c>
      <c r="LG213" s="7">
        <v>0</v>
      </c>
      <c r="LH213" s="7">
        <v>0</v>
      </c>
      <c r="LI213" s="7"/>
      <c r="LJ213" s="7"/>
      <c r="LK213" s="7"/>
      <c r="LL213" s="7">
        <v>0</v>
      </c>
      <c r="LM213" s="7">
        <v>0</v>
      </c>
      <c r="LN213" s="7">
        <v>0</v>
      </c>
      <c r="LO213" s="7"/>
      <c r="LP213" s="7"/>
      <c r="LQ213" s="7"/>
      <c r="LR213" s="7">
        <v>500000</v>
      </c>
      <c r="LS213" s="7">
        <v>0</v>
      </c>
      <c r="LT213" s="7">
        <v>0</v>
      </c>
      <c r="LU213" s="7"/>
      <c r="LV213" s="7"/>
      <c r="LW213" s="7"/>
      <c r="LX213" s="7">
        <v>2300000</v>
      </c>
      <c r="LY213" s="7">
        <v>0</v>
      </c>
      <c r="LZ213" s="7">
        <v>0</v>
      </c>
      <c r="MA213" s="7"/>
      <c r="MB213" s="7"/>
      <c r="MC213" s="7"/>
      <c r="MD213" s="7">
        <v>180000</v>
      </c>
      <c r="ME213" s="7">
        <v>0</v>
      </c>
      <c r="MF213" s="7">
        <v>0</v>
      </c>
      <c r="MG213" s="7"/>
      <c r="MH213" s="7"/>
      <c r="MI213" s="7"/>
      <c r="MJ213" s="7">
        <v>80000</v>
      </c>
      <c r="MK213" s="7">
        <v>0</v>
      </c>
      <c r="ML213" s="7">
        <v>0</v>
      </c>
      <c r="MM213" s="7"/>
      <c r="MN213" s="7"/>
      <c r="MO213" s="7"/>
      <c r="MP213" s="7">
        <v>1140000</v>
      </c>
      <c r="MQ213" s="7">
        <v>0</v>
      </c>
      <c r="MR213" s="7">
        <v>0</v>
      </c>
      <c r="MS213" s="7"/>
      <c r="MT213" s="7"/>
      <c r="MU213" s="7"/>
      <c r="MV213" s="7">
        <v>1650000</v>
      </c>
      <c r="MW213" s="7">
        <v>0</v>
      </c>
      <c r="MX213" s="7">
        <v>0</v>
      </c>
      <c r="MY213" s="7"/>
      <c r="MZ213" s="7"/>
      <c r="NA213" s="7"/>
      <c r="NB213" s="7">
        <v>50000</v>
      </c>
      <c r="NC213" s="7">
        <v>0</v>
      </c>
      <c r="ND213" s="7">
        <v>0</v>
      </c>
      <c r="NE213" s="7"/>
      <c r="NF213" s="7"/>
      <c r="NG213" s="7"/>
      <c r="NH213" s="7">
        <v>0</v>
      </c>
      <c r="NI213" s="7">
        <v>0</v>
      </c>
      <c r="NJ213" s="7">
        <v>0</v>
      </c>
      <c r="NK213" s="7"/>
      <c r="NL213" s="7"/>
      <c r="NM213" s="7"/>
      <c r="NN213" s="7">
        <v>45000</v>
      </c>
      <c r="NO213" s="7">
        <v>0</v>
      </c>
      <c r="NP213" s="7">
        <v>0</v>
      </c>
      <c r="NQ213" s="7"/>
      <c r="NR213" s="7"/>
      <c r="NS213" s="7"/>
      <c r="NT213" s="7">
        <v>50000</v>
      </c>
      <c r="NU213" s="7">
        <v>0</v>
      </c>
      <c r="NV213" s="7">
        <v>0</v>
      </c>
      <c r="NW213" s="7"/>
      <c r="NX213" s="7"/>
      <c r="NY213" s="7"/>
      <c r="NZ213" s="7">
        <v>1500000</v>
      </c>
      <c r="OA213" s="7">
        <v>0</v>
      </c>
      <c r="OB213" s="7">
        <v>0</v>
      </c>
      <c r="OC213" s="7"/>
      <c r="OD213" s="7"/>
      <c r="OE213" s="7"/>
      <c r="OF213" s="7">
        <v>20000</v>
      </c>
      <c r="OG213" s="7">
        <v>0</v>
      </c>
      <c r="OH213" s="7">
        <v>0</v>
      </c>
      <c r="OI213" s="7"/>
      <c r="OJ213" s="7"/>
      <c r="OK213" s="7"/>
      <c r="OL213" s="7">
        <v>0</v>
      </c>
      <c r="OM213" s="7">
        <v>0</v>
      </c>
      <c r="ON213" s="7">
        <v>0</v>
      </c>
      <c r="OO213" s="7"/>
      <c r="OP213" s="7"/>
      <c r="OQ213" s="7"/>
      <c r="OR213" s="7">
        <v>0</v>
      </c>
      <c r="OS213" s="7">
        <v>0</v>
      </c>
      <c r="OT213" s="7">
        <v>0</v>
      </c>
      <c r="OU213" s="7"/>
      <c r="OV213" s="7"/>
      <c r="OW213" s="7"/>
      <c r="OX213" s="7">
        <v>411000</v>
      </c>
      <c r="OY213" s="7">
        <v>0</v>
      </c>
      <c r="OZ213" s="7">
        <v>0</v>
      </c>
      <c r="PA213" s="7"/>
      <c r="PB213" s="7"/>
      <c r="PC213" s="7"/>
      <c r="PD213" s="7">
        <v>2458500</v>
      </c>
      <c r="PE213" s="7">
        <v>0</v>
      </c>
      <c r="PF213" s="7">
        <v>0</v>
      </c>
      <c r="PG213" s="7"/>
      <c r="PH213" s="7"/>
      <c r="PI213" s="7"/>
      <c r="PJ213" s="7">
        <v>3000</v>
      </c>
      <c r="PK213" s="7">
        <v>0</v>
      </c>
      <c r="PL213" s="7">
        <v>0</v>
      </c>
      <c r="PM213" s="7"/>
      <c r="PN213" s="7"/>
      <c r="PO213" s="7"/>
      <c r="PP213" s="7">
        <v>30880400</v>
      </c>
      <c r="PQ213" s="7">
        <v>12517000</v>
      </c>
      <c r="PR213" s="8">
        <v>12517000</v>
      </c>
      <c r="PS213" s="7">
        <v>100</v>
      </c>
      <c r="PT213" s="7">
        <v>100</v>
      </c>
      <c r="PU213" s="7"/>
      <c r="PV213" s="7">
        <v>25523593</v>
      </c>
      <c r="PW213" s="7"/>
      <c r="PX213" s="7">
        <v>8546000</v>
      </c>
      <c r="PY213" s="7">
        <v>8543000</v>
      </c>
      <c r="PZ213" s="7">
        <v>12517000</v>
      </c>
      <c r="QA213" s="7">
        <v>0</v>
      </c>
      <c r="QB213" s="7">
        <v>0</v>
      </c>
      <c r="QC213" s="7">
        <v>0</v>
      </c>
      <c r="QD213" s="7">
        <v>0</v>
      </c>
      <c r="QE213" s="7">
        <v>0</v>
      </c>
      <c r="QF213" s="7">
        <v>0</v>
      </c>
      <c r="QG213" s="7">
        <v>4565000</v>
      </c>
      <c r="QH213" s="7">
        <v>4864300</v>
      </c>
      <c r="QI213" s="7">
        <v>2933400</v>
      </c>
      <c r="QJ213" s="7">
        <v>13813668</v>
      </c>
      <c r="QK213" s="7">
        <v>13810000</v>
      </c>
      <c r="QL213" s="7">
        <v>14060000</v>
      </c>
      <c r="QM213" s="7"/>
      <c r="QN213" s="7">
        <v>1090055</v>
      </c>
      <c r="QO213" s="7">
        <v>1170000</v>
      </c>
      <c r="QP213" s="7">
        <v>1150000</v>
      </c>
      <c r="QQ213" s="7"/>
      <c r="QR213" s="7"/>
      <c r="QS213" s="7"/>
      <c r="QT213" s="7"/>
      <c r="QU213" s="7"/>
      <c r="QV213" s="7"/>
      <c r="QW213" s="7"/>
      <c r="QX213" s="7"/>
      <c r="QY213" s="7"/>
      <c r="QZ213" s="7"/>
      <c r="RA213" s="7"/>
      <c r="RB213" s="7"/>
      <c r="RC213" s="7"/>
      <c r="RD213" s="7">
        <v>238131</v>
      </c>
      <c r="RE213" s="7">
        <v>257000</v>
      </c>
      <c r="RF213" s="7">
        <v>220000</v>
      </c>
      <c r="RG213" s="7"/>
      <c r="RH213" s="7"/>
      <c r="RI213" s="7">
        <v>0</v>
      </c>
      <c r="RJ213" s="7"/>
      <c r="RK213" s="7"/>
      <c r="RL213" s="7"/>
      <c r="RM213" s="7" t="s">
        <v>1188</v>
      </c>
      <c r="RN213" s="7"/>
      <c r="RO213" s="7"/>
      <c r="RP213" s="7"/>
      <c r="RQ213" s="7"/>
      <c r="RR213" s="7"/>
      <c r="RS213" s="7"/>
      <c r="RT213" s="7"/>
      <c r="RU213" s="7"/>
      <c r="RV213" s="7"/>
      <c r="RW213" s="7"/>
      <c r="RX213" s="7"/>
      <c r="RY213" s="7"/>
      <c r="RZ213" s="7"/>
      <c r="SA213" s="7"/>
      <c r="SB213" s="7"/>
      <c r="SC213" s="7"/>
      <c r="SD213" s="7"/>
      <c r="SE213" s="7"/>
      <c r="SF213" s="7"/>
      <c r="SG213" s="36">
        <f t="shared" si="397"/>
        <v>30880400</v>
      </c>
      <c r="SH213" s="36">
        <f t="shared" si="398"/>
        <v>30880400</v>
      </c>
      <c r="SI213" s="36">
        <f t="shared" si="399"/>
        <v>20492900</v>
      </c>
      <c r="SJ213" s="20">
        <f t="shared" si="400"/>
        <v>20417000</v>
      </c>
      <c r="SK213" s="20">
        <f t="shared" si="401"/>
        <v>0</v>
      </c>
      <c r="SL213" s="20">
        <f t="shared" si="402"/>
        <v>75900</v>
      </c>
      <c r="SM213" s="20">
        <f t="shared" si="403"/>
        <v>0</v>
      </c>
      <c r="SN213" s="36">
        <f t="shared" si="404"/>
        <v>10387500</v>
      </c>
      <c r="SO213" s="36">
        <f t="shared" si="405"/>
        <v>500000</v>
      </c>
      <c r="SP213" s="20">
        <f t="shared" si="406"/>
        <v>0</v>
      </c>
      <c r="SQ213" s="20">
        <f t="shared" si="407"/>
        <v>500000</v>
      </c>
      <c r="SR213" s="20">
        <f t="shared" si="408"/>
        <v>2300000</v>
      </c>
      <c r="SS213" s="20">
        <f t="shared" si="409"/>
        <v>180000</v>
      </c>
      <c r="ST213" s="20">
        <f t="shared" si="410"/>
        <v>80000</v>
      </c>
      <c r="SU213" s="20">
        <f t="shared" si="411"/>
        <v>1140000</v>
      </c>
      <c r="SV213" s="36">
        <f t="shared" si="412"/>
        <v>3726000</v>
      </c>
      <c r="SW213" s="20">
        <f t="shared" si="413"/>
        <v>1650000</v>
      </c>
      <c r="SX213" s="20">
        <f t="shared" si="414"/>
        <v>50000</v>
      </c>
      <c r="SY213" s="20">
        <f t="shared" si="415"/>
        <v>0</v>
      </c>
      <c r="SZ213" s="20">
        <f t="shared" si="416"/>
        <v>45000</v>
      </c>
      <c r="TA213" s="20">
        <f t="shared" si="417"/>
        <v>50000</v>
      </c>
      <c r="TB213" s="20">
        <f t="shared" si="418"/>
        <v>1500000</v>
      </c>
      <c r="TC213" s="20">
        <f t="shared" si="419"/>
        <v>20000</v>
      </c>
      <c r="TD213" s="20">
        <f t="shared" si="420"/>
        <v>0</v>
      </c>
      <c r="TE213" s="20">
        <f t="shared" si="421"/>
        <v>0</v>
      </c>
      <c r="TF213" s="20">
        <f t="shared" si="422"/>
        <v>411000</v>
      </c>
      <c r="TG213" s="20">
        <f t="shared" si="423"/>
        <v>2458500</v>
      </c>
      <c r="TH213" s="20">
        <f t="shared" si="424"/>
        <v>3000</v>
      </c>
      <c r="TI213" s="6"/>
      <c r="TJ213" s="36">
        <f t="shared" si="425"/>
        <v>12517000</v>
      </c>
      <c r="TK213" s="36">
        <f t="shared" si="426"/>
        <v>12517000</v>
      </c>
      <c r="TL213" s="36">
        <f t="shared" si="427"/>
        <v>12517000</v>
      </c>
      <c r="TM213" s="20">
        <f t="shared" si="428"/>
        <v>12517000</v>
      </c>
      <c r="TN213" s="20">
        <f t="shared" si="429"/>
        <v>0</v>
      </c>
      <c r="TO213" s="20">
        <f t="shared" si="430"/>
        <v>0</v>
      </c>
      <c r="TP213" s="20">
        <f t="shared" si="431"/>
        <v>0</v>
      </c>
      <c r="TQ213" s="36">
        <f t="shared" si="432"/>
        <v>0</v>
      </c>
      <c r="TR213" s="36">
        <f t="shared" si="433"/>
        <v>0</v>
      </c>
      <c r="TS213" s="20">
        <f t="shared" si="434"/>
        <v>0</v>
      </c>
      <c r="TT213" s="20">
        <f t="shared" si="435"/>
        <v>0</v>
      </c>
      <c r="TU213" s="20">
        <f t="shared" si="436"/>
        <v>0</v>
      </c>
      <c r="TV213" s="20">
        <f t="shared" si="437"/>
        <v>0</v>
      </c>
      <c r="TW213" s="20">
        <f t="shared" si="438"/>
        <v>0</v>
      </c>
      <c r="TX213" s="20">
        <f t="shared" si="439"/>
        <v>0</v>
      </c>
      <c r="TY213" s="36">
        <f t="shared" si="440"/>
        <v>0</v>
      </c>
      <c r="TZ213" s="20">
        <f t="shared" si="441"/>
        <v>0</v>
      </c>
      <c r="UA213" s="20">
        <f t="shared" si="442"/>
        <v>0</v>
      </c>
      <c r="UB213" s="20">
        <f t="shared" si="443"/>
        <v>0</v>
      </c>
      <c r="UC213" s="20">
        <f t="shared" si="444"/>
        <v>0</v>
      </c>
      <c r="UD213" s="20">
        <f t="shared" si="445"/>
        <v>0</v>
      </c>
      <c r="UE213" s="20">
        <f t="shared" si="446"/>
        <v>0</v>
      </c>
      <c r="UF213" s="20">
        <f t="shared" si="447"/>
        <v>0</v>
      </c>
      <c r="UG213" s="20">
        <f t="shared" si="448"/>
        <v>0</v>
      </c>
      <c r="UH213" s="20">
        <f t="shared" si="449"/>
        <v>0</v>
      </c>
      <c r="UI213" s="20">
        <f t="shared" si="450"/>
        <v>0</v>
      </c>
      <c r="UJ213" s="20">
        <f t="shared" si="451"/>
        <v>0</v>
      </c>
      <c r="UK213" s="20">
        <f t="shared" si="452"/>
        <v>0</v>
      </c>
      <c r="UL213" s="6"/>
      <c r="UM213" s="36">
        <f t="shared" si="453"/>
        <v>12517000</v>
      </c>
      <c r="UN213" s="36">
        <f t="shared" si="454"/>
        <v>12517000</v>
      </c>
      <c r="UO213" s="36">
        <f t="shared" si="455"/>
        <v>12517000</v>
      </c>
      <c r="UP213" s="20">
        <f t="shared" si="456"/>
        <v>12517000</v>
      </c>
      <c r="UQ213" s="20">
        <f t="shared" si="457"/>
        <v>0</v>
      </c>
      <c r="UR213" s="20">
        <f t="shared" si="458"/>
        <v>0</v>
      </c>
      <c r="US213" s="20">
        <f t="shared" si="459"/>
        <v>0</v>
      </c>
      <c r="UT213" s="36">
        <f t="shared" si="460"/>
        <v>0</v>
      </c>
      <c r="UU213" s="36">
        <f t="shared" si="461"/>
        <v>0</v>
      </c>
      <c r="UV213" s="20">
        <f t="shared" si="462"/>
        <v>0</v>
      </c>
      <c r="UW213" s="20">
        <f t="shared" si="463"/>
        <v>0</v>
      </c>
      <c r="UX213" s="20">
        <f t="shared" si="464"/>
        <v>0</v>
      </c>
      <c r="UY213" s="20">
        <f t="shared" si="465"/>
        <v>0</v>
      </c>
      <c r="UZ213" s="20">
        <f t="shared" si="466"/>
        <v>0</v>
      </c>
      <c r="VA213" s="20">
        <f t="shared" si="467"/>
        <v>0</v>
      </c>
      <c r="VB213" s="36">
        <f t="shared" si="468"/>
        <v>0</v>
      </c>
      <c r="VC213" s="20">
        <f t="shared" si="469"/>
        <v>0</v>
      </c>
      <c r="VD213" s="20">
        <f t="shared" si="470"/>
        <v>0</v>
      </c>
      <c r="VE213" s="20">
        <f t="shared" si="471"/>
        <v>0</v>
      </c>
      <c r="VF213" s="20">
        <f t="shared" si="472"/>
        <v>0</v>
      </c>
      <c r="VG213" s="20">
        <f t="shared" si="473"/>
        <v>0</v>
      </c>
      <c r="VH213" s="20">
        <f t="shared" si="474"/>
        <v>0</v>
      </c>
      <c r="VI213" s="20">
        <f t="shared" si="475"/>
        <v>0</v>
      </c>
      <c r="VJ213" s="20">
        <f t="shared" si="476"/>
        <v>0</v>
      </c>
      <c r="VK213" s="20">
        <f t="shared" si="477"/>
        <v>0</v>
      </c>
      <c r="VL213" s="20">
        <f t="shared" si="478"/>
        <v>0</v>
      </c>
      <c r="VM213" s="20">
        <f t="shared" si="479"/>
        <v>0</v>
      </c>
      <c r="VN213" s="20">
        <f t="shared" si="480"/>
        <v>0</v>
      </c>
      <c r="VT213" s="34">
        <f t="shared" si="367"/>
        <v>9445282</v>
      </c>
      <c r="VU213" s="34" t="str">
        <f t="shared" si="368"/>
        <v>Ústav sociální péče pro mentálně postiženou mládež Chotělice</v>
      </c>
      <c r="VV213" s="34" t="str">
        <f t="shared" si="369"/>
        <v>Ústav sociální péče pro mentálně postiženou mládež Chotělice</v>
      </c>
      <c r="VW213" s="34" t="str">
        <f t="shared" si="370"/>
        <v>domovy pro osoby se zdravotním postižením</v>
      </c>
      <c r="VX213" s="10">
        <f t="shared" si="371"/>
        <v>3060000</v>
      </c>
      <c r="VY213" s="10"/>
      <c r="VZ213" s="10"/>
      <c r="WA213" s="10">
        <f t="shared" si="372"/>
        <v>1650000</v>
      </c>
      <c r="WB213" s="10">
        <f t="shared" si="373"/>
        <v>1500000</v>
      </c>
      <c r="WC213" s="10">
        <f t="shared" si="374"/>
        <v>0</v>
      </c>
      <c r="WD213" s="10">
        <f t="shared" si="375"/>
        <v>0</v>
      </c>
      <c r="WE213" s="10">
        <f t="shared" si="376"/>
        <v>145000</v>
      </c>
      <c r="WF213" s="10"/>
      <c r="WG213" s="10"/>
      <c r="WH213" s="10">
        <f t="shared" si="377"/>
        <v>2458500</v>
      </c>
      <c r="WI213" s="10">
        <f t="shared" si="378"/>
        <v>1574000</v>
      </c>
      <c r="WJ213" s="10">
        <f t="shared" si="379"/>
        <v>13105000</v>
      </c>
      <c r="WK213" s="10"/>
      <c r="WL213" s="10">
        <f t="shared" si="380"/>
        <v>7387900</v>
      </c>
      <c r="WM213" s="10">
        <f t="shared" si="381"/>
        <v>30880400</v>
      </c>
      <c r="WN213" s="10">
        <f t="shared" si="382"/>
        <v>30880400</v>
      </c>
      <c r="WO213" s="10">
        <f t="shared" si="383"/>
        <v>0</v>
      </c>
      <c r="WP213" s="10">
        <f t="shared" si="384"/>
        <v>20492900</v>
      </c>
      <c r="WQ213" s="34">
        <v>6115340</v>
      </c>
      <c r="WR213" s="10">
        <f t="shared" si="385"/>
        <v>0</v>
      </c>
      <c r="WS213" s="10"/>
      <c r="WT213" s="10"/>
      <c r="WU213" s="10">
        <f t="shared" si="386"/>
        <v>0</v>
      </c>
      <c r="WV213" s="10">
        <f t="shared" si="387"/>
        <v>0</v>
      </c>
      <c r="WW213" s="10">
        <f t="shared" si="388"/>
        <v>0</v>
      </c>
      <c r="WX213" s="10">
        <f t="shared" si="389"/>
        <v>0</v>
      </c>
      <c r="WY213" s="10">
        <f t="shared" si="390"/>
        <v>0</v>
      </c>
      <c r="WZ213" s="10"/>
      <c r="XA213" s="10"/>
      <c r="XB213" s="10">
        <f t="shared" si="391"/>
        <v>0</v>
      </c>
      <c r="XC213" s="10">
        <f t="shared" si="392"/>
        <v>0</v>
      </c>
      <c r="XD213" s="10">
        <f t="shared" si="393"/>
        <v>12517000</v>
      </c>
      <c r="XE213" s="10">
        <f t="shared" si="394"/>
        <v>12517000</v>
      </c>
      <c r="XF213" s="10"/>
      <c r="XG213" s="10">
        <f t="shared" si="395"/>
        <v>12517000</v>
      </c>
      <c r="XH213" s="10">
        <f t="shared" si="396"/>
        <v>0</v>
      </c>
      <c r="XI213" s="10"/>
      <c r="XJ213" s="10"/>
      <c r="XK213" s="10"/>
    </row>
    <row r="214" spans="1:635" s="34" customFormat="1" ht="28.5" customHeight="1">
      <c r="A214" s="7">
        <v>1</v>
      </c>
      <c r="B214" s="9" t="s">
        <v>1876</v>
      </c>
      <c r="C214" s="7">
        <v>42886210</v>
      </c>
      <c r="D214" s="7" t="s">
        <v>1877</v>
      </c>
      <c r="E214" s="7" t="s">
        <v>1219</v>
      </c>
      <c r="F214" s="7">
        <v>1546097</v>
      </c>
      <c r="G214" s="7" t="s">
        <v>1227</v>
      </c>
      <c r="H214" s="7" t="s">
        <v>1187</v>
      </c>
      <c r="I214" s="7" t="s">
        <v>1878</v>
      </c>
      <c r="J214" s="35">
        <v>39083</v>
      </c>
      <c r="K214" s="7"/>
      <c r="L214" s="7" t="s">
        <v>1188</v>
      </c>
      <c r="M214" s="7" t="s">
        <v>1879</v>
      </c>
      <c r="N214" s="7">
        <v>103</v>
      </c>
      <c r="O214" s="7"/>
      <c r="P214" s="7">
        <v>108</v>
      </c>
      <c r="Q214" s="7">
        <v>103</v>
      </c>
      <c r="R214" s="7">
        <v>103</v>
      </c>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t="s">
        <v>1224</v>
      </c>
      <c r="BM214" s="7" t="s">
        <v>1225</v>
      </c>
      <c r="BN214" s="7" t="s">
        <v>1213</v>
      </c>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v>0</v>
      </c>
      <c r="DB214" s="7">
        <v>1</v>
      </c>
      <c r="DC214" s="7">
        <v>0</v>
      </c>
      <c r="DD214" s="7">
        <v>3</v>
      </c>
      <c r="DE214" s="7">
        <v>0</v>
      </c>
      <c r="DF214" s="7">
        <v>11</v>
      </c>
      <c r="DG214" s="7">
        <v>24</v>
      </c>
      <c r="DH214" s="7">
        <v>19</v>
      </c>
      <c r="DI214" s="7">
        <v>45</v>
      </c>
      <c r="DJ214" s="7">
        <v>0</v>
      </c>
      <c r="DK214" s="7">
        <v>11</v>
      </c>
      <c r="DL214" s="7">
        <v>25</v>
      </c>
      <c r="DM214" s="7">
        <v>19</v>
      </c>
      <c r="DN214" s="7">
        <v>48</v>
      </c>
      <c r="DO214" s="7">
        <v>0</v>
      </c>
      <c r="DP214" s="7">
        <v>4</v>
      </c>
      <c r="DQ214" s="7">
        <v>99</v>
      </c>
      <c r="DR214" s="7">
        <v>103</v>
      </c>
      <c r="DS214" s="7">
        <v>0</v>
      </c>
      <c r="DT214" s="7">
        <v>1</v>
      </c>
      <c r="DU214" s="7">
        <v>0</v>
      </c>
      <c r="DV214" s="7">
        <v>3</v>
      </c>
      <c r="DW214" s="7">
        <v>0</v>
      </c>
      <c r="DX214" s="7">
        <v>11</v>
      </c>
      <c r="DY214" s="7">
        <v>24</v>
      </c>
      <c r="DZ214" s="7">
        <v>19</v>
      </c>
      <c r="EA214" s="7">
        <v>45</v>
      </c>
      <c r="EB214" s="7">
        <v>0</v>
      </c>
      <c r="EC214" s="7">
        <v>11</v>
      </c>
      <c r="ED214" s="7">
        <v>25</v>
      </c>
      <c r="EE214" s="7">
        <v>19</v>
      </c>
      <c r="EF214" s="7">
        <v>48</v>
      </c>
      <c r="EG214" s="7">
        <v>0</v>
      </c>
      <c r="EH214" s="7">
        <v>4</v>
      </c>
      <c r="EI214" s="7">
        <v>99</v>
      </c>
      <c r="EJ214" s="7">
        <v>103</v>
      </c>
      <c r="EK214" s="7">
        <v>3</v>
      </c>
      <c r="EL214" s="7">
        <v>2.4</v>
      </c>
      <c r="EM214" s="7">
        <v>3</v>
      </c>
      <c r="EN214" s="7">
        <v>1200000</v>
      </c>
      <c r="EO214" s="7">
        <v>400000</v>
      </c>
      <c r="EP214" s="7">
        <v>55</v>
      </c>
      <c r="EQ214" s="7">
        <v>54.5</v>
      </c>
      <c r="ER214" s="7">
        <v>51</v>
      </c>
      <c r="ES214" s="7">
        <v>20130000</v>
      </c>
      <c r="ET214" s="7">
        <v>13200000</v>
      </c>
      <c r="EU214" s="7">
        <v>8</v>
      </c>
      <c r="EV214" s="7">
        <v>8</v>
      </c>
      <c r="EW214" s="7">
        <v>8</v>
      </c>
      <c r="EX214" s="7">
        <v>4350000</v>
      </c>
      <c r="EY214" s="7">
        <v>0</v>
      </c>
      <c r="EZ214" s="7"/>
      <c r="FA214" s="7"/>
      <c r="FB214" s="7"/>
      <c r="FC214" s="7"/>
      <c r="FD214" s="7"/>
      <c r="FE214" s="7"/>
      <c r="FF214" s="7"/>
      <c r="FG214" s="7"/>
      <c r="FH214" s="7"/>
      <c r="FI214" s="7"/>
      <c r="FJ214" s="7"/>
      <c r="FK214" s="7"/>
      <c r="FL214" s="7"/>
      <c r="FM214" s="7"/>
      <c r="FN214" s="7"/>
      <c r="FO214" s="7">
        <v>13</v>
      </c>
      <c r="FP214" s="7">
        <v>12.519</v>
      </c>
      <c r="FQ214" s="7">
        <v>13</v>
      </c>
      <c r="FR214" s="7">
        <v>4543000</v>
      </c>
      <c r="FS214" s="7">
        <v>636000</v>
      </c>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v>5</v>
      </c>
      <c r="II214" s="7">
        <v>1.1200000000000001</v>
      </c>
      <c r="IJ214" s="7">
        <v>60</v>
      </c>
      <c r="IK214" s="7">
        <v>1.1200000000000001</v>
      </c>
      <c r="IL214" s="7">
        <v>117000</v>
      </c>
      <c r="IM214" s="7">
        <v>0</v>
      </c>
      <c r="IN214" s="7"/>
      <c r="IO214" s="7"/>
      <c r="IP214" s="7"/>
      <c r="IQ214" s="7"/>
      <c r="IR214" s="7"/>
      <c r="IS214" s="7">
        <v>6</v>
      </c>
      <c r="IT214" s="7">
        <v>1200</v>
      </c>
      <c r="IU214" s="7">
        <v>0.59799999999999998</v>
      </c>
      <c r="IV214" s="7">
        <v>84000</v>
      </c>
      <c r="IW214" s="7">
        <v>0</v>
      </c>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c r="JY214" s="7"/>
      <c r="JZ214" s="7"/>
      <c r="KA214" s="7"/>
      <c r="KB214" s="7"/>
      <c r="KC214" s="7"/>
      <c r="KD214" s="7"/>
      <c r="KE214" s="7"/>
      <c r="KF214" s="7"/>
      <c r="KG214" s="7">
        <v>0</v>
      </c>
      <c r="KH214" s="7"/>
      <c r="KI214" s="7">
        <v>64.900000000000006</v>
      </c>
      <c r="KJ214" s="7">
        <v>0</v>
      </c>
      <c r="KK214" s="7">
        <v>0</v>
      </c>
      <c r="KL214" s="7">
        <v>0</v>
      </c>
      <c r="KM214" s="7">
        <v>64.900000000000006</v>
      </c>
      <c r="KN214" s="7">
        <v>30223000</v>
      </c>
      <c r="KO214" s="7">
        <v>14236000</v>
      </c>
      <c r="KP214" s="7">
        <v>14236000</v>
      </c>
      <c r="KQ214" s="7"/>
      <c r="KR214" s="7"/>
      <c r="KS214" s="7"/>
      <c r="KT214" s="7">
        <v>117000</v>
      </c>
      <c r="KU214" s="7">
        <v>0</v>
      </c>
      <c r="KV214" s="7">
        <v>0</v>
      </c>
      <c r="KW214" s="7"/>
      <c r="KX214" s="7"/>
      <c r="KY214" s="7"/>
      <c r="KZ214" s="7">
        <v>84000</v>
      </c>
      <c r="LA214" s="7">
        <v>0</v>
      </c>
      <c r="LB214" s="7">
        <v>0</v>
      </c>
      <c r="LC214" s="7"/>
      <c r="LD214" s="7"/>
      <c r="LE214" s="7"/>
      <c r="LF214" s="7">
        <v>0</v>
      </c>
      <c r="LG214" s="7">
        <v>0</v>
      </c>
      <c r="LH214" s="7">
        <v>0</v>
      </c>
      <c r="LI214" s="7"/>
      <c r="LJ214" s="7"/>
      <c r="LK214" s="7"/>
      <c r="LL214" s="7">
        <v>0</v>
      </c>
      <c r="LM214" s="7">
        <v>0</v>
      </c>
      <c r="LN214" s="7">
        <v>0</v>
      </c>
      <c r="LO214" s="7"/>
      <c r="LP214" s="7"/>
      <c r="LQ214" s="7"/>
      <c r="LR214" s="7">
        <v>250000</v>
      </c>
      <c r="LS214" s="7">
        <v>0</v>
      </c>
      <c r="LT214" s="7">
        <v>0</v>
      </c>
      <c r="LU214" s="7"/>
      <c r="LV214" s="7"/>
      <c r="LW214" s="7"/>
      <c r="LX214" s="7">
        <v>3300000</v>
      </c>
      <c r="LY214" s="7">
        <v>0</v>
      </c>
      <c r="LZ214" s="7">
        <v>0</v>
      </c>
      <c r="MA214" s="7"/>
      <c r="MB214" s="7"/>
      <c r="MC214" s="7"/>
      <c r="MD214" s="7">
        <v>80000</v>
      </c>
      <c r="ME214" s="7">
        <v>0</v>
      </c>
      <c r="MF214" s="7">
        <v>0</v>
      </c>
      <c r="MG214" s="7"/>
      <c r="MH214" s="7"/>
      <c r="MI214" s="7"/>
      <c r="MJ214" s="7">
        <v>60000</v>
      </c>
      <c r="MK214" s="7">
        <v>0</v>
      </c>
      <c r="ML214" s="7">
        <v>0</v>
      </c>
      <c r="MM214" s="7"/>
      <c r="MN214" s="7"/>
      <c r="MO214" s="7"/>
      <c r="MP214" s="7">
        <v>960000</v>
      </c>
      <c r="MQ214" s="7">
        <v>0</v>
      </c>
      <c r="MR214" s="7">
        <v>0</v>
      </c>
      <c r="MS214" s="7"/>
      <c r="MT214" s="7"/>
      <c r="MU214" s="7"/>
      <c r="MV214" s="7">
        <v>2450000</v>
      </c>
      <c r="MW214" s="7">
        <v>0</v>
      </c>
      <c r="MX214" s="7">
        <v>0</v>
      </c>
      <c r="MY214" s="7"/>
      <c r="MZ214" s="7"/>
      <c r="NA214" s="7"/>
      <c r="NB214" s="7">
        <v>50000</v>
      </c>
      <c r="NC214" s="7">
        <v>0</v>
      </c>
      <c r="ND214" s="7">
        <v>0</v>
      </c>
      <c r="NE214" s="7"/>
      <c r="NF214" s="7"/>
      <c r="NG214" s="7"/>
      <c r="NH214" s="7">
        <v>0</v>
      </c>
      <c r="NI214" s="7">
        <v>0</v>
      </c>
      <c r="NJ214" s="7">
        <v>0</v>
      </c>
      <c r="NK214" s="7"/>
      <c r="NL214" s="7"/>
      <c r="NM214" s="7"/>
      <c r="NN214" s="7">
        <v>60000</v>
      </c>
      <c r="NO214" s="7">
        <v>0</v>
      </c>
      <c r="NP214" s="7">
        <v>0</v>
      </c>
      <c r="NQ214" s="7"/>
      <c r="NR214" s="7"/>
      <c r="NS214" s="7"/>
      <c r="NT214" s="7">
        <v>100000</v>
      </c>
      <c r="NU214" s="7">
        <v>0</v>
      </c>
      <c r="NV214" s="7">
        <v>0</v>
      </c>
      <c r="NW214" s="7"/>
      <c r="NX214" s="7"/>
      <c r="NY214" s="7"/>
      <c r="NZ214" s="7">
        <v>450000</v>
      </c>
      <c r="OA214" s="7">
        <v>0</v>
      </c>
      <c r="OB214" s="7">
        <v>0</v>
      </c>
      <c r="OC214" s="7"/>
      <c r="OD214" s="7"/>
      <c r="OE214" s="7"/>
      <c r="OF214" s="7">
        <v>20000</v>
      </c>
      <c r="OG214" s="7">
        <v>0</v>
      </c>
      <c r="OH214" s="7">
        <v>0</v>
      </c>
      <c r="OI214" s="7"/>
      <c r="OJ214" s="7"/>
      <c r="OK214" s="7"/>
      <c r="OL214" s="7">
        <v>0</v>
      </c>
      <c r="OM214" s="7">
        <v>0</v>
      </c>
      <c r="ON214" s="7">
        <v>0</v>
      </c>
      <c r="OO214" s="7"/>
      <c r="OP214" s="7"/>
      <c r="OQ214" s="7"/>
      <c r="OR214" s="7">
        <v>0</v>
      </c>
      <c r="OS214" s="7">
        <v>0</v>
      </c>
      <c r="OT214" s="7">
        <v>0</v>
      </c>
      <c r="OU214" s="7"/>
      <c r="OV214" s="7"/>
      <c r="OW214" s="7"/>
      <c r="OX214" s="7">
        <v>886000</v>
      </c>
      <c r="OY214" s="7">
        <v>0</v>
      </c>
      <c r="OZ214" s="7">
        <v>0</v>
      </c>
      <c r="PA214" s="7"/>
      <c r="PB214" s="7"/>
      <c r="PC214" s="7"/>
      <c r="PD214" s="7">
        <v>2400000</v>
      </c>
      <c r="PE214" s="7">
        <v>0</v>
      </c>
      <c r="PF214" s="7">
        <v>0</v>
      </c>
      <c r="PG214" s="7"/>
      <c r="PH214" s="7"/>
      <c r="PI214" s="7"/>
      <c r="PJ214" s="7">
        <v>350000</v>
      </c>
      <c r="PK214" s="7">
        <v>0</v>
      </c>
      <c r="PL214" s="7">
        <v>0</v>
      </c>
      <c r="PM214" s="7"/>
      <c r="PN214" s="7"/>
      <c r="PO214" s="7"/>
      <c r="PP214" s="7">
        <v>41840000</v>
      </c>
      <c r="PQ214" s="7">
        <v>14236000</v>
      </c>
      <c r="PR214" s="8">
        <v>14236000</v>
      </c>
      <c r="PS214" s="7">
        <v>100</v>
      </c>
      <c r="PT214" s="7">
        <v>100</v>
      </c>
      <c r="PU214" s="7"/>
      <c r="PV214" s="7">
        <v>34404667</v>
      </c>
      <c r="PW214" s="7"/>
      <c r="PX214" s="7">
        <v>10592000</v>
      </c>
      <c r="PY214" s="7">
        <v>10433000</v>
      </c>
      <c r="PZ214" s="7">
        <v>14236000</v>
      </c>
      <c r="QA214" s="7">
        <v>0</v>
      </c>
      <c r="QB214" s="7">
        <v>0</v>
      </c>
      <c r="QC214" s="7">
        <v>0</v>
      </c>
      <c r="QD214" s="7">
        <v>0</v>
      </c>
      <c r="QE214" s="7">
        <v>0</v>
      </c>
      <c r="QF214" s="7">
        <v>0</v>
      </c>
      <c r="QG214" s="7">
        <v>6531000</v>
      </c>
      <c r="QH214" s="7">
        <v>7470300</v>
      </c>
      <c r="QI214" s="7">
        <v>6276000</v>
      </c>
      <c r="QJ214" s="7">
        <v>18862593</v>
      </c>
      <c r="QK214" s="7">
        <v>19014000</v>
      </c>
      <c r="QL214" s="7">
        <v>18960000</v>
      </c>
      <c r="QM214" s="7"/>
      <c r="QN214" s="7">
        <v>2304551</v>
      </c>
      <c r="QO214" s="7">
        <v>2396000</v>
      </c>
      <c r="QP214" s="7">
        <v>2050000</v>
      </c>
      <c r="QQ214" s="7"/>
      <c r="QR214" s="7"/>
      <c r="QS214" s="7"/>
      <c r="QT214" s="7"/>
      <c r="QU214" s="7"/>
      <c r="QV214" s="7"/>
      <c r="QW214" s="7"/>
      <c r="QX214" s="7"/>
      <c r="QY214" s="7"/>
      <c r="QZ214" s="7"/>
      <c r="RA214" s="7"/>
      <c r="RB214" s="7"/>
      <c r="RC214" s="7"/>
      <c r="RD214" s="7">
        <v>324133</v>
      </c>
      <c r="RE214" s="7">
        <v>294000</v>
      </c>
      <c r="RF214" s="7">
        <v>318000</v>
      </c>
      <c r="RG214" s="7"/>
      <c r="RH214" s="7"/>
      <c r="RI214" s="7">
        <v>0</v>
      </c>
      <c r="RJ214" s="7"/>
      <c r="RK214" s="7"/>
      <c r="RL214" s="7"/>
      <c r="RM214" s="7" t="s">
        <v>1188</v>
      </c>
      <c r="RN214" s="7"/>
      <c r="RO214" s="7"/>
      <c r="RP214" s="7"/>
      <c r="RQ214" s="7"/>
      <c r="RR214" s="7"/>
      <c r="RS214" s="7"/>
      <c r="RT214" s="7"/>
      <c r="RU214" s="7"/>
      <c r="RV214" s="7"/>
      <c r="RW214" s="7"/>
      <c r="RX214" s="7"/>
      <c r="RY214" s="7"/>
      <c r="RZ214" s="7"/>
      <c r="SA214" s="7"/>
      <c r="SB214" s="7"/>
      <c r="SC214" s="7"/>
      <c r="SD214" s="7"/>
      <c r="SE214" s="7"/>
      <c r="SF214" s="7"/>
      <c r="SG214" s="36">
        <f t="shared" si="397"/>
        <v>41840000</v>
      </c>
      <c r="SH214" s="36">
        <f t="shared" si="398"/>
        <v>41840000</v>
      </c>
      <c r="SI214" s="36">
        <f t="shared" si="399"/>
        <v>30424000</v>
      </c>
      <c r="SJ214" s="20">
        <f t="shared" si="400"/>
        <v>30223000</v>
      </c>
      <c r="SK214" s="20">
        <f t="shared" si="401"/>
        <v>117000</v>
      </c>
      <c r="SL214" s="20">
        <f t="shared" si="402"/>
        <v>84000</v>
      </c>
      <c r="SM214" s="20">
        <f t="shared" si="403"/>
        <v>0</v>
      </c>
      <c r="SN214" s="36">
        <f t="shared" si="404"/>
        <v>11416000</v>
      </c>
      <c r="SO214" s="36">
        <f t="shared" si="405"/>
        <v>250000</v>
      </c>
      <c r="SP214" s="20">
        <f t="shared" si="406"/>
        <v>0</v>
      </c>
      <c r="SQ214" s="20">
        <f t="shared" si="407"/>
        <v>250000</v>
      </c>
      <c r="SR214" s="20">
        <f t="shared" si="408"/>
        <v>3300000</v>
      </c>
      <c r="SS214" s="20">
        <f t="shared" si="409"/>
        <v>80000</v>
      </c>
      <c r="ST214" s="20">
        <f t="shared" si="410"/>
        <v>60000</v>
      </c>
      <c r="SU214" s="20">
        <f t="shared" si="411"/>
        <v>960000</v>
      </c>
      <c r="SV214" s="36">
        <f t="shared" si="412"/>
        <v>4016000</v>
      </c>
      <c r="SW214" s="20">
        <f t="shared" si="413"/>
        <v>2450000</v>
      </c>
      <c r="SX214" s="20">
        <f t="shared" si="414"/>
        <v>50000</v>
      </c>
      <c r="SY214" s="20">
        <f t="shared" si="415"/>
        <v>0</v>
      </c>
      <c r="SZ214" s="20">
        <f t="shared" si="416"/>
        <v>60000</v>
      </c>
      <c r="TA214" s="20">
        <f t="shared" si="417"/>
        <v>100000</v>
      </c>
      <c r="TB214" s="20">
        <f t="shared" si="418"/>
        <v>450000</v>
      </c>
      <c r="TC214" s="20">
        <f t="shared" si="419"/>
        <v>20000</v>
      </c>
      <c r="TD214" s="20">
        <f t="shared" si="420"/>
        <v>0</v>
      </c>
      <c r="TE214" s="20">
        <f t="shared" si="421"/>
        <v>0</v>
      </c>
      <c r="TF214" s="20">
        <f t="shared" si="422"/>
        <v>886000</v>
      </c>
      <c r="TG214" s="20">
        <f t="shared" si="423"/>
        <v>2400000</v>
      </c>
      <c r="TH214" s="20">
        <f t="shared" si="424"/>
        <v>350000</v>
      </c>
      <c r="TI214" s="6"/>
      <c r="TJ214" s="36">
        <f t="shared" si="425"/>
        <v>14236000</v>
      </c>
      <c r="TK214" s="36">
        <f t="shared" si="426"/>
        <v>14236000</v>
      </c>
      <c r="TL214" s="36">
        <f t="shared" si="427"/>
        <v>14236000</v>
      </c>
      <c r="TM214" s="20">
        <f t="shared" si="428"/>
        <v>14236000</v>
      </c>
      <c r="TN214" s="20">
        <f t="shared" si="429"/>
        <v>0</v>
      </c>
      <c r="TO214" s="20">
        <f t="shared" si="430"/>
        <v>0</v>
      </c>
      <c r="TP214" s="20">
        <f t="shared" si="431"/>
        <v>0</v>
      </c>
      <c r="TQ214" s="36">
        <f t="shared" si="432"/>
        <v>0</v>
      </c>
      <c r="TR214" s="36">
        <f t="shared" si="433"/>
        <v>0</v>
      </c>
      <c r="TS214" s="20">
        <f t="shared" si="434"/>
        <v>0</v>
      </c>
      <c r="TT214" s="20">
        <f t="shared" si="435"/>
        <v>0</v>
      </c>
      <c r="TU214" s="20">
        <f t="shared" si="436"/>
        <v>0</v>
      </c>
      <c r="TV214" s="20">
        <f t="shared" si="437"/>
        <v>0</v>
      </c>
      <c r="TW214" s="20">
        <f t="shared" si="438"/>
        <v>0</v>
      </c>
      <c r="TX214" s="20">
        <f t="shared" si="439"/>
        <v>0</v>
      </c>
      <c r="TY214" s="36">
        <f t="shared" si="440"/>
        <v>0</v>
      </c>
      <c r="TZ214" s="20">
        <f t="shared" si="441"/>
        <v>0</v>
      </c>
      <c r="UA214" s="20">
        <f t="shared" si="442"/>
        <v>0</v>
      </c>
      <c r="UB214" s="20">
        <f t="shared" si="443"/>
        <v>0</v>
      </c>
      <c r="UC214" s="20">
        <f t="shared" si="444"/>
        <v>0</v>
      </c>
      <c r="UD214" s="20">
        <f t="shared" si="445"/>
        <v>0</v>
      </c>
      <c r="UE214" s="20">
        <f t="shared" si="446"/>
        <v>0</v>
      </c>
      <c r="UF214" s="20">
        <f t="shared" si="447"/>
        <v>0</v>
      </c>
      <c r="UG214" s="20">
        <f t="shared" si="448"/>
        <v>0</v>
      </c>
      <c r="UH214" s="20">
        <f t="shared" si="449"/>
        <v>0</v>
      </c>
      <c r="UI214" s="20">
        <f t="shared" si="450"/>
        <v>0</v>
      </c>
      <c r="UJ214" s="20">
        <f t="shared" si="451"/>
        <v>0</v>
      </c>
      <c r="UK214" s="20">
        <f t="shared" si="452"/>
        <v>0</v>
      </c>
      <c r="UL214" s="6"/>
      <c r="UM214" s="36">
        <f t="shared" si="453"/>
        <v>14236000</v>
      </c>
      <c r="UN214" s="36">
        <f t="shared" si="454"/>
        <v>14236000</v>
      </c>
      <c r="UO214" s="36">
        <f t="shared" si="455"/>
        <v>14236000</v>
      </c>
      <c r="UP214" s="20">
        <f t="shared" si="456"/>
        <v>14236000</v>
      </c>
      <c r="UQ214" s="20">
        <f t="shared" si="457"/>
        <v>0</v>
      </c>
      <c r="UR214" s="20">
        <f t="shared" si="458"/>
        <v>0</v>
      </c>
      <c r="US214" s="20">
        <f t="shared" si="459"/>
        <v>0</v>
      </c>
      <c r="UT214" s="36">
        <f t="shared" si="460"/>
        <v>0</v>
      </c>
      <c r="UU214" s="36">
        <f t="shared" si="461"/>
        <v>0</v>
      </c>
      <c r="UV214" s="20">
        <f t="shared" si="462"/>
        <v>0</v>
      </c>
      <c r="UW214" s="20">
        <f t="shared" si="463"/>
        <v>0</v>
      </c>
      <c r="UX214" s="20">
        <f t="shared" si="464"/>
        <v>0</v>
      </c>
      <c r="UY214" s="20">
        <f t="shared" si="465"/>
        <v>0</v>
      </c>
      <c r="UZ214" s="20">
        <f t="shared" si="466"/>
        <v>0</v>
      </c>
      <c r="VA214" s="20">
        <f t="shared" si="467"/>
        <v>0</v>
      </c>
      <c r="VB214" s="36">
        <f t="shared" si="468"/>
        <v>0</v>
      </c>
      <c r="VC214" s="20">
        <f t="shared" si="469"/>
        <v>0</v>
      </c>
      <c r="VD214" s="20">
        <f t="shared" si="470"/>
        <v>0</v>
      </c>
      <c r="VE214" s="20">
        <f t="shared" si="471"/>
        <v>0</v>
      </c>
      <c r="VF214" s="20">
        <f t="shared" si="472"/>
        <v>0</v>
      </c>
      <c r="VG214" s="20">
        <f t="shared" si="473"/>
        <v>0</v>
      </c>
      <c r="VH214" s="20">
        <f t="shared" si="474"/>
        <v>0</v>
      </c>
      <c r="VI214" s="20">
        <f t="shared" si="475"/>
        <v>0</v>
      </c>
      <c r="VJ214" s="20">
        <f t="shared" si="476"/>
        <v>0</v>
      </c>
      <c r="VK214" s="20">
        <f t="shared" si="477"/>
        <v>0</v>
      </c>
      <c r="VL214" s="20">
        <f t="shared" si="478"/>
        <v>0</v>
      </c>
      <c r="VM214" s="20">
        <f t="shared" si="479"/>
        <v>0</v>
      </c>
      <c r="VN214" s="20">
        <f t="shared" si="480"/>
        <v>0</v>
      </c>
      <c r="VT214" s="34">
        <f t="shared" si="367"/>
        <v>1546097</v>
      </c>
      <c r="VU214" s="34" t="str">
        <f t="shared" si="368"/>
        <v>Ústav sociální péče pro mládež DOMEČKY</v>
      </c>
      <c r="VV214" s="34" t="str">
        <f t="shared" si="369"/>
        <v>Ústav sociální péče pro mládež Domečky</v>
      </c>
      <c r="VW214" s="34" t="str">
        <f t="shared" si="370"/>
        <v>domovy pro osoby se zdravotním postižením</v>
      </c>
      <c r="VX214" s="10">
        <f t="shared" si="371"/>
        <v>3690000</v>
      </c>
      <c r="VY214" s="10"/>
      <c r="VZ214" s="10"/>
      <c r="WA214" s="10">
        <f t="shared" si="372"/>
        <v>2450000</v>
      </c>
      <c r="WB214" s="10">
        <f t="shared" si="373"/>
        <v>450000</v>
      </c>
      <c r="WC214" s="10">
        <f t="shared" si="374"/>
        <v>0</v>
      </c>
      <c r="WD214" s="10">
        <f t="shared" si="375"/>
        <v>0</v>
      </c>
      <c r="WE214" s="10">
        <f t="shared" si="376"/>
        <v>210000</v>
      </c>
      <c r="WF214" s="10"/>
      <c r="WG214" s="10"/>
      <c r="WH214" s="10">
        <f t="shared" si="377"/>
        <v>2400000</v>
      </c>
      <c r="WI214" s="10">
        <f t="shared" si="378"/>
        <v>2216000</v>
      </c>
      <c r="WJ214" s="10">
        <f t="shared" si="379"/>
        <v>25680000</v>
      </c>
      <c r="WK214" s="10"/>
      <c r="WL214" s="10">
        <f t="shared" si="380"/>
        <v>4744000</v>
      </c>
      <c r="WM214" s="10">
        <f t="shared" si="381"/>
        <v>41840000</v>
      </c>
      <c r="WN214" s="10">
        <f t="shared" si="382"/>
        <v>41840000</v>
      </c>
      <c r="WO214" s="10">
        <f t="shared" si="383"/>
        <v>0</v>
      </c>
      <c r="WP214" s="10">
        <f t="shared" si="384"/>
        <v>30424000</v>
      </c>
      <c r="WQ214" s="34">
        <v>6115340</v>
      </c>
      <c r="WR214" s="10">
        <f t="shared" si="385"/>
        <v>0</v>
      </c>
      <c r="WS214" s="10"/>
      <c r="WT214" s="10"/>
      <c r="WU214" s="10">
        <f t="shared" si="386"/>
        <v>0</v>
      </c>
      <c r="WV214" s="10">
        <f t="shared" si="387"/>
        <v>0</v>
      </c>
      <c r="WW214" s="10">
        <f t="shared" si="388"/>
        <v>0</v>
      </c>
      <c r="WX214" s="10">
        <f t="shared" si="389"/>
        <v>0</v>
      </c>
      <c r="WY214" s="10">
        <f t="shared" si="390"/>
        <v>0</v>
      </c>
      <c r="WZ214" s="10"/>
      <c r="XA214" s="10"/>
      <c r="XB214" s="10">
        <f t="shared" si="391"/>
        <v>0</v>
      </c>
      <c r="XC214" s="10">
        <f t="shared" si="392"/>
        <v>0</v>
      </c>
      <c r="XD214" s="10">
        <f t="shared" si="393"/>
        <v>14236000</v>
      </c>
      <c r="XE214" s="10">
        <f t="shared" si="394"/>
        <v>14236000</v>
      </c>
      <c r="XF214" s="10"/>
      <c r="XG214" s="10">
        <f t="shared" si="395"/>
        <v>14236000</v>
      </c>
      <c r="XH214" s="10">
        <f t="shared" si="396"/>
        <v>0</v>
      </c>
      <c r="XI214" s="10"/>
      <c r="XJ214" s="10"/>
      <c r="XK214" s="10"/>
    </row>
    <row r="215" spans="1:635" s="34" customFormat="1" ht="28.5" customHeight="1">
      <c r="A215" s="7">
        <v>1</v>
      </c>
      <c r="B215" s="9" t="s">
        <v>1876</v>
      </c>
      <c r="C215" s="7">
        <v>42886210</v>
      </c>
      <c r="D215" s="7" t="s">
        <v>1877</v>
      </c>
      <c r="E215" s="7" t="s">
        <v>1219</v>
      </c>
      <c r="F215" s="7">
        <v>6375207</v>
      </c>
      <c r="G215" s="7" t="s">
        <v>1316</v>
      </c>
      <c r="H215" s="7" t="s">
        <v>1187</v>
      </c>
      <c r="I215" s="7" t="s">
        <v>1878</v>
      </c>
      <c r="J215" s="35">
        <v>42736</v>
      </c>
      <c r="K215" s="7"/>
      <c r="L215" s="7" t="s">
        <v>1188</v>
      </c>
      <c r="M215" s="7" t="s">
        <v>1431</v>
      </c>
      <c r="N215" s="7">
        <v>4</v>
      </c>
      <c r="O215" s="7">
        <v>4</v>
      </c>
      <c r="P215" s="7">
        <v>0</v>
      </c>
      <c r="Q215" s="7">
        <v>0</v>
      </c>
      <c r="R215" s="7">
        <v>12</v>
      </c>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t="s">
        <v>1224</v>
      </c>
      <c r="BM215" s="7" t="s">
        <v>1225</v>
      </c>
      <c r="BN215" s="7" t="s">
        <v>1213</v>
      </c>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v>0</v>
      </c>
      <c r="DB215" s="7">
        <v>0</v>
      </c>
      <c r="DC215" s="7">
        <v>0</v>
      </c>
      <c r="DD215" s="7">
        <v>0</v>
      </c>
      <c r="DE215" s="7">
        <v>0</v>
      </c>
      <c r="DF215" s="7">
        <v>0</v>
      </c>
      <c r="DG215" s="7">
        <v>0</v>
      </c>
      <c r="DH215" s="7">
        <v>0</v>
      </c>
      <c r="DI215" s="7">
        <v>0</v>
      </c>
      <c r="DJ215" s="7">
        <v>0</v>
      </c>
      <c r="DK215" s="7">
        <v>0</v>
      </c>
      <c r="DL215" s="7">
        <v>0</v>
      </c>
      <c r="DM215" s="7">
        <v>0</v>
      </c>
      <c r="DN215" s="7">
        <v>0</v>
      </c>
      <c r="DO215" s="7">
        <v>0</v>
      </c>
      <c r="DP215" s="7">
        <v>0</v>
      </c>
      <c r="DQ215" s="7">
        <v>0</v>
      </c>
      <c r="DR215" s="7">
        <v>0</v>
      </c>
      <c r="DS215" s="7">
        <v>0</v>
      </c>
      <c r="DT215" s="7">
        <v>1</v>
      </c>
      <c r="DU215" s="7">
        <v>1</v>
      </c>
      <c r="DV215" s="7">
        <v>0</v>
      </c>
      <c r="DW215" s="7">
        <v>0</v>
      </c>
      <c r="DX215" s="7">
        <v>0</v>
      </c>
      <c r="DY215" s="7">
        <v>1</v>
      </c>
      <c r="DZ215" s="7">
        <v>1</v>
      </c>
      <c r="EA215" s="7">
        <v>0</v>
      </c>
      <c r="EB215" s="7">
        <v>0</v>
      </c>
      <c r="EC215" s="7">
        <v>0</v>
      </c>
      <c r="ED215" s="7">
        <v>2</v>
      </c>
      <c r="EE215" s="7">
        <v>2</v>
      </c>
      <c r="EF215" s="7">
        <v>0</v>
      </c>
      <c r="EG215" s="7">
        <v>0</v>
      </c>
      <c r="EH215" s="7">
        <v>2</v>
      </c>
      <c r="EI215" s="7">
        <v>2</v>
      </c>
      <c r="EJ215" s="7">
        <v>4</v>
      </c>
      <c r="EK215" s="7">
        <v>3</v>
      </c>
      <c r="EL215" s="7">
        <v>0.6</v>
      </c>
      <c r="EM215" s="7">
        <v>0</v>
      </c>
      <c r="EN215" s="7">
        <v>250000</v>
      </c>
      <c r="EO215" s="7">
        <v>150000</v>
      </c>
      <c r="EP215" s="7">
        <v>4</v>
      </c>
      <c r="EQ215" s="7">
        <v>3.5</v>
      </c>
      <c r="ER215" s="7">
        <v>0</v>
      </c>
      <c r="ES215" s="7">
        <v>1291000</v>
      </c>
      <c r="ET215" s="7">
        <v>1100000</v>
      </c>
      <c r="EU215" s="7"/>
      <c r="EV215" s="7"/>
      <c r="EW215" s="7"/>
      <c r="EX215" s="7"/>
      <c r="EY215" s="7"/>
      <c r="EZ215" s="7"/>
      <c r="FA215" s="7"/>
      <c r="FB215" s="7"/>
      <c r="FC215" s="7"/>
      <c r="FD215" s="7"/>
      <c r="FE215" s="7"/>
      <c r="FF215" s="7"/>
      <c r="FG215" s="7"/>
      <c r="FH215" s="7"/>
      <c r="FI215" s="7"/>
      <c r="FJ215" s="7"/>
      <c r="FK215" s="7"/>
      <c r="FL215" s="7"/>
      <c r="FM215" s="7"/>
      <c r="FN215" s="7"/>
      <c r="FO215" s="7">
        <v>13</v>
      </c>
      <c r="FP215" s="7">
        <v>0.48099999999999998</v>
      </c>
      <c r="FQ215" s="7">
        <v>0</v>
      </c>
      <c r="FR215" s="7">
        <v>174000</v>
      </c>
      <c r="FS215" s="7">
        <v>38000</v>
      </c>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c r="IQ215" s="7"/>
      <c r="IR215" s="7"/>
      <c r="IS215" s="7"/>
      <c r="IT215" s="7"/>
      <c r="IU215" s="7"/>
      <c r="IV215" s="7"/>
      <c r="IW215" s="7"/>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c r="JY215" s="7"/>
      <c r="JZ215" s="7"/>
      <c r="KA215" s="7"/>
      <c r="KB215" s="7"/>
      <c r="KC215" s="7"/>
      <c r="KD215" s="7"/>
      <c r="KE215" s="7"/>
      <c r="KF215" s="7"/>
      <c r="KG215" s="7">
        <v>0</v>
      </c>
      <c r="KH215" s="7"/>
      <c r="KI215" s="7">
        <v>4.0999999999999996</v>
      </c>
      <c r="KJ215" s="7">
        <v>0</v>
      </c>
      <c r="KK215" s="7">
        <v>0</v>
      </c>
      <c r="KL215" s="7">
        <v>0</v>
      </c>
      <c r="KM215" s="7">
        <v>4.0999999999999996</v>
      </c>
      <c r="KN215" s="7">
        <v>1715000</v>
      </c>
      <c r="KO215" s="7">
        <v>1288000</v>
      </c>
      <c r="KP215" s="7">
        <v>1288000</v>
      </c>
      <c r="KQ215" s="7"/>
      <c r="KR215" s="7"/>
      <c r="KS215" s="7"/>
      <c r="KT215" s="7">
        <v>0</v>
      </c>
      <c r="KU215" s="7">
        <v>0</v>
      </c>
      <c r="KV215" s="7">
        <v>0</v>
      </c>
      <c r="KW215" s="7"/>
      <c r="KX215" s="7"/>
      <c r="KY215" s="7"/>
      <c r="KZ215" s="7">
        <v>0</v>
      </c>
      <c r="LA215" s="7">
        <v>0</v>
      </c>
      <c r="LB215" s="7">
        <v>0</v>
      </c>
      <c r="LC215" s="7"/>
      <c r="LD215" s="7"/>
      <c r="LE215" s="7"/>
      <c r="LF215" s="7">
        <v>0</v>
      </c>
      <c r="LG215" s="7">
        <v>0</v>
      </c>
      <c r="LH215" s="7">
        <v>0</v>
      </c>
      <c r="LI215" s="7"/>
      <c r="LJ215" s="7"/>
      <c r="LK215" s="7"/>
      <c r="LL215" s="7">
        <v>0</v>
      </c>
      <c r="LM215" s="7">
        <v>0</v>
      </c>
      <c r="LN215" s="7">
        <v>0</v>
      </c>
      <c r="LO215" s="7"/>
      <c r="LP215" s="7"/>
      <c r="LQ215" s="7"/>
      <c r="LR215" s="7">
        <v>0</v>
      </c>
      <c r="LS215" s="7">
        <v>0</v>
      </c>
      <c r="LT215" s="7">
        <v>0</v>
      </c>
      <c r="LU215" s="7"/>
      <c r="LV215" s="7"/>
      <c r="LW215" s="7"/>
      <c r="LX215" s="7">
        <v>40000</v>
      </c>
      <c r="LY215" s="7">
        <v>0</v>
      </c>
      <c r="LZ215" s="7">
        <v>0</v>
      </c>
      <c r="MA215" s="7"/>
      <c r="MB215" s="7"/>
      <c r="MC215" s="7"/>
      <c r="MD215" s="7">
        <v>4000</v>
      </c>
      <c r="ME215" s="7">
        <v>0</v>
      </c>
      <c r="MF215" s="7">
        <v>0</v>
      </c>
      <c r="MG215" s="7"/>
      <c r="MH215" s="7"/>
      <c r="MI215" s="7"/>
      <c r="MJ215" s="7">
        <v>0</v>
      </c>
      <c r="MK215" s="7">
        <v>0</v>
      </c>
      <c r="ML215" s="7">
        <v>0</v>
      </c>
      <c r="MM215" s="7"/>
      <c r="MN215" s="7"/>
      <c r="MO215" s="7"/>
      <c r="MP215" s="7">
        <v>4000</v>
      </c>
      <c r="MQ215" s="7">
        <v>0</v>
      </c>
      <c r="MR215" s="7">
        <v>0</v>
      </c>
      <c r="MS215" s="7"/>
      <c r="MT215" s="7"/>
      <c r="MU215" s="7"/>
      <c r="MV215" s="7">
        <v>40000</v>
      </c>
      <c r="MW215" s="7">
        <v>0</v>
      </c>
      <c r="MX215" s="7">
        <v>0</v>
      </c>
      <c r="MY215" s="7"/>
      <c r="MZ215" s="7"/>
      <c r="NA215" s="7"/>
      <c r="NB215" s="7">
        <v>0</v>
      </c>
      <c r="NC215" s="7">
        <v>0</v>
      </c>
      <c r="ND215" s="7">
        <v>0</v>
      </c>
      <c r="NE215" s="7"/>
      <c r="NF215" s="7"/>
      <c r="NG215" s="7"/>
      <c r="NH215" s="7">
        <v>0</v>
      </c>
      <c r="NI215" s="7">
        <v>0</v>
      </c>
      <c r="NJ215" s="7">
        <v>0</v>
      </c>
      <c r="NK215" s="7"/>
      <c r="NL215" s="7"/>
      <c r="NM215" s="7"/>
      <c r="NN215" s="7">
        <v>0</v>
      </c>
      <c r="NO215" s="7">
        <v>0</v>
      </c>
      <c r="NP215" s="7">
        <v>0</v>
      </c>
      <c r="NQ215" s="7"/>
      <c r="NR215" s="7"/>
      <c r="NS215" s="7"/>
      <c r="NT215" s="7">
        <v>0</v>
      </c>
      <c r="NU215" s="7">
        <v>0</v>
      </c>
      <c r="NV215" s="7">
        <v>0</v>
      </c>
      <c r="NW215" s="7"/>
      <c r="NX215" s="7"/>
      <c r="NY215" s="7"/>
      <c r="NZ215" s="7">
        <v>4000</v>
      </c>
      <c r="OA215" s="7">
        <v>0</v>
      </c>
      <c r="OB215" s="7">
        <v>0</v>
      </c>
      <c r="OC215" s="7"/>
      <c r="OD215" s="7"/>
      <c r="OE215" s="7"/>
      <c r="OF215" s="7">
        <v>0</v>
      </c>
      <c r="OG215" s="7">
        <v>0</v>
      </c>
      <c r="OH215" s="7">
        <v>0</v>
      </c>
      <c r="OI215" s="7"/>
      <c r="OJ215" s="7"/>
      <c r="OK215" s="7"/>
      <c r="OL215" s="7">
        <v>0</v>
      </c>
      <c r="OM215" s="7">
        <v>0</v>
      </c>
      <c r="ON215" s="7">
        <v>0</v>
      </c>
      <c r="OO215" s="7"/>
      <c r="OP215" s="7"/>
      <c r="OQ215" s="7"/>
      <c r="OR215" s="7">
        <v>0</v>
      </c>
      <c r="OS215" s="7">
        <v>0</v>
      </c>
      <c r="OT215" s="7">
        <v>0</v>
      </c>
      <c r="OU215" s="7"/>
      <c r="OV215" s="7"/>
      <c r="OW215" s="7"/>
      <c r="OX215" s="7">
        <v>15000</v>
      </c>
      <c r="OY215" s="7">
        <v>0</v>
      </c>
      <c r="OZ215" s="7">
        <v>0</v>
      </c>
      <c r="PA215" s="7"/>
      <c r="PB215" s="7"/>
      <c r="PC215" s="7"/>
      <c r="PD215" s="7">
        <v>46000</v>
      </c>
      <c r="PE215" s="7">
        <v>0</v>
      </c>
      <c r="PF215" s="7">
        <v>0</v>
      </c>
      <c r="PG215" s="7"/>
      <c r="PH215" s="7"/>
      <c r="PI215" s="7"/>
      <c r="PJ215" s="7">
        <v>0</v>
      </c>
      <c r="PK215" s="7">
        <v>0</v>
      </c>
      <c r="PL215" s="7">
        <v>0</v>
      </c>
      <c r="PM215" s="7"/>
      <c r="PN215" s="7"/>
      <c r="PO215" s="7"/>
      <c r="PP215" s="7">
        <v>1868000</v>
      </c>
      <c r="PQ215" s="7">
        <v>1288000</v>
      </c>
      <c r="PR215" s="8">
        <v>1288000</v>
      </c>
      <c r="PS215" s="7">
        <v>100</v>
      </c>
      <c r="PT215" s="7">
        <v>100</v>
      </c>
      <c r="PU215" s="7"/>
      <c r="PV215" s="7">
        <v>1210654</v>
      </c>
      <c r="PW215" s="7"/>
      <c r="PX215" s="7"/>
      <c r="PY215" s="7"/>
      <c r="PZ215" s="7">
        <v>1288000</v>
      </c>
      <c r="QA215" s="7"/>
      <c r="QB215" s="7"/>
      <c r="QC215" s="7">
        <v>0</v>
      </c>
      <c r="QD215" s="7"/>
      <c r="QE215" s="7"/>
      <c r="QF215" s="7">
        <v>0</v>
      </c>
      <c r="QG215" s="7"/>
      <c r="QH215" s="7"/>
      <c r="QI215" s="7">
        <v>280000</v>
      </c>
      <c r="QJ215" s="7"/>
      <c r="QK215" s="7"/>
      <c r="QL215" s="7">
        <v>300000</v>
      </c>
      <c r="QM215" s="7"/>
      <c r="QN215" s="7"/>
      <c r="QO215" s="7"/>
      <c r="QP215" s="7">
        <v>0</v>
      </c>
      <c r="QQ215" s="7"/>
      <c r="QR215" s="7"/>
      <c r="QS215" s="7"/>
      <c r="QT215" s="7"/>
      <c r="QU215" s="7"/>
      <c r="QV215" s="7"/>
      <c r="QW215" s="7"/>
      <c r="QX215" s="7"/>
      <c r="QY215" s="7"/>
      <c r="QZ215" s="7"/>
      <c r="RA215" s="7"/>
      <c r="RB215" s="7"/>
      <c r="RC215" s="7"/>
      <c r="RD215" s="7"/>
      <c r="RE215" s="7"/>
      <c r="RF215" s="7"/>
      <c r="RG215" s="7"/>
      <c r="RH215" s="7"/>
      <c r="RI215" s="7">
        <v>0</v>
      </c>
      <c r="RJ215" s="7"/>
      <c r="RK215" s="7"/>
      <c r="RL215" s="7"/>
      <c r="RM215" s="7" t="s">
        <v>1188</v>
      </c>
      <c r="RN215" s="7"/>
      <c r="RO215" s="7"/>
      <c r="RP215" s="7"/>
      <c r="RQ215" s="7"/>
      <c r="RR215" s="7"/>
      <c r="RS215" s="7"/>
      <c r="RT215" s="7"/>
      <c r="RU215" s="7"/>
      <c r="RV215" s="7"/>
      <c r="RW215" s="7"/>
      <c r="RX215" s="7"/>
      <c r="RY215" s="7"/>
      <c r="RZ215" s="7"/>
      <c r="SA215" s="7"/>
      <c r="SB215" s="7"/>
      <c r="SC215" s="7"/>
      <c r="SD215" s="7"/>
      <c r="SE215" s="7"/>
      <c r="SF215" s="7"/>
      <c r="SG215" s="36">
        <f t="shared" si="397"/>
        <v>1868000</v>
      </c>
      <c r="SH215" s="36">
        <f t="shared" si="398"/>
        <v>1868000</v>
      </c>
      <c r="SI215" s="36">
        <f t="shared" si="399"/>
        <v>1715000</v>
      </c>
      <c r="SJ215" s="20">
        <f t="shared" si="400"/>
        <v>1715000</v>
      </c>
      <c r="SK215" s="20">
        <f t="shared" si="401"/>
        <v>0</v>
      </c>
      <c r="SL215" s="20">
        <f t="shared" si="402"/>
        <v>0</v>
      </c>
      <c r="SM215" s="20">
        <f t="shared" si="403"/>
        <v>0</v>
      </c>
      <c r="SN215" s="36">
        <f t="shared" si="404"/>
        <v>153000</v>
      </c>
      <c r="SO215" s="36">
        <f t="shared" si="405"/>
        <v>0</v>
      </c>
      <c r="SP215" s="20">
        <f t="shared" si="406"/>
        <v>0</v>
      </c>
      <c r="SQ215" s="20">
        <f t="shared" si="407"/>
        <v>0</v>
      </c>
      <c r="SR215" s="20">
        <f t="shared" si="408"/>
        <v>40000</v>
      </c>
      <c r="SS215" s="20">
        <f t="shared" si="409"/>
        <v>4000</v>
      </c>
      <c r="ST215" s="20">
        <f t="shared" si="410"/>
        <v>0</v>
      </c>
      <c r="SU215" s="20">
        <f t="shared" si="411"/>
        <v>4000</v>
      </c>
      <c r="SV215" s="36">
        <f t="shared" si="412"/>
        <v>59000</v>
      </c>
      <c r="SW215" s="20">
        <f t="shared" si="413"/>
        <v>40000</v>
      </c>
      <c r="SX215" s="20">
        <f t="shared" si="414"/>
        <v>0</v>
      </c>
      <c r="SY215" s="20">
        <f t="shared" si="415"/>
        <v>0</v>
      </c>
      <c r="SZ215" s="20">
        <f t="shared" si="416"/>
        <v>0</v>
      </c>
      <c r="TA215" s="20">
        <f t="shared" si="417"/>
        <v>0</v>
      </c>
      <c r="TB215" s="20">
        <f t="shared" si="418"/>
        <v>4000</v>
      </c>
      <c r="TC215" s="20">
        <f t="shared" si="419"/>
        <v>0</v>
      </c>
      <c r="TD215" s="20">
        <f t="shared" si="420"/>
        <v>0</v>
      </c>
      <c r="TE215" s="20">
        <f t="shared" si="421"/>
        <v>0</v>
      </c>
      <c r="TF215" s="20">
        <f t="shared" si="422"/>
        <v>15000</v>
      </c>
      <c r="TG215" s="20">
        <f t="shared" si="423"/>
        <v>46000</v>
      </c>
      <c r="TH215" s="20">
        <f t="shared" si="424"/>
        <v>0</v>
      </c>
      <c r="TI215" s="6"/>
      <c r="TJ215" s="36">
        <f t="shared" si="425"/>
        <v>1288000</v>
      </c>
      <c r="TK215" s="36">
        <f t="shared" si="426"/>
        <v>1288000</v>
      </c>
      <c r="TL215" s="36">
        <f t="shared" si="427"/>
        <v>1288000</v>
      </c>
      <c r="TM215" s="20">
        <f t="shared" si="428"/>
        <v>1288000</v>
      </c>
      <c r="TN215" s="20">
        <f t="shared" si="429"/>
        <v>0</v>
      </c>
      <c r="TO215" s="20">
        <f t="shared" si="430"/>
        <v>0</v>
      </c>
      <c r="TP215" s="20">
        <f t="shared" si="431"/>
        <v>0</v>
      </c>
      <c r="TQ215" s="36">
        <f t="shared" si="432"/>
        <v>0</v>
      </c>
      <c r="TR215" s="36">
        <f t="shared" si="433"/>
        <v>0</v>
      </c>
      <c r="TS215" s="20">
        <f t="shared" si="434"/>
        <v>0</v>
      </c>
      <c r="TT215" s="20">
        <f t="shared" si="435"/>
        <v>0</v>
      </c>
      <c r="TU215" s="20">
        <f t="shared" si="436"/>
        <v>0</v>
      </c>
      <c r="TV215" s="20">
        <f t="shared" si="437"/>
        <v>0</v>
      </c>
      <c r="TW215" s="20">
        <f t="shared" si="438"/>
        <v>0</v>
      </c>
      <c r="TX215" s="20">
        <f t="shared" si="439"/>
        <v>0</v>
      </c>
      <c r="TY215" s="36">
        <f t="shared" si="440"/>
        <v>0</v>
      </c>
      <c r="TZ215" s="20">
        <f t="shared" si="441"/>
        <v>0</v>
      </c>
      <c r="UA215" s="20">
        <f t="shared" si="442"/>
        <v>0</v>
      </c>
      <c r="UB215" s="20">
        <f t="shared" si="443"/>
        <v>0</v>
      </c>
      <c r="UC215" s="20">
        <f t="shared" si="444"/>
        <v>0</v>
      </c>
      <c r="UD215" s="20">
        <f t="shared" si="445"/>
        <v>0</v>
      </c>
      <c r="UE215" s="20">
        <f t="shared" si="446"/>
        <v>0</v>
      </c>
      <c r="UF215" s="20">
        <f t="shared" si="447"/>
        <v>0</v>
      </c>
      <c r="UG215" s="20">
        <f t="shared" si="448"/>
        <v>0</v>
      </c>
      <c r="UH215" s="20">
        <f t="shared" si="449"/>
        <v>0</v>
      </c>
      <c r="UI215" s="20">
        <f t="shared" si="450"/>
        <v>0</v>
      </c>
      <c r="UJ215" s="20">
        <f t="shared" si="451"/>
        <v>0</v>
      </c>
      <c r="UK215" s="20">
        <f t="shared" si="452"/>
        <v>0</v>
      </c>
      <c r="UL215" s="6"/>
      <c r="UM215" s="36">
        <f t="shared" si="453"/>
        <v>1288000</v>
      </c>
      <c r="UN215" s="36">
        <f t="shared" si="454"/>
        <v>1288000</v>
      </c>
      <c r="UO215" s="36">
        <f t="shared" si="455"/>
        <v>1288000</v>
      </c>
      <c r="UP215" s="20">
        <f t="shared" si="456"/>
        <v>1288000</v>
      </c>
      <c r="UQ215" s="20">
        <f t="shared" si="457"/>
        <v>0</v>
      </c>
      <c r="UR215" s="20">
        <f t="shared" si="458"/>
        <v>0</v>
      </c>
      <c r="US215" s="20">
        <f t="shared" si="459"/>
        <v>0</v>
      </c>
      <c r="UT215" s="36">
        <f t="shared" si="460"/>
        <v>0</v>
      </c>
      <c r="UU215" s="36">
        <f t="shared" si="461"/>
        <v>0</v>
      </c>
      <c r="UV215" s="20">
        <f t="shared" si="462"/>
        <v>0</v>
      </c>
      <c r="UW215" s="20">
        <f t="shared" si="463"/>
        <v>0</v>
      </c>
      <c r="UX215" s="20">
        <f t="shared" si="464"/>
        <v>0</v>
      </c>
      <c r="UY215" s="20">
        <f t="shared" si="465"/>
        <v>0</v>
      </c>
      <c r="UZ215" s="20">
        <f t="shared" si="466"/>
        <v>0</v>
      </c>
      <c r="VA215" s="20">
        <f t="shared" si="467"/>
        <v>0</v>
      </c>
      <c r="VB215" s="36">
        <f t="shared" si="468"/>
        <v>0</v>
      </c>
      <c r="VC215" s="20">
        <f t="shared" si="469"/>
        <v>0</v>
      </c>
      <c r="VD215" s="20">
        <f t="shared" si="470"/>
        <v>0</v>
      </c>
      <c r="VE215" s="20">
        <f t="shared" si="471"/>
        <v>0</v>
      </c>
      <c r="VF215" s="20">
        <f t="shared" si="472"/>
        <v>0</v>
      </c>
      <c r="VG215" s="20">
        <f t="shared" si="473"/>
        <v>0</v>
      </c>
      <c r="VH215" s="20">
        <f t="shared" si="474"/>
        <v>0</v>
      </c>
      <c r="VI215" s="20">
        <f t="shared" si="475"/>
        <v>0</v>
      </c>
      <c r="VJ215" s="20">
        <f t="shared" si="476"/>
        <v>0</v>
      </c>
      <c r="VK215" s="20">
        <f t="shared" si="477"/>
        <v>0</v>
      </c>
      <c r="VL215" s="20">
        <f t="shared" si="478"/>
        <v>0</v>
      </c>
      <c r="VM215" s="20">
        <f t="shared" si="479"/>
        <v>0</v>
      </c>
      <c r="VN215" s="20">
        <f t="shared" si="480"/>
        <v>0</v>
      </c>
      <c r="VT215" s="34">
        <f t="shared" si="367"/>
        <v>6375207</v>
      </c>
      <c r="VU215" s="34" t="str">
        <f t="shared" si="368"/>
        <v>Ústav sociální péče pro mládež DOMEČKY</v>
      </c>
      <c r="VV215" s="34" t="str">
        <f t="shared" si="369"/>
        <v>Ústav sociální péče pro mládež Domečky</v>
      </c>
      <c r="VW215" s="34" t="str">
        <f t="shared" si="370"/>
        <v>odlehčovací služby</v>
      </c>
      <c r="VX215" s="10">
        <f t="shared" si="371"/>
        <v>44000</v>
      </c>
      <c r="VY215" s="10"/>
      <c r="VZ215" s="10"/>
      <c r="WA215" s="10">
        <f t="shared" si="372"/>
        <v>40000</v>
      </c>
      <c r="WB215" s="10">
        <f t="shared" si="373"/>
        <v>4000</v>
      </c>
      <c r="WC215" s="10">
        <f t="shared" si="374"/>
        <v>0</v>
      </c>
      <c r="WD215" s="10">
        <f t="shared" si="375"/>
        <v>0</v>
      </c>
      <c r="WE215" s="10">
        <f t="shared" si="376"/>
        <v>0</v>
      </c>
      <c r="WF215" s="10"/>
      <c r="WG215" s="10"/>
      <c r="WH215" s="10">
        <f t="shared" si="377"/>
        <v>46000</v>
      </c>
      <c r="WI215" s="10">
        <f t="shared" si="378"/>
        <v>19000</v>
      </c>
      <c r="WJ215" s="10">
        <f t="shared" si="379"/>
        <v>1541000</v>
      </c>
      <c r="WK215" s="10"/>
      <c r="WL215" s="10">
        <f t="shared" si="380"/>
        <v>174000</v>
      </c>
      <c r="WM215" s="10">
        <f t="shared" si="381"/>
        <v>1868000</v>
      </c>
      <c r="WN215" s="10">
        <f t="shared" si="382"/>
        <v>1868000</v>
      </c>
      <c r="WO215" s="10">
        <f t="shared" si="383"/>
        <v>0</v>
      </c>
      <c r="WP215" s="10">
        <f t="shared" si="384"/>
        <v>1715000</v>
      </c>
      <c r="WQ215" s="34">
        <v>6115340</v>
      </c>
      <c r="WR215" s="10">
        <f t="shared" si="385"/>
        <v>0</v>
      </c>
      <c r="WS215" s="10"/>
      <c r="WT215" s="10"/>
      <c r="WU215" s="10">
        <f t="shared" si="386"/>
        <v>0</v>
      </c>
      <c r="WV215" s="10">
        <f t="shared" si="387"/>
        <v>0</v>
      </c>
      <c r="WW215" s="10">
        <f t="shared" si="388"/>
        <v>0</v>
      </c>
      <c r="WX215" s="10">
        <f t="shared" si="389"/>
        <v>0</v>
      </c>
      <c r="WY215" s="10">
        <f t="shared" si="390"/>
        <v>0</v>
      </c>
      <c r="WZ215" s="10"/>
      <c r="XA215" s="10"/>
      <c r="XB215" s="10">
        <f t="shared" si="391"/>
        <v>0</v>
      </c>
      <c r="XC215" s="10">
        <f t="shared" si="392"/>
        <v>0</v>
      </c>
      <c r="XD215" s="10">
        <f t="shared" si="393"/>
        <v>1288000</v>
      </c>
      <c r="XE215" s="10">
        <f t="shared" si="394"/>
        <v>1288000</v>
      </c>
      <c r="XF215" s="10"/>
      <c r="XG215" s="10">
        <f t="shared" si="395"/>
        <v>1288000</v>
      </c>
      <c r="XH215" s="10">
        <f t="shared" si="396"/>
        <v>0</v>
      </c>
      <c r="XI215" s="10"/>
      <c r="XJ215" s="10"/>
      <c r="XK215" s="10"/>
    </row>
    <row r="216" spans="1:635" s="34" customFormat="1" ht="28.5" customHeight="1">
      <c r="A216" s="7">
        <v>1</v>
      </c>
      <c r="B216" s="9" t="s">
        <v>1880</v>
      </c>
      <c r="C216" s="7">
        <v>42886201</v>
      </c>
      <c r="D216" s="7" t="s">
        <v>1881</v>
      </c>
      <c r="E216" s="7" t="s">
        <v>1219</v>
      </c>
      <c r="F216" s="7">
        <v>2089762</v>
      </c>
      <c r="G216" s="7" t="s">
        <v>1227</v>
      </c>
      <c r="H216" s="7" t="s">
        <v>1187</v>
      </c>
      <c r="I216" s="7" t="s">
        <v>1880</v>
      </c>
      <c r="J216" s="35">
        <v>39083</v>
      </c>
      <c r="K216" s="7"/>
      <c r="L216" s="7" t="s">
        <v>1188</v>
      </c>
      <c r="M216" s="7" t="s">
        <v>1452</v>
      </c>
      <c r="N216" s="7">
        <v>82</v>
      </c>
      <c r="O216" s="7"/>
      <c r="P216" s="7">
        <v>88</v>
      </c>
      <c r="Q216" s="7">
        <v>85</v>
      </c>
      <c r="R216" s="7">
        <v>82</v>
      </c>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t="s">
        <v>1436</v>
      </c>
      <c r="BM216" s="7" t="s">
        <v>1225</v>
      </c>
      <c r="BN216" s="7" t="s">
        <v>1200</v>
      </c>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v>0</v>
      </c>
      <c r="DB216" s="7">
        <v>0</v>
      </c>
      <c r="DC216" s="7">
        <v>0</v>
      </c>
      <c r="DD216" s="7">
        <v>0</v>
      </c>
      <c r="DE216" s="7">
        <v>0</v>
      </c>
      <c r="DF216" s="7">
        <v>6</v>
      </c>
      <c r="DG216" s="7">
        <v>34</v>
      </c>
      <c r="DH216" s="7">
        <v>19</v>
      </c>
      <c r="DI216" s="7">
        <v>22</v>
      </c>
      <c r="DJ216" s="7">
        <v>1</v>
      </c>
      <c r="DK216" s="7">
        <v>6</v>
      </c>
      <c r="DL216" s="7">
        <v>34</v>
      </c>
      <c r="DM216" s="7">
        <v>19</v>
      </c>
      <c r="DN216" s="7">
        <v>22</v>
      </c>
      <c r="DO216" s="7">
        <v>1</v>
      </c>
      <c r="DP216" s="7">
        <v>0</v>
      </c>
      <c r="DQ216" s="7">
        <v>82</v>
      </c>
      <c r="DR216" s="7">
        <v>82</v>
      </c>
      <c r="DS216" s="7">
        <v>0</v>
      </c>
      <c r="DT216" s="7">
        <v>0</v>
      </c>
      <c r="DU216" s="7">
        <v>0</v>
      </c>
      <c r="DV216" s="7">
        <v>0</v>
      </c>
      <c r="DW216" s="7">
        <v>0</v>
      </c>
      <c r="DX216" s="7">
        <v>6</v>
      </c>
      <c r="DY216" s="7">
        <v>34</v>
      </c>
      <c r="DZ216" s="7">
        <v>19</v>
      </c>
      <c r="EA216" s="7">
        <v>22</v>
      </c>
      <c r="EB216" s="7">
        <v>1</v>
      </c>
      <c r="EC216" s="7">
        <v>6</v>
      </c>
      <c r="ED216" s="7">
        <v>34</v>
      </c>
      <c r="EE216" s="7">
        <v>19</v>
      </c>
      <c r="EF216" s="7">
        <v>22</v>
      </c>
      <c r="EG216" s="7">
        <v>1</v>
      </c>
      <c r="EH216" s="7">
        <v>0</v>
      </c>
      <c r="EI216" s="7">
        <v>82</v>
      </c>
      <c r="EJ216" s="7">
        <v>82</v>
      </c>
      <c r="EK216" s="7">
        <v>3</v>
      </c>
      <c r="EL216" s="7">
        <v>3</v>
      </c>
      <c r="EM216" s="7">
        <v>3</v>
      </c>
      <c r="EN216" s="7">
        <v>1344288</v>
      </c>
      <c r="EO216" s="7">
        <v>980000</v>
      </c>
      <c r="EP216" s="7">
        <v>39</v>
      </c>
      <c r="EQ216" s="7">
        <v>39</v>
      </c>
      <c r="ER216" s="7">
        <v>36</v>
      </c>
      <c r="ES216" s="7">
        <v>14593565</v>
      </c>
      <c r="ET216" s="7">
        <v>13380000</v>
      </c>
      <c r="EU216" s="7">
        <v>7</v>
      </c>
      <c r="EV216" s="7">
        <v>7</v>
      </c>
      <c r="EW216" s="7">
        <v>8</v>
      </c>
      <c r="EX216" s="7">
        <v>3899507</v>
      </c>
      <c r="EY216" s="7">
        <v>0</v>
      </c>
      <c r="EZ216" s="7"/>
      <c r="FA216" s="7"/>
      <c r="FB216" s="7"/>
      <c r="FC216" s="7"/>
      <c r="FD216" s="7"/>
      <c r="FE216" s="7"/>
      <c r="FF216" s="7"/>
      <c r="FG216" s="7"/>
      <c r="FH216" s="7"/>
      <c r="FI216" s="7"/>
      <c r="FJ216" s="7"/>
      <c r="FK216" s="7"/>
      <c r="FL216" s="7"/>
      <c r="FM216" s="7"/>
      <c r="FN216" s="7"/>
      <c r="FO216" s="7">
        <v>16</v>
      </c>
      <c r="FP216" s="7">
        <v>16</v>
      </c>
      <c r="FQ216" s="7">
        <v>16</v>
      </c>
      <c r="FR216" s="7">
        <v>5456802</v>
      </c>
      <c r="FS216" s="7">
        <v>4440000</v>
      </c>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v>2</v>
      </c>
      <c r="II216" s="7">
        <v>0.5</v>
      </c>
      <c r="IJ216" s="7">
        <v>24</v>
      </c>
      <c r="IK216" s="7">
        <v>0.5</v>
      </c>
      <c r="IL216" s="7">
        <v>104000</v>
      </c>
      <c r="IM216" s="7">
        <v>0</v>
      </c>
      <c r="IN216" s="7"/>
      <c r="IO216" s="7"/>
      <c r="IP216" s="7"/>
      <c r="IQ216" s="7"/>
      <c r="IR216" s="7"/>
      <c r="IS216" s="7">
        <v>7</v>
      </c>
      <c r="IT216" s="7">
        <v>1700</v>
      </c>
      <c r="IU216" s="7">
        <v>0.84699999999999998</v>
      </c>
      <c r="IV216" s="7">
        <v>114000</v>
      </c>
      <c r="IW216" s="7">
        <v>0</v>
      </c>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c r="JY216" s="7"/>
      <c r="JZ216" s="7"/>
      <c r="KA216" s="7"/>
      <c r="KB216" s="7"/>
      <c r="KC216" s="7"/>
      <c r="KD216" s="7"/>
      <c r="KE216" s="7"/>
      <c r="KF216" s="7"/>
      <c r="KG216" s="7">
        <v>0</v>
      </c>
      <c r="KH216" s="7"/>
      <c r="KI216" s="7">
        <v>49</v>
      </c>
      <c r="KJ216" s="7">
        <v>0</v>
      </c>
      <c r="KK216" s="7">
        <v>0</v>
      </c>
      <c r="KL216" s="7">
        <v>0</v>
      </c>
      <c r="KM216" s="7">
        <v>49</v>
      </c>
      <c r="KN216" s="7">
        <v>25294162</v>
      </c>
      <c r="KO216" s="7">
        <v>18800000</v>
      </c>
      <c r="KP216" s="7">
        <v>18800000</v>
      </c>
      <c r="KQ216" s="7"/>
      <c r="KR216" s="7"/>
      <c r="KS216" s="7"/>
      <c r="KT216" s="7">
        <v>104000</v>
      </c>
      <c r="KU216" s="7">
        <v>0</v>
      </c>
      <c r="KV216" s="7">
        <v>0</v>
      </c>
      <c r="KW216" s="7"/>
      <c r="KX216" s="7"/>
      <c r="KY216" s="7"/>
      <c r="KZ216" s="7">
        <v>114000</v>
      </c>
      <c r="LA216" s="7">
        <v>0</v>
      </c>
      <c r="LB216" s="7">
        <v>0</v>
      </c>
      <c r="LC216" s="7"/>
      <c r="LD216" s="7"/>
      <c r="LE216" s="7"/>
      <c r="LF216" s="7">
        <v>283140</v>
      </c>
      <c r="LG216" s="7">
        <v>0</v>
      </c>
      <c r="LH216" s="7">
        <v>0</v>
      </c>
      <c r="LI216" s="7"/>
      <c r="LJ216" s="7"/>
      <c r="LK216" s="7"/>
      <c r="LL216" s="7">
        <v>20000</v>
      </c>
      <c r="LM216" s="7">
        <v>0</v>
      </c>
      <c r="LN216" s="7">
        <v>0</v>
      </c>
      <c r="LO216" s="7"/>
      <c r="LP216" s="7"/>
      <c r="LQ216" s="7"/>
      <c r="LR216" s="7">
        <v>600000</v>
      </c>
      <c r="LS216" s="7">
        <v>0</v>
      </c>
      <c r="LT216" s="7">
        <v>0</v>
      </c>
      <c r="LU216" s="7"/>
      <c r="LV216" s="7"/>
      <c r="LW216" s="7"/>
      <c r="LX216" s="7">
        <v>2950000</v>
      </c>
      <c r="LY216" s="7">
        <v>0</v>
      </c>
      <c r="LZ216" s="7">
        <v>0</v>
      </c>
      <c r="MA216" s="7"/>
      <c r="MB216" s="7"/>
      <c r="MC216" s="7"/>
      <c r="MD216" s="7">
        <v>135000</v>
      </c>
      <c r="ME216" s="7">
        <v>0</v>
      </c>
      <c r="MF216" s="7">
        <v>0</v>
      </c>
      <c r="MG216" s="7"/>
      <c r="MH216" s="7"/>
      <c r="MI216" s="7"/>
      <c r="MJ216" s="7">
        <v>80000</v>
      </c>
      <c r="MK216" s="7">
        <v>0</v>
      </c>
      <c r="ML216" s="7">
        <v>0</v>
      </c>
      <c r="MM216" s="7"/>
      <c r="MN216" s="7"/>
      <c r="MO216" s="7"/>
      <c r="MP216" s="7">
        <v>540000</v>
      </c>
      <c r="MQ216" s="7">
        <v>0</v>
      </c>
      <c r="MR216" s="7">
        <v>0</v>
      </c>
      <c r="MS216" s="7"/>
      <c r="MT216" s="7"/>
      <c r="MU216" s="7"/>
      <c r="MV216" s="7">
        <v>2350000</v>
      </c>
      <c r="MW216" s="7">
        <v>0</v>
      </c>
      <c r="MX216" s="7">
        <v>0</v>
      </c>
      <c r="MY216" s="7"/>
      <c r="MZ216" s="7"/>
      <c r="NA216" s="7"/>
      <c r="NB216" s="7">
        <v>95000</v>
      </c>
      <c r="NC216" s="7">
        <v>0</v>
      </c>
      <c r="ND216" s="7">
        <v>0</v>
      </c>
      <c r="NE216" s="7"/>
      <c r="NF216" s="7"/>
      <c r="NG216" s="7"/>
      <c r="NH216" s="7">
        <v>60000</v>
      </c>
      <c r="NI216" s="7">
        <v>0</v>
      </c>
      <c r="NJ216" s="7">
        <v>0</v>
      </c>
      <c r="NK216" s="7"/>
      <c r="NL216" s="7"/>
      <c r="NM216" s="7"/>
      <c r="NN216" s="7">
        <v>75000</v>
      </c>
      <c r="NO216" s="7">
        <v>0</v>
      </c>
      <c r="NP216" s="7">
        <v>0</v>
      </c>
      <c r="NQ216" s="7"/>
      <c r="NR216" s="7"/>
      <c r="NS216" s="7"/>
      <c r="NT216" s="7">
        <v>45000</v>
      </c>
      <c r="NU216" s="7">
        <v>0</v>
      </c>
      <c r="NV216" s="7">
        <v>0</v>
      </c>
      <c r="NW216" s="7"/>
      <c r="NX216" s="7"/>
      <c r="NY216" s="7"/>
      <c r="NZ216" s="7">
        <v>1000000</v>
      </c>
      <c r="OA216" s="7">
        <v>0</v>
      </c>
      <c r="OB216" s="7">
        <v>0</v>
      </c>
      <c r="OC216" s="7"/>
      <c r="OD216" s="7"/>
      <c r="OE216" s="7"/>
      <c r="OF216" s="7">
        <v>40000</v>
      </c>
      <c r="OG216" s="7">
        <v>0</v>
      </c>
      <c r="OH216" s="7">
        <v>0</v>
      </c>
      <c r="OI216" s="7"/>
      <c r="OJ216" s="7"/>
      <c r="OK216" s="7"/>
      <c r="OL216" s="7">
        <v>0</v>
      </c>
      <c r="OM216" s="7">
        <v>0</v>
      </c>
      <c r="ON216" s="7">
        <v>0</v>
      </c>
      <c r="OO216" s="7"/>
      <c r="OP216" s="7"/>
      <c r="OQ216" s="7"/>
      <c r="OR216" s="7">
        <v>0</v>
      </c>
      <c r="OS216" s="7">
        <v>0</v>
      </c>
      <c r="OT216" s="7">
        <v>0</v>
      </c>
      <c r="OU216" s="7"/>
      <c r="OV216" s="7"/>
      <c r="OW216" s="7"/>
      <c r="OX216" s="7">
        <v>1600000</v>
      </c>
      <c r="OY216" s="7">
        <v>0</v>
      </c>
      <c r="OZ216" s="7">
        <v>0</v>
      </c>
      <c r="PA216" s="7"/>
      <c r="PB216" s="7"/>
      <c r="PC216" s="7"/>
      <c r="PD216" s="7">
        <v>1890000</v>
      </c>
      <c r="PE216" s="7">
        <v>0</v>
      </c>
      <c r="PF216" s="7">
        <v>0</v>
      </c>
      <c r="PG216" s="7"/>
      <c r="PH216" s="7"/>
      <c r="PI216" s="7"/>
      <c r="PJ216" s="7">
        <v>0</v>
      </c>
      <c r="PK216" s="7">
        <v>0</v>
      </c>
      <c r="PL216" s="7">
        <v>0</v>
      </c>
      <c r="PM216" s="7"/>
      <c r="PN216" s="7"/>
      <c r="PO216" s="7"/>
      <c r="PP216" s="7">
        <v>37275302</v>
      </c>
      <c r="PQ216" s="7">
        <v>18800000</v>
      </c>
      <c r="PR216" s="8">
        <v>18800000</v>
      </c>
      <c r="PS216" s="7">
        <v>100</v>
      </c>
      <c r="PT216" s="7">
        <v>100</v>
      </c>
      <c r="PU216" s="7"/>
      <c r="PV216" s="7">
        <v>27497165</v>
      </c>
      <c r="PW216" s="7"/>
      <c r="PX216" s="7">
        <v>15099000</v>
      </c>
      <c r="PY216" s="7">
        <v>12938000</v>
      </c>
      <c r="PZ216" s="7">
        <v>18800000</v>
      </c>
      <c r="QA216" s="7">
        <v>0</v>
      </c>
      <c r="QB216" s="7">
        <v>0</v>
      </c>
      <c r="QC216" s="7">
        <v>0</v>
      </c>
      <c r="QD216" s="7">
        <v>0</v>
      </c>
      <c r="QE216" s="7">
        <v>0</v>
      </c>
      <c r="QF216" s="7">
        <v>0</v>
      </c>
      <c r="QG216" s="7">
        <v>4204000</v>
      </c>
      <c r="QH216" s="7">
        <v>7292300</v>
      </c>
      <c r="QI216" s="7">
        <v>4952302</v>
      </c>
      <c r="QJ216" s="7">
        <v>13386475</v>
      </c>
      <c r="QK216" s="7">
        <v>13106780</v>
      </c>
      <c r="QL216" s="7">
        <v>13433000</v>
      </c>
      <c r="QM216" s="7"/>
      <c r="QN216" s="7">
        <v>79641</v>
      </c>
      <c r="QO216" s="7">
        <v>85000</v>
      </c>
      <c r="QP216" s="7">
        <v>90000</v>
      </c>
      <c r="QQ216" s="7"/>
      <c r="QR216" s="7"/>
      <c r="QS216" s="7"/>
      <c r="QT216" s="7"/>
      <c r="QU216" s="7"/>
      <c r="QV216" s="7"/>
      <c r="QW216" s="7"/>
      <c r="QX216" s="7"/>
      <c r="QY216" s="7"/>
      <c r="QZ216" s="7"/>
      <c r="RA216" s="7"/>
      <c r="RB216" s="7"/>
      <c r="RC216" s="7"/>
      <c r="RD216" s="7"/>
      <c r="RE216" s="7"/>
      <c r="RF216" s="7"/>
      <c r="RG216" s="7"/>
      <c r="RH216" s="7"/>
      <c r="RI216" s="7">
        <v>0</v>
      </c>
      <c r="RJ216" s="7"/>
      <c r="RK216" s="7"/>
      <c r="RL216" s="7"/>
      <c r="RM216" s="7" t="s">
        <v>1188</v>
      </c>
      <c r="RN216" s="7"/>
      <c r="RO216" s="7"/>
      <c r="RP216" s="7"/>
      <c r="RQ216" s="7"/>
      <c r="RR216" s="7"/>
      <c r="RS216" s="7"/>
      <c r="RT216" s="7"/>
      <c r="RU216" s="7"/>
      <c r="RV216" s="7"/>
      <c r="RW216" s="7"/>
      <c r="RX216" s="7"/>
      <c r="RY216" s="7"/>
      <c r="RZ216" s="7"/>
      <c r="SA216" s="7"/>
      <c r="SB216" s="7"/>
      <c r="SC216" s="7"/>
      <c r="SD216" s="7"/>
      <c r="SE216" s="7"/>
      <c r="SF216" s="7"/>
      <c r="SG216" s="36">
        <f t="shared" si="397"/>
        <v>37275302</v>
      </c>
      <c r="SH216" s="36">
        <f t="shared" si="398"/>
        <v>37275302</v>
      </c>
      <c r="SI216" s="36">
        <f t="shared" si="399"/>
        <v>25795302</v>
      </c>
      <c r="SJ216" s="20">
        <f t="shared" si="400"/>
        <v>25294162</v>
      </c>
      <c r="SK216" s="20">
        <f t="shared" si="401"/>
        <v>104000</v>
      </c>
      <c r="SL216" s="20">
        <f t="shared" si="402"/>
        <v>114000</v>
      </c>
      <c r="SM216" s="20">
        <f t="shared" si="403"/>
        <v>283140</v>
      </c>
      <c r="SN216" s="36">
        <f t="shared" si="404"/>
        <v>11480000</v>
      </c>
      <c r="SO216" s="36">
        <f t="shared" si="405"/>
        <v>620000</v>
      </c>
      <c r="SP216" s="20">
        <f t="shared" si="406"/>
        <v>20000</v>
      </c>
      <c r="SQ216" s="20">
        <f t="shared" si="407"/>
        <v>600000</v>
      </c>
      <c r="SR216" s="20">
        <f t="shared" si="408"/>
        <v>2950000</v>
      </c>
      <c r="SS216" s="20">
        <f t="shared" si="409"/>
        <v>135000</v>
      </c>
      <c r="ST216" s="20">
        <f t="shared" si="410"/>
        <v>80000</v>
      </c>
      <c r="SU216" s="20">
        <f t="shared" si="411"/>
        <v>540000</v>
      </c>
      <c r="SV216" s="36">
        <f t="shared" si="412"/>
        <v>5265000</v>
      </c>
      <c r="SW216" s="20">
        <f t="shared" si="413"/>
        <v>2350000</v>
      </c>
      <c r="SX216" s="20">
        <f t="shared" si="414"/>
        <v>95000</v>
      </c>
      <c r="SY216" s="20">
        <f t="shared" si="415"/>
        <v>60000</v>
      </c>
      <c r="SZ216" s="20">
        <f t="shared" si="416"/>
        <v>75000</v>
      </c>
      <c r="TA216" s="20">
        <f t="shared" si="417"/>
        <v>45000</v>
      </c>
      <c r="TB216" s="20">
        <f t="shared" si="418"/>
        <v>1000000</v>
      </c>
      <c r="TC216" s="20">
        <f t="shared" si="419"/>
        <v>40000</v>
      </c>
      <c r="TD216" s="20">
        <f t="shared" si="420"/>
        <v>0</v>
      </c>
      <c r="TE216" s="20">
        <f t="shared" si="421"/>
        <v>0</v>
      </c>
      <c r="TF216" s="20">
        <f t="shared" si="422"/>
        <v>1600000</v>
      </c>
      <c r="TG216" s="20">
        <f t="shared" si="423"/>
        <v>1890000</v>
      </c>
      <c r="TH216" s="20">
        <f t="shared" si="424"/>
        <v>0</v>
      </c>
      <c r="TI216" s="6"/>
      <c r="TJ216" s="36">
        <f t="shared" si="425"/>
        <v>18800000</v>
      </c>
      <c r="TK216" s="36">
        <f t="shared" si="426"/>
        <v>18800000</v>
      </c>
      <c r="TL216" s="36">
        <f t="shared" si="427"/>
        <v>18800000</v>
      </c>
      <c r="TM216" s="20">
        <f t="shared" si="428"/>
        <v>18800000</v>
      </c>
      <c r="TN216" s="20">
        <f t="shared" si="429"/>
        <v>0</v>
      </c>
      <c r="TO216" s="20">
        <f t="shared" si="430"/>
        <v>0</v>
      </c>
      <c r="TP216" s="20">
        <f t="shared" si="431"/>
        <v>0</v>
      </c>
      <c r="TQ216" s="36">
        <f t="shared" si="432"/>
        <v>0</v>
      </c>
      <c r="TR216" s="36">
        <f t="shared" si="433"/>
        <v>0</v>
      </c>
      <c r="TS216" s="20">
        <f t="shared" si="434"/>
        <v>0</v>
      </c>
      <c r="TT216" s="20">
        <f t="shared" si="435"/>
        <v>0</v>
      </c>
      <c r="TU216" s="20">
        <f t="shared" si="436"/>
        <v>0</v>
      </c>
      <c r="TV216" s="20">
        <f t="shared" si="437"/>
        <v>0</v>
      </c>
      <c r="TW216" s="20">
        <f t="shared" si="438"/>
        <v>0</v>
      </c>
      <c r="TX216" s="20">
        <f t="shared" si="439"/>
        <v>0</v>
      </c>
      <c r="TY216" s="36">
        <f t="shared" si="440"/>
        <v>0</v>
      </c>
      <c r="TZ216" s="20">
        <f t="shared" si="441"/>
        <v>0</v>
      </c>
      <c r="UA216" s="20">
        <f t="shared" si="442"/>
        <v>0</v>
      </c>
      <c r="UB216" s="20">
        <f t="shared" si="443"/>
        <v>0</v>
      </c>
      <c r="UC216" s="20">
        <f t="shared" si="444"/>
        <v>0</v>
      </c>
      <c r="UD216" s="20">
        <f t="shared" si="445"/>
        <v>0</v>
      </c>
      <c r="UE216" s="20">
        <f t="shared" si="446"/>
        <v>0</v>
      </c>
      <c r="UF216" s="20">
        <f t="shared" si="447"/>
        <v>0</v>
      </c>
      <c r="UG216" s="20">
        <f t="shared" si="448"/>
        <v>0</v>
      </c>
      <c r="UH216" s="20">
        <f t="shared" si="449"/>
        <v>0</v>
      </c>
      <c r="UI216" s="20">
        <f t="shared" si="450"/>
        <v>0</v>
      </c>
      <c r="UJ216" s="20">
        <f t="shared" si="451"/>
        <v>0</v>
      </c>
      <c r="UK216" s="20">
        <f t="shared" si="452"/>
        <v>0</v>
      </c>
      <c r="UL216" s="6"/>
      <c r="UM216" s="36">
        <f t="shared" si="453"/>
        <v>18800000</v>
      </c>
      <c r="UN216" s="36">
        <f t="shared" si="454"/>
        <v>18800000</v>
      </c>
      <c r="UO216" s="36">
        <f t="shared" si="455"/>
        <v>18800000</v>
      </c>
      <c r="UP216" s="20">
        <f t="shared" si="456"/>
        <v>18800000</v>
      </c>
      <c r="UQ216" s="20">
        <f t="shared" si="457"/>
        <v>0</v>
      </c>
      <c r="UR216" s="20">
        <f t="shared" si="458"/>
        <v>0</v>
      </c>
      <c r="US216" s="20">
        <f t="shared" si="459"/>
        <v>0</v>
      </c>
      <c r="UT216" s="36">
        <f t="shared" si="460"/>
        <v>0</v>
      </c>
      <c r="UU216" s="36">
        <f t="shared" si="461"/>
        <v>0</v>
      </c>
      <c r="UV216" s="20">
        <f t="shared" si="462"/>
        <v>0</v>
      </c>
      <c r="UW216" s="20">
        <f t="shared" si="463"/>
        <v>0</v>
      </c>
      <c r="UX216" s="20">
        <f t="shared" si="464"/>
        <v>0</v>
      </c>
      <c r="UY216" s="20">
        <f t="shared" si="465"/>
        <v>0</v>
      </c>
      <c r="UZ216" s="20">
        <f t="shared" si="466"/>
        <v>0</v>
      </c>
      <c r="VA216" s="20">
        <f t="shared" si="467"/>
        <v>0</v>
      </c>
      <c r="VB216" s="36">
        <f t="shared" si="468"/>
        <v>0</v>
      </c>
      <c r="VC216" s="20">
        <f t="shared" si="469"/>
        <v>0</v>
      </c>
      <c r="VD216" s="20">
        <f t="shared" si="470"/>
        <v>0</v>
      </c>
      <c r="VE216" s="20">
        <f t="shared" si="471"/>
        <v>0</v>
      </c>
      <c r="VF216" s="20">
        <f t="shared" si="472"/>
        <v>0</v>
      </c>
      <c r="VG216" s="20">
        <f t="shared" si="473"/>
        <v>0</v>
      </c>
      <c r="VH216" s="20">
        <f t="shared" si="474"/>
        <v>0</v>
      </c>
      <c r="VI216" s="20">
        <f t="shared" si="475"/>
        <v>0</v>
      </c>
      <c r="VJ216" s="20">
        <f t="shared" si="476"/>
        <v>0</v>
      </c>
      <c r="VK216" s="20">
        <f t="shared" si="477"/>
        <v>0</v>
      </c>
      <c r="VL216" s="20">
        <f t="shared" si="478"/>
        <v>0</v>
      </c>
      <c r="VM216" s="20">
        <f t="shared" si="479"/>
        <v>0</v>
      </c>
      <c r="VN216" s="20">
        <f t="shared" si="480"/>
        <v>0</v>
      </c>
      <c r="VT216" s="34">
        <f t="shared" si="367"/>
        <v>2089762</v>
      </c>
      <c r="VU216" s="34" t="str">
        <f t="shared" si="368"/>
        <v>Ústav sociální péče pro mládež Kvasiny</v>
      </c>
      <c r="VV216" s="34" t="str">
        <f t="shared" si="369"/>
        <v>Ústav sociální péče pro mládež Kvasiny</v>
      </c>
      <c r="VW216" s="34" t="str">
        <f t="shared" si="370"/>
        <v>domovy pro osoby se zdravotním postižením</v>
      </c>
      <c r="VX216" s="10">
        <f t="shared" si="371"/>
        <v>3785000</v>
      </c>
      <c r="VY216" s="10"/>
      <c r="VZ216" s="10"/>
      <c r="WA216" s="10">
        <f t="shared" si="372"/>
        <v>2350000</v>
      </c>
      <c r="WB216" s="10">
        <f t="shared" si="373"/>
        <v>1000000</v>
      </c>
      <c r="WC216" s="10">
        <f t="shared" si="374"/>
        <v>60000</v>
      </c>
      <c r="WD216" s="10">
        <f t="shared" si="375"/>
        <v>0</v>
      </c>
      <c r="WE216" s="10">
        <f t="shared" si="376"/>
        <v>215000</v>
      </c>
      <c r="WF216" s="10"/>
      <c r="WG216" s="10"/>
      <c r="WH216" s="10">
        <f t="shared" si="377"/>
        <v>1890000</v>
      </c>
      <c r="WI216" s="10">
        <f t="shared" si="378"/>
        <v>2180000</v>
      </c>
      <c r="WJ216" s="10">
        <f t="shared" si="379"/>
        <v>19837360</v>
      </c>
      <c r="WK216" s="10"/>
      <c r="WL216" s="10">
        <f t="shared" si="380"/>
        <v>5957942</v>
      </c>
      <c r="WM216" s="10">
        <f t="shared" si="381"/>
        <v>37275302</v>
      </c>
      <c r="WN216" s="10">
        <f t="shared" si="382"/>
        <v>37275302</v>
      </c>
      <c r="WO216" s="10">
        <f t="shared" si="383"/>
        <v>0</v>
      </c>
      <c r="WP216" s="10">
        <f t="shared" si="384"/>
        <v>25795302</v>
      </c>
      <c r="WQ216" s="34">
        <v>6115340</v>
      </c>
      <c r="WR216" s="10">
        <f t="shared" si="385"/>
        <v>0</v>
      </c>
      <c r="WS216" s="10"/>
      <c r="WT216" s="10"/>
      <c r="WU216" s="10">
        <f t="shared" si="386"/>
        <v>0</v>
      </c>
      <c r="WV216" s="10">
        <f t="shared" si="387"/>
        <v>0</v>
      </c>
      <c r="WW216" s="10">
        <f t="shared" si="388"/>
        <v>0</v>
      </c>
      <c r="WX216" s="10">
        <f t="shared" si="389"/>
        <v>0</v>
      </c>
      <c r="WY216" s="10">
        <f t="shared" si="390"/>
        <v>0</v>
      </c>
      <c r="WZ216" s="10"/>
      <c r="XA216" s="10"/>
      <c r="XB216" s="10">
        <f t="shared" si="391"/>
        <v>0</v>
      </c>
      <c r="XC216" s="10">
        <f t="shared" si="392"/>
        <v>0</v>
      </c>
      <c r="XD216" s="10">
        <f t="shared" si="393"/>
        <v>18800000</v>
      </c>
      <c r="XE216" s="10">
        <f t="shared" si="394"/>
        <v>18800000</v>
      </c>
      <c r="XF216" s="10"/>
      <c r="XG216" s="10">
        <f t="shared" si="395"/>
        <v>18800000</v>
      </c>
      <c r="XH216" s="10">
        <f t="shared" si="396"/>
        <v>0</v>
      </c>
      <c r="XI216" s="10"/>
      <c r="XJ216" s="10"/>
      <c r="XK216" s="10"/>
    </row>
    <row r="217" spans="1:635" s="34" customFormat="1" ht="28.5" customHeight="1">
      <c r="A217" s="7">
        <v>1</v>
      </c>
      <c r="B217" s="9" t="s">
        <v>1882</v>
      </c>
      <c r="C217" s="7">
        <v>13583212</v>
      </c>
      <c r="D217" s="7" t="s">
        <v>1883</v>
      </c>
      <c r="E217" s="7" t="s">
        <v>1219</v>
      </c>
      <c r="F217" s="7">
        <v>4721932</v>
      </c>
      <c r="G217" s="7" t="s">
        <v>1227</v>
      </c>
      <c r="H217" s="7" t="s">
        <v>1187</v>
      </c>
      <c r="I217" s="7" t="s">
        <v>1882</v>
      </c>
      <c r="J217" s="35">
        <v>39083</v>
      </c>
      <c r="K217" s="7"/>
      <c r="L217" s="7" t="s">
        <v>1188</v>
      </c>
      <c r="M217" s="7" t="s">
        <v>1884</v>
      </c>
      <c r="N217" s="7">
        <v>79</v>
      </c>
      <c r="O217" s="7"/>
      <c r="P217" s="7">
        <v>85</v>
      </c>
      <c r="Q217" s="7">
        <v>85</v>
      </c>
      <c r="R217" s="7">
        <v>79</v>
      </c>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t="s">
        <v>1885</v>
      </c>
      <c r="BM217" s="7" t="s">
        <v>1267</v>
      </c>
      <c r="BN217" s="7" t="s">
        <v>1484</v>
      </c>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v>0</v>
      </c>
      <c r="DB217" s="7">
        <v>0</v>
      </c>
      <c r="DC217" s="7">
        <v>0</v>
      </c>
      <c r="DD217" s="7">
        <v>0</v>
      </c>
      <c r="DE217" s="7">
        <v>0</v>
      </c>
      <c r="DF217" s="7">
        <v>9</v>
      </c>
      <c r="DG217" s="7">
        <v>15</v>
      </c>
      <c r="DH217" s="7">
        <v>24</v>
      </c>
      <c r="DI217" s="7">
        <v>31</v>
      </c>
      <c r="DJ217" s="7">
        <v>0</v>
      </c>
      <c r="DK217" s="7">
        <v>9</v>
      </c>
      <c r="DL217" s="7">
        <v>15</v>
      </c>
      <c r="DM217" s="7">
        <v>24</v>
      </c>
      <c r="DN217" s="7">
        <v>31</v>
      </c>
      <c r="DO217" s="7">
        <v>0</v>
      </c>
      <c r="DP217" s="7">
        <v>0</v>
      </c>
      <c r="DQ217" s="7">
        <v>79</v>
      </c>
      <c r="DR217" s="7">
        <v>79</v>
      </c>
      <c r="DS217" s="7">
        <v>0</v>
      </c>
      <c r="DT217" s="7">
        <v>0</v>
      </c>
      <c r="DU217" s="7">
        <v>0</v>
      </c>
      <c r="DV217" s="7">
        <v>0</v>
      </c>
      <c r="DW217" s="7">
        <v>0</v>
      </c>
      <c r="DX217" s="7">
        <v>8</v>
      </c>
      <c r="DY217" s="7">
        <v>16</v>
      </c>
      <c r="DZ217" s="7">
        <v>24</v>
      </c>
      <c r="EA217" s="7">
        <v>31</v>
      </c>
      <c r="EB217" s="7">
        <v>0</v>
      </c>
      <c r="EC217" s="7">
        <v>8</v>
      </c>
      <c r="ED217" s="7">
        <v>16</v>
      </c>
      <c r="EE217" s="7">
        <v>24</v>
      </c>
      <c r="EF217" s="7">
        <v>31</v>
      </c>
      <c r="EG217" s="7">
        <v>0</v>
      </c>
      <c r="EH217" s="7">
        <v>0</v>
      </c>
      <c r="EI217" s="7">
        <v>79</v>
      </c>
      <c r="EJ217" s="7">
        <v>79</v>
      </c>
      <c r="EK217" s="7">
        <v>3</v>
      </c>
      <c r="EL217" s="7">
        <v>3</v>
      </c>
      <c r="EM217" s="7">
        <v>3</v>
      </c>
      <c r="EN217" s="7">
        <v>1192990</v>
      </c>
      <c r="EO217" s="7">
        <v>830000</v>
      </c>
      <c r="EP217" s="7">
        <v>35</v>
      </c>
      <c r="EQ217" s="7">
        <v>34.700000000000003</v>
      </c>
      <c r="ER217" s="7">
        <v>33</v>
      </c>
      <c r="ES217" s="7">
        <v>12313850</v>
      </c>
      <c r="ET217" s="7">
        <v>8900000</v>
      </c>
      <c r="EU217" s="7">
        <v>13</v>
      </c>
      <c r="EV217" s="7">
        <v>12.6</v>
      </c>
      <c r="EW217" s="7">
        <v>13.4</v>
      </c>
      <c r="EX217" s="7">
        <v>5916680</v>
      </c>
      <c r="EY217" s="7">
        <v>0</v>
      </c>
      <c r="EZ217" s="7"/>
      <c r="FA217" s="7"/>
      <c r="FB217" s="7"/>
      <c r="FC217" s="7"/>
      <c r="FD217" s="7"/>
      <c r="FE217" s="7"/>
      <c r="FF217" s="7"/>
      <c r="FG217" s="7"/>
      <c r="FH217" s="7"/>
      <c r="FI217" s="7"/>
      <c r="FJ217" s="7"/>
      <c r="FK217" s="7"/>
      <c r="FL217" s="7"/>
      <c r="FM217" s="7"/>
      <c r="FN217" s="7"/>
      <c r="FO217" s="7">
        <v>25</v>
      </c>
      <c r="FP217" s="7">
        <v>23.7</v>
      </c>
      <c r="FQ217" s="7">
        <v>23.4</v>
      </c>
      <c r="FR217" s="7">
        <v>8252620</v>
      </c>
      <c r="FS217" s="7">
        <v>5650000</v>
      </c>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v>2</v>
      </c>
      <c r="II217" s="7">
        <v>0.215</v>
      </c>
      <c r="IJ217" s="7">
        <v>24</v>
      </c>
      <c r="IK217" s="7">
        <v>0.215</v>
      </c>
      <c r="IL217" s="7">
        <v>30000</v>
      </c>
      <c r="IM217" s="7">
        <v>0</v>
      </c>
      <c r="IN217" s="7"/>
      <c r="IO217" s="7"/>
      <c r="IP217" s="7"/>
      <c r="IQ217" s="7"/>
      <c r="IR217" s="7"/>
      <c r="IS217" s="7">
        <v>3</v>
      </c>
      <c r="IT217" s="7">
        <v>300</v>
      </c>
      <c r="IU217" s="7">
        <v>0.14899999999999999</v>
      </c>
      <c r="IV217" s="7">
        <v>23100</v>
      </c>
      <c r="IW217" s="7">
        <v>0</v>
      </c>
      <c r="IX217" s="7"/>
      <c r="IY217" s="7"/>
      <c r="IZ217" s="7"/>
      <c r="JA217" s="7"/>
      <c r="JB217" s="7"/>
      <c r="JC217" s="7"/>
      <c r="JD217" s="7"/>
      <c r="JE217" s="7"/>
      <c r="JF217" s="7"/>
      <c r="JG217" s="7"/>
      <c r="JH217" s="7"/>
      <c r="JI217" s="7"/>
      <c r="JJ217" s="7"/>
      <c r="JK217" s="7"/>
      <c r="JL217" s="7"/>
      <c r="JM217" s="7"/>
      <c r="JN217" s="7"/>
      <c r="JO217" s="7"/>
      <c r="JP217" s="7"/>
      <c r="JQ217" s="7"/>
      <c r="JR217" s="7"/>
      <c r="JS217" s="7"/>
      <c r="JT217" s="7"/>
      <c r="JU217" s="7"/>
      <c r="JV217" s="7"/>
      <c r="JW217" s="7"/>
      <c r="JX217" s="7"/>
      <c r="JY217" s="7"/>
      <c r="JZ217" s="7"/>
      <c r="KA217" s="7"/>
      <c r="KB217" s="7"/>
      <c r="KC217" s="7"/>
      <c r="KD217" s="7"/>
      <c r="KE217" s="7"/>
      <c r="KF217" s="7"/>
      <c r="KG217" s="7">
        <v>0</v>
      </c>
      <c r="KH217" s="7"/>
      <c r="KI217" s="7">
        <v>50.3</v>
      </c>
      <c r="KJ217" s="7">
        <v>0</v>
      </c>
      <c r="KK217" s="7">
        <v>0</v>
      </c>
      <c r="KL217" s="7">
        <v>0</v>
      </c>
      <c r="KM217" s="7">
        <v>50.3</v>
      </c>
      <c r="KN217" s="7">
        <v>27676140</v>
      </c>
      <c r="KO217" s="7">
        <v>15380000</v>
      </c>
      <c r="KP217" s="7">
        <v>15380000</v>
      </c>
      <c r="KQ217" s="7"/>
      <c r="KR217" s="7"/>
      <c r="KS217" s="7"/>
      <c r="KT217" s="7">
        <v>30000</v>
      </c>
      <c r="KU217" s="7">
        <v>0</v>
      </c>
      <c r="KV217" s="7">
        <v>0</v>
      </c>
      <c r="KW217" s="7"/>
      <c r="KX217" s="7"/>
      <c r="KY217" s="7"/>
      <c r="KZ217" s="7">
        <v>23100</v>
      </c>
      <c r="LA217" s="7">
        <v>0</v>
      </c>
      <c r="LB217" s="7">
        <v>0</v>
      </c>
      <c r="LC217" s="7"/>
      <c r="LD217" s="7"/>
      <c r="LE217" s="7"/>
      <c r="LF217" s="7">
        <v>0</v>
      </c>
      <c r="LG217" s="7">
        <v>0</v>
      </c>
      <c r="LH217" s="7">
        <v>0</v>
      </c>
      <c r="LI217" s="7"/>
      <c r="LJ217" s="7"/>
      <c r="LK217" s="7"/>
      <c r="LL217" s="7">
        <v>20000</v>
      </c>
      <c r="LM217" s="7">
        <v>0</v>
      </c>
      <c r="LN217" s="7">
        <v>0</v>
      </c>
      <c r="LO217" s="7"/>
      <c r="LP217" s="7"/>
      <c r="LQ217" s="7"/>
      <c r="LR217" s="7">
        <v>400000</v>
      </c>
      <c r="LS217" s="7">
        <v>0</v>
      </c>
      <c r="LT217" s="7">
        <v>0</v>
      </c>
      <c r="LU217" s="7"/>
      <c r="LV217" s="7"/>
      <c r="LW217" s="7"/>
      <c r="LX217" s="7">
        <v>2030000</v>
      </c>
      <c r="LY217" s="7">
        <v>0</v>
      </c>
      <c r="LZ217" s="7">
        <v>0</v>
      </c>
      <c r="MA217" s="7"/>
      <c r="MB217" s="7"/>
      <c r="MC217" s="7"/>
      <c r="MD217" s="7">
        <v>40000</v>
      </c>
      <c r="ME217" s="7">
        <v>0</v>
      </c>
      <c r="MF217" s="7">
        <v>0</v>
      </c>
      <c r="MG217" s="7"/>
      <c r="MH217" s="7"/>
      <c r="MI217" s="7"/>
      <c r="MJ217" s="7">
        <v>30000</v>
      </c>
      <c r="MK217" s="7">
        <v>0</v>
      </c>
      <c r="ML217" s="7">
        <v>0</v>
      </c>
      <c r="MM217" s="7"/>
      <c r="MN217" s="7"/>
      <c r="MO217" s="7"/>
      <c r="MP217" s="7">
        <v>823000</v>
      </c>
      <c r="MQ217" s="7">
        <v>0</v>
      </c>
      <c r="MR217" s="7">
        <v>0</v>
      </c>
      <c r="MS217" s="7"/>
      <c r="MT217" s="7"/>
      <c r="MU217" s="7"/>
      <c r="MV217" s="7">
        <v>2704000</v>
      </c>
      <c r="MW217" s="7">
        <v>2014000</v>
      </c>
      <c r="MX217" s="7">
        <v>2014000</v>
      </c>
      <c r="MY217" s="7"/>
      <c r="MZ217" s="7"/>
      <c r="NA217" s="7"/>
      <c r="NB217" s="7">
        <v>79000</v>
      </c>
      <c r="NC217" s="7">
        <v>0</v>
      </c>
      <c r="ND217" s="7">
        <v>0</v>
      </c>
      <c r="NE217" s="7"/>
      <c r="NF217" s="7"/>
      <c r="NG217" s="7"/>
      <c r="NH217" s="7">
        <v>0</v>
      </c>
      <c r="NI217" s="7">
        <v>0</v>
      </c>
      <c r="NJ217" s="7">
        <v>0</v>
      </c>
      <c r="NK217" s="7"/>
      <c r="NL217" s="7"/>
      <c r="NM217" s="7"/>
      <c r="NN217" s="7">
        <v>240000</v>
      </c>
      <c r="NO217" s="7">
        <v>0</v>
      </c>
      <c r="NP217" s="7">
        <v>0</v>
      </c>
      <c r="NQ217" s="7"/>
      <c r="NR217" s="7"/>
      <c r="NS217" s="7"/>
      <c r="NT217" s="7">
        <v>60000</v>
      </c>
      <c r="NU217" s="7">
        <v>0</v>
      </c>
      <c r="NV217" s="7">
        <v>0</v>
      </c>
      <c r="NW217" s="7"/>
      <c r="NX217" s="7"/>
      <c r="NY217" s="7"/>
      <c r="NZ217" s="7">
        <v>800000</v>
      </c>
      <c r="OA217" s="7">
        <v>0</v>
      </c>
      <c r="OB217" s="7">
        <v>0</v>
      </c>
      <c r="OC217" s="7"/>
      <c r="OD217" s="7"/>
      <c r="OE217" s="7"/>
      <c r="OF217" s="7">
        <v>15000</v>
      </c>
      <c r="OG217" s="7">
        <v>0</v>
      </c>
      <c r="OH217" s="7">
        <v>0</v>
      </c>
      <c r="OI217" s="7"/>
      <c r="OJ217" s="7"/>
      <c r="OK217" s="7"/>
      <c r="OL217" s="7">
        <v>0</v>
      </c>
      <c r="OM217" s="7">
        <v>0</v>
      </c>
      <c r="ON217" s="7">
        <v>0</v>
      </c>
      <c r="OO217" s="7"/>
      <c r="OP217" s="7"/>
      <c r="OQ217" s="7"/>
      <c r="OR217" s="7">
        <v>0</v>
      </c>
      <c r="OS217" s="7">
        <v>0</v>
      </c>
      <c r="OT217" s="7">
        <v>0</v>
      </c>
      <c r="OU217" s="7"/>
      <c r="OV217" s="7"/>
      <c r="OW217" s="7"/>
      <c r="OX217" s="7">
        <v>991000</v>
      </c>
      <c r="OY217" s="7">
        <v>0</v>
      </c>
      <c r="OZ217" s="7">
        <v>0</v>
      </c>
      <c r="PA217" s="7"/>
      <c r="PB217" s="7"/>
      <c r="PC217" s="7"/>
      <c r="PD217" s="7">
        <v>1696000</v>
      </c>
      <c r="PE217" s="7">
        <v>0</v>
      </c>
      <c r="PF217" s="7">
        <v>0</v>
      </c>
      <c r="PG217" s="7"/>
      <c r="PH217" s="7"/>
      <c r="PI217" s="7"/>
      <c r="PJ217" s="7">
        <v>240000</v>
      </c>
      <c r="PK217" s="7">
        <v>0</v>
      </c>
      <c r="PL217" s="7">
        <v>0</v>
      </c>
      <c r="PM217" s="7"/>
      <c r="PN217" s="7"/>
      <c r="PO217" s="7"/>
      <c r="PP217" s="7">
        <v>37897240</v>
      </c>
      <c r="PQ217" s="7">
        <v>17394000</v>
      </c>
      <c r="PR217" s="8">
        <v>17394000</v>
      </c>
      <c r="PS217" s="7">
        <v>100</v>
      </c>
      <c r="PT217" s="7">
        <v>100</v>
      </c>
      <c r="PU217" s="7"/>
      <c r="PV217" s="7">
        <v>26510379</v>
      </c>
      <c r="PW217" s="7"/>
      <c r="PX217" s="7">
        <v>8348000</v>
      </c>
      <c r="PY217" s="7">
        <v>12842000</v>
      </c>
      <c r="PZ217" s="7">
        <v>17394000</v>
      </c>
      <c r="QA217" s="7">
        <v>77093</v>
      </c>
      <c r="QB217" s="7">
        <v>38634</v>
      </c>
      <c r="QC217" s="7">
        <v>0</v>
      </c>
      <c r="QD217" s="7">
        <v>0</v>
      </c>
      <c r="QE217" s="7">
        <v>0</v>
      </c>
      <c r="QF217" s="7">
        <v>0</v>
      </c>
      <c r="QG217" s="7">
        <v>4831000</v>
      </c>
      <c r="QH217" s="7">
        <v>5070300</v>
      </c>
      <c r="QI217" s="7">
        <v>3069000</v>
      </c>
      <c r="QJ217" s="7">
        <v>13993172</v>
      </c>
      <c r="QK217" s="7">
        <v>14540000</v>
      </c>
      <c r="QL217" s="7">
        <v>15150000</v>
      </c>
      <c r="QM217" s="7"/>
      <c r="QN217" s="7">
        <v>1301202</v>
      </c>
      <c r="QO217" s="7">
        <v>1417000</v>
      </c>
      <c r="QP217" s="7">
        <v>1460000</v>
      </c>
      <c r="QQ217" s="7"/>
      <c r="QR217" s="7"/>
      <c r="QS217" s="7"/>
      <c r="QT217" s="7"/>
      <c r="QU217" s="7">
        <v>298447</v>
      </c>
      <c r="QV217" s="7">
        <v>0</v>
      </c>
      <c r="QW217" s="7">
        <v>0</v>
      </c>
      <c r="QX217" s="7"/>
      <c r="QY217" s="7"/>
      <c r="QZ217" s="7"/>
      <c r="RA217" s="7"/>
      <c r="RB217" s="7"/>
      <c r="RC217" s="7"/>
      <c r="RD217" s="7">
        <v>439009</v>
      </c>
      <c r="RE217" s="7">
        <v>829090</v>
      </c>
      <c r="RF217" s="7">
        <v>824240</v>
      </c>
      <c r="RG217" s="7"/>
      <c r="RH217" s="7"/>
      <c r="RI217" s="7">
        <v>0</v>
      </c>
      <c r="RJ217" s="7"/>
      <c r="RK217" s="7"/>
      <c r="RL217" s="7"/>
      <c r="RM217" s="7" t="s">
        <v>1188</v>
      </c>
      <c r="RN217" s="7"/>
      <c r="RO217" s="7"/>
      <c r="RP217" s="7"/>
      <c r="RQ217" s="7"/>
      <c r="RR217" s="7"/>
      <c r="RS217" s="7"/>
      <c r="RT217" s="7"/>
      <c r="RU217" s="7"/>
      <c r="RV217" s="7"/>
      <c r="RW217" s="7"/>
      <c r="RX217" s="7"/>
      <c r="RY217" s="7"/>
      <c r="RZ217" s="7"/>
      <c r="SA217" s="7"/>
      <c r="SB217" s="7"/>
      <c r="SC217" s="7"/>
      <c r="SD217" s="7"/>
      <c r="SE217" s="7"/>
      <c r="SF217" s="7"/>
      <c r="SG217" s="36">
        <f t="shared" si="397"/>
        <v>37897240</v>
      </c>
      <c r="SH217" s="36">
        <f t="shared" si="398"/>
        <v>37897240</v>
      </c>
      <c r="SI217" s="36">
        <f t="shared" si="399"/>
        <v>27729240</v>
      </c>
      <c r="SJ217" s="20">
        <f t="shared" si="400"/>
        <v>27676140</v>
      </c>
      <c r="SK217" s="20">
        <f t="shared" si="401"/>
        <v>30000</v>
      </c>
      <c r="SL217" s="20">
        <f t="shared" si="402"/>
        <v>23100</v>
      </c>
      <c r="SM217" s="20">
        <f t="shared" si="403"/>
        <v>0</v>
      </c>
      <c r="SN217" s="36">
        <f t="shared" si="404"/>
        <v>10168000</v>
      </c>
      <c r="SO217" s="36">
        <f t="shared" si="405"/>
        <v>420000</v>
      </c>
      <c r="SP217" s="20">
        <f t="shared" si="406"/>
        <v>20000</v>
      </c>
      <c r="SQ217" s="20">
        <f t="shared" si="407"/>
        <v>400000</v>
      </c>
      <c r="SR217" s="20">
        <f t="shared" si="408"/>
        <v>2030000</v>
      </c>
      <c r="SS217" s="20">
        <f t="shared" si="409"/>
        <v>40000</v>
      </c>
      <c r="ST217" s="20">
        <f t="shared" si="410"/>
        <v>30000</v>
      </c>
      <c r="SU217" s="20">
        <f t="shared" si="411"/>
        <v>823000</v>
      </c>
      <c r="SV217" s="36">
        <f t="shared" si="412"/>
        <v>4889000</v>
      </c>
      <c r="SW217" s="20">
        <f t="shared" si="413"/>
        <v>2704000</v>
      </c>
      <c r="SX217" s="20">
        <f t="shared" si="414"/>
        <v>79000</v>
      </c>
      <c r="SY217" s="20">
        <f t="shared" si="415"/>
        <v>0</v>
      </c>
      <c r="SZ217" s="20">
        <f t="shared" si="416"/>
        <v>240000</v>
      </c>
      <c r="TA217" s="20">
        <f t="shared" si="417"/>
        <v>60000</v>
      </c>
      <c r="TB217" s="20">
        <f t="shared" si="418"/>
        <v>800000</v>
      </c>
      <c r="TC217" s="20">
        <f t="shared" si="419"/>
        <v>15000</v>
      </c>
      <c r="TD217" s="20">
        <f t="shared" si="420"/>
        <v>0</v>
      </c>
      <c r="TE217" s="20">
        <f t="shared" si="421"/>
        <v>0</v>
      </c>
      <c r="TF217" s="20">
        <f t="shared" si="422"/>
        <v>991000</v>
      </c>
      <c r="TG217" s="20">
        <f t="shared" si="423"/>
        <v>1696000</v>
      </c>
      <c r="TH217" s="20">
        <f t="shared" si="424"/>
        <v>240000</v>
      </c>
      <c r="TI217" s="6"/>
      <c r="TJ217" s="36">
        <f t="shared" si="425"/>
        <v>17394000</v>
      </c>
      <c r="TK217" s="36">
        <f t="shared" si="426"/>
        <v>17394000</v>
      </c>
      <c r="TL217" s="36">
        <f t="shared" si="427"/>
        <v>15380000</v>
      </c>
      <c r="TM217" s="20">
        <f t="shared" si="428"/>
        <v>15380000</v>
      </c>
      <c r="TN217" s="20">
        <f t="shared" si="429"/>
        <v>0</v>
      </c>
      <c r="TO217" s="20">
        <f t="shared" si="430"/>
        <v>0</v>
      </c>
      <c r="TP217" s="20">
        <f t="shared" si="431"/>
        <v>0</v>
      </c>
      <c r="TQ217" s="36">
        <f t="shared" si="432"/>
        <v>2014000</v>
      </c>
      <c r="TR217" s="36">
        <f t="shared" si="433"/>
        <v>0</v>
      </c>
      <c r="TS217" s="20">
        <f t="shared" si="434"/>
        <v>0</v>
      </c>
      <c r="TT217" s="20">
        <f t="shared" si="435"/>
        <v>0</v>
      </c>
      <c r="TU217" s="20">
        <f t="shared" si="436"/>
        <v>0</v>
      </c>
      <c r="TV217" s="20">
        <f t="shared" si="437"/>
        <v>0</v>
      </c>
      <c r="TW217" s="20">
        <f t="shared" si="438"/>
        <v>0</v>
      </c>
      <c r="TX217" s="20">
        <f t="shared" si="439"/>
        <v>0</v>
      </c>
      <c r="TY217" s="36">
        <f t="shared" si="440"/>
        <v>2014000</v>
      </c>
      <c r="TZ217" s="20">
        <f t="shared" si="441"/>
        <v>2014000</v>
      </c>
      <c r="UA217" s="20">
        <f t="shared" si="442"/>
        <v>0</v>
      </c>
      <c r="UB217" s="20">
        <f t="shared" si="443"/>
        <v>0</v>
      </c>
      <c r="UC217" s="20">
        <f t="shared" si="444"/>
        <v>0</v>
      </c>
      <c r="UD217" s="20">
        <f t="shared" si="445"/>
        <v>0</v>
      </c>
      <c r="UE217" s="20">
        <f t="shared" si="446"/>
        <v>0</v>
      </c>
      <c r="UF217" s="20">
        <f t="shared" si="447"/>
        <v>0</v>
      </c>
      <c r="UG217" s="20">
        <f t="shared" si="448"/>
        <v>0</v>
      </c>
      <c r="UH217" s="20">
        <f t="shared" si="449"/>
        <v>0</v>
      </c>
      <c r="UI217" s="20">
        <f t="shared" si="450"/>
        <v>0</v>
      </c>
      <c r="UJ217" s="20">
        <f t="shared" si="451"/>
        <v>0</v>
      </c>
      <c r="UK217" s="20">
        <f t="shared" si="452"/>
        <v>0</v>
      </c>
      <c r="UL217" s="6"/>
      <c r="UM217" s="36">
        <f t="shared" si="453"/>
        <v>17394000</v>
      </c>
      <c r="UN217" s="36">
        <f t="shared" si="454"/>
        <v>17394000</v>
      </c>
      <c r="UO217" s="36">
        <f t="shared" si="455"/>
        <v>15380000</v>
      </c>
      <c r="UP217" s="20">
        <f t="shared" si="456"/>
        <v>15380000</v>
      </c>
      <c r="UQ217" s="20">
        <f t="shared" si="457"/>
        <v>0</v>
      </c>
      <c r="UR217" s="20">
        <f t="shared" si="458"/>
        <v>0</v>
      </c>
      <c r="US217" s="20">
        <f t="shared" si="459"/>
        <v>0</v>
      </c>
      <c r="UT217" s="36">
        <f t="shared" si="460"/>
        <v>2014000</v>
      </c>
      <c r="UU217" s="36">
        <f t="shared" si="461"/>
        <v>0</v>
      </c>
      <c r="UV217" s="20">
        <f t="shared" si="462"/>
        <v>0</v>
      </c>
      <c r="UW217" s="20">
        <f t="shared" si="463"/>
        <v>0</v>
      </c>
      <c r="UX217" s="20">
        <f t="shared" si="464"/>
        <v>0</v>
      </c>
      <c r="UY217" s="20">
        <f t="shared" si="465"/>
        <v>0</v>
      </c>
      <c r="UZ217" s="20">
        <f t="shared" si="466"/>
        <v>0</v>
      </c>
      <c r="VA217" s="20">
        <f t="shared" si="467"/>
        <v>0</v>
      </c>
      <c r="VB217" s="36">
        <f t="shared" si="468"/>
        <v>2014000</v>
      </c>
      <c r="VC217" s="20">
        <f t="shared" si="469"/>
        <v>2014000</v>
      </c>
      <c r="VD217" s="20">
        <f t="shared" si="470"/>
        <v>0</v>
      </c>
      <c r="VE217" s="20">
        <f t="shared" si="471"/>
        <v>0</v>
      </c>
      <c r="VF217" s="20">
        <f t="shared" si="472"/>
        <v>0</v>
      </c>
      <c r="VG217" s="20">
        <f t="shared" si="473"/>
        <v>0</v>
      </c>
      <c r="VH217" s="20">
        <f t="shared" si="474"/>
        <v>0</v>
      </c>
      <c r="VI217" s="20">
        <f t="shared" si="475"/>
        <v>0</v>
      </c>
      <c r="VJ217" s="20">
        <f t="shared" si="476"/>
        <v>0</v>
      </c>
      <c r="VK217" s="20">
        <f t="shared" si="477"/>
        <v>0</v>
      </c>
      <c r="VL217" s="20">
        <f t="shared" si="478"/>
        <v>0</v>
      </c>
      <c r="VM217" s="20">
        <f t="shared" si="479"/>
        <v>0</v>
      </c>
      <c r="VN217" s="20">
        <f t="shared" si="480"/>
        <v>0</v>
      </c>
      <c r="VT217" s="34">
        <f t="shared" si="367"/>
        <v>4721932</v>
      </c>
      <c r="VU217" s="34" t="str">
        <f t="shared" si="368"/>
        <v>Ústav sociální péče pro tělesně postižené v Hořicích v Podkrkonoší</v>
      </c>
      <c r="VV217" s="34" t="str">
        <f t="shared" si="369"/>
        <v>Ústav sociální péče pro tělesně postižené v Hořicích v Podkrkonoší</v>
      </c>
      <c r="VW217" s="34" t="str">
        <f t="shared" si="370"/>
        <v>domovy pro osoby se zdravotním postižením</v>
      </c>
      <c r="VX217" s="10">
        <f t="shared" si="371"/>
        <v>2520000</v>
      </c>
      <c r="VY217" s="10"/>
      <c r="VZ217" s="10"/>
      <c r="WA217" s="10">
        <f t="shared" si="372"/>
        <v>2704000</v>
      </c>
      <c r="WB217" s="10">
        <f t="shared" si="373"/>
        <v>800000</v>
      </c>
      <c r="WC217" s="10">
        <f t="shared" si="374"/>
        <v>0</v>
      </c>
      <c r="WD217" s="10">
        <f t="shared" si="375"/>
        <v>0</v>
      </c>
      <c r="WE217" s="10">
        <f t="shared" si="376"/>
        <v>379000</v>
      </c>
      <c r="WF217" s="10"/>
      <c r="WG217" s="10"/>
      <c r="WH217" s="10">
        <f t="shared" si="377"/>
        <v>1696000</v>
      </c>
      <c r="WI217" s="10">
        <f t="shared" si="378"/>
        <v>2069000</v>
      </c>
      <c r="WJ217" s="10">
        <f t="shared" si="379"/>
        <v>19423520</v>
      </c>
      <c r="WK217" s="10"/>
      <c r="WL217" s="10">
        <f t="shared" si="380"/>
        <v>8305720</v>
      </c>
      <c r="WM217" s="10">
        <f t="shared" si="381"/>
        <v>37897240</v>
      </c>
      <c r="WN217" s="10">
        <f t="shared" si="382"/>
        <v>37897240</v>
      </c>
      <c r="WO217" s="10">
        <f t="shared" si="383"/>
        <v>0</v>
      </c>
      <c r="WP217" s="10">
        <f t="shared" si="384"/>
        <v>27729240</v>
      </c>
      <c r="WQ217" s="34">
        <v>6115340</v>
      </c>
      <c r="WR217" s="10">
        <f t="shared" si="385"/>
        <v>0</v>
      </c>
      <c r="WS217" s="10"/>
      <c r="WT217" s="10"/>
      <c r="WU217" s="10">
        <f t="shared" si="386"/>
        <v>2014000</v>
      </c>
      <c r="WV217" s="10">
        <f t="shared" si="387"/>
        <v>0</v>
      </c>
      <c r="WW217" s="10">
        <f t="shared" si="388"/>
        <v>0</v>
      </c>
      <c r="WX217" s="10">
        <f t="shared" si="389"/>
        <v>0</v>
      </c>
      <c r="WY217" s="10">
        <f t="shared" si="390"/>
        <v>0</v>
      </c>
      <c r="WZ217" s="10"/>
      <c r="XA217" s="10"/>
      <c r="XB217" s="10">
        <f t="shared" si="391"/>
        <v>0</v>
      </c>
      <c r="XC217" s="10">
        <f t="shared" si="392"/>
        <v>0</v>
      </c>
      <c r="XD217" s="10">
        <f t="shared" si="393"/>
        <v>15380000</v>
      </c>
      <c r="XE217" s="10">
        <f t="shared" si="394"/>
        <v>17394000</v>
      </c>
      <c r="XF217" s="10"/>
      <c r="XG217" s="10">
        <f t="shared" si="395"/>
        <v>17394000</v>
      </c>
      <c r="XH217" s="10">
        <f t="shared" si="396"/>
        <v>0</v>
      </c>
      <c r="XI217" s="10"/>
      <c r="XJ217" s="10"/>
      <c r="XK217" s="10"/>
    </row>
    <row r="218" spans="1:635" s="34" customFormat="1" ht="28.5" customHeight="1">
      <c r="A218" s="7">
        <v>1</v>
      </c>
      <c r="B218" s="9" t="s">
        <v>1886</v>
      </c>
      <c r="C218" s="7">
        <v>60117150</v>
      </c>
      <c r="D218" s="7" t="s">
        <v>1887</v>
      </c>
      <c r="E218" s="7" t="s">
        <v>1299</v>
      </c>
      <c r="F218" s="7">
        <v>1109434</v>
      </c>
      <c r="G218" s="7" t="s">
        <v>1196</v>
      </c>
      <c r="H218" s="7" t="s">
        <v>1187</v>
      </c>
      <c r="I218" s="7" t="s">
        <v>1347</v>
      </c>
      <c r="J218" s="35">
        <v>39083</v>
      </c>
      <c r="K218" s="7"/>
      <c r="L218" s="7" t="s">
        <v>1188</v>
      </c>
      <c r="M218" s="7" t="s">
        <v>1888</v>
      </c>
      <c r="N218" s="7">
        <v>65</v>
      </c>
      <c r="O218" s="7"/>
      <c r="P218" s="7">
        <v>86</v>
      </c>
      <c r="Q218" s="7">
        <v>85</v>
      </c>
      <c r="R218" s="7">
        <v>87</v>
      </c>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t="s">
        <v>1308</v>
      </c>
      <c r="BM218" s="7" t="s">
        <v>1191</v>
      </c>
      <c r="BN218" s="7" t="s">
        <v>1309</v>
      </c>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v>0</v>
      </c>
      <c r="DB218" s="7">
        <v>0</v>
      </c>
      <c r="DC218" s="7">
        <v>0</v>
      </c>
      <c r="DD218" s="7">
        <v>0</v>
      </c>
      <c r="DE218" s="7">
        <v>0</v>
      </c>
      <c r="DF218" s="7">
        <v>4</v>
      </c>
      <c r="DG218" s="7">
        <v>13</v>
      </c>
      <c r="DH218" s="7">
        <v>29</v>
      </c>
      <c r="DI218" s="7">
        <v>17</v>
      </c>
      <c r="DJ218" s="7">
        <v>0</v>
      </c>
      <c r="DK218" s="7">
        <v>4</v>
      </c>
      <c r="DL218" s="7">
        <v>13</v>
      </c>
      <c r="DM218" s="7">
        <v>29</v>
      </c>
      <c r="DN218" s="7">
        <v>17</v>
      </c>
      <c r="DO218" s="7">
        <v>0</v>
      </c>
      <c r="DP218" s="7">
        <v>0</v>
      </c>
      <c r="DQ218" s="7">
        <v>63</v>
      </c>
      <c r="DR218" s="7">
        <v>63</v>
      </c>
      <c r="DS218" s="7">
        <v>0</v>
      </c>
      <c r="DT218" s="7">
        <v>0</v>
      </c>
      <c r="DU218" s="7">
        <v>0</v>
      </c>
      <c r="DV218" s="7">
        <v>0</v>
      </c>
      <c r="DW218" s="7">
        <v>0</v>
      </c>
      <c r="DX218" s="7">
        <v>3</v>
      </c>
      <c r="DY218" s="7">
        <v>12</v>
      </c>
      <c r="DZ218" s="7">
        <v>30</v>
      </c>
      <c r="EA218" s="7">
        <v>20</v>
      </c>
      <c r="EB218" s="7">
        <v>0</v>
      </c>
      <c r="EC218" s="7">
        <v>3</v>
      </c>
      <c r="ED218" s="7">
        <v>12</v>
      </c>
      <c r="EE218" s="7">
        <v>30</v>
      </c>
      <c r="EF218" s="7">
        <v>20</v>
      </c>
      <c r="EG218" s="7">
        <v>0</v>
      </c>
      <c r="EH218" s="7">
        <v>0</v>
      </c>
      <c r="EI218" s="7">
        <v>65</v>
      </c>
      <c r="EJ218" s="7">
        <v>65</v>
      </c>
      <c r="EK218" s="7">
        <v>1</v>
      </c>
      <c r="EL218" s="7">
        <v>1</v>
      </c>
      <c r="EM218" s="7">
        <v>1</v>
      </c>
      <c r="EN218" s="7">
        <v>450000</v>
      </c>
      <c r="EO218" s="7">
        <v>200000</v>
      </c>
      <c r="EP218" s="7">
        <v>18</v>
      </c>
      <c r="EQ218" s="7">
        <v>18</v>
      </c>
      <c r="ER218" s="7">
        <v>18</v>
      </c>
      <c r="ES218" s="7">
        <v>5888000</v>
      </c>
      <c r="ET218" s="7">
        <v>4386000</v>
      </c>
      <c r="EU218" s="7">
        <v>8</v>
      </c>
      <c r="EV218" s="7">
        <v>8</v>
      </c>
      <c r="EW218" s="7">
        <v>7</v>
      </c>
      <c r="EX218" s="7">
        <v>4534000</v>
      </c>
      <c r="EY218" s="7">
        <v>0</v>
      </c>
      <c r="EZ218" s="7"/>
      <c r="FA218" s="7"/>
      <c r="FB218" s="7"/>
      <c r="FC218" s="7"/>
      <c r="FD218" s="7"/>
      <c r="FE218" s="7"/>
      <c r="FF218" s="7"/>
      <c r="FG218" s="7"/>
      <c r="FH218" s="7"/>
      <c r="FI218" s="7"/>
      <c r="FJ218" s="7"/>
      <c r="FK218" s="7"/>
      <c r="FL218" s="7"/>
      <c r="FM218" s="7"/>
      <c r="FN218" s="7"/>
      <c r="FO218" s="7">
        <v>16</v>
      </c>
      <c r="FP218" s="7">
        <v>13.28</v>
      </c>
      <c r="FQ218" s="7">
        <v>16</v>
      </c>
      <c r="FR218" s="7">
        <v>4189000</v>
      </c>
      <c r="FS218" s="7">
        <v>1050000</v>
      </c>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v>5</v>
      </c>
      <c r="IO218" s="7">
        <v>1500</v>
      </c>
      <c r="IP218" s="7">
        <v>0.747</v>
      </c>
      <c r="IQ218" s="7">
        <v>150000</v>
      </c>
      <c r="IR218" s="7">
        <v>0</v>
      </c>
      <c r="IS218" s="7">
        <v>5</v>
      </c>
      <c r="IT218" s="7">
        <v>1500</v>
      </c>
      <c r="IU218" s="7">
        <v>0.747</v>
      </c>
      <c r="IV218" s="7">
        <v>210000</v>
      </c>
      <c r="IW218" s="7">
        <v>0</v>
      </c>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c r="JY218" s="7"/>
      <c r="JZ218" s="7"/>
      <c r="KA218" s="7"/>
      <c r="KB218" s="7"/>
      <c r="KC218" s="7"/>
      <c r="KD218" s="7"/>
      <c r="KE218" s="7"/>
      <c r="KF218" s="7"/>
      <c r="KG218" s="7">
        <v>0</v>
      </c>
      <c r="KH218" s="7"/>
      <c r="KI218" s="7">
        <v>27</v>
      </c>
      <c r="KJ218" s="7">
        <v>0</v>
      </c>
      <c r="KK218" s="7">
        <v>0.747</v>
      </c>
      <c r="KL218" s="7">
        <v>0</v>
      </c>
      <c r="KM218" s="7">
        <v>27.747</v>
      </c>
      <c r="KN218" s="7">
        <v>15061000</v>
      </c>
      <c r="KO218" s="7">
        <v>5636000</v>
      </c>
      <c r="KP218" s="7">
        <v>5636000</v>
      </c>
      <c r="KQ218" s="7"/>
      <c r="KR218" s="7"/>
      <c r="KS218" s="7"/>
      <c r="KT218" s="7">
        <v>0</v>
      </c>
      <c r="KU218" s="7">
        <v>0</v>
      </c>
      <c r="KV218" s="7">
        <v>0</v>
      </c>
      <c r="KW218" s="7"/>
      <c r="KX218" s="7"/>
      <c r="KY218" s="7"/>
      <c r="KZ218" s="7">
        <v>360000</v>
      </c>
      <c r="LA218" s="7">
        <v>0</v>
      </c>
      <c r="LB218" s="7">
        <v>0</v>
      </c>
      <c r="LC218" s="7"/>
      <c r="LD218" s="7"/>
      <c r="LE218" s="7"/>
      <c r="LF218" s="7">
        <v>180000</v>
      </c>
      <c r="LG218" s="7">
        <v>0</v>
      </c>
      <c r="LH218" s="7">
        <v>0</v>
      </c>
      <c r="LI218" s="7"/>
      <c r="LJ218" s="7"/>
      <c r="LK218" s="7"/>
      <c r="LL218" s="7">
        <v>0</v>
      </c>
      <c r="LM218" s="7">
        <v>0</v>
      </c>
      <c r="LN218" s="7">
        <v>0</v>
      </c>
      <c r="LO218" s="7"/>
      <c r="LP218" s="7"/>
      <c r="LQ218" s="7"/>
      <c r="LR218" s="7">
        <v>300000</v>
      </c>
      <c r="LS218" s="7">
        <v>0</v>
      </c>
      <c r="LT218" s="7">
        <v>0</v>
      </c>
      <c r="LU218" s="7"/>
      <c r="LV218" s="7"/>
      <c r="LW218" s="7"/>
      <c r="LX218" s="7">
        <v>1900000</v>
      </c>
      <c r="LY218" s="7">
        <v>0</v>
      </c>
      <c r="LZ218" s="7">
        <v>0</v>
      </c>
      <c r="MA218" s="7"/>
      <c r="MB218" s="7"/>
      <c r="MC218" s="7"/>
      <c r="MD218" s="7">
        <v>100000</v>
      </c>
      <c r="ME218" s="7">
        <v>0</v>
      </c>
      <c r="MF218" s="7">
        <v>0</v>
      </c>
      <c r="MG218" s="7"/>
      <c r="MH218" s="7"/>
      <c r="MI218" s="7"/>
      <c r="MJ218" s="7">
        <v>30000</v>
      </c>
      <c r="MK218" s="7">
        <v>0</v>
      </c>
      <c r="ML218" s="7">
        <v>0</v>
      </c>
      <c r="MM218" s="7"/>
      <c r="MN218" s="7"/>
      <c r="MO218" s="7"/>
      <c r="MP218" s="7">
        <v>945000</v>
      </c>
      <c r="MQ218" s="7">
        <v>0</v>
      </c>
      <c r="MR218" s="7">
        <v>0</v>
      </c>
      <c r="MS218" s="7"/>
      <c r="MT218" s="7"/>
      <c r="MU218" s="7"/>
      <c r="MV218" s="7">
        <v>1700000</v>
      </c>
      <c r="MW218" s="7">
        <v>500000</v>
      </c>
      <c r="MX218" s="7">
        <v>500000</v>
      </c>
      <c r="MY218" s="7"/>
      <c r="MZ218" s="7"/>
      <c r="NA218" s="7"/>
      <c r="NB218" s="7">
        <v>125000</v>
      </c>
      <c r="NC218" s="7">
        <v>0</v>
      </c>
      <c r="ND218" s="7">
        <v>0</v>
      </c>
      <c r="NE218" s="7"/>
      <c r="NF218" s="7"/>
      <c r="NG218" s="7"/>
      <c r="NH218" s="7">
        <v>0</v>
      </c>
      <c r="NI218" s="7">
        <v>0</v>
      </c>
      <c r="NJ218" s="7">
        <v>0</v>
      </c>
      <c r="NK218" s="7"/>
      <c r="NL218" s="7"/>
      <c r="NM218" s="7"/>
      <c r="NN218" s="7">
        <v>50000</v>
      </c>
      <c r="NO218" s="7">
        <v>0</v>
      </c>
      <c r="NP218" s="7">
        <v>0</v>
      </c>
      <c r="NQ218" s="7"/>
      <c r="NR218" s="7"/>
      <c r="NS218" s="7"/>
      <c r="NT218" s="7">
        <v>80000</v>
      </c>
      <c r="NU218" s="7">
        <v>0</v>
      </c>
      <c r="NV218" s="7">
        <v>0</v>
      </c>
      <c r="NW218" s="7"/>
      <c r="NX218" s="7"/>
      <c r="NY218" s="7"/>
      <c r="NZ218" s="7">
        <v>580000</v>
      </c>
      <c r="OA218" s="7">
        <v>100000</v>
      </c>
      <c r="OB218" s="7">
        <v>100000</v>
      </c>
      <c r="OC218" s="7"/>
      <c r="OD218" s="7"/>
      <c r="OE218" s="7"/>
      <c r="OF218" s="7">
        <v>25000</v>
      </c>
      <c r="OG218" s="7">
        <v>0</v>
      </c>
      <c r="OH218" s="7">
        <v>0</v>
      </c>
      <c r="OI218" s="7"/>
      <c r="OJ218" s="7"/>
      <c r="OK218" s="7"/>
      <c r="OL218" s="7">
        <v>0</v>
      </c>
      <c r="OM218" s="7">
        <v>0</v>
      </c>
      <c r="ON218" s="7">
        <v>0</v>
      </c>
      <c r="OO218" s="7"/>
      <c r="OP218" s="7"/>
      <c r="OQ218" s="7"/>
      <c r="OR218" s="7">
        <v>0</v>
      </c>
      <c r="OS218" s="7">
        <v>0</v>
      </c>
      <c r="OT218" s="7">
        <v>0</v>
      </c>
      <c r="OU218" s="7"/>
      <c r="OV218" s="7"/>
      <c r="OW218" s="7"/>
      <c r="OX218" s="7">
        <v>715000</v>
      </c>
      <c r="OY218" s="7">
        <v>0</v>
      </c>
      <c r="OZ218" s="7">
        <v>0</v>
      </c>
      <c r="PA218" s="7"/>
      <c r="PB218" s="7"/>
      <c r="PC218" s="7"/>
      <c r="PD218" s="7">
        <v>2010000</v>
      </c>
      <c r="PE218" s="7">
        <v>0</v>
      </c>
      <c r="PF218" s="7">
        <v>0</v>
      </c>
      <c r="PG218" s="7"/>
      <c r="PH218" s="7"/>
      <c r="PI218" s="7"/>
      <c r="PJ218" s="7">
        <v>85000</v>
      </c>
      <c r="PK218" s="7">
        <v>0</v>
      </c>
      <c r="PL218" s="7">
        <v>0</v>
      </c>
      <c r="PM218" s="7"/>
      <c r="PN218" s="7"/>
      <c r="PO218" s="7"/>
      <c r="PP218" s="7">
        <v>24246000</v>
      </c>
      <c r="PQ218" s="7">
        <v>6236000</v>
      </c>
      <c r="PR218" s="8">
        <v>6236000</v>
      </c>
      <c r="PS218" s="7">
        <v>100</v>
      </c>
      <c r="PT218" s="7">
        <v>100</v>
      </c>
      <c r="PU218" s="7"/>
      <c r="PV218" s="7">
        <v>17548440</v>
      </c>
      <c r="PW218" s="7"/>
      <c r="PX218" s="7">
        <v>3644000</v>
      </c>
      <c r="PY218" s="7">
        <v>3726000</v>
      </c>
      <c r="PZ218" s="7">
        <v>6236000</v>
      </c>
      <c r="QA218" s="7">
        <v>0</v>
      </c>
      <c r="QB218" s="7">
        <v>0</v>
      </c>
      <c r="QC218" s="7">
        <v>0</v>
      </c>
      <c r="QD218" s="7">
        <v>1999492</v>
      </c>
      <c r="QE218" s="7">
        <v>2095698</v>
      </c>
      <c r="QF218" s="7">
        <v>2510000</v>
      </c>
      <c r="QG218" s="7">
        <v>0</v>
      </c>
      <c r="QH218" s="7">
        <v>0</v>
      </c>
      <c r="QI218" s="7">
        <v>0</v>
      </c>
      <c r="QJ218" s="7">
        <v>14211481</v>
      </c>
      <c r="QK218" s="7">
        <v>14100000</v>
      </c>
      <c r="QL218" s="7">
        <v>14000000</v>
      </c>
      <c r="QM218" s="7"/>
      <c r="QN218" s="7">
        <v>1669713</v>
      </c>
      <c r="QO218" s="7">
        <v>1500000</v>
      </c>
      <c r="QP218" s="7">
        <v>1500000</v>
      </c>
      <c r="QQ218" s="7"/>
      <c r="QR218" s="7"/>
      <c r="QS218" s="7"/>
      <c r="QT218" s="7"/>
      <c r="QU218" s="7">
        <v>209000</v>
      </c>
      <c r="QV218" s="7">
        <v>0</v>
      </c>
      <c r="QW218" s="7">
        <v>0</v>
      </c>
      <c r="QX218" s="7"/>
      <c r="QY218" s="7"/>
      <c r="QZ218" s="7"/>
      <c r="RA218" s="7"/>
      <c r="RB218" s="7"/>
      <c r="RC218" s="7"/>
      <c r="RD218" s="7"/>
      <c r="RE218" s="7"/>
      <c r="RF218" s="7"/>
      <c r="RG218" s="7"/>
      <c r="RH218" s="7"/>
      <c r="RI218" s="7">
        <v>0</v>
      </c>
      <c r="RJ218" s="7"/>
      <c r="RK218" s="7"/>
      <c r="RL218" s="7"/>
      <c r="RM218" s="7" t="s">
        <v>1188</v>
      </c>
      <c r="RN218" s="7"/>
      <c r="RO218" s="7"/>
      <c r="RP218" s="7"/>
      <c r="RQ218" s="7"/>
      <c r="RR218" s="7"/>
      <c r="RS218" s="7"/>
      <c r="RT218" s="7"/>
      <c r="RU218" s="7"/>
      <c r="RV218" s="7"/>
      <c r="RW218" s="7"/>
      <c r="RX218" s="7"/>
      <c r="RY218" s="7"/>
      <c r="RZ218" s="7"/>
      <c r="SA218" s="7"/>
      <c r="SB218" s="7"/>
      <c r="SC218" s="7"/>
      <c r="SD218" s="7"/>
      <c r="SE218" s="7"/>
      <c r="SF218" s="7"/>
      <c r="SG218" s="36">
        <f t="shared" si="397"/>
        <v>24246000</v>
      </c>
      <c r="SH218" s="36">
        <f t="shared" si="398"/>
        <v>24246000</v>
      </c>
      <c r="SI218" s="36">
        <f t="shared" si="399"/>
        <v>15601000</v>
      </c>
      <c r="SJ218" s="20">
        <f t="shared" si="400"/>
        <v>15061000</v>
      </c>
      <c r="SK218" s="20">
        <f t="shared" si="401"/>
        <v>0</v>
      </c>
      <c r="SL218" s="20">
        <f t="shared" si="402"/>
        <v>360000</v>
      </c>
      <c r="SM218" s="20">
        <f t="shared" si="403"/>
        <v>180000</v>
      </c>
      <c r="SN218" s="36">
        <f t="shared" si="404"/>
        <v>8645000</v>
      </c>
      <c r="SO218" s="36">
        <f t="shared" si="405"/>
        <v>300000</v>
      </c>
      <c r="SP218" s="20">
        <f t="shared" si="406"/>
        <v>0</v>
      </c>
      <c r="SQ218" s="20">
        <f t="shared" si="407"/>
        <v>300000</v>
      </c>
      <c r="SR218" s="20">
        <f t="shared" si="408"/>
        <v>1900000</v>
      </c>
      <c r="SS218" s="20">
        <f t="shared" si="409"/>
        <v>100000</v>
      </c>
      <c r="ST218" s="20">
        <f t="shared" si="410"/>
        <v>30000</v>
      </c>
      <c r="SU218" s="20">
        <f t="shared" si="411"/>
        <v>945000</v>
      </c>
      <c r="SV218" s="36">
        <f t="shared" si="412"/>
        <v>3275000</v>
      </c>
      <c r="SW218" s="20">
        <f t="shared" si="413"/>
        <v>1700000</v>
      </c>
      <c r="SX218" s="20">
        <f t="shared" si="414"/>
        <v>125000</v>
      </c>
      <c r="SY218" s="20">
        <f t="shared" si="415"/>
        <v>0</v>
      </c>
      <c r="SZ218" s="20">
        <f t="shared" si="416"/>
        <v>50000</v>
      </c>
      <c r="TA218" s="20">
        <f t="shared" si="417"/>
        <v>80000</v>
      </c>
      <c r="TB218" s="20">
        <f t="shared" si="418"/>
        <v>580000</v>
      </c>
      <c r="TC218" s="20">
        <f t="shared" si="419"/>
        <v>25000</v>
      </c>
      <c r="TD218" s="20">
        <f t="shared" si="420"/>
        <v>0</v>
      </c>
      <c r="TE218" s="20">
        <f t="shared" si="421"/>
        <v>0</v>
      </c>
      <c r="TF218" s="20">
        <f t="shared" si="422"/>
        <v>715000</v>
      </c>
      <c r="TG218" s="20">
        <f t="shared" si="423"/>
        <v>2010000</v>
      </c>
      <c r="TH218" s="20">
        <f t="shared" si="424"/>
        <v>85000</v>
      </c>
      <c r="TI218" s="6"/>
      <c r="TJ218" s="36">
        <f t="shared" si="425"/>
        <v>6236000</v>
      </c>
      <c r="TK218" s="36">
        <f t="shared" si="426"/>
        <v>6236000</v>
      </c>
      <c r="TL218" s="36">
        <f t="shared" si="427"/>
        <v>5636000</v>
      </c>
      <c r="TM218" s="20">
        <f t="shared" si="428"/>
        <v>5636000</v>
      </c>
      <c r="TN218" s="20">
        <f t="shared" si="429"/>
        <v>0</v>
      </c>
      <c r="TO218" s="20">
        <f t="shared" si="430"/>
        <v>0</v>
      </c>
      <c r="TP218" s="20">
        <f t="shared" si="431"/>
        <v>0</v>
      </c>
      <c r="TQ218" s="36">
        <f t="shared" si="432"/>
        <v>600000</v>
      </c>
      <c r="TR218" s="36">
        <f t="shared" si="433"/>
        <v>0</v>
      </c>
      <c r="TS218" s="20">
        <f t="shared" si="434"/>
        <v>0</v>
      </c>
      <c r="TT218" s="20">
        <f t="shared" si="435"/>
        <v>0</v>
      </c>
      <c r="TU218" s="20">
        <f t="shared" si="436"/>
        <v>0</v>
      </c>
      <c r="TV218" s="20">
        <f t="shared" si="437"/>
        <v>0</v>
      </c>
      <c r="TW218" s="20">
        <f t="shared" si="438"/>
        <v>0</v>
      </c>
      <c r="TX218" s="20">
        <f t="shared" si="439"/>
        <v>0</v>
      </c>
      <c r="TY218" s="36">
        <f t="shared" si="440"/>
        <v>600000</v>
      </c>
      <c r="TZ218" s="20">
        <f t="shared" si="441"/>
        <v>500000</v>
      </c>
      <c r="UA218" s="20">
        <f t="shared" si="442"/>
        <v>0</v>
      </c>
      <c r="UB218" s="20">
        <f t="shared" si="443"/>
        <v>0</v>
      </c>
      <c r="UC218" s="20">
        <f t="shared" si="444"/>
        <v>0</v>
      </c>
      <c r="UD218" s="20">
        <f t="shared" si="445"/>
        <v>0</v>
      </c>
      <c r="UE218" s="20">
        <f t="shared" si="446"/>
        <v>100000</v>
      </c>
      <c r="UF218" s="20">
        <f t="shared" si="447"/>
        <v>0</v>
      </c>
      <c r="UG218" s="20">
        <f t="shared" si="448"/>
        <v>0</v>
      </c>
      <c r="UH218" s="20">
        <f t="shared" si="449"/>
        <v>0</v>
      </c>
      <c r="UI218" s="20">
        <f t="shared" si="450"/>
        <v>0</v>
      </c>
      <c r="UJ218" s="20">
        <f t="shared" si="451"/>
        <v>0</v>
      </c>
      <c r="UK218" s="20">
        <f t="shared" si="452"/>
        <v>0</v>
      </c>
      <c r="UL218" s="6"/>
      <c r="UM218" s="36">
        <f t="shared" si="453"/>
        <v>6236000</v>
      </c>
      <c r="UN218" s="36">
        <f t="shared" si="454"/>
        <v>6236000</v>
      </c>
      <c r="UO218" s="36">
        <f t="shared" si="455"/>
        <v>5636000</v>
      </c>
      <c r="UP218" s="20">
        <f t="shared" si="456"/>
        <v>5636000</v>
      </c>
      <c r="UQ218" s="20">
        <f t="shared" si="457"/>
        <v>0</v>
      </c>
      <c r="UR218" s="20">
        <f t="shared" si="458"/>
        <v>0</v>
      </c>
      <c r="US218" s="20">
        <f t="shared" si="459"/>
        <v>0</v>
      </c>
      <c r="UT218" s="36">
        <f t="shared" si="460"/>
        <v>600000</v>
      </c>
      <c r="UU218" s="36">
        <f t="shared" si="461"/>
        <v>0</v>
      </c>
      <c r="UV218" s="20">
        <f t="shared" si="462"/>
        <v>0</v>
      </c>
      <c r="UW218" s="20">
        <f t="shared" si="463"/>
        <v>0</v>
      </c>
      <c r="UX218" s="20">
        <f t="shared" si="464"/>
        <v>0</v>
      </c>
      <c r="UY218" s="20">
        <f t="shared" si="465"/>
        <v>0</v>
      </c>
      <c r="UZ218" s="20">
        <f t="shared" si="466"/>
        <v>0</v>
      </c>
      <c r="VA218" s="20">
        <f t="shared" si="467"/>
        <v>0</v>
      </c>
      <c r="VB218" s="36">
        <f t="shared" si="468"/>
        <v>600000</v>
      </c>
      <c r="VC218" s="20">
        <f t="shared" si="469"/>
        <v>500000</v>
      </c>
      <c r="VD218" s="20">
        <f t="shared" si="470"/>
        <v>0</v>
      </c>
      <c r="VE218" s="20">
        <f t="shared" si="471"/>
        <v>0</v>
      </c>
      <c r="VF218" s="20">
        <f t="shared" si="472"/>
        <v>0</v>
      </c>
      <c r="VG218" s="20">
        <f t="shared" si="473"/>
        <v>0</v>
      </c>
      <c r="VH218" s="20">
        <f t="shared" si="474"/>
        <v>100000</v>
      </c>
      <c r="VI218" s="20">
        <f t="shared" si="475"/>
        <v>0</v>
      </c>
      <c r="VJ218" s="20">
        <f t="shared" si="476"/>
        <v>0</v>
      </c>
      <c r="VK218" s="20">
        <f t="shared" si="477"/>
        <v>0</v>
      </c>
      <c r="VL218" s="20">
        <f t="shared" si="478"/>
        <v>0</v>
      </c>
      <c r="VM218" s="20">
        <f t="shared" si="479"/>
        <v>0</v>
      </c>
      <c r="VN218" s="20">
        <f t="shared" si="480"/>
        <v>0</v>
      </c>
      <c r="VT218" s="34">
        <f t="shared" si="367"/>
        <v>1109434</v>
      </c>
      <c r="VU218" s="34" t="str">
        <f t="shared" si="368"/>
        <v>Ústav sociálních služeb města Nové Paky</v>
      </c>
      <c r="VV218" s="34" t="str">
        <f t="shared" si="369"/>
        <v>Domov pro seniory</v>
      </c>
      <c r="VW218" s="34" t="str">
        <f t="shared" si="370"/>
        <v>domovy pro seniory</v>
      </c>
      <c r="VX218" s="10">
        <f t="shared" si="371"/>
        <v>2330000</v>
      </c>
      <c r="VY218" s="10"/>
      <c r="VZ218" s="10"/>
      <c r="WA218" s="10">
        <f t="shared" si="372"/>
        <v>1700000</v>
      </c>
      <c r="WB218" s="10">
        <f t="shared" si="373"/>
        <v>580000</v>
      </c>
      <c r="WC218" s="10">
        <f t="shared" si="374"/>
        <v>0</v>
      </c>
      <c r="WD218" s="10">
        <f t="shared" si="375"/>
        <v>0</v>
      </c>
      <c r="WE218" s="10">
        <f t="shared" si="376"/>
        <v>255000</v>
      </c>
      <c r="WF218" s="10"/>
      <c r="WG218" s="10"/>
      <c r="WH218" s="10">
        <f t="shared" si="377"/>
        <v>2010000</v>
      </c>
      <c r="WI218" s="10">
        <f t="shared" si="378"/>
        <v>1770000</v>
      </c>
      <c r="WJ218" s="10">
        <f t="shared" si="379"/>
        <v>11022000</v>
      </c>
      <c r="WK218" s="10"/>
      <c r="WL218" s="10">
        <f t="shared" si="380"/>
        <v>4579000</v>
      </c>
      <c r="WM218" s="10">
        <f t="shared" si="381"/>
        <v>24246000</v>
      </c>
      <c r="WN218" s="10">
        <f t="shared" si="382"/>
        <v>24246000</v>
      </c>
      <c r="WO218" s="10">
        <f t="shared" si="383"/>
        <v>0</v>
      </c>
      <c r="WP218" s="10">
        <f t="shared" si="384"/>
        <v>15601000</v>
      </c>
      <c r="WQ218" s="34">
        <v>6115340</v>
      </c>
      <c r="WR218" s="10">
        <f t="shared" si="385"/>
        <v>0</v>
      </c>
      <c r="WS218" s="10"/>
      <c r="WT218" s="10"/>
      <c r="WU218" s="10">
        <f t="shared" si="386"/>
        <v>500000</v>
      </c>
      <c r="WV218" s="10">
        <f t="shared" si="387"/>
        <v>100000</v>
      </c>
      <c r="WW218" s="10">
        <f t="shared" si="388"/>
        <v>0</v>
      </c>
      <c r="WX218" s="10">
        <f t="shared" si="389"/>
        <v>0</v>
      </c>
      <c r="WY218" s="10">
        <f t="shared" si="390"/>
        <v>0</v>
      </c>
      <c r="WZ218" s="10"/>
      <c r="XA218" s="10"/>
      <c r="XB218" s="10">
        <f t="shared" si="391"/>
        <v>0</v>
      </c>
      <c r="XC218" s="10">
        <f t="shared" si="392"/>
        <v>0</v>
      </c>
      <c r="XD218" s="10">
        <f t="shared" si="393"/>
        <v>5636000</v>
      </c>
      <c r="XE218" s="10">
        <f t="shared" si="394"/>
        <v>6236000</v>
      </c>
      <c r="XF218" s="10"/>
      <c r="XG218" s="10">
        <f t="shared" si="395"/>
        <v>6236000</v>
      </c>
      <c r="XH218" s="10">
        <f t="shared" si="396"/>
        <v>0</v>
      </c>
      <c r="XI218" s="10"/>
      <c r="XJ218" s="10"/>
      <c r="XK218" s="10"/>
    </row>
    <row r="219" spans="1:635" s="34" customFormat="1" ht="28.5" customHeight="1">
      <c r="A219" s="7">
        <v>1</v>
      </c>
      <c r="B219" s="9" t="s">
        <v>1886</v>
      </c>
      <c r="C219" s="7">
        <v>60117150</v>
      </c>
      <c r="D219" s="7" t="s">
        <v>1887</v>
      </c>
      <c r="E219" s="7" t="s">
        <v>1299</v>
      </c>
      <c r="F219" s="7">
        <v>3095940</v>
      </c>
      <c r="G219" s="7" t="s">
        <v>1186</v>
      </c>
      <c r="H219" s="7" t="s">
        <v>1187</v>
      </c>
      <c r="I219" s="7" t="s">
        <v>1343</v>
      </c>
      <c r="J219" s="35">
        <v>39083</v>
      </c>
      <c r="K219" s="7"/>
      <c r="L219" s="7" t="s">
        <v>1188</v>
      </c>
      <c r="M219" s="7"/>
      <c r="N219" s="7"/>
      <c r="O219" s="7"/>
      <c r="P219" s="7"/>
      <c r="Q219" s="7"/>
      <c r="R219" s="7"/>
      <c r="S219" s="7"/>
      <c r="T219" s="7"/>
      <c r="U219" s="7"/>
      <c r="V219" s="7"/>
      <c r="W219" s="7"/>
      <c r="X219" s="7" t="s">
        <v>1749</v>
      </c>
      <c r="Y219" s="7"/>
      <c r="Z219" s="7">
        <v>1</v>
      </c>
      <c r="AA219" s="7">
        <v>7</v>
      </c>
      <c r="AB219" s="7">
        <v>14</v>
      </c>
      <c r="AC219" s="7">
        <v>14</v>
      </c>
      <c r="AD219" s="7">
        <v>17</v>
      </c>
      <c r="AE219" s="7"/>
      <c r="AF219" s="7"/>
      <c r="AG219" s="7"/>
      <c r="AH219" s="7"/>
      <c r="AI219" s="7"/>
      <c r="AJ219" s="7"/>
      <c r="AK219" s="7"/>
      <c r="AL219" s="7"/>
      <c r="AM219" s="7"/>
      <c r="AN219" s="7">
        <v>530</v>
      </c>
      <c r="AO219" s="7"/>
      <c r="AP219" s="7" t="s">
        <v>1510</v>
      </c>
      <c r="AQ219" s="7">
        <v>6</v>
      </c>
      <c r="AR219" s="7">
        <v>110</v>
      </c>
      <c r="AS219" s="7">
        <v>198</v>
      </c>
      <c r="AT219" s="7">
        <v>192</v>
      </c>
      <c r="AU219" s="7">
        <v>186</v>
      </c>
      <c r="AV219" s="7"/>
      <c r="AW219" s="7"/>
      <c r="AX219" s="7"/>
      <c r="AY219" s="7"/>
      <c r="AZ219" s="7"/>
      <c r="BA219" s="7"/>
      <c r="BB219" s="7"/>
      <c r="BC219" s="7"/>
      <c r="BD219" s="7"/>
      <c r="BE219" s="7"/>
      <c r="BF219" s="7"/>
      <c r="BG219" s="7"/>
      <c r="BH219" s="7"/>
      <c r="BI219" s="7"/>
      <c r="BJ219" s="7">
        <v>5000</v>
      </c>
      <c r="BK219" s="7"/>
      <c r="BL219" s="7" t="s">
        <v>1514</v>
      </c>
      <c r="BM219" s="7" t="s">
        <v>1191</v>
      </c>
      <c r="BN219" s="7" t="s">
        <v>1484</v>
      </c>
      <c r="BO219" s="7">
        <v>0</v>
      </c>
      <c r="BP219" s="7">
        <v>0</v>
      </c>
      <c r="BQ219" s="7">
        <v>0</v>
      </c>
      <c r="BR219" s="7">
        <v>0</v>
      </c>
      <c r="BS219" s="7">
        <v>0</v>
      </c>
      <c r="BT219" s="7">
        <v>25</v>
      </c>
      <c r="BU219" s="7">
        <v>12</v>
      </c>
      <c r="BV219" s="7">
        <v>4</v>
      </c>
      <c r="BW219" s="7">
        <v>1</v>
      </c>
      <c r="BX219" s="7">
        <v>128</v>
      </c>
      <c r="BY219" s="7">
        <v>25</v>
      </c>
      <c r="BZ219" s="7">
        <v>12</v>
      </c>
      <c r="CA219" s="7">
        <v>4</v>
      </c>
      <c r="CB219" s="7">
        <v>1</v>
      </c>
      <c r="CC219" s="7">
        <v>128</v>
      </c>
      <c r="CD219" s="7">
        <v>0</v>
      </c>
      <c r="CE219" s="7">
        <v>170</v>
      </c>
      <c r="CF219" s="7">
        <v>170</v>
      </c>
      <c r="CG219" s="7">
        <v>3</v>
      </c>
      <c r="CH219" s="7">
        <v>0</v>
      </c>
      <c r="CI219" s="7">
        <v>0</v>
      </c>
      <c r="CJ219" s="7">
        <v>0</v>
      </c>
      <c r="CK219" s="7">
        <v>0</v>
      </c>
      <c r="CL219" s="7">
        <v>0</v>
      </c>
      <c r="CM219" s="7">
        <v>30</v>
      </c>
      <c r="CN219" s="7">
        <v>19</v>
      </c>
      <c r="CO219" s="7">
        <v>5</v>
      </c>
      <c r="CP219" s="7">
        <v>1</v>
      </c>
      <c r="CQ219" s="7">
        <v>148</v>
      </c>
      <c r="CR219" s="7">
        <v>30</v>
      </c>
      <c r="CS219" s="7">
        <v>19</v>
      </c>
      <c r="CT219" s="7">
        <v>5</v>
      </c>
      <c r="CU219" s="7">
        <v>1</v>
      </c>
      <c r="CV219" s="7">
        <v>148</v>
      </c>
      <c r="CW219" s="7">
        <v>0</v>
      </c>
      <c r="CX219" s="7">
        <v>203</v>
      </c>
      <c r="CY219" s="7">
        <v>203</v>
      </c>
      <c r="CZ219" s="7">
        <v>3</v>
      </c>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v>1</v>
      </c>
      <c r="EL219" s="7">
        <v>1</v>
      </c>
      <c r="EM219" s="7">
        <v>1</v>
      </c>
      <c r="EN219" s="7">
        <v>420000</v>
      </c>
      <c r="EO219" s="7">
        <v>250000</v>
      </c>
      <c r="EP219" s="7">
        <v>6</v>
      </c>
      <c r="EQ219" s="7">
        <v>6</v>
      </c>
      <c r="ER219" s="7">
        <v>6</v>
      </c>
      <c r="ES219" s="7">
        <v>1700000</v>
      </c>
      <c r="ET219" s="7">
        <v>1442000</v>
      </c>
      <c r="EU219" s="7"/>
      <c r="EV219" s="7"/>
      <c r="EW219" s="7"/>
      <c r="EX219" s="7"/>
      <c r="EY219" s="7"/>
      <c r="EZ219" s="7"/>
      <c r="FA219" s="7"/>
      <c r="FB219" s="7"/>
      <c r="FC219" s="7"/>
      <c r="FD219" s="7"/>
      <c r="FE219" s="7"/>
      <c r="FF219" s="7"/>
      <c r="FG219" s="7"/>
      <c r="FH219" s="7"/>
      <c r="FI219" s="7"/>
      <c r="FJ219" s="7"/>
      <c r="FK219" s="7"/>
      <c r="FL219" s="7"/>
      <c r="FM219" s="7"/>
      <c r="FN219" s="7"/>
      <c r="FO219" s="7">
        <v>9</v>
      </c>
      <c r="FP219" s="7">
        <v>2.1</v>
      </c>
      <c r="FQ219" s="7">
        <v>2.1</v>
      </c>
      <c r="FR219" s="7">
        <v>709000</v>
      </c>
      <c r="FS219" s="7">
        <v>0</v>
      </c>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v>2</v>
      </c>
      <c r="IO219" s="7">
        <v>600</v>
      </c>
      <c r="IP219" s="7">
        <v>0.29899999999999999</v>
      </c>
      <c r="IQ219" s="7">
        <v>45000</v>
      </c>
      <c r="IR219" s="7">
        <v>10000</v>
      </c>
      <c r="IS219" s="7"/>
      <c r="IT219" s="7"/>
      <c r="IU219" s="7"/>
      <c r="IV219" s="7"/>
      <c r="IW219" s="7"/>
      <c r="IX219" s="7"/>
      <c r="IY219" s="7"/>
      <c r="IZ219" s="7"/>
      <c r="JA219" s="7"/>
      <c r="JB219" s="7"/>
      <c r="JC219" s="7"/>
      <c r="JD219" s="7"/>
      <c r="JE219" s="7"/>
      <c r="JF219" s="7"/>
      <c r="JG219" s="7"/>
      <c r="JH219" s="7"/>
      <c r="JI219" s="7"/>
      <c r="JJ219" s="7"/>
      <c r="JK219" s="7"/>
      <c r="JL219" s="7"/>
      <c r="JM219" s="7"/>
      <c r="JN219" s="7"/>
      <c r="JO219" s="7"/>
      <c r="JP219" s="7"/>
      <c r="JQ219" s="7"/>
      <c r="JR219" s="7"/>
      <c r="JS219" s="7"/>
      <c r="JT219" s="7"/>
      <c r="JU219" s="7"/>
      <c r="JV219" s="7"/>
      <c r="JW219" s="7"/>
      <c r="JX219" s="7"/>
      <c r="JY219" s="7"/>
      <c r="JZ219" s="7"/>
      <c r="KA219" s="7"/>
      <c r="KB219" s="7"/>
      <c r="KC219" s="7"/>
      <c r="KD219" s="7"/>
      <c r="KE219" s="7"/>
      <c r="KF219" s="7"/>
      <c r="KG219" s="7">
        <v>0</v>
      </c>
      <c r="KH219" s="7"/>
      <c r="KI219" s="7">
        <v>7</v>
      </c>
      <c r="KJ219" s="7">
        <v>0</v>
      </c>
      <c r="KK219" s="7">
        <v>0.29899999999999999</v>
      </c>
      <c r="KL219" s="7">
        <v>0</v>
      </c>
      <c r="KM219" s="7">
        <v>7.2990000000000004</v>
      </c>
      <c r="KN219" s="7">
        <v>2829000</v>
      </c>
      <c r="KO219" s="7">
        <v>1692000</v>
      </c>
      <c r="KP219" s="7">
        <v>1692000</v>
      </c>
      <c r="KQ219" s="7"/>
      <c r="KR219" s="7"/>
      <c r="KS219" s="7"/>
      <c r="KT219" s="7">
        <v>0</v>
      </c>
      <c r="KU219" s="7">
        <v>0</v>
      </c>
      <c r="KV219" s="7">
        <v>0</v>
      </c>
      <c r="KW219" s="7"/>
      <c r="KX219" s="7"/>
      <c r="KY219" s="7"/>
      <c r="KZ219" s="7">
        <v>45000</v>
      </c>
      <c r="LA219" s="7">
        <v>10000</v>
      </c>
      <c r="LB219" s="7">
        <v>10000</v>
      </c>
      <c r="LC219" s="7"/>
      <c r="LD219" s="7"/>
      <c r="LE219" s="7"/>
      <c r="LF219" s="7">
        <v>40000</v>
      </c>
      <c r="LG219" s="7">
        <v>0</v>
      </c>
      <c r="LH219" s="7">
        <v>0</v>
      </c>
      <c r="LI219" s="7"/>
      <c r="LJ219" s="7"/>
      <c r="LK219" s="7"/>
      <c r="LL219" s="7">
        <v>0</v>
      </c>
      <c r="LM219" s="7">
        <v>0</v>
      </c>
      <c r="LN219" s="7">
        <v>0</v>
      </c>
      <c r="LO219" s="7"/>
      <c r="LP219" s="7"/>
      <c r="LQ219" s="7"/>
      <c r="LR219" s="7">
        <v>30000</v>
      </c>
      <c r="LS219" s="7">
        <v>0</v>
      </c>
      <c r="LT219" s="7">
        <v>0</v>
      </c>
      <c r="LU219" s="7"/>
      <c r="LV219" s="7"/>
      <c r="LW219" s="7"/>
      <c r="LX219" s="7">
        <v>540000</v>
      </c>
      <c r="LY219" s="7">
        <v>0</v>
      </c>
      <c r="LZ219" s="7">
        <v>0</v>
      </c>
      <c r="MA219" s="7"/>
      <c r="MB219" s="7"/>
      <c r="MC219" s="7"/>
      <c r="MD219" s="7">
        <v>10000</v>
      </c>
      <c r="ME219" s="7">
        <v>5000</v>
      </c>
      <c r="MF219" s="7">
        <v>5000</v>
      </c>
      <c r="MG219" s="7"/>
      <c r="MH219" s="7"/>
      <c r="MI219" s="7"/>
      <c r="MJ219" s="7">
        <v>95000</v>
      </c>
      <c r="MK219" s="7">
        <v>80000</v>
      </c>
      <c r="ML219" s="7">
        <v>80000</v>
      </c>
      <c r="MM219" s="7"/>
      <c r="MN219" s="7"/>
      <c r="MO219" s="7"/>
      <c r="MP219" s="7">
        <v>60000</v>
      </c>
      <c r="MQ219" s="7">
        <v>0</v>
      </c>
      <c r="MR219" s="7">
        <v>0</v>
      </c>
      <c r="MS219" s="7"/>
      <c r="MT219" s="7"/>
      <c r="MU219" s="7"/>
      <c r="MV219" s="7">
        <v>380000</v>
      </c>
      <c r="MW219" s="7">
        <v>160000</v>
      </c>
      <c r="MX219" s="7">
        <v>160000</v>
      </c>
      <c r="MY219" s="7"/>
      <c r="MZ219" s="7"/>
      <c r="NA219" s="7"/>
      <c r="NB219" s="7">
        <v>11000</v>
      </c>
      <c r="NC219" s="7">
        <v>5000</v>
      </c>
      <c r="ND219" s="7">
        <v>5000</v>
      </c>
      <c r="NE219" s="7"/>
      <c r="NF219" s="7"/>
      <c r="NG219" s="7"/>
      <c r="NH219" s="7">
        <v>0</v>
      </c>
      <c r="NI219" s="7">
        <v>0</v>
      </c>
      <c r="NJ219" s="7">
        <v>0</v>
      </c>
      <c r="NK219" s="7"/>
      <c r="NL219" s="7"/>
      <c r="NM219" s="7"/>
      <c r="NN219" s="7">
        <v>15000</v>
      </c>
      <c r="NO219" s="7">
        <v>0</v>
      </c>
      <c r="NP219" s="7">
        <v>0</v>
      </c>
      <c r="NQ219" s="7"/>
      <c r="NR219" s="7"/>
      <c r="NS219" s="7"/>
      <c r="NT219" s="7">
        <v>20000</v>
      </c>
      <c r="NU219" s="7">
        <v>0</v>
      </c>
      <c r="NV219" s="7">
        <v>0</v>
      </c>
      <c r="NW219" s="7"/>
      <c r="NX219" s="7"/>
      <c r="NY219" s="7"/>
      <c r="NZ219" s="7">
        <v>80000</v>
      </c>
      <c r="OA219" s="7">
        <v>40000</v>
      </c>
      <c r="OB219" s="7">
        <v>40000</v>
      </c>
      <c r="OC219" s="7"/>
      <c r="OD219" s="7"/>
      <c r="OE219" s="7"/>
      <c r="OF219" s="7">
        <v>2000</v>
      </c>
      <c r="OG219" s="7">
        <v>0</v>
      </c>
      <c r="OH219" s="7">
        <v>0</v>
      </c>
      <c r="OI219" s="7"/>
      <c r="OJ219" s="7"/>
      <c r="OK219" s="7"/>
      <c r="OL219" s="7">
        <v>0</v>
      </c>
      <c r="OM219" s="7">
        <v>0</v>
      </c>
      <c r="ON219" s="7">
        <v>0</v>
      </c>
      <c r="OO219" s="7"/>
      <c r="OP219" s="7"/>
      <c r="OQ219" s="7"/>
      <c r="OR219" s="7">
        <v>0</v>
      </c>
      <c r="OS219" s="7">
        <v>0</v>
      </c>
      <c r="OT219" s="7">
        <v>0</v>
      </c>
      <c r="OU219" s="7"/>
      <c r="OV219" s="7"/>
      <c r="OW219" s="7"/>
      <c r="OX219" s="7">
        <v>50000</v>
      </c>
      <c r="OY219" s="7">
        <v>0</v>
      </c>
      <c r="OZ219" s="7">
        <v>0</v>
      </c>
      <c r="PA219" s="7"/>
      <c r="PB219" s="7"/>
      <c r="PC219" s="7"/>
      <c r="PD219" s="7">
        <v>20000</v>
      </c>
      <c r="PE219" s="7">
        <v>0</v>
      </c>
      <c r="PF219" s="7">
        <v>0</v>
      </c>
      <c r="PG219" s="7"/>
      <c r="PH219" s="7"/>
      <c r="PI219" s="7"/>
      <c r="PJ219" s="7">
        <v>35000</v>
      </c>
      <c r="PK219" s="7">
        <v>0</v>
      </c>
      <c r="PL219" s="7">
        <v>0</v>
      </c>
      <c r="PM219" s="7"/>
      <c r="PN219" s="7"/>
      <c r="PO219" s="7"/>
      <c r="PP219" s="7">
        <v>4262000</v>
      </c>
      <c r="PQ219" s="7">
        <v>1992000</v>
      </c>
      <c r="PR219" s="8">
        <v>1992000</v>
      </c>
      <c r="PS219" s="7">
        <v>100</v>
      </c>
      <c r="PT219" s="7">
        <v>100</v>
      </c>
      <c r="PU219" s="7"/>
      <c r="PV219" s="7">
        <v>3271013</v>
      </c>
      <c r="PW219" s="7"/>
      <c r="PX219" s="7">
        <v>1416000</v>
      </c>
      <c r="PY219" s="7">
        <v>1538000</v>
      </c>
      <c r="PZ219" s="7">
        <v>1992000</v>
      </c>
      <c r="QA219" s="7">
        <v>0</v>
      </c>
      <c r="QB219" s="7">
        <v>0</v>
      </c>
      <c r="QC219" s="7">
        <v>0</v>
      </c>
      <c r="QD219" s="7">
        <v>486993</v>
      </c>
      <c r="QE219" s="7">
        <v>439302</v>
      </c>
      <c r="QF219" s="7">
        <v>420000</v>
      </c>
      <c r="QG219" s="7">
        <v>0</v>
      </c>
      <c r="QH219" s="7">
        <v>0</v>
      </c>
      <c r="QI219" s="7">
        <v>0</v>
      </c>
      <c r="QJ219" s="7">
        <v>1860991</v>
      </c>
      <c r="QK219" s="7">
        <v>1980000</v>
      </c>
      <c r="QL219" s="7">
        <v>1850000</v>
      </c>
      <c r="QM219" s="7"/>
      <c r="QN219" s="7">
        <v>0</v>
      </c>
      <c r="QO219" s="7">
        <v>0</v>
      </c>
      <c r="QP219" s="7">
        <v>0</v>
      </c>
      <c r="QQ219" s="7"/>
      <c r="QR219" s="7"/>
      <c r="QS219" s="7"/>
      <c r="QT219" s="7"/>
      <c r="QU219" s="7"/>
      <c r="QV219" s="7"/>
      <c r="QW219" s="7"/>
      <c r="QX219" s="7"/>
      <c r="QY219" s="7"/>
      <c r="QZ219" s="7"/>
      <c r="RA219" s="7"/>
      <c r="RB219" s="7"/>
      <c r="RC219" s="7"/>
      <c r="RD219" s="7"/>
      <c r="RE219" s="7"/>
      <c r="RF219" s="7"/>
      <c r="RG219" s="7"/>
      <c r="RH219" s="7"/>
      <c r="RI219" s="7">
        <v>0</v>
      </c>
      <c r="RJ219" s="7"/>
      <c r="RK219" s="7"/>
      <c r="RL219" s="7"/>
      <c r="RM219" s="7" t="s">
        <v>1188</v>
      </c>
      <c r="RN219" s="7"/>
      <c r="RO219" s="7"/>
      <c r="RP219" s="7"/>
      <c r="RQ219" s="7"/>
      <c r="RR219" s="7"/>
      <c r="RS219" s="7"/>
      <c r="RT219" s="7"/>
      <c r="RU219" s="7"/>
      <c r="RV219" s="7"/>
      <c r="RW219" s="7"/>
      <c r="RX219" s="7"/>
      <c r="RY219" s="7"/>
      <c r="RZ219" s="7"/>
      <c r="SA219" s="7"/>
      <c r="SB219" s="7"/>
      <c r="SC219" s="7"/>
      <c r="SD219" s="7"/>
      <c r="SE219" s="7"/>
      <c r="SF219" s="7"/>
      <c r="SG219" s="36">
        <f t="shared" si="397"/>
        <v>4262000</v>
      </c>
      <c r="SH219" s="36">
        <f t="shared" si="398"/>
        <v>4262000</v>
      </c>
      <c r="SI219" s="36">
        <f t="shared" si="399"/>
        <v>2914000</v>
      </c>
      <c r="SJ219" s="20">
        <f t="shared" si="400"/>
        <v>2829000</v>
      </c>
      <c r="SK219" s="20">
        <f t="shared" si="401"/>
        <v>0</v>
      </c>
      <c r="SL219" s="20">
        <f t="shared" si="402"/>
        <v>45000</v>
      </c>
      <c r="SM219" s="20">
        <f t="shared" si="403"/>
        <v>40000</v>
      </c>
      <c r="SN219" s="36">
        <f t="shared" si="404"/>
        <v>1348000</v>
      </c>
      <c r="SO219" s="36">
        <f t="shared" si="405"/>
        <v>30000</v>
      </c>
      <c r="SP219" s="20">
        <f t="shared" si="406"/>
        <v>0</v>
      </c>
      <c r="SQ219" s="20">
        <f t="shared" si="407"/>
        <v>30000</v>
      </c>
      <c r="SR219" s="20">
        <f t="shared" si="408"/>
        <v>540000</v>
      </c>
      <c r="SS219" s="20">
        <f t="shared" si="409"/>
        <v>10000</v>
      </c>
      <c r="ST219" s="20">
        <f t="shared" si="410"/>
        <v>95000</v>
      </c>
      <c r="SU219" s="20">
        <f t="shared" si="411"/>
        <v>60000</v>
      </c>
      <c r="SV219" s="36">
        <f t="shared" si="412"/>
        <v>558000</v>
      </c>
      <c r="SW219" s="20">
        <f t="shared" si="413"/>
        <v>380000</v>
      </c>
      <c r="SX219" s="20">
        <f t="shared" si="414"/>
        <v>11000</v>
      </c>
      <c r="SY219" s="20">
        <f t="shared" si="415"/>
        <v>0</v>
      </c>
      <c r="SZ219" s="20">
        <f t="shared" si="416"/>
        <v>15000</v>
      </c>
      <c r="TA219" s="20">
        <f t="shared" si="417"/>
        <v>20000</v>
      </c>
      <c r="TB219" s="20">
        <f t="shared" si="418"/>
        <v>80000</v>
      </c>
      <c r="TC219" s="20">
        <f t="shared" si="419"/>
        <v>2000</v>
      </c>
      <c r="TD219" s="20">
        <f t="shared" si="420"/>
        <v>0</v>
      </c>
      <c r="TE219" s="20">
        <f t="shared" si="421"/>
        <v>0</v>
      </c>
      <c r="TF219" s="20">
        <f t="shared" si="422"/>
        <v>50000</v>
      </c>
      <c r="TG219" s="20">
        <f t="shared" si="423"/>
        <v>20000</v>
      </c>
      <c r="TH219" s="20">
        <f t="shared" si="424"/>
        <v>35000</v>
      </c>
      <c r="TI219" s="6"/>
      <c r="TJ219" s="36">
        <f t="shared" si="425"/>
        <v>1992000</v>
      </c>
      <c r="TK219" s="36">
        <f t="shared" si="426"/>
        <v>1992000</v>
      </c>
      <c r="TL219" s="36">
        <f t="shared" si="427"/>
        <v>1702000</v>
      </c>
      <c r="TM219" s="20">
        <f t="shared" si="428"/>
        <v>1692000</v>
      </c>
      <c r="TN219" s="20">
        <f t="shared" si="429"/>
        <v>0</v>
      </c>
      <c r="TO219" s="20">
        <f t="shared" si="430"/>
        <v>10000</v>
      </c>
      <c r="TP219" s="20">
        <f t="shared" si="431"/>
        <v>0</v>
      </c>
      <c r="TQ219" s="36">
        <f t="shared" si="432"/>
        <v>290000</v>
      </c>
      <c r="TR219" s="36">
        <f t="shared" si="433"/>
        <v>0</v>
      </c>
      <c r="TS219" s="20">
        <f t="shared" si="434"/>
        <v>0</v>
      </c>
      <c r="TT219" s="20">
        <f t="shared" si="435"/>
        <v>0</v>
      </c>
      <c r="TU219" s="20">
        <f t="shared" si="436"/>
        <v>0</v>
      </c>
      <c r="TV219" s="20">
        <f t="shared" si="437"/>
        <v>5000</v>
      </c>
      <c r="TW219" s="20">
        <f t="shared" si="438"/>
        <v>80000</v>
      </c>
      <c r="TX219" s="20">
        <f t="shared" si="439"/>
        <v>0</v>
      </c>
      <c r="TY219" s="36">
        <f t="shared" si="440"/>
        <v>205000</v>
      </c>
      <c r="TZ219" s="20">
        <f t="shared" si="441"/>
        <v>160000</v>
      </c>
      <c r="UA219" s="20">
        <f t="shared" si="442"/>
        <v>5000</v>
      </c>
      <c r="UB219" s="20">
        <f t="shared" si="443"/>
        <v>0</v>
      </c>
      <c r="UC219" s="20">
        <f t="shared" si="444"/>
        <v>0</v>
      </c>
      <c r="UD219" s="20">
        <f t="shared" si="445"/>
        <v>0</v>
      </c>
      <c r="UE219" s="20">
        <f t="shared" si="446"/>
        <v>40000</v>
      </c>
      <c r="UF219" s="20">
        <f t="shared" si="447"/>
        <v>0</v>
      </c>
      <c r="UG219" s="20">
        <f t="shared" si="448"/>
        <v>0</v>
      </c>
      <c r="UH219" s="20">
        <f t="shared" si="449"/>
        <v>0</v>
      </c>
      <c r="UI219" s="20">
        <f t="shared" si="450"/>
        <v>0</v>
      </c>
      <c r="UJ219" s="20">
        <f t="shared" si="451"/>
        <v>0</v>
      </c>
      <c r="UK219" s="20">
        <f t="shared" si="452"/>
        <v>0</v>
      </c>
      <c r="UL219" s="6"/>
      <c r="UM219" s="36">
        <f t="shared" si="453"/>
        <v>1992000</v>
      </c>
      <c r="UN219" s="36">
        <f t="shared" si="454"/>
        <v>1992000</v>
      </c>
      <c r="UO219" s="36">
        <f t="shared" si="455"/>
        <v>1702000</v>
      </c>
      <c r="UP219" s="20">
        <f t="shared" si="456"/>
        <v>1692000</v>
      </c>
      <c r="UQ219" s="20">
        <f t="shared" si="457"/>
        <v>0</v>
      </c>
      <c r="UR219" s="20">
        <f t="shared" si="458"/>
        <v>10000</v>
      </c>
      <c r="US219" s="20">
        <f t="shared" si="459"/>
        <v>0</v>
      </c>
      <c r="UT219" s="36">
        <f t="shared" si="460"/>
        <v>290000</v>
      </c>
      <c r="UU219" s="36">
        <f t="shared" si="461"/>
        <v>0</v>
      </c>
      <c r="UV219" s="20">
        <f t="shared" si="462"/>
        <v>0</v>
      </c>
      <c r="UW219" s="20">
        <f t="shared" si="463"/>
        <v>0</v>
      </c>
      <c r="UX219" s="20">
        <f t="shared" si="464"/>
        <v>0</v>
      </c>
      <c r="UY219" s="20">
        <f t="shared" si="465"/>
        <v>5000</v>
      </c>
      <c r="UZ219" s="20">
        <f t="shared" si="466"/>
        <v>80000</v>
      </c>
      <c r="VA219" s="20">
        <f t="shared" si="467"/>
        <v>0</v>
      </c>
      <c r="VB219" s="36">
        <f t="shared" si="468"/>
        <v>205000</v>
      </c>
      <c r="VC219" s="20">
        <f t="shared" si="469"/>
        <v>160000</v>
      </c>
      <c r="VD219" s="20">
        <f t="shared" si="470"/>
        <v>5000</v>
      </c>
      <c r="VE219" s="20">
        <f t="shared" si="471"/>
        <v>0</v>
      </c>
      <c r="VF219" s="20">
        <f t="shared" si="472"/>
        <v>0</v>
      </c>
      <c r="VG219" s="20">
        <f t="shared" si="473"/>
        <v>0</v>
      </c>
      <c r="VH219" s="20">
        <f t="shared" si="474"/>
        <v>40000</v>
      </c>
      <c r="VI219" s="20">
        <f t="shared" si="475"/>
        <v>0</v>
      </c>
      <c r="VJ219" s="20">
        <f t="shared" si="476"/>
        <v>0</v>
      </c>
      <c r="VK219" s="20">
        <f t="shared" si="477"/>
        <v>0</v>
      </c>
      <c r="VL219" s="20">
        <f t="shared" si="478"/>
        <v>0</v>
      </c>
      <c r="VM219" s="20">
        <f t="shared" si="479"/>
        <v>0</v>
      </c>
      <c r="VN219" s="20">
        <f t="shared" si="480"/>
        <v>0</v>
      </c>
      <c r="VT219" s="34">
        <f t="shared" si="367"/>
        <v>3095940</v>
      </c>
      <c r="VU219" s="34" t="str">
        <f t="shared" si="368"/>
        <v>Ústav sociálních služeb města Nové Paky</v>
      </c>
      <c r="VV219" s="34" t="str">
        <f t="shared" si="369"/>
        <v>Pečovatelská služba</v>
      </c>
      <c r="VW219" s="34" t="str">
        <f t="shared" si="370"/>
        <v>pečovatelská služba</v>
      </c>
      <c r="VX219" s="10">
        <f t="shared" si="371"/>
        <v>675000</v>
      </c>
      <c r="VY219" s="10"/>
      <c r="VZ219" s="10"/>
      <c r="WA219" s="10">
        <f t="shared" si="372"/>
        <v>380000</v>
      </c>
      <c r="WB219" s="10">
        <f t="shared" si="373"/>
        <v>80000</v>
      </c>
      <c r="WC219" s="10">
        <f t="shared" si="374"/>
        <v>0</v>
      </c>
      <c r="WD219" s="10">
        <f t="shared" si="375"/>
        <v>0</v>
      </c>
      <c r="WE219" s="10">
        <f t="shared" si="376"/>
        <v>46000</v>
      </c>
      <c r="WF219" s="10"/>
      <c r="WG219" s="10"/>
      <c r="WH219" s="10">
        <f t="shared" si="377"/>
        <v>20000</v>
      </c>
      <c r="WI219" s="10">
        <f t="shared" si="378"/>
        <v>147000</v>
      </c>
      <c r="WJ219" s="10">
        <f t="shared" si="379"/>
        <v>2165000</v>
      </c>
      <c r="WK219" s="10"/>
      <c r="WL219" s="10">
        <f t="shared" si="380"/>
        <v>749000</v>
      </c>
      <c r="WM219" s="10">
        <f t="shared" si="381"/>
        <v>4262000</v>
      </c>
      <c r="WN219" s="10">
        <f t="shared" si="382"/>
        <v>4262000</v>
      </c>
      <c r="WO219" s="10">
        <f t="shared" si="383"/>
        <v>0</v>
      </c>
      <c r="WP219" s="10">
        <f t="shared" si="384"/>
        <v>2914000</v>
      </c>
      <c r="WQ219" s="34">
        <v>6115340</v>
      </c>
      <c r="WR219" s="10">
        <f t="shared" si="385"/>
        <v>85000</v>
      </c>
      <c r="WS219" s="10"/>
      <c r="WT219" s="10"/>
      <c r="WU219" s="10">
        <f t="shared" si="386"/>
        <v>160000</v>
      </c>
      <c r="WV219" s="10">
        <f t="shared" si="387"/>
        <v>40000</v>
      </c>
      <c r="WW219" s="10">
        <f t="shared" si="388"/>
        <v>0</v>
      </c>
      <c r="WX219" s="10">
        <f t="shared" si="389"/>
        <v>0</v>
      </c>
      <c r="WY219" s="10">
        <f t="shared" si="390"/>
        <v>5000</v>
      </c>
      <c r="WZ219" s="10"/>
      <c r="XA219" s="10"/>
      <c r="XB219" s="10">
        <f t="shared" si="391"/>
        <v>0</v>
      </c>
      <c r="XC219" s="10">
        <f t="shared" si="392"/>
        <v>0</v>
      </c>
      <c r="XD219" s="10">
        <f t="shared" si="393"/>
        <v>1702000</v>
      </c>
      <c r="XE219" s="10">
        <f t="shared" si="394"/>
        <v>1992000</v>
      </c>
      <c r="XF219" s="10"/>
      <c r="XG219" s="10">
        <f t="shared" si="395"/>
        <v>1992000</v>
      </c>
      <c r="XH219" s="10">
        <f t="shared" si="396"/>
        <v>0</v>
      </c>
      <c r="XI219" s="10"/>
      <c r="XJ219" s="10"/>
      <c r="XK219" s="10"/>
    </row>
    <row r="220" spans="1:635" s="34" customFormat="1" ht="28.5" customHeight="1">
      <c r="A220" s="7">
        <v>1</v>
      </c>
      <c r="B220" s="9" t="s">
        <v>1889</v>
      </c>
      <c r="C220" s="7">
        <v>70891931</v>
      </c>
      <c r="D220" s="7" t="s">
        <v>1890</v>
      </c>
      <c r="E220" s="7" t="s">
        <v>1299</v>
      </c>
      <c r="F220" s="7">
        <v>3135426</v>
      </c>
      <c r="G220" s="7" t="s">
        <v>1196</v>
      </c>
      <c r="H220" s="7" t="s">
        <v>1187</v>
      </c>
      <c r="I220" s="7" t="s">
        <v>1891</v>
      </c>
      <c r="J220" s="35">
        <v>39083</v>
      </c>
      <c r="K220" s="7"/>
      <c r="L220" s="7" t="s">
        <v>1188</v>
      </c>
      <c r="M220" s="7" t="s">
        <v>1892</v>
      </c>
      <c r="N220" s="7">
        <v>68</v>
      </c>
      <c r="O220" s="7"/>
      <c r="P220" s="7">
        <v>85</v>
      </c>
      <c r="Q220" s="7">
        <v>90</v>
      </c>
      <c r="R220" s="7">
        <v>90</v>
      </c>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t="s">
        <v>1308</v>
      </c>
      <c r="BM220" s="7" t="s">
        <v>1191</v>
      </c>
      <c r="BN220" s="7" t="s">
        <v>1200</v>
      </c>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v>0</v>
      </c>
      <c r="DB220" s="7">
        <v>0</v>
      </c>
      <c r="DC220" s="7">
        <v>0</v>
      </c>
      <c r="DD220" s="7">
        <v>0</v>
      </c>
      <c r="DE220" s="7">
        <v>0</v>
      </c>
      <c r="DF220" s="7">
        <v>1</v>
      </c>
      <c r="DG220" s="7">
        <v>14</v>
      </c>
      <c r="DH220" s="7">
        <v>30</v>
      </c>
      <c r="DI220" s="7">
        <v>23</v>
      </c>
      <c r="DJ220" s="7">
        <v>0</v>
      </c>
      <c r="DK220" s="7">
        <v>1</v>
      </c>
      <c r="DL220" s="7">
        <v>14</v>
      </c>
      <c r="DM220" s="7">
        <v>30</v>
      </c>
      <c r="DN220" s="7">
        <v>23</v>
      </c>
      <c r="DO220" s="7">
        <v>0</v>
      </c>
      <c r="DP220" s="7">
        <v>0</v>
      </c>
      <c r="DQ220" s="7">
        <v>68</v>
      </c>
      <c r="DR220" s="7">
        <v>68</v>
      </c>
      <c r="DS220" s="7">
        <v>0</v>
      </c>
      <c r="DT220" s="7">
        <v>0</v>
      </c>
      <c r="DU220" s="7">
        <v>0</v>
      </c>
      <c r="DV220" s="7">
        <v>0</v>
      </c>
      <c r="DW220" s="7">
        <v>0</v>
      </c>
      <c r="DX220" s="7">
        <v>0</v>
      </c>
      <c r="DY220" s="7">
        <v>15</v>
      </c>
      <c r="DZ220" s="7">
        <v>28</v>
      </c>
      <c r="EA220" s="7">
        <v>25</v>
      </c>
      <c r="EB220" s="7">
        <v>0</v>
      </c>
      <c r="EC220" s="7">
        <v>0</v>
      </c>
      <c r="ED220" s="7">
        <v>15</v>
      </c>
      <c r="EE220" s="7">
        <v>28</v>
      </c>
      <c r="EF220" s="7">
        <v>25</v>
      </c>
      <c r="EG220" s="7">
        <v>0</v>
      </c>
      <c r="EH220" s="7">
        <v>0</v>
      </c>
      <c r="EI220" s="7">
        <v>68</v>
      </c>
      <c r="EJ220" s="7">
        <v>68</v>
      </c>
      <c r="EK220" s="7">
        <v>2</v>
      </c>
      <c r="EL220" s="7">
        <v>1.25</v>
      </c>
      <c r="EM220" s="7">
        <v>1.25</v>
      </c>
      <c r="EN220" s="7">
        <v>500000</v>
      </c>
      <c r="EO220" s="7">
        <v>200000</v>
      </c>
      <c r="EP220" s="7">
        <v>14</v>
      </c>
      <c r="EQ220" s="7">
        <v>14</v>
      </c>
      <c r="ER220" s="7">
        <v>14.01</v>
      </c>
      <c r="ES220" s="7">
        <v>5100000</v>
      </c>
      <c r="ET220" s="7">
        <v>3250000</v>
      </c>
      <c r="EU220" s="7">
        <v>7</v>
      </c>
      <c r="EV220" s="7">
        <v>6</v>
      </c>
      <c r="EW220" s="7">
        <v>6</v>
      </c>
      <c r="EX220" s="7">
        <v>3200000</v>
      </c>
      <c r="EY220" s="7">
        <v>0</v>
      </c>
      <c r="EZ220" s="7"/>
      <c r="FA220" s="7"/>
      <c r="FB220" s="7"/>
      <c r="FC220" s="7"/>
      <c r="FD220" s="7"/>
      <c r="FE220" s="7"/>
      <c r="FF220" s="7"/>
      <c r="FG220" s="7"/>
      <c r="FH220" s="7"/>
      <c r="FI220" s="7"/>
      <c r="FJ220" s="7"/>
      <c r="FK220" s="7"/>
      <c r="FL220" s="7"/>
      <c r="FM220" s="7"/>
      <c r="FN220" s="7"/>
      <c r="FO220" s="7">
        <v>15</v>
      </c>
      <c r="FP220" s="7">
        <v>14.25</v>
      </c>
      <c r="FQ220" s="7">
        <v>10.91</v>
      </c>
      <c r="FR220" s="7">
        <v>4600000</v>
      </c>
      <c r="FS220" s="7">
        <v>2050000</v>
      </c>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c r="IM220" s="7"/>
      <c r="IN220" s="7"/>
      <c r="IO220" s="7"/>
      <c r="IP220" s="7"/>
      <c r="IQ220" s="7"/>
      <c r="IR220" s="7"/>
      <c r="IS220" s="7"/>
      <c r="IT220" s="7"/>
      <c r="IU220" s="7"/>
      <c r="IV220" s="7"/>
      <c r="IW220" s="7"/>
      <c r="IX220" s="7"/>
      <c r="IY220" s="7"/>
      <c r="IZ220" s="7"/>
      <c r="JA220" s="7"/>
      <c r="JB220" s="7"/>
      <c r="JC220" s="7"/>
      <c r="JD220" s="7"/>
      <c r="JE220" s="7"/>
      <c r="JF220" s="7"/>
      <c r="JG220" s="7"/>
      <c r="JH220" s="7"/>
      <c r="JI220" s="7"/>
      <c r="JJ220" s="7"/>
      <c r="JK220" s="7"/>
      <c r="JL220" s="7"/>
      <c r="JM220" s="7"/>
      <c r="JN220" s="7"/>
      <c r="JO220" s="7"/>
      <c r="JP220" s="7"/>
      <c r="JQ220" s="7"/>
      <c r="JR220" s="7"/>
      <c r="JS220" s="7"/>
      <c r="JT220" s="7"/>
      <c r="JU220" s="7"/>
      <c r="JV220" s="7"/>
      <c r="JW220" s="7"/>
      <c r="JX220" s="7"/>
      <c r="JY220" s="7"/>
      <c r="JZ220" s="7"/>
      <c r="KA220" s="7"/>
      <c r="KB220" s="7"/>
      <c r="KC220" s="7"/>
      <c r="KD220" s="7"/>
      <c r="KE220" s="7"/>
      <c r="KF220" s="7"/>
      <c r="KG220" s="7">
        <v>0</v>
      </c>
      <c r="KH220" s="7"/>
      <c r="KI220" s="7">
        <v>21.25</v>
      </c>
      <c r="KJ220" s="7">
        <v>0</v>
      </c>
      <c r="KK220" s="7">
        <v>0</v>
      </c>
      <c r="KL220" s="7">
        <v>0</v>
      </c>
      <c r="KM220" s="7">
        <v>21.25</v>
      </c>
      <c r="KN220" s="7">
        <v>13400000</v>
      </c>
      <c r="KO220" s="7">
        <v>5500000</v>
      </c>
      <c r="KP220" s="7">
        <v>5500000</v>
      </c>
      <c r="KQ220" s="7"/>
      <c r="KR220" s="7"/>
      <c r="KS220" s="7"/>
      <c r="KT220" s="7">
        <v>0</v>
      </c>
      <c r="KU220" s="7">
        <v>0</v>
      </c>
      <c r="KV220" s="7">
        <v>0</v>
      </c>
      <c r="KW220" s="7"/>
      <c r="KX220" s="7"/>
      <c r="KY220" s="7"/>
      <c r="KZ220" s="7">
        <v>0</v>
      </c>
      <c r="LA220" s="7">
        <v>0</v>
      </c>
      <c r="LB220" s="7">
        <v>0</v>
      </c>
      <c r="LC220" s="7"/>
      <c r="LD220" s="7"/>
      <c r="LE220" s="7"/>
      <c r="LF220" s="7">
        <v>0</v>
      </c>
      <c r="LG220" s="7">
        <v>0</v>
      </c>
      <c r="LH220" s="7">
        <v>0</v>
      </c>
      <c r="LI220" s="7"/>
      <c r="LJ220" s="7"/>
      <c r="LK220" s="7"/>
      <c r="LL220" s="7">
        <v>0</v>
      </c>
      <c r="LM220" s="7">
        <v>0</v>
      </c>
      <c r="LN220" s="7">
        <v>0</v>
      </c>
      <c r="LO220" s="7"/>
      <c r="LP220" s="7"/>
      <c r="LQ220" s="7"/>
      <c r="LR220" s="7">
        <v>700000</v>
      </c>
      <c r="LS220" s="7">
        <v>0</v>
      </c>
      <c r="LT220" s="7">
        <v>0</v>
      </c>
      <c r="LU220" s="7"/>
      <c r="LV220" s="7"/>
      <c r="LW220" s="7"/>
      <c r="LX220" s="7">
        <v>1800000</v>
      </c>
      <c r="LY220" s="7">
        <v>0</v>
      </c>
      <c r="LZ220" s="7">
        <v>0</v>
      </c>
      <c r="MA220" s="7"/>
      <c r="MB220" s="7"/>
      <c r="MC220" s="7"/>
      <c r="MD220" s="7">
        <v>100000</v>
      </c>
      <c r="ME220" s="7">
        <v>0</v>
      </c>
      <c r="MF220" s="7">
        <v>0</v>
      </c>
      <c r="MG220" s="7"/>
      <c r="MH220" s="7"/>
      <c r="MI220" s="7"/>
      <c r="MJ220" s="7">
        <v>90000</v>
      </c>
      <c r="MK220" s="7">
        <v>0</v>
      </c>
      <c r="ML220" s="7">
        <v>0</v>
      </c>
      <c r="MM220" s="7"/>
      <c r="MN220" s="7"/>
      <c r="MO220" s="7"/>
      <c r="MP220" s="7">
        <v>1610000</v>
      </c>
      <c r="MQ220" s="7">
        <v>0</v>
      </c>
      <c r="MR220" s="7">
        <v>0</v>
      </c>
      <c r="MS220" s="7"/>
      <c r="MT220" s="7"/>
      <c r="MU220" s="7"/>
      <c r="MV220" s="7">
        <v>1100000</v>
      </c>
      <c r="MW220" s="7">
        <v>400000</v>
      </c>
      <c r="MX220" s="7">
        <v>400000</v>
      </c>
      <c r="MY220" s="7"/>
      <c r="MZ220" s="7"/>
      <c r="NA220" s="7"/>
      <c r="NB220" s="7">
        <v>80000</v>
      </c>
      <c r="NC220" s="7">
        <v>0</v>
      </c>
      <c r="ND220" s="7">
        <v>0</v>
      </c>
      <c r="NE220" s="7"/>
      <c r="NF220" s="7"/>
      <c r="NG220" s="7"/>
      <c r="NH220" s="7">
        <v>0</v>
      </c>
      <c r="NI220" s="7">
        <v>0</v>
      </c>
      <c r="NJ220" s="7">
        <v>0</v>
      </c>
      <c r="NK220" s="7"/>
      <c r="NL220" s="7"/>
      <c r="NM220" s="7"/>
      <c r="NN220" s="7">
        <v>200000</v>
      </c>
      <c r="NO220" s="7">
        <v>0</v>
      </c>
      <c r="NP220" s="7">
        <v>0</v>
      </c>
      <c r="NQ220" s="7"/>
      <c r="NR220" s="7"/>
      <c r="NS220" s="7"/>
      <c r="NT220" s="7">
        <v>80000</v>
      </c>
      <c r="NU220" s="7">
        <v>0</v>
      </c>
      <c r="NV220" s="7">
        <v>0</v>
      </c>
      <c r="NW220" s="7"/>
      <c r="NX220" s="7"/>
      <c r="NY220" s="7"/>
      <c r="NZ220" s="7">
        <v>750000</v>
      </c>
      <c r="OA220" s="7">
        <v>0</v>
      </c>
      <c r="OB220" s="7">
        <v>0</v>
      </c>
      <c r="OC220" s="7"/>
      <c r="OD220" s="7"/>
      <c r="OE220" s="7"/>
      <c r="OF220" s="7">
        <v>30000</v>
      </c>
      <c r="OG220" s="7">
        <v>0</v>
      </c>
      <c r="OH220" s="7">
        <v>0</v>
      </c>
      <c r="OI220" s="7"/>
      <c r="OJ220" s="7"/>
      <c r="OK220" s="7"/>
      <c r="OL220" s="7">
        <v>0</v>
      </c>
      <c r="OM220" s="7">
        <v>0</v>
      </c>
      <c r="ON220" s="7">
        <v>0</v>
      </c>
      <c r="OO220" s="7"/>
      <c r="OP220" s="7"/>
      <c r="OQ220" s="7"/>
      <c r="OR220" s="7">
        <v>0</v>
      </c>
      <c r="OS220" s="7">
        <v>0</v>
      </c>
      <c r="OT220" s="7">
        <v>0</v>
      </c>
      <c r="OU220" s="7"/>
      <c r="OV220" s="7"/>
      <c r="OW220" s="7"/>
      <c r="OX220" s="7">
        <v>650000</v>
      </c>
      <c r="OY220" s="7">
        <v>0</v>
      </c>
      <c r="OZ220" s="7">
        <v>0</v>
      </c>
      <c r="PA220" s="7"/>
      <c r="PB220" s="7"/>
      <c r="PC220" s="7"/>
      <c r="PD220" s="7">
        <v>170000</v>
      </c>
      <c r="PE220" s="7">
        <v>0</v>
      </c>
      <c r="PF220" s="7">
        <v>0</v>
      </c>
      <c r="PG220" s="7"/>
      <c r="PH220" s="7"/>
      <c r="PI220" s="7"/>
      <c r="PJ220" s="7">
        <v>90000</v>
      </c>
      <c r="PK220" s="7">
        <v>0</v>
      </c>
      <c r="PL220" s="7">
        <v>0</v>
      </c>
      <c r="PM220" s="7"/>
      <c r="PN220" s="7"/>
      <c r="PO220" s="7"/>
      <c r="PP220" s="7">
        <v>20850000</v>
      </c>
      <c r="PQ220" s="7">
        <v>5900000</v>
      </c>
      <c r="PR220" s="8">
        <v>5900000</v>
      </c>
      <c r="PS220" s="7">
        <v>100</v>
      </c>
      <c r="PT220" s="7">
        <v>100</v>
      </c>
      <c r="PU220" s="7"/>
      <c r="PV220" s="7">
        <v>18244933</v>
      </c>
      <c r="PW220" s="7"/>
      <c r="PX220" s="7">
        <v>5200000</v>
      </c>
      <c r="PY220" s="7">
        <v>5300000</v>
      </c>
      <c r="PZ220" s="7">
        <v>5900000</v>
      </c>
      <c r="QA220" s="7">
        <v>0</v>
      </c>
      <c r="QB220" s="7">
        <v>0</v>
      </c>
      <c r="QC220" s="7">
        <v>0</v>
      </c>
      <c r="QD220" s="7">
        <v>268700</v>
      </c>
      <c r="QE220" s="7">
        <v>211000</v>
      </c>
      <c r="QF220" s="7">
        <v>160000</v>
      </c>
      <c r="QG220" s="7">
        <v>0</v>
      </c>
      <c r="QH220" s="7">
        <v>0</v>
      </c>
      <c r="QI220" s="7">
        <v>0</v>
      </c>
      <c r="QJ220" s="7">
        <v>13413534</v>
      </c>
      <c r="QK220" s="7">
        <v>13600000</v>
      </c>
      <c r="QL220" s="7">
        <v>13650000</v>
      </c>
      <c r="QM220" s="7"/>
      <c r="QN220" s="7">
        <v>683077</v>
      </c>
      <c r="QO220" s="7">
        <v>680000</v>
      </c>
      <c r="QP220" s="7">
        <v>680000</v>
      </c>
      <c r="QQ220" s="7"/>
      <c r="QR220" s="7"/>
      <c r="QS220" s="7"/>
      <c r="QT220" s="7"/>
      <c r="QU220" s="7">
        <v>30000</v>
      </c>
      <c r="QV220" s="7">
        <v>40000</v>
      </c>
      <c r="QW220" s="7">
        <v>50000</v>
      </c>
      <c r="QX220" s="7"/>
      <c r="QY220" s="7"/>
      <c r="QZ220" s="7"/>
      <c r="RA220" s="7"/>
      <c r="RB220" s="7"/>
      <c r="RC220" s="7"/>
      <c r="RD220" s="7">
        <v>404896</v>
      </c>
      <c r="RE220" s="7">
        <v>420000</v>
      </c>
      <c r="RF220" s="7">
        <v>410000</v>
      </c>
      <c r="RG220" s="7"/>
      <c r="RH220" s="7"/>
      <c r="RI220" s="7">
        <v>0</v>
      </c>
      <c r="RJ220" s="7"/>
      <c r="RK220" s="7"/>
      <c r="RL220" s="7"/>
      <c r="RM220" s="7" t="s">
        <v>1188</v>
      </c>
      <c r="RN220" s="7"/>
      <c r="RO220" s="7"/>
      <c r="RP220" s="7"/>
      <c r="RQ220" s="7"/>
      <c r="RR220" s="7"/>
      <c r="RS220" s="7"/>
      <c r="RT220" s="7"/>
      <c r="RU220" s="7"/>
      <c r="RV220" s="7"/>
      <c r="RW220" s="7"/>
      <c r="RX220" s="7"/>
      <c r="RY220" s="7"/>
      <c r="RZ220" s="7"/>
      <c r="SA220" s="7"/>
      <c r="SB220" s="7"/>
      <c r="SC220" s="7"/>
      <c r="SD220" s="7"/>
      <c r="SE220" s="7"/>
      <c r="SF220" s="7"/>
      <c r="SG220" s="36">
        <f t="shared" si="397"/>
        <v>20850000</v>
      </c>
      <c r="SH220" s="36">
        <f t="shared" si="398"/>
        <v>20850000</v>
      </c>
      <c r="SI220" s="36">
        <f t="shared" si="399"/>
        <v>13400000</v>
      </c>
      <c r="SJ220" s="20">
        <f t="shared" si="400"/>
        <v>13400000</v>
      </c>
      <c r="SK220" s="20">
        <f t="shared" si="401"/>
        <v>0</v>
      </c>
      <c r="SL220" s="20">
        <f t="shared" si="402"/>
        <v>0</v>
      </c>
      <c r="SM220" s="20">
        <f t="shared" si="403"/>
        <v>0</v>
      </c>
      <c r="SN220" s="36">
        <f t="shared" si="404"/>
        <v>7450000</v>
      </c>
      <c r="SO220" s="36">
        <f t="shared" si="405"/>
        <v>700000</v>
      </c>
      <c r="SP220" s="20">
        <f t="shared" si="406"/>
        <v>0</v>
      </c>
      <c r="SQ220" s="20">
        <f t="shared" si="407"/>
        <v>700000</v>
      </c>
      <c r="SR220" s="20">
        <f t="shared" si="408"/>
        <v>1800000</v>
      </c>
      <c r="SS220" s="20">
        <f t="shared" si="409"/>
        <v>100000</v>
      </c>
      <c r="ST220" s="20">
        <f t="shared" si="410"/>
        <v>90000</v>
      </c>
      <c r="SU220" s="20">
        <f t="shared" si="411"/>
        <v>1610000</v>
      </c>
      <c r="SV220" s="36">
        <f t="shared" si="412"/>
        <v>2890000</v>
      </c>
      <c r="SW220" s="20">
        <f t="shared" si="413"/>
        <v>1100000</v>
      </c>
      <c r="SX220" s="20">
        <f t="shared" si="414"/>
        <v>80000</v>
      </c>
      <c r="SY220" s="20">
        <f t="shared" si="415"/>
        <v>0</v>
      </c>
      <c r="SZ220" s="20">
        <f t="shared" si="416"/>
        <v>200000</v>
      </c>
      <c r="TA220" s="20">
        <f t="shared" si="417"/>
        <v>80000</v>
      </c>
      <c r="TB220" s="20">
        <f t="shared" si="418"/>
        <v>750000</v>
      </c>
      <c r="TC220" s="20">
        <f t="shared" si="419"/>
        <v>30000</v>
      </c>
      <c r="TD220" s="20">
        <f t="shared" si="420"/>
        <v>0</v>
      </c>
      <c r="TE220" s="20">
        <f t="shared" si="421"/>
        <v>0</v>
      </c>
      <c r="TF220" s="20">
        <f t="shared" si="422"/>
        <v>650000</v>
      </c>
      <c r="TG220" s="20">
        <f t="shared" si="423"/>
        <v>170000</v>
      </c>
      <c r="TH220" s="20">
        <f t="shared" si="424"/>
        <v>90000</v>
      </c>
      <c r="TI220" s="6"/>
      <c r="TJ220" s="36">
        <f t="shared" si="425"/>
        <v>5900000</v>
      </c>
      <c r="TK220" s="36">
        <f t="shared" si="426"/>
        <v>5900000</v>
      </c>
      <c r="TL220" s="36">
        <f t="shared" si="427"/>
        <v>5500000</v>
      </c>
      <c r="TM220" s="20">
        <f t="shared" si="428"/>
        <v>5500000</v>
      </c>
      <c r="TN220" s="20">
        <f t="shared" si="429"/>
        <v>0</v>
      </c>
      <c r="TO220" s="20">
        <f t="shared" si="430"/>
        <v>0</v>
      </c>
      <c r="TP220" s="20">
        <f t="shared" si="431"/>
        <v>0</v>
      </c>
      <c r="TQ220" s="36">
        <f t="shared" si="432"/>
        <v>400000</v>
      </c>
      <c r="TR220" s="36">
        <f t="shared" si="433"/>
        <v>0</v>
      </c>
      <c r="TS220" s="20">
        <f t="shared" si="434"/>
        <v>0</v>
      </c>
      <c r="TT220" s="20">
        <f t="shared" si="435"/>
        <v>0</v>
      </c>
      <c r="TU220" s="20">
        <f t="shared" si="436"/>
        <v>0</v>
      </c>
      <c r="TV220" s="20">
        <f t="shared" si="437"/>
        <v>0</v>
      </c>
      <c r="TW220" s="20">
        <f t="shared" si="438"/>
        <v>0</v>
      </c>
      <c r="TX220" s="20">
        <f t="shared" si="439"/>
        <v>0</v>
      </c>
      <c r="TY220" s="36">
        <f t="shared" si="440"/>
        <v>400000</v>
      </c>
      <c r="TZ220" s="20">
        <f t="shared" si="441"/>
        <v>400000</v>
      </c>
      <c r="UA220" s="20">
        <f t="shared" si="442"/>
        <v>0</v>
      </c>
      <c r="UB220" s="20">
        <f t="shared" si="443"/>
        <v>0</v>
      </c>
      <c r="UC220" s="20">
        <f t="shared" si="444"/>
        <v>0</v>
      </c>
      <c r="UD220" s="20">
        <f t="shared" si="445"/>
        <v>0</v>
      </c>
      <c r="UE220" s="20">
        <f t="shared" si="446"/>
        <v>0</v>
      </c>
      <c r="UF220" s="20">
        <f t="shared" si="447"/>
        <v>0</v>
      </c>
      <c r="UG220" s="20">
        <f t="shared" si="448"/>
        <v>0</v>
      </c>
      <c r="UH220" s="20">
        <f t="shared" si="449"/>
        <v>0</v>
      </c>
      <c r="UI220" s="20">
        <f t="shared" si="450"/>
        <v>0</v>
      </c>
      <c r="UJ220" s="20">
        <f t="shared" si="451"/>
        <v>0</v>
      </c>
      <c r="UK220" s="20">
        <f t="shared" si="452"/>
        <v>0</v>
      </c>
      <c r="UL220" s="6"/>
      <c r="UM220" s="36">
        <f t="shared" si="453"/>
        <v>5900000</v>
      </c>
      <c r="UN220" s="36">
        <f t="shared" si="454"/>
        <v>5900000</v>
      </c>
      <c r="UO220" s="36">
        <f t="shared" si="455"/>
        <v>5500000</v>
      </c>
      <c r="UP220" s="20">
        <f t="shared" si="456"/>
        <v>5500000</v>
      </c>
      <c r="UQ220" s="20">
        <f t="shared" si="457"/>
        <v>0</v>
      </c>
      <c r="UR220" s="20">
        <f t="shared" si="458"/>
        <v>0</v>
      </c>
      <c r="US220" s="20">
        <f t="shared" si="459"/>
        <v>0</v>
      </c>
      <c r="UT220" s="36">
        <f t="shared" si="460"/>
        <v>400000</v>
      </c>
      <c r="UU220" s="36">
        <f t="shared" si="461"/>
        <v>0</v>
      </c>
      <c r="UV220" s="20">
        <f t="shared" si="462"/>
        <v>0</v>
      </c>
      <c r="UW220" s="20">
        <f t="shared" si="463"/>
        <v>0</v>
      </c>
      <c r="UX220" s="20">
        <f t="shared" si="464"/>
        <v>0</v>
      </c>
      <c r="UY220" s="20">
        <f t="shared" si="465"/>
        <v>0</v>
      </c>
      <c r="UZ220" s="20">
        <f t="shared" si="466"/>
        <v>0</v>
      </c>
      <c r="VA220" s="20">
        <f t="shared" si="467"/>
        <v>0</v>
      </c>
      <c r="VB220" s="36">
        <f t="shared" si="468"/>
        <v>400000</v>
      </c>
      <c r="VC220" s="20">
        <f t="shared" si="469"/>
        <v>400000</v>
      </c>
      <c r="VD220" s="20">
        <f t="shared" si="470"/>
        <v>0</v>
      </c>
      <c r="VE220" s="20">
        <f t="shared" si="471"/>
        <v>0</v>
      </c>
      <c r="VF220" s="20">
        <f t="shared" si="472"/>
        <v>0</v>
      </c>
      <c r="VG220" s="20">
        <f t="shared" si="473"/>
        <v>0</v>
      </c>
      <c r="VH220" s="20">
        <f t="shared" si="474"/>
        <v>0</v>
      </c>
      <c r="VI220" s="20">
        <f t="shared" si="475"/>
        <v>0</v>
      </c>
      <c r="VJ220" s="20">
        <f t="shared" si="476"/>
        <v>0</v>
      </c>
      <c r="VK220" s="20">
        <f t="shared" si="477"/>
        <v>0</v>
      </c>
      <c r="VL220" s="20">
        <f t="shared" si="478"/>
        <v>0</v>
      </c>
      <c r="VM220" s="20">
        <f t="shared" si="479"/>
        <v>0</v>
      </c>
      <c r="VN220" s="20">
        <f t="shared" si="480"/>
        <v>0</v>
      </c>
      <c r="VT220" s="34">
        <f t="shared" si="367"/>
        <v>3135426</v>
      </c>
      <c r="VU220" s="34" t="str">
        <f t="shared" si="368"/>
        <v>Ústav sociálních služeb Milíčeves</v>
      </c>
      <c r="VV220" s="34" t="str">
        <f t="shared" si="369"/>
        <v>Ústav sociálních lužeb Milíčeves</v>
      </c>
      <c r="VW220" s="34" t="str">
        <f t="shared" si="370"/>
        <v>domovy pro seniory</v>
      </c>
      <c r="VX220" s="10">
        <f t="shared" si="371"/>
        <v>2690000</v>
      </c>
      <c r="VY220" s="10"/>
      <c r="VZ220" s="10"/>
      <c r="WA220" s="10">
        <f t="shared" si="372"/>
        <v>1100000</v>
      </c>
      <c r="WB220" s="10">
        <f t="shared" si="373"/>
        <v>750000</v>
      </c>
      <c r="WC220" s="10">
        <f t="shared" si="374"/>
        <v>0</v>
      </c>
      <c r="WD220" s="10">
        <f t="shared" si="375"/>
        <v>0</v>
      </c>
      <c r="WE220" s="10">
        <f t="shared" si="376"/>
        <v>360000</v>
      </c>
      <c r="WF220" s="10"/>
      <c r="WG220" s="10"/>
      <c r="WH220" s="10">
        <f t="shared" si="377"/>
        <v>170000</v>
      </c>
      <c r="WI220" s="10">
        <f t="shared" si="378"/>
        <v>2380000</v>
      </c>
      <c r="WJ220" s="10">
        <f t="shared" si="379"/>
        <v>8800000</v>
      </c>
      <c r="WK220" s="10"/>
      <c r="WL220" s="10">
        <f t="shared" si="380"/>
        <v>4600000</v>
      </c>
      <c r="WM220" s="10">
        <f t="shared" si="381"/>
        <v>20850000</v>
      </c>
      <c r="WN220" s="10">
        <f t="shared" si="382"/>
        <v>20850000</v>
      </c>
      <c r="WO220" s="10">
        <f t="shared" si="383"/>
        <v>0</v>
      </c>
      <c r="WP220" s="10">
        <f t="shared" si="384"/>
        <v>13400000</v>
      </c>
      <c r="WQ220" s="34">
        <v>6115340</v>
      </c>
      <c r="WR220" s="10">
        <f t="shared" si="385"/>
        <v>0</v>
      </c>
      <c r="WS220" s="10"/>
      <c r="WT220" s="10"/>
      <c r="WU220" s="10">
        <f t="shared" si="386"/>
        <v>400000</v>
      </c>
      <c r="WV220" s="10">
        <f t="shared" si="387"/>
        <v>0</v>
      </c>
      <c r="WW220" s="10">
        <f t="shared" si="388"/>
        <v>0</v>
      </c>
      <c r="WX220" s="10">
        <f t="shared" si="389"/>
        <v>0</v>
      </c>
      <c r="WY220" s="10">
        <f t="shared" si="390"/>
        <v>0</v>
      </c>
      <c r="WZ220" s="10"/>
      <c r="XA220" s="10"/>
      <c r="XB220" s="10">
        <f t="shared" si="391"/>
        <v>0</v>
      </c>
      <c r="XC220" s="10">
        <f t="shared" si="392"/>
        <v>0</v>
      </c>
      <c r="XD220" s="10">
        <f t="shared" si="393"/>
        <v>5500000</v>
      </c>
      <c r="XE220" s="10">
        <f t="shared" si="394"/>
        <v>5900000</v>
      </c>
      <c r="XF220" s="10"/>
      <c r="XG220" s="10">
        <f t="shared" si="395"/>
        <v>5900000</v>
      </c>
      <c r="XH220" s="10">
        <f t="shared" si="396"/>
        <v>0</v>
      </c>
      <c r="XI220" s="10"/>
      <c r="XJ220" s="10"/>
      <c r="XK220" s="10"/>
    </row>
    <row r="221" spans="1:635" s="34" customFormat="1" ht="28.5" customHeight="1">
      <c r="A221" s="7">
        <v>1</v>
      </c>
      <c r="B221" s="9" t="s">
        <v>1893</v>
      </c>
      <c r="C221" s="7">
        <v>48162485</v>
      </c>
      <c r="D221" s="7" t="s">
        <v>1894</v>
      </c>
      <c r="E221" s="7" t="s">
        <v>1185</v>
      </c>
      <c r="F221" s="7">
        <v>2495303</v>
      </c>
      <c r="G221" s="7" t="s">
        <v>1214</v>
      </c>
      <c r="H221" s="7" t="s">
        <v>1187</v>
      </c>
      <c r="I221" s="7" t="s">
        <v>1895</v>
      </c>
      <c r="J221" s="35">
        <v>39083</v>
      </c>
      <c r="K221" s="7"/>
      <c r="L221" s="7" t="s">
        <v>1188</v>
      </c>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t="s">
        <v>1582</v>
      </c>
      <c r="AQ221" s="7">
        <v>65</v>
      </c>
      <c r="AR221" s="7">
        <v>65</v>
      </c>
      <c r="AS221" s="7">
        <v>65</v>
      </c>
      <c r="AT221" s="7">
        <v>65</v>
      </c>
      <c r="AU221" s="7">
        <v>65</v>
      </c>
      <c r="AV221" s="7"/>
      <c r="AW221" s="7"/>
      <c r="AX221" s="7"/>
      <c r="AY221" s="7"/>
      <c r="AZ221" s="7"/>
      <c r="BA221" s="7"/>
      <c r="BB221" s="7"/>
      <c r="BC221" s="7"/>
      <c r="BD221" s="7"/>
      <c r="BE221" s="7"/>
      <c r="BF221" s="7"/>
      <c r="BG221" s="7"/>
      <c r="BH221" s="7"/>
      <c r="BI221" s="7"/>
      <c r="BJ221" s="7">
        <v>9500</v>
      </c>
      <c r="BK221" s="7" t="s">
        <v>1896</v>
      </c>
      <c r="BL221" s="7" t="s">
        <v>1897</v>
      </c>
      <c r="BM221" s="7" t="s">
        <v>1212</v>
      </c>
      <c r="BN221" s="7" t="s">
        <v>1493</v>
      </c>
      <c r="BO221" s="7">
        <v>5</v>
      </c>
      <c r="BP221" s="7">
        <v>14</v>
      </c>
      <c r="BQ221" s="7">
        <v>12</v>
      </c>
      <c r="BR221" s="7">
        <v>20</v>
      </c>
      <c r="BS221" s="7">
        <v>0</v>
      </c>
      <c r="BT221" s="7">
        <v>1</v>
      </c>
      <c r="BU221" s="7">
        <v>1</v>
      </c>
      <c r="BV221" s="7">
        <v>5</v>
      </c>
      <c r="BW221" s="7">
        <v>7</v>
      </c>
      <c r="BX221" s="7">
        <v>0</v>
      </c>
      <c r="BY221" s="7">
        <v>6</v>
      </c>
      <c r="BZ221" s="7">
        <v>15</v>
      </c>
      <c r="CA221" s="7">
        <v>17</v>
      </c>
      <c r="CB221" s="7">
        <v>27</v>
      </c>
      <c r="CC221" s="7">
        <v>0</v>
      </c>
      <c r="CD221" s="7">
        <v>51</v>
      </c>
      <c r="CE221" s="7">
        <v>14</v>
      </c>
      <c r="CF221" s="7">
        <v>65</v>
      </c>
      <c r="CG221" s="7"/>
      <c r="CH221" s="7">
        <v>4</v>
      </c>
      <c r="CI221" s="7">
        <v>13</v>
      </c>
      <c r="CJ221" s="7">
        <v>12</v>
      </c>
      <c r="CK221" s="7">
        <v>20</v>
      </c>
      <c r="CL221" s="7">
        <v>0</v>
      </c>
      <c r="CM221" s="7">
        <v>1</v>
      </c>
      <c r="CN221" s="7">
        <v>1</v>
      </c>
      <c r="CO221" s="7">
        <v>7</v>
      </c>
      <c r="CP221" s="7">
        <v>7</v>
      </c>
      <c r="CQ221" s="7">
        <v>0</v>
      </c>
      <c r="CR221" s="7">
        <v>5</v>
      </c>
      <c r="CS221" s="7">
        <v>14</v>
      </c>
      <c r="CT221" s="7">
        <v>19</v>
      </c>
      <c r="CU221" s="7">
        <v>27</v>
      </c>
      <c r="CV221" s="7">
        <v>0</v>
      </c>
      <c r="CW221" s="7">
        <v>49</v>
      </c>
      <c r="CX221" s="7">
        <v>16</v>
      </c>
      <c r="CY221" s="7">
        <v>65</v>
      </c>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v>1</v>
      </c>
      <c r="EL221" s="7">
        <v>0.4</v>
      </c>
      <c r="EM221" s="7">
        <v>0.1</v>
      </c>
      <c r="EN221" s="7">
        <v>150000</v>
      </c>
      <c r="EO221" s="7">
        <v>90000</v>
      </c>
      <c r="EP221" s="7">
        <v>18</v>
      </c>
      <c r="EQ221" s="7">
        <v>8.19</v>
      </c>
      <c r="ER221" s="7">
        <v>9.3019999999999996</v>
      </c>
      <c r="ES221" s="7">
        <v>2510509</v>
      </c>
      <c r="ET221" s="7">
        <v>1890000</v>
      </c>
      <c r="EU221" s="7"/>
      <c r="EV221" s="7"/>
      <c r="EW221" s="7"/>
      <c r="EX221" s="7"/>
      <c r="EY221" s="7"/>
      <c r="EZ221" s="7"/>
      <c r="FA221" s="7"/>
      <c r="FB221" s="7"/>
      <c r="FC221" s="7"/>
      <c r="FD221" s="7"/>
      <c r="FE221" s="7"/>
      <c r="FF221" s="7"/>
      <c r="FG221" s="7"/>
      <c r="FH221" s="7"/>
      <c r="FI221" s="7"/>
      <c r="FJ221" s="7"/>
      <c r="FK221" s="7"/>
      <c r="FL221" s="7"/>
      <c r="FM221" s="7"/>
      <c r="FN221" s="7"/>
      <c r="FO221" s="7">
        <v>6</v>
      </c>
      <c r="FP221" s="7">
        <v>2.2000000000000002</v>
      </c>
      <c r="FQ221" s="7">
        <v>0.80900000000000005</v>
      </c>
      <c r="FR221" s="7">
        <v>923699</v>
      </c>
      <c r="FS221" s="7">
        <v>550000</v>
      </c>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v>3</v>
      </c>
      <c r="IO221" s="7">
        <v>280</v>
      </c>
      <c r="IP221" s="7">
        <v>0.13900000000000001</v>
      </c>
      <c r="IQ221" s="7">
        <v>23800</v>
      </c>
      <c r="IR221" s="7">
        <v>23800</v>
      </c>
      <c r="IS221" s="7">
        <v>4</v>
      </c>
      <c r="IT221" s="7">
        <v>500</v>
      </c>
      <c r="IU221" s="7">
        <v>0.249</v>
      </c>
      <c r="IV221" s="7">
        <v>42500</v>
      </c>
      <c r="IW221" s="7">
        <v>24000</v>
      </c>
      <c r="IX221" s="7"/>
      <c r="IY221" s="7"/>
      <c r="IZ221" s="7"/>
      <c r="JA221" s="7"/>
      <c r="JB221" s="7"/>
      <c r="JC221" s="7"/>
      <c r="JD221" s="7"/>
      <c r="JE221" s="7"/>
      <c r="JF221" s="7"/>
      <c r="JG221" s="7"/>
      <c r="JH221" s="7"/>
      <c r="JI221" s="7"/>
      <c r="JJ221" s="7"/>
      <c r="JK221" s="7"/>
      <c r="JL221" s="7"/>
      <c r="JM221" s="7"/>
      <c r="JN221" s="7"/>
      <c r="JO221" s="7"/>
      <c r="JP221" s="7"/>
      <c r="JQ221" s="7"/>
      <c r="JR221" s="7"/>
      <c r="JS221" s="7"/>
      <c r="JT221" s="7"/>
      <c r="JU221" s="7"/>
      <c r="JV221" s="7"/>
      <c r="JW221" s="7"/>
      <c r="JX221" s="7"/>
      <c r="JY221" s="7"/>
      <c r="JZ221" s="7"/>
      <c r="KA221" s="7"/>
      <c r="KB221" s="7"/>
      <c r="KC221" s="7"/>
      <c r="KD221" s="7"/>
      <c r="KE221" s="7"/>
      <c r="KF221" s="7"/>
      <c r="KG221" s="7">
        <v>12</v>
      </c>
      <c r="KH221" s="7">
        <v>5900</v>
      </c>
      <c r="KI221" s="7">
        <v>8.59</v>
      </c>
      <c r="KJ221" s="7">
        <v>0</v>
      </c>
      <c r="KK221" s="7">
        <v>0.13900000000000001</v>
      </c>
      <c r="KL221" s="7">
        <v>0</v>
      </c>
      <c r="KM221" s="7">
        <v>8.7289999999999992</v>
      </c>
      <c r="KN221" s="7">
        <v>3584208</v>
      </c>
      <c r="KO221" s="7">
        <v>2530000</v>
      </c>
      <c r="KP221" s="7">
        <v>2530000</v>
      </c>
      <c r="KQ221" s="7"/>
      <c r="KR221" s="7"/>
      <c r="KS221" s="7"/>
      <c r="KT221" s="7">
        <v>0</v>
      </c>
      <c r="KU221" s="7">
        <v>0</v>
      </c>
      <c r="KV221" s="7">
        <v>0</v>
      </c>
      <c r="KW221" s="7"/>
      <c r="KX221" s="7"/>
      <c r="KY221" s="7"/>
      <c r="KZ221" s="7">
        <v>66300</v>
      </c>
      <c r="LA221" s="7">
        <v>47800</v>
      </c>
      <c r="LB221" s="7">
        <v>47800</v>
      </c>
      <c r="LC221" s="7"/>
      <c r="LD221" s="7"/>
      <c r="LE221" s="7"/>
      <c r="LF221" s="7">
        <v>0</v>
      </c>
      <c r="LG221" s="7">
        <v>0</v>
      </c>
      <c r="LH221" s="7">
        <v>0</v>
      </c>
      <c r="LI221" s="7"/>
      <c r="LJ221" s="7"/>
      <c r="LK221" s="7"/>
      <c r="LL221" s="7">
        <v>0</v>
      </c>
      <c r="LM221" s="7">
        <v>0</v>
      </c>
      <c r="LN221" s="7">
        <v>0</v>
      </c>
      <c r="LO221" s="7"/>
      <c r="LP221" s="7"/>
      <c r="LQ221" s="7"/>
      <c r="LR221" s="7">
        <v>155000</v>
      </c>
      <c r="LS221" s="7">
        <v>50000</v>
      </c>
      <c r="LT221" s="7">
        <v>50000</v>
      </c>
      <c r="LU221" s="7"/>
      <c r="LV221" s="7"/>
      <c r="LW221" s="7"/>
      <c r="LX221" s="7">
        <v>0</v>
      </c>
      <c r="LY221" s="7">
        <v>0</v>
      </c>
      <c r="LZ221" s="7">
        <v>0</v>
      </c>
      <c r="MA221" s="7"/>
      <c r="MB221" s="7"/>
      <c r="MC221" s="7"/>
      <c r="MD221" s="7">
        <v>65000</v>
      </c>
      <c r="ME221" s="7">
        <v>35000</v>
      </c>
      <c r="MF221" s="7">
        <v>35000</v>
      </c>
      <c r="MG221" s="7"/>
      <c r="MH221" s="7"/>
      <c r="MI221" s="7"/>
      <c r="MJ221" s="7">
        <v>10000</v>
      </c>
      <c r="MK221" s="7">
        <v>0</v>
      </c>
      <c r="ML221" s="7">
        <v>0</v>
      </c>
      <c r="MM221" s="7"/>
      <c r="MN221" s="7"/>
      <c r="MO221" s="7"/>
      <c r="MP221" s="7">
        <v>70000</v>
      </c>
      <c r="MQ221" s="7">
        <v>55000</v>
      </c>
      <c r="MR221" s="7">
        <v>55000</v>
      </c>
      <c r="MS221" s="7"/>
      <c r="MT221" s="7"/>
      <c r="MU221" s="7"/>
      <c r="MV221" s="7">
        <v>110000</v>
      </c>
      <c r="MW221" s="7">
        <v>70000</v>
      </c>
      <c r="MX221" s="7">
        <v>70000</v>
      </c>
      <c r="MY221" s="7"/>
      <c r="MZ221" s="7"/>
      <c r="NA221" s="7"/>
      <c r="NB221" s="7">
        <v>8000</v>
      </c>
      <c r="NC221" s="7">
        <v>0</v>
      </c>
      <c r="ND221" s="7">
        <v>0</v>
      </c>
      <c r="NE221" s="7"/>
      <c r="NF221" s="7"/>
      <c r="NG221" s="7"/>
      <c r="NH221" s="7">
        <v>146000</v>
      </c>
      <c r="NI221" s="7">
        <v>90000</v>
      </c>
      <c r="NJ221" s="7">
        <v>90000</v>
      </c>
      <c r="NK221" s="7"/>
      <c r="NL221" s="7"/>
      <c r="NM221" s="7"/>
      <c r="NN221" s="7">
        <v>240000</v>
      </c>
      <c r="NO221" s="7">
        <v>180000</v>
      </c>
      <c r="NP221" s="7">
        <v>180000</v>
      </c>
      <c r="NQ221" s="7"/>
      <c r="NR221" s="7"/>
      <c r="NS221" s="7"/>
      <c r="NT221" s="7">
        <v>35000</v>
      </c>
      <c r="NU221" s="7">
        <v>20000</v>
      </c>
      <c r="NV221" s="7">
        <v>20000</v>
      </c>
      <c r="NW221" s="7"/>
      <c r="NX221" s="7"/>
      <c r="NY221" s="7"/>
      <c r="NZ221" s="7">
        <v>16000</v>
      </c>
      <c r="OA221" s="7">
        <v>0</v>
      </c>
      <c r="OB221" s="7">
        <v>0</v>
      </c>
      <c r="OC221" s="7"/>
      <c r="OD221" s="7"/>
      <c r="OE221" s="7"/>
      <c r="OF221" s="7">
        <v>15000</v>
      </c>
      <c r="OG221" s="7">
        <v>8000</v>
      </c>
      <c r="OH221" s="7">
        <v>8000</v>
      </c>
      <c r="OI221" s="7"/>
      <c r="OJ221" s="7"/>
      <c r="OK221" s="7"/>
      <c r="OL221" s="7">
        <v>0</v>
      </c>
      <c r="OM221" s="7">
        <v>0</v>
      </c>
      <c r="ON221" s="7">
        <v>0</v>
      </c>
      <c r="OO221" s="7"/>
      <c r="OP221" s="7"/>
      <c r="OQ221" s="7"/>
      <c r="OR221" s="7">
        <v>0</v>
      </c>
      <c r="OS221" s="7">
        <v>0</v>
      </c>
      <c r="OT221" s="7">
        <v>0</v>
      </c>
      <c r="OU221" s="7"/>
      <c r="OV221" s="7"/>
      <c r="OW221" s="7"/>
      <c r="OX221" s="7">
        <v>62000</v>
      </c>
      <c r="OY221" s="7">
        <v>25000</v>
      </c>
      <c r="OZ221" s="7">
        <v>25000</v>
      </c>
      <c r="PA221" s="7"/>
      <c r="PB221" s="7"/>
      <c r="PC221" s="7"/>
      <c r="PD221" s="7">
        <v>0</v>
      </c>
      <c r="PE221" s="7">
        <v>0</v>
      </c>
      <c r="PF221" s="7">
        <v>0</v>
      </c>
      <c r="PG221" s="7"/>
      <c r="PH221" s="7"/>
      <c r="PI221" s="7"/>
      <c r="PJ221" s="7">
        <v>206000</v>
      </c>
      <c r="PK221" s="7">
        <v>0</v>
      </c>
      <c r="PL221" s="7">
        <v>0</v>
      </c>
      <c r="PM221" s="7"/>
      <c r="PN221" s="7"/>
      <c r="PO221" s="7"/>
      <c r="PP221" s="7">
        <v>4788508</v>
      </c>
      <c r="PQ221" s="7">
        <v>3110800</v>
      </c>
      <c r="PR221" s="8">
        <v>3110800</v>
      </c>
      <c r="PS221" s="7">
        <v>100</v>
      </c>
      <c r="PT221" s="7">
        <v>100</v>
      </c>
      <c r="PU221" s="7"/>
      <c r="PV221" s="7"/>
      <c r="PW221" s="7"/>
      <c r="PX221" s="7">
        <v>1780000</v>
      </c>
      <c r="PY221" s="7">
        <v>1880000</v>
      </c>
      <c r="PZ221" s="7">
        <v>3110800</v>
      </c>
      <c r="QA221" s="7">
        <v>143781</v>
      </c>
      <c r="QB221" s="7">
        <v>0</v>
      </c>
      <c r="QC221" s="7">
        <v>0</v>
      </c>
      <c r="QD221" s="7">
        <v>0</v>
      </c>
      <c r="QE221" s="7">
        <v>0</v>
      </c>
      <c r="QF221" s="7">
        <v>0</v>
      </c>
      <c r="QG221" s="7">
        <v>0</v>
      </c>
      <c r="QH221" s="7">
        <v>0</v>
      </c>
      <c r="QI221" s="7">
        <v>0</v>
      </c>
      <c r="QJ221" s="7">
        <v>819734</v>
      </c>
      <c r="QK221" s="7">
        <v>820000</v>
      </c>
      <c r="QL221" s="7">
        <v>820000</v>
      </c>
      <c r="QM221" s="7"/>
      <c r="QN221" s="7">
        <v>0</v>
      </c>
      <c r="QO221" s="7">
        <v>0</v>
      </c>
      <c r="QP221" s="7">
        <v>0</v>
      </c>
      <c r="QQ221" s="7"/>
      <c r="QR221" s="7"/>
      <c r="QS221" s="7"/>
      <c r="QT221" s="7"/>
      <c r="QU221" s="7"/>
      <c r="QV221" s="7"/>
      <c r="QW221" s="7"/>
      <c r="QX221" s="7">
        <v>480000</v>
      </c>
      <c r="QY221" s="7">
        <v>480000</v>
      </c>
      <c r="QZ221" s="7">
        <v>857708</v>
      </c>
      <c r="RA221" s="7"/>
      <c r="RB221" s="7"/>
      <c r="RC221" s="7"/>
      <c r="RD221" s="7"/>
      <c r="RE221" s="7"/>
      <c r="RF221" s="7"/>
      <c r="RG221" s="7"/>
      <c r="RH221" s="7"/>
      <c r="RI221" s="7">
        <v>0</v>
      </c>
      <c r="RJ221" s="7"/>
      <c r="RK221" s="7"/>
      <c r="RL221" s="7"/>
      <c r="RM221" s="7" t="s">
        <v>1188</v>
      </c>
      <c r="RN221" s="7"/>
      <c r="RO221" s="7"/>
      <c r="RP221" s="7"/>
      <c r="RQ221" s="7"/>
      <c r="RR221" s="7"/>
      <c r="RS221" s="7"/>
      <c r="RT221" s="7"/>
      <c r="RU221" s="7"/>
      <c r="RV221" s="7"/>
      <c r="RW221" s="7"/>
      <c r="RX221" s="7"/>
      <c r="RY221" s="7"/>
      <c r="RZ221" s="7"/>
      <c r="SA221" s="7"/>
      <c r="SB221" s="7"/>
      <c r="SC221" s="7"/>
      <c r="SD221" s="7"/>
      <c r="SE221" s="7"/>
      <c r="SF221" s="7"/>
      <c r="SG221" s="36">
        <f t="shared" si="397"/>
        <v>4788508</v>
      </c>
      <c r="SH221" s="36">
        <f t="shared" si="398"/>
        <v>4788508</v>
      </c>
      <c r="SI221" s="36">
        <f t="shared" si="399"/>
        <v>3650508</v>
      </c>
      <c r="SJ221" s="20">
        <f t="shared" si="400"/>
        <v>3584208</v>
      </c>
      <c r="SK221" s="20">
        <f t="shared" si="401"/>
        <v>0</v>
      </c>
      <c r="SL221" s="20">
        <f t="shared" si="402"/>
        <v>66300</v>
      </c>
      <c r="SM221" s="20">
        <f t="shared" si="403"/>
        <v>0</v>
      </c>
      <c r="SN221" s="36">
        <f t="shared" si="404"/>
        <v>1138000</v>
      </c>
      <c r="SO221" s="36">
        <f t="shared" si="405"/>
        <v>155000</v>
      </c>
      <c r="SP221" s="20">
        <f t="shared" si="406"/>
        <v>0</v>
      </c>
      <c r="SQ221" s="20">
        <f t="shared" si="407"/>
        <v>155000</v>
      </c>
      <c r="SR221" s="20">
        <f t="shared" si="408"/>
        <v>0</v>
      </c>
      <c r="SS221" s="20">
        <f t="shared" si="409"/>
        <v>65000</v>
      </c>
      <c r="ST221" s="20">
        <f t="shared" si="410"/>
        <v>10000</v>
      </c>
      <c r="SU221" s="20">
        <f t="shared" si="411"/>
        <v>70000</v>
      </c>
      <c r="SV221" s="36">
        <f t="shared" si="412"/>
        <v>632000</v>
      </c>
      <c r="SW221" s="20">
        <f t="shared" si="413"/>
        <v>110000</v>
      </c>
      <c r="SX221" s="20">
        <f t="shared" si="414"/>
        <v>8000</v>
      </c>
      <c r="SY221" s="20">
        <f t="shared" si="415"/>
        <v>146000</v>
      </c>
      <c r="SZ221" s="20">
        <f t="shared" si="416"/>
        <v>240000</v>
      </c>
      <c r="TA221" s="20">
        <f t="shared" si="417"/>
        <v>35000</v>
      </c>
      <c r="TB221" s="20">
        <f t="shared" si="418"/>
        <v>16000</v>
      </c>
      <c r="TC221" s="20">
        <f t="shared" si="419"/>
        <v>15000</v>
      </c>
      <c r="TD221" s="20">
        <f t="shared" si="420"/>
        <v>0</v>
      </c>
      <c r="TE221" s="20">
        <f t="shared" si="421"/>
        <v>0</v>
      </c>
      <c r="TF221" s="20">
        <f t="shared" si="422"/>
        <v>62000</v>
      </c>
      <c r="TG221" s="20">
        <f t="shared" si="423"/>
        <v>0</v>
      </c>
      <c r="TH221" s="20">
        <f t="shared" si="424"/>
        <v>206000</v>
      </c>
      <c r="TI221" s="6"/>
      <c r="TJ221" s="36">
        <f t="shared" si="425"/>
        <v>3110800</v>
      </c>
      <c r="TK221" s="36">
        <f t="shared" si="426"/>
        <v>3110800</v>
      </c>
      <c r="TL221" s="36">
        <f t="shared" si="427"/>
        <v>2577800</v>
      </c>
      <c r="TM221" s="20">
        <f t="shared" si="428"/>
        <v>2530000</v>
      </c>
      <c r="TN221" s="20">
        <f t="shared" si="429"/>
        <v>0</v>
      </c>
      <c r="TO221" s="20">
        <f t="shared" si="430"/>
        <v>47800</v>
      </c>
      <c r="TP221" s="20">
        <f t="shared" si="431"/>
        <v>0</v>
      </c>
      <c r="TQ221" s="36">
        <f t="shared" si="432"/>
        <v>533000</v>
      </c>
      <c r="TR221" s="36">
        <f t="shared" si="433"/>
        <v>50000</v>
      </c>
      <c r="TS221" s="20">
        <f t="shared" si="434"/>
        <v>0</v>
      </c>
      <c r="TT221" s="20">
        <f t="shared" si="435"/>
        <v>50000</v>
      </c>
      <c r="TU221" s="20">
        <f t="shared" si="436"/>
        <v>0</v>
      </c>
      <c r="TV221" s="20">
        <f t="shared" si="437"/>
        <v>35000</v>
      </c>
      <c r="TW221" s="20">
        <f t="shared" si="438"/>
        <v>0</v>
      </c>
      <c r="TX221" s="20">
        <f t="shared" si="439"/>
        <v>55000</v>
      </c>
      <c r="TY221" s="36">
        <f t="shared" si="440"/>
        <v>393000</v>
      </c>
      <c r="TZ221" s="20">
        <f t="shared" si="441"/>
        <v>70000</v>
      </c>
      <c r="UA221" s="20">
        <f t="shared" si="442"/>
        <v>0</v>
      </c>
      <c r="UB221" s="20">
        <f t="shared" si="443"/>
        <v>90000</v>
      </c>
      <c r="UC221" s="20">
        <f t="shared" si="444"/>
        <v>180000</v>
      </c>
      <c r="UD221" s="20">
        <f t="shared" si="445"/>
        <v>20000</v>
      </c>
      <c r="UE221" s="20">
        <f t="shared" si="446"/>
        <v>0</v>
      </c>
      <c r="UF221" s="20">
        <f t="shared" si="447"/>
        <v>8000</v>
      </c>
      <c r="UG221" s="20">
        <f t="shared" si="448"/>
        <v>0</v>
      </c>
      <c r="UH221" s="20">
        <f t="shared" si="449"/>
        <v>0</v>
      </c>
      <c r="UI221" s="20">
        <f t="shared" si="450"/>
        <v>25000</v>
      </c>
      <c r="UJ221" s="20">
        <f t="shared" si="451"/>
        <v>0</v>
      </c>
      <c r="UK221" s="20">
        <f t="shared" si="452"/>
        <v>0</v>
      </c>
      <c r="UL221" s="6"/>
      <c r="UM221" s="36">
        <f t="shared" si="453"/>
        <v>3110800</v>
      </c>
      <c r="UN221" s="36">
        <f t="shared" si="454"/>
        <v>3110800</v>
      </c>
      <c r="UO221" s="36">
        <f t="shared" si="455"/>
        <v>2577800</v>
      </c>
      <c r="UP221" s="20">
        <f t="shared" si="456"/>
        <v>2530000</v>
      </c>
      <c r="UQ221" s="20">
        <f t="shared" si="457"/>
        <v>0</v>
      </c>
      <c r="UR221" s="20">
        <f t="shared" si="458"/>
        <v>47800</v>
      </c>
      <c r="US221" s="20">
        <f t="shared" si="459"/>
        <v>0</v>
      </c>
      <c r="UT221" s="36">
        <f t="shared" si="460"/>
        <v>533000</v>
      </c>
      <c r="UU221" s="36">
        <f t="shared" si="461"/>
        <v>50000</v>
      </c>
      <c r="UV221" s="20">
        <f t="shared" si="462"/>
        <v>0</v>
      </c>
      <c r="UW221" s="20">
        <f t="shared" si="463"/>
        <v>50000</v>
      </c>
      <c r="UX221" s="20">
        <f t="shared" si="464"/>
        <v>0</v>
      </c>
      <c r="UY221" s="20">
        <f t="shared" si="465"/>
        <v>35000</v>
      </c>
      <c r="UZ221" s="20">
        <f t="shared" si="466"/>
        <v>0</v>
      </c>
      <c r="VA221" s="20">
        <f t="shared" si="467"/>
        <v>55000</v>
      </c>
      <c r="VB221" s="36">
        <f t="shared" si="468"/>
        <v>393000</v>
      </c>
      <c r="VC221" s="20">
        <f t="shared" si="469"/>
        <v>70000</v>
      </c>
      <c r="VD221" s="20">
        <f t="shared" si="470"/>
        <v>0</v>
      </c>
      <c r="VE221" s="20">
        <f t="shared" si="471"/>
        <v>90000</v>
      </c>
      <c r="VF221" s="20">
        <f t="shared" si="472"/>
        <v>180000</v>
      </c>
      <c r="VG221" s="20">
        <f t="shared" si="473"/>
        <v>20000</v>
      </c>
      <c r="VH221" s="20">
        <f t="shared" si="474"/>
        <v>0</v>
      </c>
      <c r="VI221" s="20">
        <f t="shared" si="475"/>
        <v>8000</v>
      </c>
      <c r="VJ221" s="20">
        <f t="shared" si="476"/>
        <v>0</v>
      </c>
      <c r="VK221" s="20">
        <f t="shared" si="477"/>
        <v>0</v>
      </c>
      <c r="VL221" s="20">
        <f t="shared" si="478"/>
        <v>25000</v>
      </c>
      <c r="VM221" s="20">
        <f t="shared" si="479"/>
        <v>0</v>
      </c>
      <c r="VN221" s="20">
        <f t="shared" si="480"/>
        <v>0</v>
      </c>
      <c r="VT221" s="34">
        <f t="shared" si="367"/>
        <v>2495303</v>
      </c>
      <c r="VU221" s="34" t="str">
        <f t="shared" si="368"/>
        <v>Věra Kosinová - Daneta, zařízení pro zdravotně postižené</v>
      </c>
      <c r="VV221" s="34" t="str">
        <f t="shared" si="369"/>
        <v>ASISTENČNÍ SLUŽBA DANETA</v>
      </c>
      <c r="VW221" s="34" t="str">
        <f t="shared" si="370"/>
        <v>osobní asistence</v>
      </c>
      <c r="VX221" s="10">
        <f t="shared" si="371"/>
        <v>230000</v>
      </c>
      <c r="VY221" s="10"/>
      <c r="VZ221" s="10"/>
      <c r="WA221" s="10">
        <f t="shared" si="372"/>
        <v>110000</v>
      </c>
      <c r="WB221" s="10">
        <f t="shared" si="373"/>
        <v>16000</v>
      </c>
      <c r="WC221" s="10">
        <f t="shared" si="374"/>
        <v>146000</v>
      </c>
      <c r="WD221" s="10">
        <f t="shared" si="375"/>
        <v>0</v>
      </c>
      <c r="WE221" s="10">
        <f t="shared" si="376"/>
        <v>283000</v>
      </c>
      <c r="WF221" s="10"/>
      <c r="WG221" s="10"/>
      <c r="WH221" s="10">
        <f t="shared" si="377"/>
        <v>0</v>
      </c>
      <c r="WI221" s="10">
        <f t="shared" si="378"/>
        <v>353000</v>
      </c>
      <c r="WJ221" s="10">
        <f t="shared" si="379"/>
        <v>2684309</v>
      </c>
      <c r="WK221" s="10"/>
      <c r="WL221" s="10">
        <f t="shared" si="380"/>
        <v>966199</v>
      </c>
      <c r="WM221" s="10">
        <f t="shared" si="381"/>
        <v>4788508</v>
      </c>
      <c r="WN221" s="10">
        <f t="shared" si="382"/>
        <v>4788508</v>
      </c>
      <c r="WO221" s="10">
        <f t="shared" si="383"/>
        <v>0</v>
      </c>
      <c r="WP221" s="10">
        <f t="shared" si="384"/>
        <v>3650508</v>
      </c>
      <c r="WQ221" s="34">
        <v>6115340</v>
      </c>
      <c r="WR221" s="10">
        <f t="shared" si="385"/>
        <v>85000</v>
      </c>
      <c r="WS221" s="10"/>
      <c r="WT221" s="10"/>
      <c r="WU221" s="10">
        <f t="shared" si="386"/>
        <v>70000</v>
      </c>
      <c r="WV221" s="10">
        <f t="shared" si="387"/>
        <v>0</v>
      </c>
      <c r="WW221" s="10">
        <f t="shared" si="388"/>
        <v>90000</v>
      </c>
      <c r="WX221" s="10">
        <f t="shared" si="389"/>
        <v>0</v>
      </c>
      <c r="WY221" s="10">
        <f t="shared" si="390"/>
        <v>200000</v>
      </c>
      <c r="WZ221" s="10"/>
      <c r="XA221" s="10"/>
      <c r="XB221" s="10">
        <f t="shared" si="391"/>
        <v>0</v>
      </c>
      <c r="XC221" s="10">
        <f t="shared" si="392"/>
        <v>88000</v>
      </c>
      <c r="XD221" s="10">
        <f t="shared" si="393"/>
        <v>2577800</v>
      </c>
      <c r="XE221" s="10">
        <f t="shared" si="394"/>
        <v>3110800</v>
      </c>
      <c r="XF221" s="10"/>
      <c r="XG221" s="10">
        <f t="shared" si="395"/>
        <v>3110800</v>
      </c>
      <c r="XH221" s="10">
        <f t="shared" si="396"/>
        <v>0</v>
      </c>
      <c r="XI221" s="10"/>
      <c r="XJ221" s="10"/>
      <c r="XK221" s="10"/>
    </row>
    <row r="222" spans="1:635" s="34" customFormat="1" ht="28.5" customHeight="1">
      <c r="A222" s="7">
        <v>1</v>
      </c>
      <c r="B222" s="9" t="s">
        <v>1893</v>
      </c>
      <c r="C222" s="7">
        <v>48162485</v>
      </c>
      <c r="D222" s="7" t="s">
        <v>1894</v>
      </c>
      <c r="E222" s="7" t="s">
        <v>1185</v>
      </c>
      <c r="F222" s="7">
        <v>4497017</v>
      </c>
      <c r="G222" s="7" t="s">
        <v>1235</v>
      </c>
      <c r="H222" s="7" t="s">
        <v>1187</v>
      </c>
      <c r="I222" s="7" t="s">
        <v>1898</v>
      </c>
      <c r="J222" s="35">
        <v>39083</v>
      </c>
      <c r="K222" s="7"/>
      <c r="L222" s="7" t="s">
        <v>1188</v>
      </c>
      <c r="M222" s="7" t="s">
        <v>1476</v>
      </c>
      <c r="N222" s="7">
        <v>9</v>
      </c>
      <c r="O222" s="7"/>
      <c r="P222" s="7">
        <v>8</v>
      </c>
      <c r="Q222" s="7">
        <v>9</v>
      </c>
      <c r="R222" s="7">
        <v>9</v>
      </c>
      <c r="S222" s="7"/>
      <c r="T222" s="7"/>
      <c r="U222" s="7"/>
      <c r="V222" s="7"/>
      <c r="W222" s="7" t="s">
        <v>1896</v>
      </c>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t="s">
        <v>1899</v>
      </c>
      <c r="BM222" s="7" t="s">
        <v>1212</v>
      </c>
      <c r="BN222" s="7" t="s">
        <v>1319</v>
      </c>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v>0</v>
      </c>
      <c r="DB222" s="7">
        <v>0</v>
      </c>
      <c r="DC222" s="7">
        <v>0</v>
      </c>
      <c r="DD222" s="7">
        <v>0</v>
      </c>
      <c r="DE222" s="7">
        <v>0</v>
      </c>
      <c r="DF222" s="7">
        <v>0</v>
      </c>
      <c r="DG222" s="7">
        <v>2</v>
      </c>
      <c r="DH222" s="7">
        <v>4</v>
      </c>
      <c r="DI222" s="7">
        <v>3</v>
      </c>
      <c r="DJ222" s="7">
        <v>0</v>
      </c>
      <c r="DK222" s="7">
        <v>0</v>
      </c>
      <c r="DL222" s="7">
        <v>2</v>
      </c>
      <c r="DM222" s="7">
        <v>4</v>
      </c>
      <c r="DN222" s="7">
        <v>3</v>
      </c>
      <c r="DO222" s="7">
        <v>0</v>
      </c>
      <c r="DP222" s="7">
        <v>0</v>
      </c>
      <c r="DQ222" s="7">
        <v>9</v>
      </c>
      <c r="DR222" s="7">
        <v>9</v>
      </c>
      <c r="DS222" s="7">
        <v>0</v>
      </c>
      <c r="DT222" s="7">
        <v>0</v>
      </c>
      <c r="DU222" s="7">
        <v>0</v>
      </c>
      <c r="DV222" s="7">
        <v>0</v>
      </c>
      <c r="DW222" s="7">
        <v>0</v>
      </c>
      <c r="DX222" s="7">
        <v>0</v>
      </c>
      <c r="DY222" s="7">
        <v>2</v>
      </c>
      <c r="DZ222" s="7">
        <v>4</v>
      </c>
      <c r="EA222" s="7">
        <v>3</v>
      </c>
      <c r="EB222" s="7">
        <v>0</v>
      </c>
      <c r="EC222" s="7">
        <v>0</v>
      </c>
      <c r="ED222" s="7">
        <v>2</v>
      </c>
      <c r="EE222" s="7">
        <v>4</v>
      </c>
      <c r="EF222" s="7">
        <v>3</v>
      </c>
      <c r="EG222" s="7">
        <v>0</v>
      </c>
      <c r="EH222" s="7">
        <v>0</v>
      </c>
      <c r="EI222" s="7">
        <v>9</v>
      </c>
      <c r="EJ222" s="7">
        <v>9</v>
      </c>
      <c r="EK222" s="7">
        <v>1</v>
      </c>
      <c r="EL222" s="7">
        <v>0.5</v>
      </c>
      <c r="EM222" s="7">
        <v>0.1</v>
      </c>
      <c r="EN222" s="7">
        <v>221554</v>
      </c>
      <c r="EO222" s="7">
        <v>150000</v>
      </c>
      <c r="EP222" s="7">
        <v>12</v>
      </c>
      <c r="EQ222" s="7">
        <v>5</v>
      </c>
      <c r="ER222" s="7">
        <v>5.2</v>
      </c>
      <c r="ES222" s="7">
        <v>1780000</v>
      </c>
      <c r="ET222" s="7">
        <v>1250000</v>
      </c>
      <c r="EU222" s="7"/>
      <c r="EV222" s="7"/>
      <c r="EW222" s="7"/>
      <c r="EX222" s="7"/>
      <c r="EY222" s="7"/>
      <c r="EZ222" s="7"/>
      <c r="FA222" s="7"/>
      <c r="FB222" s="7"/>
      <c r="FC222" s="7"/>
      <c r="FD222" s="7"/>
      <c r="FE222" s="7"/>
      <c r="FF222" s="7"/>
      <c r="FG222" s="7"/>
      <c r="FH222" s="7"/>
      <c r="FI222" s="7"/>
      <c r="FJ222" s="7"/>
      <c r="FK222" s="7"/>
      <c r="FL222" s="7"/>
      <c r="FM222" s="7"/>
      <c r="FN222" s="7"/>
      <c r="FO222" s="7">
        <v>4</v>
      </c>
      <c r="FP222" s="7">
        <v>1.71</v>
      </c>
      <c r="FQ222" s="7">
        <v>1.05</v>
      </c>
      <c r="FR222" s="7">
        <v>802666</v>
      </c>
      <c r="FS222" s="7">
        <v>550000</v>
      </c>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7">
        <v>5</v>
      </c>
      <c r="IO222" s="7">
        <v>750</v>
      </c>
      <c r="IP222" s="7">
        <v>0.374</v>
      </c>
      <c r="IQ222" s="7">
        <v>75000</v>
      </c>
      <c r="IR222" s="7">
        <v>45000</v>
      </c>
      <c r="IS222" s="7">
        <v>3</v>
      </c>
      <c r="IT222" s="7">
        <v>600</v>
      </c>
      <c r="IU222" s="7">
        <v>0.29899999999999999</v>
      </c>
      <c r="IV222" s="7">
        <v>50000</v>
      </c>
      <c r="IW222" s="7">
        <v>26000</v>
      </c>
      <c r="IX222" s="7"/>
      <c r="IY222" s="7"/>
      <c r="IZ222" s="7"/>
      <c r="JA222" s="7"/>
      <c r="JB222" s="7"/>
      <c r="JC222" s="7"/>
      <c r="JD222" s="7"/>
      <c r="JE222" s="7"/>
      <c r="JF222" s="7"/>
      <c r="JG222" s="7"/>
      <c r="JH222" s="7"/>
      <c r="JI222" s="7"/>
      <c r="JJ222" s="7"/>
      <c r="JK222" s="7"/>
      <c r="JL222" s="7"/>
      <c r="JM222" s="7"/>
      <c r="JN222" s="7"/>
      <c r="JO222" s="7"/>
      <c r="JP222" s="7"/>
      <c r="JQ222" s="7"/>
      <c r="JR222" s="7"/>
      <c r="JS222" s="7"/>
      <c r="JT222" s="7"/>
      <c r="JU222" s="7"/>
      <c r="JV222" s="7"/>
      <c r="JW222" s="7"/>
      <c r="JX222" s="7"/>
      <c r="JY222" s="7"/>
      <c r="JZ222" s="7"/>
      <c r="KA222" s="7"/>
      <c r="KB222" s="7"/>
      <c r="KC222" s="7"/>
      <c r="KD222" s="7"/>
      <c r="KE222" s="7"/>
      <c r="KF222" s="7"/>
      <c r="KG222" s="7">
        <v>8</v>
      </c>
      <c r="KH222" s="7">
        <v>5800</v>
      </c>
      <c r="KI222" s="7">
        <v>5.5</v>
      </c>
      <c r="KJ222" s="7">
        <v>0</v>
      </c>
      <c r="KK222" s="7">
        <v>0.374</v>
      </c>
      <c r="KL222" s="7">
        <v>0</v>
      </c>
      <c r="KM222" s="7">
        <v>5.8739999999999997</v>
      </c>
      <c r="KN222" s="7">
        <v>2804220</v>
      </c>
      <c r="KO222" s="7">
        <v>1950000</v>
      </c>
      <c r="KP222" s="7">
        <v>1950000</v>
      </c>
      <c r="KQ222" s="7"/>
      <c r="KR222" s="7"/>
      <c r="KS222" s="7"/>
      <c r="KT222" s="7">
        <v>0</v>
      </c>
      <c r="KU222" s="7">
        <v>0</v>
      </c>
      <c r="KV222" s="7">
        <v>0</v>
      </c>
      <c r="KW222" s="7"/>
      <c r="KX222" s="7"/>
      <c r="KY222" s="7"/>
      <c r="KZ222" s="7">
        <v>125000</v>
      </c>
      <c r="LA222" s="7">
        <v>71000</v>
      </c>
      <c r="LB222" s="7">
        <v>71000</v>
      </c>
      <c r="LC222" s="7"/>
      <c r="LD222" s="7"/>
      <c r="LE222" s="7"/>
      <c r="LF222" s="7">
        <v>0</v>
      </c>
      <c r="LG222" s="7">
        <v>0</v>
      </c>
      <c r="LH222" s="7">
        <v>0</v>
      </c>
      <c r="LI222" s="7"/>
      <c r="LJ222" s="7"/>
      <c r="LK222" s="7"/>
      <c r="LL222" s="7">
        <v>0</v>
      </c>
      <c r="LM222" s="7">
        <v>0</v>
      </c>
      <c r="LN222" s="7">
        <v>0</v>
      </c>
      <c r="LO222" s="7"/>
      <c r="LP222" s="7"/>
      <c r="LQ222" s="7"/>
      <c r="LR222" s="7">
        <v>190000</v>
      </c>
      <c r="LS222" s="7">
        <v>90000</v>
      </c>
      <c r="LT222" s="7">
        <v>90000</v>
      </c>
      <c r="LU222" s="7"/>
      <c r="LV222" s="7"/>
      <c r="LW222" s="7"/>
      <c r="LX222" s="7">
        <v>140000</v>
      </c>
      <c r="LY222" s="7">
        <v>0</v>
      </c>
      <c r="LZ222" s="7">
        <v>0</v>
      </c>
      <c r="MA222" s="7"/>
      <c r="MB222" s="7"/>
      <c r="MC222" s="7"/>
      <c r="MD222" s="7">
        <v>45000</v>
      </c>
      <c r="ME222" s="7">
        <v>25000</v>
      </c>
      <c r="MF222" s="7">
        <v>25000</v>
      </c>
      <c r="MG222" s="7"/>
      <c r="MH222" s="7"/>
      <c r="MI222" s="7"/>
      <c r="MJ222" s="7">
        <v>10000</v>
      </c>
      <c r="MK222" s="7">
        <v>0</v>
      </c>
      <c r="ML222" s="7">
        <v>0</v>
      </c>
      <c r="MM222" s="7"/>
      <c r="MN222" s="7"/>
      <c r="MO222" s="7"/>
      <c r="MP222" s="7">
        <v>80000</v>
      </c>
      <c r="MQ222" s="7">
        <v>60000</v>
      </c>
      <c r="MR222" s="7">
        <v>60000</v>
      </c>
      <c r="MS222" s="7"/>
      <c r="MT222" s="7"/>
      <c r="MU222" s="7"/>
      <c r="MV222" s="7">
        <v>105000</v>
      </c>
      <c r="MW222" s="7">
        <v>70000</v>
      </c>
      <c r="MX222" s="7">
        <v>70000</v>
      </c>
      <c r="MY222" s="7"/>
      <c r="MZ222" s="7"/>
      <c r="NA222" s="7"/>
      <c r="NB222" s="7">
        <v>20000</v>
      </c>
      <c r="NC222" s="7">
        <v>10000</v>
      </c>
      <c r="ND222" s="7">
        <v>10000</v>
      </c>
      <c r="NE222" s="7"/>
      <c r="NF222" s="7"/>
      <c r="NG222" s="7"/>
      <c r="NH222" s="7">
        <v>97000</v>
      </c>
      <c r="NI222" s="7">
        <v>62000</v>
      </c>
      <c r="NJ222" s="7">
        <v>62000</v>
      </c>
      <c r="NK222" s="7"/>
      <c r="NL222" s="7"/>
      <c r="NM222" s="7"/>
      <c r="NN222" s="7">
        <v>160000</v>
      </c>
      <c r="NO222" s="7">
        <v>90000</v>
      </c>
      <c r="NP222" s="7">
        <v>90000</v>
      </c>
      <c r="NQ222" s="7"/>
      <c r="NR222" s="7"/>
      <c r="NS222" s="7"/>
      <c r="NT222" s="7">
        <v>30000</v>
      </c>
      <c r="NU222" s="7">
        <v>15000</v>
      </c>
      <c r="NV222" s="7">
        <v>15000</v>
      </c>
      <c r="NW222" s="7"/>
      <c r="NX222" s="7"/>
      <c r="NY222" s="7"/>
      <c r="NZ222" s="7">
        <v>69000</v>
      </c>
      <c r="OA222" s="7">
        <v>35000</v>
      </c>
      <c r="OB222" s="7">
        <v>35000</v>
      </c>
      <c r="OC222" s="7"/>
      <c r="OD222" s="7"/>
      <c r="OE222" s="7"/>
      <c r="OF222" s="7">
        <v>15000</v>
      </c>
      <c r="OG222" s="7">
        <v>8000</v>
      </c>
      <c r="OH222" s="7">
        <v>8000</v>
      </c>
      <c r="OI222" s="7"/>
      <c r="OJ222" s="7"/>
      <c r="OK222" s="7"/>
      <c r="OL222" s="7">
        <v>0</v>
      </c>
      <c r="OM222" s="7">
        <v>0</v>
      </c>
      <c r="ON222" s="7">
        <v>0</v>
      </c>
      <c r="OO222" s="7"/>
      <c r="OP222" s="7"/>
      <c r="OQ222" s="7"/>
      <c r="OR222" s="7">
        <v>0</v>
      </c>
      <c r="OS222" s="7">
        <v>0</v>
      </c>
      <c r="OT222" s="7">
        <v>0</v>
      </c>
      <c r="OU222" s="7"/>
      <c r="OV222" s="7"/>
      <c r="OW222" s="7"/>
      <c r="OX222" s="7">
        <v>70000</v>
      </c>
      <c r="OY222" s="7">
        <v>35000</v>
      </c>
      <c r="OZ222" s="7">
        <v>35000</v>
      </c>
      <c r="PA222" s="7"/>
      <c r="PB222" s="7"/>
      <c r="PC222" s="7"/>
      <c r="PD222" s="7">
        <v>0</v>
      </c>
      <c r="PE222" s="7">
        <v>0</v>
      </c>
      <c r="PF222" s="7">
        <v>0</v>
      </c>
      <c r="PG222" s="7"/>
      <c r="PH222" s="7"/>
      <c r="PI222" s="7"/>
      <c r="PJ222" s="7">
        <v>120000</v>
      </c>
      <c r="PK222" s="7">
        <v>0</v>
      </c>
      <c r="PL222" s="7">
        <v>0</v>
      </c>
      <c r="PM222" s="7"/>
      <c r="PN222" s="7"/>
      <c r="PO222" s="7"/>
      <c r="PP222" s="7">
        <v>4080220</v>
      </c>
      <c r="PQ222" s="7">
        <v>2521000</v>
      </c>
      <c r="PR222" s="8">
        <v>2521000</v>
      </c>
      <c r="PS222" s="7">
        <v>100</v>
      </c>
      <c r="PT222" s="7">
        <v>100</v>
      </c>
      <c r="PU222" s="7"/>
      <c r="PV222" s="7"/>
      <c r="PW222" s="7"/>
      <c r="PX222" s="7">
        <v>1120000</v>
      </c>
      <c r="PY222" s="7">
        <v>1497000</v>
      </c>
      <c r="PZ222" s="7">
        <v>2521000</v>
      </c>
      <c r="QA222" s="7">
        <v>90000</v>
      </c>
      <c r="QB222" s="7">
        <v>0</v>
      </c>
      <c r="QC222" s="7">
        <v>0</v>
      </c>
      <c r="QD222" s="7">
        <v>0</v>
      </c>
      <c r="QE222" s="7">
        <v>0</v>
      </c>
      <c r="QF222" s="7">
        <v>0</v>
      </c>
      <c r="QG222" s="7">
        <v>0</v>
      </c>
      <c r="QH222" s="7">
        <v>0</v>
      </c>
      <c r="QI222" s="7">
        <v>0</v>
      </c>
      <c r="QJ222" s="7">
        <v>346307</v>
      </c>
      <c r="QK222" s="7">
        <v>380000</v>
      </c>
      <c r="QL222" s="7">
        <v>380000</v>
      </c>
      <c r="QM222" s="7"/>
      <c r="QN222" s="7">
        <v>0</v>
      </c>
      <c r="QO222" s="7">
        <v>0</v>
      </c>
      <c r="QP222" s="7">
        <v>0</v>
      </c>
      <c r="QQ222" s="7"/>
      <c r="QR222" s="7"/>
      <c r="QS222" s="7"/>
      <c r="QT222" s="7"/>
      <c r="QU222" s="7">
        <v>308000</v>
      </c>
      <c r="QV222" s="7">
        <v>0</v>
      </c>
      <c r="QW222" s="7">
        <v>0</v>
      </c>
      <c r="QX222" s="7">
        <v>590500</v>
      </c>
      <c r="QY222" s="7">
        <v>446000</v>
      </c>
      <c r="QZ222" s="7">
        <v>1179220</v>
      </c>
      <c r="RA222" s="7"/>
      <c r="RB222" s="7"/>
      <c r="RC222" s="7"/>
      <c r="RD222" s="7"/>
      <c r="RE222" s="7"/>
      <c r="RF222" s="7"/>
      <c r="RG222" s="7"/>
      <c r="RH222" s="7"/>
      <c r="RI222" s="7">
        <v>0</v>
      </c>
      <c r="RJ222" s="7"/>
      <c r="RK222" s="7"/>
      <c r="RL222" s="7"/>
      <c r="RM222" s="7" t="s">
        <v>1188</v>
      </c>
      <c r="RN222" s="7"/>
      <c r="RO222" s="7"/>
      <c r="RP222" s="7"/>
      <c r="RQ222" s="7"/>
      <c r="RR222" s="7"/>
      <c r="RS222" s="7"/>
      <c r="RT222" s="7"/>
      <c r="RU222" s="7"/>
      <c r="RV222" s="7"/>
      <c r="RW222" s="7"/>
      <c r="RX222" s="7"/>
      <c r="RY222" s="7"/>
      <c r="RZ222" s="7"/>
      <c r="SA222" s="7"/>
      <c r="SB222" s="7"/>
      <c r="SC222" s="7"/>
      <c r="SD222" s="7"/>
      <c r="SE222" s="7"/>
      <c r="SF222" s="7"/>
      <c r="SG222" s="36">
        <f t="shared" si="397"/>
        <v>4080220</v>
      </c>
      <c r="SH222" s="36">
        <f t="shared" si="398"/>
        <v>4080220</v>
      </c>
      <c r="SI222" s="36">
        <f t="shared" si="399"/>
        <v>2929220</v>
      </c>
      <c r="SJ222" s="20">
        <f t="shared" si="400"/>
        <v>2804220</v>
      </c>
      <c r="SK222" s="20">
        <f t="shared" si="401"/>
        <v>0</v>
      </c>
      <c r="SL222" s="20">
        <f t="shared" si="402"/>
        <v>125000</v>
      </c>
      <c r="SM222" s="20">
        <f t="shared" si="403"/>
        <v>0</v>
      </c>
      <c r="SN222" s="36">
        <f t="shared" si="404"/>
        <v>1151000</v>
      </c>
      <c r="SO222" s="36">
        <f t="shared" si="405"/>
        <v>190000</v>
      </c>
      <c r="SP222" s="20">
        <f t="shared" si="406"/>
        <v>0</v>
      </c>
      <c r="SQ222" s="20">
        <f t="shared" si="407"/>
        <v>190000</v>
      </c>
      <c r="SR222" s="20">
        <f t="shared" si="408"/>
        <v>140000</v>
      </c>
      <c r="SS222" s="20">
        <f t="shared" si="409"/>
        <v>45000</v>
      </c>
      <c r="ST222" s="20">
        <f t="shared" si="410"/>
        <v>10000</v>
      </c>
      <c r="SU222" s="20">
        <f t="shared" si="411"/>
        <v>80000</v>
      </c>
      <c r="SV222" s="36">
        <f t="shared" si="412"/>
        <v>566000</v>
      </c>
      <c r="SW222" s="20">
        <f t="shared" si="413"/>
        <v>105000</v>
      </c>
      <c r="SX222" s="20">
        <f t="shared" si="414"/>
        <v>20000</v>
      </c>
      <c r="SY222" s="20">
        <f t="shared" si="415"/>
        <v>97000</v>
      </c>
      <c r="SZ222" s="20">
        <f t="shared" si="416"/>
        <v>160000</v>
      </c>
      <c r="TA222" s="20">
        <f t="shared" si="417"/>
        <v>30000</v>
      </c>
      <c r="TB222" s="20">
        <f t="shared" si="418"/>
        <v>69000</v>
      </c>
      <c r="TC222" s="20">
        <f t="shared" si="419"/>
        <v>15000</v>
      </c>
      <c r="TD222" s="20">
        <f t="shared" si="420"/>
        <v>0</v>
      </c>
      <c r="TE222" s="20">
        <f t="shared" si="421"/>
        <v>0</v>
      </c>
      <c r="TF222" s="20">
        <f t="shared" si="422"/>
        <v>70000</v>
      </c>
      <c r="TG222" s="20">
        <f t="shared" si="423"/>
        <v>0</v>
      </c>
      <c r="TH222" s="20">
        <f t="shared" si="424"/>
        <v>120000</v>
      </c>
      <c r="TI222" s="6"/>
      <c r="TJ222" s="36">
        <f t="shared" si="425"/>
        <v>2521000</v>
      </c>
      <c r="TK222" s="36">
        <f t="shared" si="426"/>
        <v>2521000</v>
      </c>
      <c r="TL222" s="36">
        <f t="shared" si="427"/>
        <v>2021000</v>
      </c>
      <c r="TM222" s="20">
        <f t="shared" si="428"/>
        <v>1950000</v>
      </c>
      <c r="TN222" s="20">
        <f t="shared" si="429"/>
        <v>0</v>
      </c>
      <c r="TO222" s="20">
        <f t="shared" si="430"/>
        <v>71000</v>
      </c>
      <c r="TP222" s="20">
        <f t="shared" si="431"/>
        <v>0</v>
      </c>
      <c r="TQ222" s="36">
        <f t="shared" si="432"/>
        <v>500000</v>
      </c>
      <c r="TR222" s="36">
        <f t="shared" si="433"/>
        <v>90000</v>
      </c>
      <c r="TS222" s="20">
        <f t="shared" si="434"/>
        <v>0</v>
      </c>
      <c r="TT222" s="20">
        <f t="shared" si="435"/>
        <v>90000</v>
      </c>
      <c r="TU222" s="20">
        <f t="shared" si="436"/>
        <v>0</v>
      </c>
      <c r="TV222" s="20">
        <f t="shared" si="437"/>
        <v>25000</v>
      </c>
      <c r="TW222" s="20">
        <f t="shared" si="438"/>
        <v>0</v>
      </c>
      <c r="TX222" s="20">
        <f t="shared" si="439"/>
        <v>60000</v>
      </c>
      <c r="TY222" s="36">
        <f t="shared" si="440"/>
        <v>325000</v>
      </c>
      <c r="TZ222" s="20">
        <f t="shared" si="441"/>
        <v>70000</v>
      </c>
      <c r="UA222" s="20">
        <f t="shared" si="442"/>
        <v>10000</v>
      </c>
      <c r="UB222" s="20">
        <f t="shared" si="443"/>
        <v>62000</v>
      </c>
      <c r="UC222" s="20">
        <f t="shared" si="444"/>
        <v>90000</v>
      </c>
      <c r="UD222" s="20">
        <f t="shared" si="445"/>
        <v>15000</v>
      </c>
      <c r="UE222" s="20">
        <f t="shared" si="446"/>
        <v>35000</v>
      </c>
      <c r="UF222" s="20">
        <f t="shared" si="447"/>
        <v>8000</v>
      </c>
      <c r="UG222" s="20">
        <f t="shared" si="448"/>
        <v>0</v>
      </c>
      <c r="UH222" s="20">
        <f t="shared" si="449"/>
        <v>0</v>
      </c>
      <c r="UI222" s="20">
        <f t="shared" si="450"/>
        <v>35000</v>
      </c>
      <c r="UJ222" s="20">
        <f t="shared" si="451"/>
        <v>0</v>
      </c>
      <c r="UK222" s="20">
        <f t="shared" si="452"/>
        <v>0</v>
      </c>
      <c r="UL222" s="6"/>
      <c r="UM222" s="36">
        <f t="shared" si="453"/>
        <v>2521000</v>
      </c>
      <c r="UN222" s="36">
        <f t="shared" si="454"/>
        <v>2521000</v>
      </c>
      <c r="UO222" s="36">
        <f t="shared" si="455"/>
        <v>2021000</v>
      </c>
      <c r="UP222" s="20">
        <f t="shared" si="456"/>
        <v>1950000</v>
      </c>
      <c r="UQ222" s="20">
        <f t="shared" si="457"/>
        <v>0</v>
      </c>
      <c r="UR222" s="20">
        <f t="shared" si="458"/>
        <v>71000</v>
      </c>
      <c r="US222" s="20">
        <f t="shared" si="459"/>
        <v>0</v>
      </c>
      <c r="UT222" s="36">
        <f t="shared" si="460"/>
        <v>500000</v>
      </c>
      <c r="UU222" s="36">
        <f t="shared" si="461"/>
        <v>90000</v>
      </c>
      <c r="UV222" s="20">
        <f t="shared" si="462"/>
        <v>0</v>
      </c>
      <c r="UW222" s="20">
        <f t="shared" si="463"/>
        <v>90000</v>
      </c>
      <c r="UX222" s="20">
        <f t="shared" si="464"/>
        <v>0</v>
      </c>
      <c r="UY222" s="20">
        <f t="shared" si="465"/>
        <v>25000</v>
      </c>
      <c r="UZ222" s="20">
        <f t="shared" si="466"/>
        <v>0</v>
      </c>
      <c r="VA222" s="20">
        <f t="shared" si="467"/>
        <v>60000</v>
      </c>
      <c r="VB222" s="36">
        <f t="shared" si="468"/>
        <v>325000</v>
      </c>
      <c r="VC222" s="20">
        <f t="shared" si="469"/>
        <v>70000</v>
      </c>
      <c r="VD222" s="20">
        <f t="shared" si="470"/>
        <v>10000</v>
      </c>
      <c r="VE222" s="20">
        <f t="shared" si="471"/>
        <v>62000</v>
      </c>
      <c r="VF222" s="20">
        <f t="shared" si="472"/>
        <v>90000</v>
      </c>
      <c r="VG222" s="20">
        <f t="shared" si="473"/>
        <v>15000</v>
      </c>
      <c r="VH222" s="20">
        <f t="shared" si="474"/>
        <v>35000</v>
      </c>
      <c r="VI222" s="20">
        <f t="shared" si="475"/>
        <v>8000</v>
      </c>
      <c r="VJ222" s="20">
        <f t="shared" si="476"/>
        <v>0</v>
      </c>
      <c r="VK222" s="20">
        <f t="shared" si="477"/>
        <v>0</v>
      </c>
      <c r="VL222" s="20">
        <f t="shared" si="478"/>
        <v>35000</v>
      </c>
      <c r="VM222" s="20">
        <f t="shared" si="479"/>
        <v>0</v>
      </c>
      <c r="VN222" s="20">
        <f t="shared" si="480"/>
        <v>0</v>
      </c>
      <c r="VT222" s="34">
        <f t="shared" si="367"/>
        <v>4497017</v>
      </c>
      <c r="VU222" s="34" t="str">
        <f t="shared" si="368"/>
        <v>Věra Kosinová - Daneta, zařízení pro zdravotně postižené</v>
      </c>
      <c r="VV222" s="34" t="str">
        <f t="shared" si="369"/>
        <v>CHRÁNĚNÉ BYDLENÍ DANETA</v>
      </c>
      <c r="VW222" s="34" t="str">
        <f t="shared" si="370"/>
        <v>chráněné bydlení</v>
      </c>
      <c r="VX222" s="10">
        <f t="shared" si="371"/>
        <v>385000</v>
      </c>
      <c r="VY222" s="10"/>
      <c r="VZ222" s="10"/>
      <c r="WA222" s="10">
        <f t="shared" si="372"/>
        <v>105000</v>
      </c>
      <c r="WB222" s="10">
        <f t="shared" si="373"/>
        <v>69000</v>
      </c>
      <c r="WC222" s="10">
        <f t="shared" si="374"/>
        <v>97000</v>
      </c>
      <c r="WD222" s="10">
        <f t="shared" si="375"/>
        <v>0</v>
      </c>
      <c r="WE222" s="10">
        <f t="shared" si="376"/>
        <v>210000</v>
      </c>
      <c r="WF222" s="10"/>
      <c r="WG222" s="10"/>
      <c r="WH222" s="10">
        <f t="shared" si="377"/>
        <v>0</v>
      </c>
      <c r="WI222" s="10">
        <f t="shared" si="378"/>
        <v>285000</v>
      </c>
      <c r="WJ222" s="10">
        <f t="shared" si="379"/>
        <v>2076554</v>
      </c>
      <c r="WK222" s="10"/>
      <c r="WL222" s="10">
        <f t="shared" si="380"/>
        <v>852666</v>
      </c>
      <c r="WM222" s="10">
        <f t="shared" si="381"/>
        <v>4080220</v>
      </c>
      <c r="WN222" s="10">
        <f t="shared" si="382"/>
        <v>4080220</v>
      </c>
      <c r="WO222" s="10">
        <f t="shared" si="383"/>
        <v>0</v>
      </c>
      <c r="WP222" s="10">
        <f t="shared" si="384"/>
        <v>2929220</v>
      </c>
      <c r="WQ222" s="34">
        <v>6115340</v>
      </c>
      <c r="WR222" s="10">
        <f t="shared" si="385"/>
        <v>115000</v>
      </c>
      <c r="WS222" s="10"/>
      <c r="WT222" s="10"/>
      <c r="WU222" s="10">
        <f t="shared" si="386"/>
        <v>70000</v>
      </c>
      <c r="WV222" s="10">
        <f t="shared" si="387"/>
        <v>35000</v>
      </c>
      <c r="WW222" s="10">
        <f t="shared" si="388"/>
        <v>62000</v>
      </c>
      <c r="WX222" s="10">
        <f t="shared" si="389"/>
        <v>0</v>
      </c>
      <c r="WY222" s="10">
        <f t="shared" si="390"/>
        <v>115000</v>
      </c>
      <c r="WZ222" s="10"/>
      <c r="XA222" s="10"/>
      <c r="XB222" s="10">
        <f t="shared" si="391"/>
        <v>0</v>
      </c>
      <c r="XC222" s="10">
        <f t="shared" si="392"/>
        <v>103000</v>
      </c>
      <c r="XD222" s="10">
        <f t="shared" si="393"/>
        <v>2021000</v>
      </c>
      <c r="XE222" s="10">
        <f t="shared" si="394"/>
        <v>2521000</v>
      </c>
      <c r="XF222" s="10"/>
      <c r="XG222" s="10">
        <f t="shared" si="395"/>
        <v>2521000</v>
      </c>
      <c r="XH222" s="10">
        <f t="shared" si="396"/>
        <v>0</v>
      </c>
      <c r="XI222" s="10"/>
      <c r="XJ222" s="10"/>
      <c r="XK222" s="10"/>
    </row>
    <row r="223" spans="1:635" s="34" customFormat="1" ht="28.5" customHeight="1">
      <c r="A223" s="7">
        <v>1</v>
      </c>
      <c r="B223" s="9" t="s">
        <v>1893</v>
      </c>
      <c r="C223" s="7">
        <v>48162485</v>
      </c>
      <c r="D223" s="7" t="s">
        <v>1894</v>
      </c>
      <c r="E223" s="7" t="s">
        <v>1185</v>
      </c>
      <c r="F223" s="7">
        <v>9268423</v>
      </c>
      <c r="G223" s="7" t="s">
        <v>1208</v>
      </c>
      <c r="H223" s="7" t="s">
        <v>1187</v>
      </c>
      <c r="I223" s="7" t="s">
        <v>1900</v>
      </c>
      <c r="J223" s="35">
        <v>39083</v>
      </c>
      <c r="K223" s="7"/>
      <c r="L223" s="7" t="s">
        <v>1188</v>
      </c>
      <c r="M223" s="7"/>
      <c r="N223" s="7"/>
      <c r="O223" s="7"/>
      <c r="P223" s="7"/>
      <c r="Q223" s="7"/>
      <c r="R223" s="7"/>
      <c r="S223" s="7"/>
      <c r="T223" s="7"/>
      <c r="U223" s="7"/>
      <c r="V223" s="7"/>
      <c r="W223" s="7"/>
      <c r="X223" s="7" t="s">
        <v>1633</v>
      </c>
      <c r="Y223" s="7"/>
      <c r="Z223" s="7">
        <v>41</v>
      </c>
      <c r="AA223" s="7">
        <v>41</v>
      </c>
      <c r="AB223" s="7">
        <v>35</v>
      </c>
      <c r="AC223" s="7">
        <v>45</v>
      </c>
      <c r="AD223" s="7">
        <v>45</v>
      </c>
      <c r="AE223" s="7"/>
      <c r="AF223" s="7"/>
      <c r="AG223" s="7"/>
      <c r="AH223" s="7"/>
      <c r="AI223" s="7"/>
      <c r="AJ223" s="7"/>
      <c r="AK223" s="7"/>
      <c r="AL223" s="7"/>
      <c r="AM223" s="7"/>
      <c r="AN223" s="7">
        <v>13300</v>
      </c>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t="s">
        <v>1901</v>
      </c>
      <c r="BM223" s="7" t="s">
        <v>1212</v>
      </c>
      <c r="BN223" s="7" t="s">
        <v>1305</v>
      </c>
      <c r="BO223" s="7">
        <v>0</v>
      </c>
      <c r="BP223" s="7">
        <v>0</v>
      </c>
      <c r="BQ223" s="7">
        <v>0</v>
      </c>
      <c r="BR223" s="7">
        <v>0</v>
      </c>
      <c r="BS223" s="7">
        <v>0</v>
      </c>
      <c r="BT223" s="7">
        <v>5</v>
      </c>
      <c r="BU223" s="7">
        <v>10</v>
      </c>
      <c r="BV223" s="7">
        <v>13</v>
      </c>
      <c r="BW223" s="7">
        <v>17</v>
      </c>
      <c r="BX223" s="7">
        <v>0</v>
      </c>
      <c r="BY223" s="7">
        <v>5</v>
      </c>
      <c r="BZ223" s="7">
        <v>10</v>
      </c>
      <c r="CA223" s="7">
        <v>13</v>
      </c>
      <c r="CB223" s="7">
        <v>17</v>
      </c>
      <c r="CC223" s="7">
        <v>0</v>
      </c>
      <c r="CD223" s="7">
        <v>0</v>
      </c>
      <c r="CE223" s="7">
        <v>45</v>
      </c>
      <c r="CF223" s="7">
        <v>45</v>
      </c>
      <c r="CG223" s="7"/>
      <c r="CH223" s="7">
        <v>0</v>
      </c>
      <c r="CI223" s="7">
        <v>0</v>
      </c>
      <c r="CJ223" s="7">
        <v>0</v>
      </c>
      <c r="CK223" s="7">
        <v>0</v>
      </c>
      <c r="CL223" s="7">
        <v>0</v>
      </c>
      <c r="CM223" s="7">
        <v>5</v>
      </c>
      <c r="CN223" s="7">
        <v>10</v>
      </c>
      <c r="CO223" s="7">
        <v>13</v>
      </c>
      <c r="CP223" s="7">
        <v>17</v>
      </c>
      <c r="CQ223" s="7">
        <v>0</v>
      </c>
      <c r="CR223" s="7">
        <v>5</v>
      </c>
      <c r="CS223" s="7">
        <v>10</v>
      </c>
      <c r="CT223" s="7">
        <v>13</v>
      </c>
      <c r="CU223" s="7">
        <v>17</v>
      </c>
      <c r="CV223" s="7">
        <v>0</v>
      </c>
      <c r="CW223" s="7">
        <v>0</v>
      </c>
      <c r="CX223" s="7">
        <v>45</v>
      </c>
      <c r="CY223" s="7">
        <v>45</v>
      </c>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v>1</v>
      </c>
      <c r="EL223" s="7">
        <v>0.7</v>
      </c>
      <c r="EM223" s="7">
        <v>0.5</v>
      </c>
      <c r="EN223" s="7">
        <v>267020</v>
      </c>
      <c r="EO223" s="7">
        <v>190000</v>
      </c>
      <c r="EP223" s="7">
        <v>19</v>
      </c>
      <c r="EQ223" s="7">
        <v>10.93</v>
      </c>
      <c r="ER223" s="7">
        <v>6.99</v>
      </c>
      <c r="ES223" s="7">
        <v>3922589</v>
      </c>
      <c r="ET223" s="7">
        <v>2600000</v>
      </c>
      <c r="EU223" s="7"/>
      <c r="EV223" s="7"/>
      <c r="EW223" s="7"/>
      <c r="EX223" s="7"/>
      <c r="EY223" s="7"/>
      <c r="EZ223" s="7">
        <v>9</v>
      </c>
      <c r="FA223" s="7">
        <v>4.2699999999999996</v>
      </c>
      <c r="FB223" s="7">
        <v>4.07</v>
      </c>
      <c r="FC223" s="7">
        <v>1905468</v>
      </c>
      <c r="FD223" s="7">
        <v>1100000</v>
      </c>
      <c r="FE223" s="7"/>
      <c r="FF223" s="7"/>
      <c r="FG223" s="7"/>
      <c r="FH223" s="7"/>
      <c r="FI223" s="7"/>
      <c r="FJ223" s="7"/>
      <c r="FK223" s="7"/>
      <c r="FL223" s="7"/>
      <c r="FM223" s="7"/>
      <c r="FN223" s="7"/>
      <c r="FO223" s="7">
        <v>9</v>
      </c>
      <c r="FP223" s="7">
        <v>4.8</v>
      </c>
      <c r="FQ223" s="7">
        <v>2.97</v>
      </c>
      <c r="FR223" s="7">
        <v>2020666</v>
      </c>
      <c r="FS223" s="7">
        <v>1184000</v>
      </c>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7">
        <v>3</v>
      </c>
      <c r="IO223" s="7">
        <v>320</v>
      </c>
      <c r="IP223" s="7">
        <v>0.159</v>
      </c>
      <c r="IQ223" s="7">
        <v>39200</v>
      </c>
      <c r="IR223" s="7">
        <v>20000</v>
      </c>
      <c r="IS223" s="7">
        <v>5</v>
      </c>
      <c r="IT223" s="7">
        <v>1050</v>
      </c>
      <c r="IU223" s="7">
        <v>0.52300000000000002</v>
      </c>
      <c r="IV223" s="7">
        <v>86000</v>
      </c>
      <c r="IW223" s="7">
        <v>58000</v>
      </c>
      <c r="IX223" s="7"/>
      <c r="IY223" s="7"/>
      <c r="IZ223" s="7"/>
      <c r="JA223" s="7"/>
      <c r="JB223" s="7"/>
      <c r="JC223" s="7"/>
      <c r="JD223" s="7"/>
      <c r="JE223" s="7"/>
      <c r="JF223" s="7"/>
      <c r="JG223" s="7"/>
      <c r="JH223" s="7"/>
      <c r="JI223" s="7"/>
      <c r="JJ223" s="7"/>
      <c r="JK223" s="7"/>
      <c r="JL223" s="7"/>
      <c r="JM223" s="7"/>
      <c r="JN223" s="7"/>
      <c r="JO223" s="7"/>
      <c r="JP223" s="7"/>
      <c r="JQ223" s="7"/>
      <c r="JR223" s="7"/>
      <c r="JS223" s="7"/>
      <c r="JT223" s="7"/>
      <c r="JU223" s="7"/>
      <c r="JV223" s="7"/>
      <c r="JW223" s="7">
        <v>1</v>
      </c>
      <c r="JX223" s="7">
        <v>0.2</v>
      </c>
      <c r="JY223" s="7">
        <v>0.17</v>
      </c>
      <c r="JZ223" s="7">
        <v>220000</v>
      </c>
      <c r="KA223" s="7">
        <v>110000</v>
      </c>
      <c r="KB223" s="7"/>
      <c r="KC223" s="7"/>
      <c r="KD223" s="7"/>
      <c r="KE223" s="7"/>
      <c r="KF223" s="7"/>
      <c r="KG223" s="7">
        <v>10</v>
      </c>
      <c r="KH223" s="7">
        <v>3200</v>
      </c>
      <c r="KI223" s="7">
        <v>15.9</v>
      </c>
      <c r="KJ223" s="7">
        <v>0</v>
      </c>
      <c r="KK223" s="7">
        <v>0.159</v>
      </c>
      <c r="KL223" s="7">
        <v>0.2</v>
      </c>
      <c r="KM223" s="7">
        <v>16.259</v>
      </c>
      <c r="KN223" s="7">
        <v>8115743</v>
      </c>
      <c r="KO223" s="7">
        <v>5074000</v>
      </c>
      <c r="KP223" s="7">
        <v>5074000</v>
      </c>
      <c r="KQ223" s="7"/>
      <c r="KR223" s="7"/>
      <c r="KS223" s="7"/>
      <c r="KT223" s="7">
        <v>0</v>
      </c>
      <c r="KU223" s="7">
        <v>0</v>
      </c>
      <c r="KV223" s="7">
        <v>0</v>
      </c>
      <c r="KW223" s="7"/>
      <c r="KX223" s="7"/>
      <c r="KY223" s="7"/>
      <c r="KZ223" s="7">
        <v>125200</v>
      </c>
      <c r="LA223" s="7">
        <v>78000</v>
      </c>
      <c r="LB223" s="7">
        <v>78000</v>
      </c>
      <c r="LC223" s="7"/>
      <c r="LD223" s="7"/>
      <c r="LE223" s="7"/>
      <c r="LF223" s="7">
        <v>0</v>
      </c>
      <c r="LG223" s="7">
        <v>0</v>
      </c>
      <c r="LH223" s="7">
        <v>0</v>
      </c>
      <c r="LI223" s="7"/>
      <c r="LJ223" s="7"/>
      <c r="LK223" s="7"/>
      <c r="LL223" s="7">
        <v>0</v>
      </c>
      <c r="LM223" s="7">
        <v>0</v>
      </c>
      <c r="LN223" s="7">
        <v>0</v>
      </c>
      <c r="LO223" s="7"/>
      <c r="LP223" s="7"/>
      <c r="LQ223" s="7"/>
      <c r="LR223" s="7">
        <v>300000</v>
      </c>
      <c r="LS223" s="7">
        <v>150000</v>
      </c>
      <c r="LT223" s="7">
        <v>150000</v>
      </c>
      <c r="LU223" s="7"/>
      <c r="LV223" s="7"/>
      <c r="LW223" s="7"/>
      <c r="LX223" s="7">
        <v>30000</v>
      </c>
      <c r="LY223" s="7">
        <v>15000</v>
      </c>
      <c r="LZ223" s="7">
        <v>15000</v>
      </c>
      <c r="MA223" s="7"/>
      <c r="MB223" s="7"/>
      <c r="MC223" s="7"/>
      <c r="MD223" s="7">
        <v>135000</v>
      </c>
      <c r="ME223" s="7">
        <v>90000</v>
      </c>
      <c r="MF223" s="7">
        <v>90000</v>
      </c>
      <c r="MG223" s="7"/>
      <c r="MH223" s="7"/>
      <c r="MI223" s="7"/>
      <c r="MJ223" s="7">
        <v>70000</v>
      </c>
      <c r="MK223" s="7">
        <v>35000</v>
      </c>
      <c r="ML223" s="7">
        <v>35000</v>
      </c>
      <c r="MM223" s="7"/>
      <c r="MN223" s="7"/>
      <c r="MO223" s="7"/>
      <c r="MP223" s="7">
        <v>665000</v>
      </c>
      <c r="MQ223" s="7">
        <v>320000</v>
      </c>
      <c r="MR223" s="7">
        <v>320000</v>
      </c>
      <c r="MS223" s="7"/>
      <c r="MT223" s="7"/>
      <c r="MU223" s="7"/>
      <c r="MV223" s="7">
        <v>460000</v>
      </c>
      <c r="MW223" s="7">
        <v>300000</v>
      </c>
      <c r="MX223" s="7">
        <v>300000</v>
      </c>
      <c r="MY223" s="7"/>
      <c r="MZ223" s="7"/>
      <c r="NA223" s="7"/>
      <c r="NB223" s="7">
        <v>150000</v>
      </c>
      <c r="NC223" s="7">
        <v>85000</v>
      </c>
      <c r="ND223" s="7">
        <v>85000</v>
      </c>
      <c r="NE223" s="7"/>
      <c r="NF223" s="7"/>
      <c r="NG223" s="7"/>
      <c r="NH223" s="7">
        <v>495000</v>
      </c>
      <c r="NI223" s="7">
        <v>300000</v>
      </c>
      <c r="NJ223" s="7">
        <v>300000</v>
      </c>
      <c r="NK223" s="7"/>
      <c r="NL223" s="7"/>
      <c r="NM223" s="7"/>
      <c r="NN223" s="7">
        <v>390000</v>
      </c>
      <c r="NO223" s="7">
        <v>280000</v>
      </c>
      <c r="NP223" s="7">
        <v>280000</v>
      </c>
      <c r="NQ223" s="7"/>
      <c r="NR223" s="7"/>
      <c r="NS223" s="7"/>
      <c r="NT223" s="7">
        <v>100000</v>
      </c>
      <c r="NU223" s="7">
        <v>60000</v>
      </c>
      <c r="NV223" s="7">
        <v>60000</v>
      </c>
      <c r="NW223" s="7"/>
      <c r="NX223" s="7"/>
      <c r="NY223" s="7"/>
      <c r="NZ223" s="7">
        <v>120000</v>
      </c>
      <c r="OA223" s="7">
        <v>60000</v>
      </c>
      <c r="OB223" s="7">
        <v>60000</v>
      </c>
      <c r="OC223" s="7"/>
      <c r="OD223" s="7"/>
      <c r="OE223" s="7"/>
      <c r="OF223" s="7">
        <v>35000</v>
      </c>
      <c r="OG223" s="7">
        <v>15000</v>
      </c>
      <c r="OH223" s="7">
        <v>15000</v>
      </c>
      <c r="OI223" s="7"/>
      <c r="OJ223" s="7"/>
      <c r="OK223" s="7"/>
      <c r="OL223" s="7">
        <v>220000</v>
      </c>
      <c r="OM223" s="7">
        <v>110000</v>
      </c>
      <c r="ON223" s="7">
        <v>110000</v>
      </c>
      <c r="OO223" s="7"/>
      <c r="OP223" s="7"/>
      <c r="OQ223" s="7"/>
      <c r="OR223" s="7">
        <v>0</v>
      </c>
      <c r="OS223" s="7">
        <v>0</v>
      </c>
      <c r="OT223" s="7">
        <v>0</v>
      </c>
      <c r="OU223" s="7"/>
      <c r="OV223" s="7"/>
      <c r="OW223" s="7"/>
      <c r="OX223" s="7">
        <v>1175000</v>
      </c>
      <c r="OY223" s="7">
        <v>520000</v>
      </c>
      <c r="OZ223" s="7">
        <v>520000</v>
      </c>
      <c r="PA223" s="7"/>
      <c r="PB223" s="7"/>
      <c r="PC223" s="7"/>
      <c r="PD223" s="7">
        <v>0</v>
      </c>
      <c r="PE223" s="7">
        <v>0</v>
      </c>
      <c r="PF223" s="7">
        <v>0</v>
      </c>
      <c r="PG223" s="7"/>
      <c r="PH223" s="7"/>
      <c r="PI223" s="7"/>
      <c r="PJ223" s="7">
        <v>540000</v>
      </c>
      <c r="PK223" s="7">
        <v>0</v>
      </c>
      <c r="PL223" s="7">
        <v>0</v>
      </c>
      <c r="PM223" s="7"/>
      <c r="PN223" s="7"/>
      <c r="PO223" s="7"/>
      <c r="PP223" s="7">
        <v>13125943</v>
      </c>
      <c r="PQ223" s="7">
        <v>7492000</v>
      </c>
      <c r="PR223" s="8">
        <v>7492000</v>
      </c>
      <c r="PS223" s="7">
        <v>100</v>
      </c>
      <c r="PT223" s="7">
        <v>100</v>
      </c>
      <c r="PU223" s="7"/>
      <c r="PV223" s="7">
        <v>8483423</v>
      </c>
      <c r="PW223" s="7"/>
      <c r="PX223" s="7">
        <v>3956000</v>
      </c>
      <c r="PY223" s="7">
        <v>4110000</v>
      </c>
      <c r="PZ223" s="7">
        <v>7492000</v>
      </c>
      <c r="QA223" s="7">
        <v>4759</v>
      </c>
      <c r="QB223" s="7">
        <v>0</v>
      </c>
      <c r="QC223" s="7">
        <v>0</v>
      </c>
      <c r="QD223" s="7">
        <v>0</v>
      </c>
      <c r="QE223" s="7">
        <v>0</v>
      </c>
      <c r="QF223" s="7">
        <v>0</v>
      </c>
      <c r="QG223" s="7">
        <v>0</v>
      </c>
      <c r="QH223" s="7">
        <v>0</v>
      </c>
      <c r="QI223" s="7">
        <v>0</v>
      </c>
      <c r="QJ223" s="7">
        <v>1103211</v>
      </c>
      <c r="QK223" s="7">
        <v>1200000</v>
      </c>
      <c r="QL223" s="7">
        <v>1350000</v>
      </c>
      <c r="QM223" s="7"/>
      <c r="QN223" s="7">
        <v>0</v>
      </c>
      <c r="QO223" s="7">
        <v>0</v>
      </c>
      <c r="QP223" s="7">
        <v>0</v>
      </c>
      <c r="QQ223" s="7"/>
      <c r="QR223" s="7"/>
      <c r="QS223" s="7"/>
      <c r="QT223" s="7"/>
      <c r="QU223" s="7"/>
      <c r="QV223" s="7"/>
      <c r="QW223" s="7"/>
      <c r="QX223" s="7">
        <v>3005000</v>
      </c>
      <c r="QY223" s="7">
        <v>2666000</v>
      </c>
      <c r="QZ223" s="7">
        <v>4283943</v>
      </c>
      <c r="RA223" s="7"/>
      <c r="RB223" s="7"/>
      <c r="RC223" s="7"/>
      <c r="RD223" s="7"/>
      <c r="RE223" s="7"/>
      <c r="RF223" s="7"/>
      <c r="RG223" s="7"/>
      <c r="RH223" s="7"/>
      <c r="RI223" s="7">
        <v>0</v>
      </c>
      <c r="RJ223" s="7"/>
      <c r="RK223" s="7"/>
      <c r="RL223" s="7"/>
      <c r="RM223" s="7" t="s">
        <v>1188</v>
      </c>
      <c r="RN223" s="7"/>
      <c r="RO223" s="7"/>
      <c r="RP223" s="7"/>
      <c r="RQ223" s="7"/>
      <c r="RR223" s="7"/>
      <c r="RS223" s="7"/>
      <c r="RT223" s="7"/>
      <c r="RU223" s="7"/>
      <c r="RV223" s="7"/>
      <c r="RW223" s="7"/>
      <c r="RX223" s="7"/>
      <c r="RY223" s="7"/>
      <c r="RZ223" s="7"/>
      <c r="SA223" s="7"/>
      <c r="SB223" s="7"/>
      <c r="SC223" s="7"/>
      <c r="SD223" s="7"/>
      <c r="SE223" s="7"/>
      <c r="SF223" s="7"/>
      <c r="SG223" s="36">
        <f t="shared" si="397"/>
        <v>13125943</v>
      </c>
      <c r="SH223" s="36">
        <f t="shared" si="398"/>
        <v>13125943</v>
      </c>
      <c r="SI223" s="36">
        <f t="shared" si="399"/>
        <v>8240943</v>
      </c>
      <c r="SJ223" s="20">
        <f t="shared" si="400"/>
        <v>8115743</v>
      </c>
      <c r="SK223" s="20">
        <f t="shared" si="401"/>
        <v>0</v>
      </c>
      <c r="SL223" s="20">
        <f t="shared" si="402"/>
        <v>125200</v>
      </c>
      <c r="SM223" s="20">
        <f t="shared" si="403"/>
        <v>0</v>
      </c>
      <c r="SN223" s="36">
        <f t="shared" si="404"/>
        <v>4885000</v>
      </c>
      <c r="SO223" s="36">
        <f t="shared" si="405"/>
        <v>300000</v>
      </c>
      <c r="SP223" s="20">
        <f t="shared" si="406"/>
        <v>0</v>
      </c>
      <c r="SQ223" s="20">
        <f t="shared" si="407"/>
        <v>300000</v>
      </c>
      <c r="SR223" s="20">
        <f t="shared" si="408"/>
        <v>30000</v>
      </c>
      <c r="SS223" s="20">
        <f t="shared" si="409"/>
        <v>135000</v>
      </c>
      <c r="ST223" s="20">
        <f t="shared" si="410"/>
        <v>70000</v>
      </c>
      <c r="SU223" s="20">
        <f t="shared" si="411"/>
        <v>665000</v>
      </c>
      <c r="SV223" s="36">
        <f t="shared" si="412"/>
        <v>3145000</v>
      </c>
      <c r="SW223" s="20">
        <f t="shared" si="413"/>
        <v>460000</v>
      </c>
      <c r="SX223" s="20">
        <f t="shared" si="414"/>
        <v>150000</v>
      </c>
      <c r="SY223" s="20">
        <f t="shared" si="415"/>
        <v>495000</v>
      </c>
      <c r="SZ223" s="20">
        <f t="shared" si="416"/>
        <v>390000</v>
      </c>
      <c r="TA223" s="20">
        <f t="shared" si="417"/>
        <v>100000</v>
      </c>
      <c r="TB223" s="20">
        <f t="shared" si="418"/>
        <v>120000</v>
      </c>
      <c r="TC223" s="20">
        <f t="shared" si="419"/>
        <v>35000</v>
      </c>
      <c r="TD223" s="20">
        <f t="shared" si="420"/>
        <v>220000</v>
      </c>
      <c r="TE223" s="20">
        <f t="shared" si="421"/>
        <v>0</v>
      </c>
      <c r="TF223" s="20">
        <f t="shared" si="422"/>
        <v>1175000</v>
      </c>
      <c r="TG223" s="20">
        <f t="shared" si="423"/>
        <v>0</v>
      </c>
      <c r="TH223" s="20">
        <f t="shared" si="424"/>
        <v>540000</v>
      </c>
      <c r="TI223" s="6"/>
      <c r="TJ223" s="36">
        <f t="shared" si="425"/>
        <v>7492000</v>
      </c>
      <c r="TK223" s="36">
        <f t="shared" si="426"/>
        <v>7492000</v>
      </c>
      <c r="TL223" s="36">
        <f t="shared" si="427"/>
        <v>5152000</v>
      </c>
      <c r="TM223" s="20">
        <f t="shared" si="428"/>
        <v>5074000</v>
      </c>
      <c r="TN223" s="20">
        <f t="shared" si="429"/>
        <v>0</v>
      </c>
      <c r="TO223" s="20">
        <f t="shared" si="430"/>
        <v>78000</v>
      </c>
      <c r="TP223" s="20">
        <f t="shared" si="431"/>
        <v>0</v>
      </c>
      <c r="TQ223" s="36">
        <f t="shared" si="432"/>
        <v>2340000</v>
      </c>
      <c r="TR223" s="36">
        <f t="shared" si="433"/>
        <v>150000</v>
      </c>
      <c r="TS223" s="20">
        <f t="shared" si="434"/>
        <v>0</v>
      </c>
      <c r="TT223" s="20">
        <f t="shared" si="435"/>
        <v>150000</v>
      </c>
      <c r="TU223" s="20">
        <f t="shared" si="436"/>
        <v>15000</v>
      </c>
      <c r="TV223" s="20">
        <f t="shared" si="437"/>
        <v>90000</v>
      </c>
      <c r="TW223" s="20">
        <f t="shared" si="438"/>
        <v>35000</v>
      </c>
      <c r="TX223" s="20">
        <f t="shared" si="439"/>
        <v>320000</v>
      </c>
      <c r="TY223" s="36">
        <f t="shared" si="440"/>
        <v>1730000</v>
      </c>
      <c r="TZ223" s="20">
        <f t="shared" si="441"/>
        <v>300000</v>
      </c>
      <c r="UA223" s="20">
        <f t="shared" si="442"/>
        <v>85000</v>
      </c>
      <c r="UB223" s="20">
        <f t="shared" si="443"/>
        <v>300000</v>
      </c>
      <c r="UC223" s="20">
        <f t="shared" si="444"/>
        <v>280000</v>
      </c>
      <c r="UD223" s="20">
        <f t="shared" si="445"/>
        <v>60000</v>
      </c>
      <c r="UE223" s="20">
        <f t="shared" si="446"/>
        <v>60000</v>
      </c>
      <c r="UF223" s="20">
        <f t="shared" si="447"/>
        <v>15000</v>
      </c>
      <c r="UG223" s="20">
        <f t="shared" si="448"/>
        <v>110000</v>
      </c>
      <c r="UH223" s="20">
        <f t="shared" si="449"/>
        <v>0</v>
      </c>
      <c r="UI223" s="20">
        <f t="shared" si="450"/>
        <v>520000</v>
      </c>
      <c r="UJ223" s="20">
        <f t="shared" si="451"/>
        <v>0</v>
      </c>
      <c r="UK223" s="20">
        <f t="shared" si="452"/>
        <v>0</v>
      </c>
      <c r="UL223" s="6"/>
      <c r="UM223" s="36">
        <f t="shared" si="453"/>
        <v>7492000</v>
      </c>
      <c r="UN223" s="36">
        <f t="shared" si="454"/>
        <v>7492000</v>
      </c>
      <c r="UO223" s="36">
        <f t="shared" si="455"/>
        <v>5152000</v>
      </c>
      <c r="UP223" s="20">
        <f t="shared" si="456"/>
        <v>5074000</v>
      </c>
      <c r="UQ223" s="20">
        <f t="shared" si="457"/>
        <v>0</v>
      </c>
      <c r="UR223" s="20">
        <f t="shared" si="458"/>
        <v>78000</v>
      </c>
      <c r="US223" s="20">
        <f t="shared" si="459"/>
        <v>0</v>
      </c>
      <c r="UT223" s="36">
        <f t="shared" si="460"/>
        <v>2340000</v>
      </c>
      <c r="UU223" s="36">
        <f t="shared" si="461"/>
        <v>150000</v>
      </c>
      <c r="UV223" s="20">
        <f t="shared" si="462"/>
        <v>0</v>
      </c>
      <c r="UW223" s="20">
        <f t="shared" si="463"/>
        <v>150000</v>
      </c>
      <c r="UX223" s="20">
        <f t="shared" si="464"/>
        <v>15000</v>
      </c>
      <c r="UY223" s="20">
        <f t="shared" si="465"/>
        <v>90000</v>
      </c>
      <c r="UZ223" s="20">
        <f t="shared" si="466"/>
        <v>35000</v>
      </c>
      <c r="VA223" s="20">
        <f t="shared" si="467"/>
        <v>320000</v>
      </c>
      <c r="VB223" s="36">
        <f t="shared" si="468"/>
        <v>1730000</v>
      </c>
      <c r="VC223" s="20">
        <f t="shared" si="469"/>
        <v>300000</v>
      </c>
      <c r="VD223" s="20">
        <f t="shared" si="470"/>
        <v>85000</v>
      </c>
      <c r="VE223" s="20">
        <f t="shared" si="471"/>
        <v>300000</v>
      </c>
      <c r="VF223" s="20">
        <f t="shared" si="472"/>
        <v>280000</v>
      </c>
      <c r="VG223" s="20">
        <f t="shared" si="473"/>
        <v>60000</v>
      </c>
      <c r="VH223" s="20">
        <f t="shared" si="474"/>
        <v>60000</v>
      </c>
      <c r="VI223" s="20">
        <f t="shared" si="475"/>
        <v>15000</v>
      </c>
      <c r="VJ223" s="20">
        <f t="shared" si="476"/>
        <v>110000</v>
      </c>
      <c r="VK223" s="20">
        <f t="shared" si="477"/>
        <v>0</v>
      </c>
      <c r="VL223" s="20">
        <f t="shared" si="478"/>
        <v>520000</v>
      </c>
      <c r="VM223" s="20">
        <f t="shared" si="479"/>
        <v>0</v>
      </c>
      <c r="VN223" s="20">
        <f t="shared" si="480"/>
        <v>0</v>
      </c>
      <c r="VT223" s="34">
        <f t="shared" si="367"/>
        <v>9268423</v>
      </c>
      <c r="VU223" s="34" t="str">
        <f t="shared" si="368"/>
        <v>Věra Kosinová - Daneta, zařízení pro zdravotně postižené</v>
      </c>
      <c r="VV223" s="34" t="str">
        <f t="shared" si="369"/>
        <v>DENNÍ STACIONÁŘ DANETA</v>
      </c>
      <c r="VW223" s="34" t="str">
        <f t="shared" si="370"/>
        <v>denní stacionáře</v>
      </c>
      <c r="VX223" s="10">
        <f t="shared" si="371"/>
        <v>535000</v>
      </c>
      <c r="VY223" s="10"/>
      <c r="VZ223" s="10"/>
      <c r="WA223" s="10">
        <f t="shared" si="372"/>
        <v>460000</v>
      </c>
      <c r="WB223" s="10">
        <f t="shared" si="373"/>
        <v>120000</v>
      </c>
      <c r="WC223" s="10">
        <f t="shared" si="374"/>
        <v>495000</v>
      </c>
      <c r="WD223" s="10">
        <f t="shared" si="375"/>
        <v>220000</v>
      </c>
      <c r="WE223" s="10">
        <f t="shared" si="376"/>
        <v>640000</v>
      </c>
      <c r="WF223" s="10"/>
      <c r="WG223" s="10"/>
      <c r="WH223" s="10">
        <f t="shared" si="377"/>
        <v>0</v>
      </c>
      <c r="WI223" s="10">
        <f t="shared" si="378"/>
        <v>2415000</v>
      </c>
      <c r="WJ223" s="10">
        <f t="shared" si="379"/>
        <v>6134277</v>
      </c>
      <c r="WK223" s="10"/>
      <c r="WL223" s="10">
        <f t="shared" si="380"/>
        <v>2106666</v>
      </c>
      <c r="WM223" s="10">
        <f t="shared" si="381"/>
        <v>13125943</v>
      </c>
      <c r="WN223" s="10">
        <f t="shared" si="382"/>
        <v>13125943</v>
      </c>
      <c r="WO223" s="10">
        <f t="shared" si="383"/>
        <v>0</v>
      </c>
      <c r="WP223" s="10">
        <f t="shared" si="384"/>
        <v>8240943</v>
      </c>
      <c r="WQ223" s="34">
        <v>6115340</v>
      </c>
      <c r="WR223" s="10">
        <f t="shared" si="385"/>
        <v>290000</v>
      </c>
      <c r="WS223" s="10"/>
      <c r="WT223" s="10"/>
      <c r="WU223" s="10">
        <f t="shared" si="386"/>
        <v>300000</v>
      </c>
      <c r="WV223" s="10">
        <f t="shared" si="387"/>
        <v>60000</v>
      </c>
      <c r="WW223" s="10">
        <f t="shared" si="388"/>
        <v>300000</v>
      </c>
      <c r="WX223" s="10">
        <f t="shared" si="389"/>
        <v>110000</v>
      </c>
      <c r="WY223" s="10">
        <f t="shared" si="390"/>
        <v>425000</v>
      </c>
      <c r="WZ223" s="10"/>
      <c r="XA223" s="10"/>
      <c r="XB223" s="10">
        <f t="shared" si="391"/>
        <v>0</v>
      </c>
      <c r="XC223" s="10">
        <f t="shared" si="392"/>
        <v>855000</v>
      </c>
      <c r="XD223" s="10">
        <f t="shared" si="393"/>
        <v>5152000</v>
      </c>
      <c r="XE223" s="10">
        <f t="shared" si="394"/>
        <v>7492000</v>
      </c>
      <c r="XF223" s="10"/>
      <c r="XG223" s="10">
        <f t="shared" si="395"/>
        <v>7492000</v>
      </c>
      <c r="XH223" s="10">
        <f t="shared" si="396"/>
        <v>0</v>
      </c>
      <c r="XI223" s="10"/>
      <c r="XJ223" s="10"/>
      <c r="XK223" s="10"/>
    </row>
    <row r="224" spans="1:635" s="34" customFormat="1" ht="28.5" customHeight="1">
      <c r="A224" s="7">
        <v>1</v>
      </c>
      <c r="B224" s="9" t="s">
        <v>1902</v>
      </c>
      <c r="C224" s="7">
        <v>26652561</v>
      </c>
      <c r="D224" s="7" t="s">
        <v>1903</v>
      </c>
      <c r="E224" s="7" t="s">
        <v>1240</v>
      </c>
      <c r="F224" s="7">
        <v>5539112</v>
      </c>
      <c r="G224" s="7" t="s">
        <v>1208</v>
      </c>
      <c r="H224" s="7" t="s">
        <v>1187</v>
      </c>
      <c r="I224" s="7" t="s">
        <v>1904</v>
      </c>
      <c r="J224" s="35">
        <v>39904</v>
      </c>
      <c r="K224" s="7"/>
      <c r="L224" s="7" t="s">
        <v>1188</v>
      </c>
      <c r="M224" s="7"/>
      <c r="N224" s="7"/>
      <c r="O224" s="7"/>
      <c r="P224" s="7"/>
      <c r="Q224" s="7"/>
      <c r="R224" s="7"/>
      <c r="S224" s="7"/>
      <c r="T224" s="7"/>
      <c r="U224" s="7"/>
      <c r="V224" s="7"/>
      <c r="W224" s="7"/>
      <c r="X224" s="7" t="s">
        <v>1628</v>
      </c>
      <c r="Y224" s="7"/>
      <c r="Z224" s="7">
        <v>15</v>
      </c>
      <c r="AA224" s="7">
        <v>15</v>
      </c>
      <c r="AB224" s="7">
        <v>20</v>
      </c>
      <c r="AC224" s="7">
        <v>20</v>
      </c>
      <c r="AD224" s="7">
        <v>20</v>
      </c>
      <c r="AE224" s="7"/>
      <c r="AF224" s="7"/>
      <c r="AG224" s="7"/>
      <c r="AH224" s="7"/>
      <c r="AI224" s="7"/>
      <c r="AJ224" s="7"/>
      <c r="AK224" s="7"/>
      <c r="AL224" s="7"/>
      <c r="AM224" s="7"/>
      <c r="AN224" s="7">
        <v>4909</v>
      </c>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t="s">
        <v>1211</v>
      </c>
      <c r="BM224" s="7" t="s">
        <v>1212</v>
      </c>
      <c r="BN224" s="7" t="s">
        <v>1905</v>
      </c>
      <c r="BO224" s="7">
        <v>0</v>
      </c>
      <c r="BP224" s="7">
        <v>0</v>
      </c>
      <c r="BQ224" s="7">
        <v>1</v>
      </c>
      <c r="BR224" s="7">
        <v>0</v>
      </c>
      <c r="BS224" s="7">
        <v>0</v>
      </c>
      <c r="BT224" s="7">
        <v>5</v>
      </c>
      <c r="BU224" s="7">
        <v>4</v>
      </c>
      <c r="BV224" s="7">
        <v>3</v>
      </c>
      <c r="BW224" s="7">
        <v>2</v>
      </c>
      <c r="BX224" s="7">
        <v>1</v>
      </c>
      <c r="BY224" s="7">
        <v>5</v>
      </c>
      <c r="BZ224" s="7">
        <v>4</v>
      </c>
      <c r="CA224" s="7">
        <v>4</v>
      </c>
      <c r="CB224" s="7">
        <v>2</v>
      </c>
      <c r="CC224" s="7">
        <v>1</v>
      </c>
      <c r="CD224" s="7">
        <v>1</v>
      </c>
      <c r="CE224" s="7">
        <v>15</v>
      </c>
      <c r="CF224" s="7">
        <v>16</v>
      </c>
      <c r="CG224" s="7"/>
      <c r="CH224" s="7">
        <v>0</v>
      </c>
      <c r="CI224" s="7">
        <v>0</v>
      </c>
      <c r="CJ224" s="7">
        <v>0</v>
      </c>
      <c r="CK224" s="7">
        <v>0</v>
      </c>
      <c r="CL224" s="7">
        <v>0</v>
      </c>
      <c r="CM224" s="7">
        <v>6</v>
      </c>
      <c r="CN224" s="7">
        <v>6</v>
      </c>
      <c r="CO224" s="7">
        <v>6</v>
      </c>
      <c r="CP224" s="7">
        <v>2</v>
      </c>
      <c r="CQ224" s="7">
        <v>0</v>
      </c>
      <c r="CR224" s="7">
        <v>6</v>
      </c>
      <c r="CS224" s="7">
        <v>6</v>
      </c>
      <c r="CT224" s="7">
        <v>6</v>
      </c>
      <c r="CU224" s="7">
        <v>2</v>
      </c>
      <c r="CV224" s="7">
        <v>0</v>
      </c>
      <c r="CW224" s="7">
        <v>0</v>
      </c>
      <c r="CX224" s="7">
        <v>20</v>
      </c>
      <c r="CY224" s="7">
        <v>20</v>
      </c>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v>1</v>
      </c>
      <c r="EL224" s="7">
        <v>0.3</v>
      </c>
      <c r="EM224" s="7">
        <v>0.3</v>
      </c>
      <c r="EN224" s="7">
        <v>96480</v>
      </c>
      <c r="EO224" s="7">
        <v>60000</v>
      </c>
      <c r="EP224" s="7">
        <v>3</v>
      </c>
      <c r="EQ224" s="7">
        <v>3</v>
      </c>
      <c r="ER224" s="7">
        <v>3</v>
      </c>
      <c r="ES224" s="7">
        <v>820080</v>
      </c>
      <c r="ET224" s="7">
        <v>500000</v>
      </c>
      <c r="EU224" s="7"/>
      <c r="EV224" s="7"/>
      <c r="EW224" s="7"/>
      <c r="EX224" s="7"/>
      <c r="EY224" s="7"/>
      <c r="EZ224" s="7"/>
      <c r="FA224" s="7"/>
      <c r="FB224" s="7"/>
      <c r="FC224" s="7"/>
      <c r="FD224" s="7"/>
      <c r="FE224" s="7"/>
      <c r="FF224" s="7"/>
      <c r="FG224" s="7"/>
      <c r="FH224" s="7"/>
      <c r="FI224" s="7"/>
      <c r="FJ224" s="7">
        <v>2</v>
      </c>
      <c r="FK224" s="7">
        <v>0.8</v>
      </c>
      <c r="FL224" s="7">
        <v>0.8</v>
      </c>
      <c r="FM224" s="7">
        <v>287832</v>
      </c>
      <c r="FN224" s="7">
        <v>143000</v>
      </c>
      <c r="FO224" s="7">
        <v>6</v>
      </c>
      <c r="FP224" s="7">
        <v>1.3</v>
      </c>
      <c r="FQ224" s="7">
        <v>0.8</v>
      </c>
      <c r="FR224" s="7">
        <v>726012</v>
      </c>
      <c r="FS224" s="7">
        <v>361000</v>
      </c>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c r="IM224" s="7"/>
      <c r="IN224" s="7"/>
      <c r="IO224" s="7"/>
      <c r="IP224" s="7"/>
      <c r="IQ224" s="7"/>
      <c r="IR224" s="7"/>
      <c r="IS224" s="7"/>
      <c r="IT224" s="7"/>
      <c r="IU224" s="7"/>
      <c r="IV224" s="7"/>
      <c r="IW224" s="7"/>
      <c r="IX224" s="7"/>
      <c r="IY224" s="7"/>
      <c r="IZ224" s="7"/>
      <c r="JA224" s="7"/>
      <c r="JB224" s="7"/>
      <c r="JC224" s="7"/>
      <c r="JD224" s="7"/>
      <c r="JE224" s="7"/>
      <c r="JF224" s="7"/>
      <c r="JG224" s="7"/>
      <c r="JH224" s="7"/>
      <c r="JI224" s="7"/>
      <c r="JJ224" s="7"/>
      <c r="JK224" s="7"/>
      <c r="JL224" s="7"/>
      <c r="JM224" s="7"/>
      <c r="JN224" s="7"/>
      <c r="JO224" s="7"/>
      <c r="JP224" s="7"/>
      <c r="JQ224" s="7"/>
      <c r="JR224" s="7"/>
      <c r="JS224" s="7"/>
      <c r="JT224" s="7"/>
      <c r="JU224" s="7"/>
      <c r="JV224" s="7"/>
      <c r="JW224" s="7"/>
      <c r="JX224" s="7"/>
      <c r="JY224" s="7"/>
      <c r="JZ224" s="7"/>
      <c r="KA224" s="7"/>
      <c r="KB224" s="7"/>
      <c r="KC224" s="7"/>
      <c r="KD224" s="7"/>
      <c r="KE224" s="7"/>
      <c r="KF224" s="7"/>
      <c r="KG224" s="7">
        <v>5</v>
      </c>
      <c r="KH224" s="7">
        <v>125</v>
      </c>
      <c r="KI224" s="7">
        <v>4.0999999999999996</v>
      </c>
      <c r="KJ224" s="7">
        <v>0</v>
      </c>
      <c r="KK224" s="7">
        <v>0</v>
      </c>
      <c r="KL224" s="7">
        <v>0</v>
      </c>
      <c r="KM224" s="7">
        <v>4.0999999999999996</v>
      </c>
      <c r="KN224" s="7">
        <v>1930404</v>
      </c>
      <c r="KO224" s="7">
        <v>1064000</v>
      </c>
      <c r="KP224" s="7">
        <v>1064000</v>
      </c>
      <c r="KQ224" s="7"/>
      <c r="KR224" s="7"/>
      <c r="KS224" s="7"/>
      <c r="KT224" s="7">
        <v>0</v>
      </c>
      <c r="KU224" s="7">
        <v>0</v>
      </c>
      <c r="KV224" s="7">
        <v>0</v>
      </c>
      <c r="KW224" s="7"/>
      <c r="KX224" s="7"/>
      <c r="KY224" s="7"/>
      <c r="KZ224" s="7">
        <v>0</v>
      </c>
      <c r="LA224" s="7">
        <v>0</v>
      </c>
      <c r="LB224" s="7">
        <v>0</v>
      </c>
      <c r="LC224" s="7"/>
      <c r="LD224" s="7"/>
      <c r="LE224" s="7"/>
      <c r="LF224" s="7">
        <v>6500</v>
      </c>
      <c r="LG224" s="7">
        <v>3500</v>
      </c>
      <c r="LH224" s="7">
        <v>3500</v>
      </c>
      <c r="LI224" s="7"/>
      <c r="LJ224" s="7"/>
      <c r="LK224" s="7"/>
      <c r="LL224" s="7">
        <v>0</v>
      </c>
      <c r="LM224" s="7">
        <v>0</v>
      </c>
      <c r="LN224" s="7">
        <v>0</v>
      </c>
      <c r="LO224" s="7"/>
      <c r="LP224" s="7"/>
      <c r="LQ224" s="7"/>
      <c r="LR224" s="7">
        <v>20000</v>
      </c>
      <c r="LS224" s="7">
        <v>20000</v>
      </c>
      <c r="LT224" s="7">
        <v>20000</v>
      </c>
      <c r="LU224" s="7"/>
      <c r="LV224" s="7"/>
      <c r="LW224" s="7"/>
      <c r="LX224" s="7">
        <v>0</v>
      </c>
      <c r="LY224" s="7">
        <v>0</v>
      </c>
      <c r="LZ224" s="7">
        <v>0</v>
      </c>
      <c r="MA224" s="7"/>
      <c r="MB224" s="7"/>
      <c r="MC224" s="7"/>
      <c r="MD224" s="7">
        <v>25000</v>
      </c>
      <c r="ME224" s="7">
        <v>12500</v>
      </c>
      <c r="MF224" s="7">
        <v>12500</v>
      </c>
      <c r="MG224" s="7"/>
      <c r="MH224" s="7"/>
      <c r="MI224" s="7"/>
      <c r="MJ224" s="7">
        <v>35000</v>
      </c>
      <c r="MK224" s="7">
        <v>17500</v>
      </c>
      <c r="ML224" s="7">
        <v>17500</v>
      </c>
      <c r="MM224" s="7"/>
      <c r="MN224" s="7"/>
      <c r="MO224" s="7"/>
      <c r="MP224" s="7">
        <v>20000</v>
      </c>
      <c r="MQ224" s="7">
        <v>10000</v>
      </c>
      <c r="MR224" s="7">
        <v>10000</v>
      </c>
      <c r="MS224" s="7"/>
      <c r="MT224" s="7"/>
      <c r="MU224" s="7"/>
      <c r="MV224" s="7">
        <v>80000</v>
      </c>
      <c r="MW224" s="7">
        <v>40000</v>
      </c>
      <c r="MX224" s="7">
        <v>40000</v>
      </c>
      <c r="MY224" s="7"/>
      <c r="MZ224" s="7"/>
      <c r="NA224" s="7"/>
      <c r="NB224" s="7">
        <v>20000</v>
      </c>
      <c r="NC224" s="7">
        <v>10000</v>
      </c>
      <c r="ND224" s="7">
        <v>10000</v>
      </c>
      <c r="NE224" s="7"/>
      <c r="NF224" s="7"/>
      <c r="NG224" s="7"/>
      <c r="NH224" s="7">
        <v>24000</v>
      </c>
      <c r="NI224" s="7">
        <v>12000</v>
      </c>
      <c r="NJ224" s="7">
        <v>12000</v>
      </c>
      <c r="NK224" s="7"/>
      <c r="NL224" s="7"/>
      <c r="NM224" s="7"/>
      <c r="NN224" s="7">
        <v>5000</v>
      </c>
      <c r="NO224" s="7">
        <v>2500</v>
      </c>
      <c r="NP224" s="7">
        <v>2500</v>
      </c>
      <c r="NQ224" s="7"/>
      <c r="NR224" s="7"/>
      <c r="NS224" s="7"/>
      <c r="NT224" s="7">
        <v>35000</v>
      </c>
      <c r="NU224" s="7">
        <v>17500</v>
      </c>
      <c r="NV224" s="7">
        <v>17500</v>
      </c>
      <c r="NW224" s="7"/>
      <c r="NX224" s="7"/>
      <c r="NY224" s="7"/>
      <c r="NZ224" s="7">
        <v>45000</v>
      </c>
      <c r="OA224" s="7">
        <v>45000</v>
      </c>
      <c r="OB224" s="7">
        <v>45000</v>
      </c>
      <c r="OC224" s="7"/>
      <c r="OD224" s="7"/>
      <c r="OE224" s="7"/>
      <c r="OF224" s="7">
        <v>35000</v>
      </c>
      <c r="OG224" s="7">
        <v>28000</v>
      </c>
      <c r="OH224" s="7">
        <v>28000</v>
      </c>
      <c r="OI224" s="7"/>
      <c r="OJ224" s="7"/>
      <c r="OK224" s="7"/>
      <c r="OL224" s="7">
        <v>0</v>
      </c>
      <c r="OM224" s="7">
        <v>0</v>
      </c>
      <c r="ON224" s="7">
        <v>0</v>
      </c>
      <c r="OO224" s="7"/>
      <c r="OP224" s="7"/>
      <c r="OQ224" s="7"/>
      <c r="OR224" s="7">
        <v>0</v>
      </c>
      <c r="OS224" s="7">
        <v>0</v>
      </c>
      <c r="OT224" s="7">
        <v>0</v>
      </c>
      <c r="OU224" s="7"/>
      <c r="OV224" s="7"/>
      <c r="OW224" s="7"/>
      <c r="OX224" s="7">
        <v>15000</v>
      </c>
      <c r="OY224" s="7">
        <v>7500</v>
      </c>
      <c r="OZ224" s="7">
        <v>7500</v>
      </c>
      <c r="PA224" s="7"/>
      <c r="PB224" s="7"/>
      <c r="PC224" s="7"/>
      <c r="PD224" s="7">
        <v>0</v>
      </c>
      <c r="PE224" s="7">
        <v>0</v>
      </c>
      <c r="PF224" s="7">
        <v>0</v>
      </c>
      <c r="PG224" s="7"/>
      <c r="PH224" s="7"/>
      <c r="PI224" s="7"/>
      <c r="PJ224" s="7">
        <v>10000</v>
      </c>
      <c r="PK224" s="7">
        <v>5000</v>
      </c>
      <c r="PL224" s="7">
        <v>5000</v>
      </c>
      <c r="PM224" s="7"/>
      <c r="PN224" s="7"/>
      <c r="PO224" s="7"/>
      <c r="PP224" s="7">
        <v>2305904</v>
      </c>
      <c r="PQ224" s="7">
        <v>1295000</v>
      </c>
      <c r="PR224" s="8">
        <v>1295000</v>
      </c>
      <c r="PS224" s="7">
        <v>100</v>
      </c>
      <c r="PT224" s="7">
        <v>100</v>
      </c>
      <c r="PU224" s="7"/>
      <c r="PV224" s="7">
        <v>2177884</v>
      </c>
      <c r="PW224" s="7"/>
      <c r="PX224" s="7">
        <v>933000</v>
      </c>
      <c r="PY224" s="7">
        <v>1095000</v>
      </c>
      <c r="PZ224" s="7">
        <v>1295000</v>
      </c>
      <c r="QA224" s="7">
        <v>95822</v>
      </c>
      <c r="QB224" s="7">
        <v>80000</v>
      </c>
      <c r="QC224" s="7">
        <v>70000</v>
      </c>
      <c r="QD224" s="7">
        <v>0</v>
      </c>
      <c r="QE224" s="7">
        <v>0</v>
      </c>
      <c r="QF224" s="7">
        <v>0</v>
      </c>
      <c r="QG224" s="7">
        <v>343000</v>
      </c>
      <c r="QH224" s="7">
        <v>358000</v>
      </c>
      <c r="QI224" s="7">
        <v>487904</v>
      </c>
      <c r="QJ224" s="7">
        <v>234000</v>
      </c>
      <c r="QK224" s="7">
        <v>250000</v>
      </c>
      <c r="QL224" s="7">
        <v>270000</v>
      </c>
      <c r="QM224" s="7"/>
      <c r="QN224" s="7">
        <v>0</v>
      </c>
      <c r="QO224" s="7">
        <v>0</v>
      </c>
      <c r="QP224" s="7">
        <v>0</v>
      </c>
      <c r="QQ224" s="7"/>
      <c r="QR224" s="7"/>
      <c r="QS224" s="7"/>
      <c r="QT224" s="7"/>
      <c r="QU224" s="7"/>
      <c r="QV224" s="7"/>
      <c r="QW224" s="7"/>
      <c r="QX224" s="7">
        <v>165600</v>
      </c>
      <c r="QY224" s="7">
        <v>167000</v>
      </c>
      <c r="QZ224" s="7">
        <v>163000</v>
      </c>
      <c r="RA224" s="7"/>
      <c r="RB224" s="7"/>
      <c r="RC224" s="7"/>
      <c r="RD224" s="7">
        <v>0</v>
      </c>
      <c r="RE224" s="7">
        <v>0</v>
      </c>
      <c r="RF224" s="7">
        <v>20000</v>
      </c>
      <c r="RG224" s="7"/>
      <c r="RH224" s="7"/>
      <c r="RI224" s="7">
        <v>0</v>
      </c>
      <c r="RJ224" s="7"/>
      <c r="RK224" s="7"/>
      <c r="RL224" s="7"/>
      <c r="RM224" s="7" t="s">
        <v>1188</v>
      </c>
      <c r="RN224" s="7"/>
      <c r="RO224" s="7"/>
      <c r="RP224" s="7"/>
      <c r="RQ224" s="7"/>
      <c r="RR224" s="7"/>
      <c r="RS224" s="7"/>
      <c r="RT224" s="7"/>
      <c r="RU224" s="7"/>
      <c r="RV224" s="7"/>
      <c r="RW224" s="7"/>
      <c r="RX224" s="7"/>
      <c r="RY224" s="7"/>
      <c r="RZ224" s="7"/>
      <c r="SA224" s="7"/>
      <c r="SB224" s="7"/>
      <c r="SC224" s="7"/>
      <c r="SD224" s="7"/>
      <c r="SE224" s="7"/>
      <c r="SF224" s="7"/>
      <c r="SG224" s="36">
        <f t="shared" si="397"/>
        <v>2305904</v>
      </c>
      <c r="SH224" s="36">
        <f t="shared" si="398"/>
        <v>2305904</v>
      </c>
      <c r="SI224" s="36">
        <f t="shared" si="399"/>
        <v>1936904</v>
      </c>
      <c r="SJ224" s="20">
        <f t="shared" si="400"/>
        <v>1930404</v>
      </c>
      <c r="SK224" s="20">
        <f t="shared" si="401"/>
        <v>0</v>
      </c>
      <c r="SL224" s="20">
        <f t="shared" si="402"/>
        <v>0</v>
      </c>
      <c r="SM224" s="20">
        <f t="shared" si="403"/>
        <v>6500</v>
      </c>
      <c r="SN224" s="36">
        <f t="shared" si="404"/>
        <v>369000</v>
      </c>
      <c r="SO224" s="36">
        <f t="shared" si="405"/>
        <v>20000</v>
      </c>
      <c r="SP224" s="20">
        <f t="shared" si="406"/>
        <v>0</v>
      </c>
      <c r="SQ224" s="20">
        <f t="shared" si="407"/>
        <v>20000</v>
      </c>
      <c r="SR224" s="20">
        <f t="shared" si="408"/>
        <v>0</v>
      </c>
      <c r="SS224" s="20">
        <f t="shared" si="409"/>
        <v>25000</v>
      </c>
      <c r="ST224" s="20">
        <f t="shared" si="410"/>
        <v>35000</v>
      </c>
      <c r="SU224" s="20">
        <f t="shared" si="411"/>
        <v>20000</v>
      </c>
      <c r="SV224" s="36">
        <f t="shared" si="412"/>
        <v>259000</v>
      </c>
      <c r="SW224" s="20">
        <f t="shared" si="413"/>
        <v>80000</v>
      </c>
      <c r="SX224" s="20">
        <f t="shared" si="414"/>
        <v>20000</v>
      </c>
      <c r="SY224" s="20">
        <f t="shared" si="415"/>
        <v>24000</v>
      </c>
      <c r="SZ224" s="20">
        <f t="shared" si="416"/>
        <v>5000</v>
      </c>
      <c r="TA224" s="20">
        <f t="shared" si="417"/>
        <v>35000</v>
      </c>
      <c r="TB224" s="20">
        <f t="shared" si="418"/>
        <v>45000</v>
      </c>
      <c r="TC224" s="20">
        <f t="shared" si="419"/>
        <v>35000</v>
      </c>
      <c r="TD224" s="20">
        <f t="shared" si="420"/>
        <v>0</v>
      </c>
      <c r="TE224" s="20">
        <f t="shared" si="421"/>
        <v>0</v>
      </c>
      <c r="TF224" s="20">
        <f t="shared" si="422"/>
        <v>15000</v>
      </c>
      <c r="TG224" s="20">
        <f t="shared" si="423"/>
        <v>0</v>
      </c>
      <c r="TH224" s="20">
        <f t="shared" si="424"/>
        <v>10000</v>
      </c>
      <c r="TI224" s="6"/>
      <c r="TJ224" s="36">
        <f t="shared" si="425"/>
        <v>1295000</v>
      </c>
      <c r="TK224" s="36">
        <f t="shared" si="426"/>
        <v>1295000</v>
      </c>
      <c r="TL224" s="36">
        <f t="shared" si="427"/>
        <v>1067500</v>
      </c>
      <c r="TM224" s="20">
        <f t="shared" si="428"/>
        <v>1064000</v>
      </c>
      <c r="TN224" s="20">
        <f t="shared" si="429"/>
        <v>0</v>
      </c>
      <c r="TO224" s="20">
        <f t="shared" si="430"/>
        <v>0</v>
      </c>
      <c r="TP224" s="20">
        <f t="shared" si="431"/>
        <v>3500</v>
      </c>
      <c r="TQ224" s="36">
        <f t="shared" si="432"/>
        <v>227500</v>
      </c>
      <c r="TR224" s="36">
        <f t="shared" si="433"/>
        <v>20000</v>
      </c>
      <c r="TS224" s="20">
        <f t="shared" si="434"/>
        <v>0</v>
      </c>
      <c r="TT224" s="20">
        <f t="shared" si="435"/>
        <v>20000</v>
      </c>
      <c r="TU224" s="20">
        <f t="shared" si="436"/>
        <v>0</v>
      </c>
      <c r="TV224" s="20">
        <f t="shared" si="437"/>
        <v>12500</v>
      </c>
      <c r="TW224" s="20">
        <f t="shared" si="438"/>
        <v>17500</v>
      </c>
      <c r="TX224" s="20">
        <f t="shared" si="439"/>
        <v>10000</v>
      </c>
      <c r="TY224" s="36">
        <f t="shared" si="440"/>
        <v>162500</v>
      </c>
      <c r="TZ224" s="20">
        <f t="shared" si="441"/>
        <v>40000</v>
      </c>
      <c r="UA224" s="20">
        <f t="shared" si="442"/>
        <v>10000</v>
      </c>
      <c r="UB224" s="20">
        <f t="shared" si="443"/>
        <v>12000</v>
      </c>
      <c r="UC224" s="20">
        <f t="shared" si="444"/>
        <v>2500</v>
      </c>
      <c r="UD224" s="20">
        <f t="shared" si="445"/>
        <v>17500</v>
      </c>
      <c r="UE224" s="20">
        <f t="shared" si="446"/>
        <v>45000</v>
      </c>
      <c r="UF224" s="20">
        <f t="shared" si="447"/>
        <v>28000</v>
      </c>
      <c r="UG224" s="20">
        <f t="shared" si="448"/>
        <v>0</v>
      </c>
      <c r="UH224" s="20">
        <f t="shared" si="449"/>
        <v>0</v>
      </c>
      <c r="UI224" s="20">
        <f t="shared" si="450"/>
        <v>7500</v>
      </c>
      <c r="UJ224" s="20">
        <f t="shared" si="451"/>
        <v>0</v>
      </c>
      <c r="UK224" s="20">
        <f t="shared" si="452"/>
        <v>5000</v>
      </c>
      <c r="UL224" s="6"/>
      <c r="UM224" s="36">
        <f t="shared" si="453"/>
        <v>1295000</v>
      </c>
      <c r="UN224" s="36">
        <f t="shared" si="454"/>
        <v>1295000</v>
      </c>
      <c r="UO224" s="36">
        <f t="shared" si="455"/>
        <v>1067500</v>
      </c>
      <c r="UP224" s="20">
        <f t="shared" si="456"/>
        <v>1064000</v>
      </c>
      <c r="UQ224" s="20">
        <f t="shared" si="457"/>
        <v>0</v>
      </c>
      <c r="UR224" s="20">
        <f t="shared" si="458"/>
        <v>0</v>
      </c>
      <c r="US224" s="20">
        <f t="shared" si="459"/>
        <v>3500</v>
      </c>
      <c r="UT224" s="36">
        <f t="shared" si="460"/>
        <v>227500</v>
      </c>
      <c r="UU224" s="36">
        <f t="shared" si="461"/>
        <v>20000</v>
      </c>
      <c r="UV224" s="20">
        <f t="shared" si="462"/>
        <v>0</v>
      </c>
      <c r="UW224" s="20">
        <f t="shared" si="463"/>
        <v>20000</v>
      </c>
      <c r="UX224" s="20">
        <f t="shared" si="464"/>
        <v>0</v>
      </c>
      <c r="UY224" s="20">
        <f t="shared" si="465"/>
        <v>12500</v>
      </c>
      <c r="UZ224" s="20">
        <f t="shared" si="466"/>
        <v>17500</v>
      </c>
      <c r="VA224" s="20">
        <f t="shared" si="467"/>
        <v>10000</v>
      </c>
      <c r="VB224" s="36">
        <f t="shared" si="468"/>
        <v>162500</v>
      </c>
      <c r="VC224" s="20">
        <f t="shared" si="469"/>
        <v>40000</v>
      </c>
      <c r="VD224" s="20">
        <f t="shared" si="470"/>
        <v>10000</v>
      </c>
      <c r="VE224" s="20">
        <f t="shared" si="471"/>
        <v>12000</v>
      </c>
      <c r="VF224" s="20">
        <f t="shared" si="472"/>
        <v>2500</v>
      </c>
      <c r="VG224" s="20">
        <f t="shared" si="473"/>
        <v>17500</v>
      </c>
      <c r="VH224" s="20">
        <f t="shared" si="474"/>
        <v>45000</v>
      </c>
      <c r="VI224" s="20">
        <f t="shared" si="475"/>
        <v>28000</v>
      </c>
      <c r="VJ224" s="20">
        <f t="shared" si="476"/>
        <v>0</v>
      </c>
      <c r="VK224" s="20">
        <f t="shared" si="477"/>
        <v>0</v>
      </c>
      <c r="VL224" s="20">
        <f t="shared" si="478"/>
        <v>7500</v>
      </c>
      <c r="VM224" s="20">
        <f t="shared" si="479"/>
        <v>0</v>
      </c>
      <c r="VN224" s="20">
        <f t="shared" si="480"/>
        <v>5000</v>
      </c>
      <c r="VT224" s="34">
        <f t="shared" si="367"/>
        <v>5539112</v>
      </c>
      <c r="VU224" s="34" t="str">
        <f t="shared" si="368"/>
        <v>Život bez bariér, z. ú.</v>
      </c>
      <c r="VV224" s="34" t="str">
        <f t="shared" si="369"/>
        <v>Denní stacionář - Centrum Klášter</v>
      </c>
      <c r="VW224" s="34" t="str">
        <f t="shared" si="370"/>
        <v>denní stacionáře</v>
      </c>
      <c r="VX224" s="10">
        <f t="shared" si="371"/>
        <v>80000</v>
      </c>
      <c r="VY224" s="10"/>
      <c r="VZ224" s="10"/>
      <c r="WA224" s="10">
        <f t="shared" si="372"/>
        <v>80000</v>
      </c>
      <c r="WB224" s="10">
        <f t="shared" si="373"/>
        <v>45000</v>
      </c>
      <c r="WC224" s="10">
        <f t="shared" si="374"/>
        <v>24000</v>
      </c>
      <c r="WD224" s="10">
        <f t="shared" si="375"/>
        <v>0</v>
      </c>
      <c r="WE224" s="10">
        <f t="shared" si="376"/>
        <v>60000</v>
      </c>
      <c r="WF224" s="10"/>
      <c r="WG224" s="10"/>
      <c r="WH224" s="10">
        <f t="shared" si="377"/>
        <v>0</v>
      </c>
      <c r="WI224" s="10">
        <f t="shared" si="378"/>
        <v>80000</v>
      </c>
      <c r="WJ224" s="10">
        <f t="shared" si="379"/>
        <v>1204392</v>
      </c>
      <c r="WK224" s="10"/>
      <c r="WL224" s="10">
        <f t="shared" si="380"/>
        <v>732512</v>
      </c>
      <c r="WM224" s="10">
        <f t="shared" si="381"/>
        <v>2305904</v>
      </c>
      <c r="WN224" s="10">
        <f t="shared" si="382"/>
        <v>2305904</v>
      </c>
      <c r="WO224" s="10">
        <f t="shared" si="383"/>
        <v>0</v>
      </c>
      <c r="WP224" s="10">
        <f t="shared" si="384"/>
        <v>1936904</v>
      </c>
      <c r="WQ224" s="34">
        <v>6115340</v>
      </c>
      <c r="WR224" s="10">
        <f t="shared" si="385"/>
        <v>50000</v>
      </c>
      <c r="WS224" s="10"/>
      <c r="WT224" s="10"/>
      <c r="WU224" s="10">
        <f t="shared" si="386"/>
        <v>40000</v>
      </c>
      <c r="WV224" s="10">
        <f t="shared" si="387"/>
        <v>45000</v>
      </c>
      <c r="WW224" s="10">
        <f t="shared" si="388"/>
        <v>12000</v>
      </c>
      <c r="WX224" s="10">
        <f t="shared" si="389"/>
        <v>0</v>
      </c>
      <c r="WY224" s="10">
        <f t="shared" si="390"/>
        <v>30000</v>
      </c>
      <c r="WZ224" s="10"/>
      <c r="XA224" s="10"/>
      <c r="XB224" s="10">
        <f t="shared" si="391"/>
        <v>0</v>
      </c>
      <c r="XC224" s="10">
        <f t="shared" si="392"/>
        <v>50500</v>
      </c>
      <c r="XD224" s="10">
        <f t="shared" si="393"/>
        <v>1067500</v>
      </c>
      <c r="XE224" s="10">
        <f t="shared" si="394"/>
        <v>1295000</v>
      </c>
      <c r="XF224" s="10"/>
      <c r="XG224" s="10">
        <f t="shared" si="395"/>
        <v>1295000</v>
      </c>
      <c r="XH224" s="10">
        <f t="shared" si="396"/>
        <v>0</v>
      </c>
      <c r="XI224" s="10"/>
      <c r="XJ224" s="10"/>
      <c r="XK224" s="10"/>
    </row>
    <row r="225" spans="1:635" s="34" customFormat="1" ht="28.5" customHeight="1">
      <c r="A225" s="7">
        <v>1</v>
      </c>
      <c r="B225" s="9" t="s">
        <v>1902</v>
      </c>
      <c r="C225" s="7">
        <v>26652561</v>
      </c>
      <c r="D225" s="7" t="s">
        <v>1903</v>
      </c>
      <c r="E225" s="7" t="s">
        <v>1240</v>
      </c>
      <c r="F225" s="7">
        <v>7218817</v>
      </c>
      <c r="G225" s="7" t="s">
        <v>1220</v>
      </c>
      <c r="H225" s="7" t="s">
        <v>1221</v>
      </c>
      <c r="I225" s="7" t="s">
        <v>1645</v>
      </c>
      <c r="J225" s="35">
        <v>39083</v>
      </c>
      <c r="K225" s="7"/>
      <c r="L225" s="7" t="s">
        <v>1188</v>
      </c>
      <c r="M225" s="7"/>
      <c r="N225" s="7"/>
      <c r="O225" s="7"/>
      <c r="P225" s="7"/>
      <c r="Q225" s="7"/>
      <c r="R225" s="7"/>
      <c r="S225" s="7"/>
      <c r="T225" s="7"/>
      <c r="U225" s="7"/>
      <c r="V225" s="7"/>
      <c r="W225" s="7"/>
      <c r="X225" s="7" t="s">
        <v>1291</v>
      </c>
      <c r="Y225" s="7"/>
      <c r="Z225" s="7">
        <v>20</v>
      </c>
      <c r="AA225" s="7">
        <v>20</v>
      </c>
      <c r="AB225" s="7">
        <v>32</v>
      </c>
      <c r="AC225" s="7">
        <v>28</v>
      </c>
      <c r="AD225" s="7">
        <v>30</v>
      </c>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t="s">
        <v>1906</v>
      </c>
      <c r="BM225" s="7" t="s">
        <v>1212</v>
      </c>
      <c r="BN225" s="7" t="s">
        <v>1303</v>
      </c>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v>1</v>
      </c>
      <c r="EL225" s="7">
        <v>0.5</v>
      </c>
      <c r="EM225" s="7">
        <v>0.5</v>
      </c>
      <c r="EN225" s="7">
        <v>160800</v>
      </c>
      <c r="EO225" s="7">
        <v>0</v>
      </c>
      <c r="EP225" s="7">
        <v>3</v>
      </c>
      <c r="EQ225" s="7">
        <v>2</v>
      </c>
      <c r="ER225" s="7">
        <v>1.8</v>
      </c>
      <c r="ES225" s="7">
        <v>546720</v>
      </c>
      <c r="ET225" s="7">
        <v>0</v>
      </c>
      <c r="EU225" s="7"/>
      <c r="EV225" s="7"/>
      <c r="EW225" s="7"/>
      <c r="EX225" s="7"/>
      <c r="EY225" s="7"/>
      <c r="EZ225" s="7"/>
      <c r="FA225" s="7"/>
      <c r="FB225" s="7"/>
      <c r="FC225" s="7"/>
      <c r="FD225" s="7"/>
      <c r="FE225" s="7"/>
      <c r="FF225" s="7"/>
      <c r="FG225" s="7"/>
      <c r="FH225" s="7"/>
      <c r="FI225" s="7"/>
      <c r="FJ225" s="7">
        <v>2</v>
      </c>
      <c r="FK225" s="7">
        <v>0.7</v>
      </c>
      <c r="FL225" s="7">
        <v>0.7</v>
      </c>
      <c r="FM225" s="7">
        <v>257280</v>
      </c>
      <c r="FN225" s="7">
        <v>0</v>
      </c>
      <c r="FO225" s="7">
        <v>7</v>
      </c>
      <c r="FP225" s="7">
        <v>1.5</v>
      </c>
      <c r="FQ225" s="7">
        <v>1.1499999999999999</v>
      </c>
      <c r="FR225" s="7">
        <v>305500</v>
      </c>
      <c r="FS225" s="7">
        <v>0</v>
      </c>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c r="IP225" s="7"/>
      <c r="IQ225" s="7"/>
      <c r="IR225" s="7"/>
      <c r="IS225" s="7"/>
      <c r="IT225" s="7"/>
      <c r="IU225" s="7"/>
      <c r="IV225" s="7"/>
      <c r="IW225" s="7"/>
      <c r="IX225" s="7"/>
      <c r="IY225" s="7"/>
      <c r="IZ225" s="7"/>
      <c r="JA225" s="7"/>
      <c r="JB225" s="7"/>
      <c r="JC225" s="7"/>
      <c r="JD225" s="7"/>
      <c r="JE225" s="7"/>
      <c r="JF225" s="7"/>
      <c r="JG225" s="7"/>
      <c r="JH225" s="7"/>
      <c r="JI225" s="7"/>
      <c r="JJ225" s="7"/>
      <c r="JK225" s="7"/>
      <c r="JL225" s="7"/>
      <c r="JM225" s="7"/>
      <c r="JN225" s="7"/>
      <c r="JO225" s="7"/>
      <c r="JP225" s="7"/>
      <c r="JQ225" s="7"/>
      <c r="JR225" s="7"/>
      <c r="JS225" s="7"/>
      <c r="JT225" s="7"/>
      <c r="JU225" s="7"/>
      <c r="JV225" s="7"/>
      <c r="JW225" s="7"/>
      <c r="JX225" s="7"/>
      <c r="JY225" s="7"/>
      <c r="JZ225" s="7"/>
      <c r="KA225" s="7"/>
      <c r="KB225" s="7"/>
      <c r="KC225" s="7"/>
      <c r="KD225" s="7"/>
      <c r="KE225" s="7"/>
      <c r="KF225" s="7"/>
      <c r="KG225" s="7">
        <v>5</v>
      </c>
      <c r="KH225" s="7">
        <v>125</v>
      </c>
      <c r="KI225" s="7">
        <v>3.2</v>
      </c>
      <c r="KJ225" s="7">
        <v>0</v>
      </c>
      <c r="KK225" s="7">
        <v>0</v>
      </c>
      <c r="KL225" s="7">
        <v>0</v>
      </c>
      <c r="KM225" s="7">
        <v>3.2</v>
      </c>
      <c r="KN225" s="7">
        <v>1270300</v>
      </c>
      <c r="KO225" s="7">
        <v>0</v>
      </c>
      <c r="KP225" s="7">
        <v>0</v>
      </c>
      <c r="KQ225" s="7"/>
      <c r="KR225" s="7"/>
      <c r="KS225" s="7"/>
      <c r="KT225" s="7">
        <v>0</v>
      </c>
      <c r="KU225" s="7">
        <v>0</v>
      </c>
      <c r="KV225" s="7">
        <v>0</v>
      </c>
      <c r="KW225" s="7"/>
      <c r="KX225" s="7"/>
      <c r="KY225" s="7"/>
      <c r="KZ225" s="7">
        <v>0</v>
      </c>
      <c r="LA225" s="7">
        <v>0</v>
      </c>
      <c r="LB225" s="7">
        <v>0</v>
      </c>
      <c r="LC225" s="7"/>
      <c r="LD225" s="7"/>
      <c r="LE225" s="7"/>
      <c r="LF225" s="7">
        <v>5500</v>
      </c>
      <c r="LG225" s="7">
        <v>0</v>
      </c>
      <c r="LH225" s="7">
        <v>0</v>
      </c>
      <c r="LI225" s="7"/>
      <c r="LJ225" s="7"/>
      <c r="LK225" s="7"/>
      <c r="LL225" s="7">
        <v>0</v>
      </c>
      <c r="LM225" s="7">
        <v>0</v>
      </c>
      <c r="LN225" s="7">
        <v>0</v>
      </c>
      <c r="LO225" s="7"/>
      <c r="LP225" s="7"/>
      <c r="LQ225" s="7"/>
      <c r="LR225" s="7">
        <v>20000</v>
      </c>
      <c r="LS225" s="7">
        <v>20000</v>
      </c>
      <c r="LT225" s="7">
        <v>20000</v>
      </c>
      <c r="LU225" s="7"/>
      <c r="LV225" s="7"/>
      <c r="LW225" s="7"/>
      <c r="LX225" s="7">
        <v>0</v>
      </c>
      <c r="LY225" s="7">
        <v>0</v>
      </c>
      <c r="LZ225" s="7">
        <v>0</v>
      </c>
      <c r="MA225" s="7"/>
      <c r="MB225" s="7"/>
      <c r="MC225" s="7"/>
      <c r="MD225" s="7">
        <v>20000</v>
      </c>
      <c r="ME225" s="7">
        <v>0</v>
      </c>
      <c r="MF225" s="7">
        <v>0</v>
      </c>
      <c r="MG225" s="7"/>
      <c r="MH225" s="7"/>
      <c r="MI225" s="7"/>
      <c r="MJ225" s="7">
        <v>37000</v>
      </c>
      <c r="MK225" s="7">
        <v>20000</v>
      </c>
      <c r="ML225" s="7">
        <v>20000</v>
      </c>
      <c r="MM225" s="7"/>
      <c r="MN225" s="7"/>
      <c r="MO225" s="7"/>
      <c r="MP225" s="7">
        <v>15000</v>
      </c>
      <c r="MQ225" s="7">
        <v>0</v>
      </c>
      <c r="MR225" s="7">
        <v>0</v>
      </c>
      <c r="MS225" s="7"/>
      <c r="MT225" s="7"/>
      <c r="MU225" s="7"/>
      <c r="MV225" s="7">
        <v>120000</v>
      </c>
      <c r="MW225" s="7">
        <v>50000</v>
      </c>
      <c r="MX225" s="7">
        <v>50000</v>
      </c>
      <c r="MY225" s="7"/>
      <c r="MZ225" s="7"/>
      <c r="NA225" s="7"/>
      <c r="NB225" s="7">
        <v>20000</v>
      </c>
      <c r="NC225" s="7">
        <v>0</v>
      </c>
      <c r="ND225" s="7">
        <v>0</v>
      </c>
      <c r="NE225" s="7"/>
      <c r="NF225" s="7"/>
      <c r="NG225" s="7"/>
      <c r="NH225" s="7">
        <v>24000</v>
      </c>
      <c r="NI225" s="7">
        <v>0</v>
      </c>
      <c r="NJ225" s="7">
        <v>0</v>
      </c>
      <c r="NK225" s="7"/>
      <c r="NL225" s="7"/>
      <c r="NM225" s="7"/>
      <c r="NN225" s="7">
        <v>5000</v>
      </c>
      <c r="NO225" s="7">
        <v>0</v>
      </c>
      <c r="NP225" s="7">
        <v>0</v>
      </c>
      <c r="NQ225" s="7"/>
      <c r="NR225" s="7"/>
      <c r="NS225" s="7"/>
      <c r="NT225" s="7">
        <v>30000</v>
      </c>
      <c r="NU225" s="7">
        <v>30000</v>
      </c>
      <c r="NV225" s="7">
        <v>30000</v>
      </c>
      <c r="NW225" s="7"/>
      <c r="NX225" s="7"/>
      <c r="NY225" s="7"/>
      <c r="NZ225" s="7">
        <v>45000</v>
      </c>
      <c r="OA225" s="7">
        <v>26556</v>
      </c>
      <c r="OB225" s="7">
        <v>26556</v>
      </c>
      <c r="OC225" s="7"/>
      <c r="OD225" s="7"/>
      <c r="OE225" s="7"/>
      <c r="OF225" s="7">
        <v>35000</v>
      </c>
      <c r="OG225" s="7">
        <v>0</v>
      </c>
      <c r="OH225" s="7">
        <v>0</v>
      </c>
      <c r="OI225" s="7"/>
      <c r="OJ225" s="7"/>
      <c r="OK225" s="7"/>
      <c r="OL225" s="7">
        <v>0</v>
      </c>
      <c r="OM225" s="7">
        <v>0</v>
      </c>
      <c r="ON225" s="7">
        <v>0</v>
      </c>
      <c r="OO225" s="7"/>
      <c r="OP225" s="7"/>
      <c r="OQ225" s="7"/>
      <c r="OR225" s="7">
        <v>0</v>
      </c>
      <c r="OS225" s="7">
        <v>0</v>
      </c>
      <c r="OT225" s="7">
        <v>0</v>
      </c>
      <c r="OU225" s="7"/>
      <c r="OV225" s="7"/>
      <c r="OW225" s="7"/>
      <c r="OX225" s="7">
        <v>10000</v>
      </c>
      <c r="OY225" s="7">
        <v>0</v>
      </c>
      <c r="OZ225" s="7">
        <v>0</v>
      </c>
      <c r="PA225" s="7"/>
      <c r="PB225" s="7"/>
      <c r="PC225" s="7"/>
      <c r="PD225" s="7">
        <v>0</v>
      </c>
      <c r="PE225" s="7">
        <v>0</v>
      </c>
      <c r="PF225" s="7">
        <v>0</v>
      </c>
      <c r="PG225" s="7"/>
      <c r="PH225" s="7"/>
      <c r="PI225" s="7"/>
      <c r="PJ225" s="7">
        <v>10000</v>
      </c>
      <c r="PK225" s="7">
        <v>0</v>
      </c>
      <c r="PL225" s="7">
        <v>0</v>
      </c>
      <c r="PM225" s="7"/>
      <c r="PN225" s="7"/>
      <c r="PO225" s="7"/>
      <c r="PP225" s="7">
        <v>1666800</v>
      </c>
      <c r="PQ225" s="7">
        <v>146556</v>
      </c>
      <c r="PR225" s="8">
        <v>146556</v>
      </c>
      <c r="PS225" s="7">
        <v>100</v>
      </c>
      <c r="PT225" s="7">
        <v>100</v>
      </c>
      <c r="PU225" s="7"/>
      <c r="PV225" s="7"/>
      <c r="PW225" s="7"/>
      <c r="PX225" s="7">
        <v>343000</v>
      </c>
      <c r="PY225" s="7">
        <v>0</v>
      </c>
      <c r="PZ225" s="7">
        <v>146556</v>
      </c>
      <c r="QA225" s="7">
        <v>192697</v>
      </c>
      <c r="QB225" s="7">
        <v>190000</v>
      </c>
      <c r="QC225" s="7">
        <v>70000</v>
      </c>
      <c r="QD225" s="7">
        <v>0</v>
      </c>
      <c r="QE225" s="7">
        <v>0</v>
      </c>
      <c r="QF225" s="7">
        <v>0</v>
      </c>
      <c r="QG225" s="7">
        <v>0</v>
      </c>
      <c r="QH225" s="7">
        <v>0</v>
      </c>
      <c r="QI225" s="7">
        <v>143500</v>
      </c>
      <c r="QJ225" s="7">
        <v>0</v>
      </c>
      <c r="QK225" s="7">
        <v>0</v>
      </c>
      <c r="QL225" s="7">
        <v>0</v>
      </c>
      <c r="QM225" s="7"/>
      <c r="QN225" s="7">
        <v>0</v>
      </c>
      <c r="QO225" s="7">
        <v>0</v>
      </c>
      <c r="QP225" s="7">
        <v>0</v>
      </c>
      <c r="QQ225" s="7"/>
      <c r="QR225" s="7"/>
      <c r="QS225" s="7"/>
      <c r="QT225" s="7"/>
      <c r="QU225" s="7">
        <v>50000</v>
      </c>
      <c r="QV225" s="7">
        <v>0</v>
      </c>
      <c r="QW225" s="7">
        <v>0</v>
      </c>
      <c r="QX225" s="7">
        <v>20000</v>
      </c>
      <c r="QY225" s="7">
        <v>0</v>
      </c>
      <c r="QZ225" s="7">
        <v>0</v>
      </c>
      <c r="RA225" s="7">
        <v>1118000</v>
      </c>
      <c r="RB225" s="7">
        <v>1306744</v>
      </c>
      <c r="RC225" s="7">
        <v>1306744</v>
      </c>
      <c r="RD225" s="7"/>
      <c r="RE225" s="7"/>
      <c r="RF225" s="7"/>
      <c r="RG225" s="7"/>
      <c r="RH225" s="7"/>
      <c r="RI225" s="7">
        <v>0</v>
      </c>
      <c r="RJ225" s="7"/>
      <c r="RK225" s="7"/>
      <c r="RL225" s="7"/>
      <c r="RM225" s="7" t="s">
        <v>1188</v>
      </c>
      <c r="RN225" s="7"/>
      <c r="RO225" s="7"/>
      <c r="RP225" s="7"/>
      <c r="RQ225" s="7"/>
      <c r="RR225" s="7"/>
      <c r="RS225" s="7"/>
      <c r="RT225" s="7"/>
      <c r="RU225" s="7"/>
      <c r="RV225" s="7"/>
      <c r="RW225" s="7"/>
      <c r="RX225" s="7"/>
      <c r="RY225" s="7"/>
      <c r="RZ225" s="7"/>
      <c r="SA225" s="7"/>
      <c r="SB225" s="7"/>
      <c r="SC225" s="7"/>
      <c r="SD225" s="7"/>
      <c r="SE225" s="7"/>
      <c r="SF225" s="7"/>
      <c r="SG225" s="36">
        <f t="shared" si="397"/>
        <v>1666800</v>
      </c>
      <c r="SH225" s="36">
        <f t="shared" si="398"/>
        <v>1666800</v>
      </c>
      <c r="SI225" s="36">
        <f t="shared" si="399"/>
        <v>1275800</v>
      </c>
      <c r="SJ225" s="20">
        <f t="shared" si="400"/>
        <v>1270300</v>
      </c>
      <c r="SK225" s="20">
        <f t="shared" si="401"/>
        <v>0</v>
      </c>
      <c r="SL225" s="20">
        <f t="shared" si="402"/>
        <v>0</v>
      </c>
      <c r="SM225" s="20">
        <f t="shared" si="403"/>
        <v>5500</v>
      </c>
      <c r="SN225" s="36">
        <f t="shared" si="404"/>
        <v>391000</v>
      </c>
      <c r="SO225" s="36">
        <f t="shared" si="405"/>
        <v>20000</v>
      </c>
      <c r="SP225" s="20">
        <f t="shared" si="406"/>
        <v>0</v>
      </c>
      <c r="SQ225" s="20">
        <f t="shared" si="407"/>
        <v>20000</v>
      </c>
      <c r="SR225" s="20">
        <f t="shared" si="408"/>
        <v>0</v>
      </c>
      <c r="SS225" s="20">
        <f t="shared" si="409"/>
        <v>20000</v>
      </c>
      <c r="ST225" s="20">
        <f t="shared" si="410"/>
        <v>37000</v>
      </c>
      <c r="SU225" s="20">
        <f t="shared" si="411"/>
        <v>15000</v>
      </c>
      <c r="SV225" s="36">
        <f t="shared" si="412"/>
        <v>289000</v>
      </c>
      <c r="SW225" s="20">
        <f t="shared" si="413"/>
        <v>120000</v>
      </c>
      <c r="SX225" s="20">
        <f t="shared" si="414"/>
        <v>20000</v>
      </c>
      <c r="SY225" s="20">
        <f t="shared" si="415"/>
        <v>24000</v>
      </c>
      <c r="SZ225" s="20">
        <f t="shared" si="416"/>
        <v>5000</v>
      </c>
      <c r="TA225" s="20">
        <f t="shared" si="417"/>
        <v>30000</v>
      </c>
      <c r="TB225" s="20">
        <f t="shared" si="418"/>
        <v>45000</v>
      </c>
      <c r="TC225" s="20">
        <f t="shared" si="419"/>
        <v>35000</v>
      </c>
      <c r="TD225" s="20">
        <f t="shared" si="420"/>
        <v>0</v>
      </c>
      <c r="TE225" s="20">
        <f t="shared" si="421"/>
        <v>0</v>
      </c>
      <c r="TF225" s="20">
        <f t="shared" si="422"/>
        <v>10000</v>
      </c>
      <c r="TG225" s="20">
        <f t="shared" si="423"/>
        <v>0</v>
      </c>
      <c r="TH225" s="20">
        <f t="shared" si="424"/>
        <v>10000</v>
      </c>
      <c r="TI225" s="6"/>
      <c r="TJ225" s="36">
        <f t="shared" si="425"/>
        <v>146556</v>
      </c>
      <c r="TK225" s="36">
        <f t="shared" si="426"/>
        <v>146556</v>
      </c>
      <c r="TL225" s="36">
        <f t="shared" si="427"/>
        <v>0</v>
      </c>
      <c r="TM225" s="20">
        <f t="shared" si="428"/>
        <v>0</v>
      </c>
      <c r="TN225" s="20">
        <f t="shared" si="429"/>
        <v>0</v>
      </c>
      <c r="TO225" s="20">
        <f t="shared" si="430"/>
        <v>0</v>
      </c>
      <c r="TP225" s="20">
        <f t="shared" si="431"/>
        <v>0</v>
      </c>
      <c r="TQ225" s="36">
        <f t="shared" si="432"/>
        <v>146556</v>
      </c>
      <c r="TR225" s="36">
        <f t="shared" si="433"/>
        <v>20000</v>
      </c>
      <c r="TS225" s="20">
        <f t="shared" si="434"/>
        <v>0</v>
      </c>
      <c r="TT225" s="20">
        <f t="shared" si="435"/>
        <v>20000</v>
      </c>
      <c r="TU225" s="20">
        <f t="shared" si="436"/>
        <v>0</v>
      </c>
      <c r="TV225" s="20">
        <f t="shared" si="437"/>
        <v>0</v>
      </c>
      <c r="TW225" s="20">
        <f t="shared" si="438"/>
        <v>20000</v>
      </c>
      <c r="TX225" s="20">
        <f t="shared" si="439"/>
        <v>0</v>
      </c>
      <c r="TY225" s="36">
        <f t="shared" si="440"/>
        <v>106556</v>
      </c>
      <c r="TZ225" s="20">
        <f t="shared" si="441"/>
        <v>50000</v>
      </c>
      <c r="UA225" s="20">
        <f t="shared" si="442"/>
        <v>0</v>
      </c>
      <c r="UB225" s="20">
        <f t="shared" si="443"/>
        <v>0</v>
      </c>
      <c r="UC225" s="20">
        <f t="shared" si="444"/>
        <v>0</v>
      </c>
      <c r="UD225" s="20">
        <f t="shared" si="445"/>
        <v>30000</v>
      </c>
      <c r="UE225" s="20">
        <f t="shared" si="446"/>
        <v>26556</v>
      </c>
      <c r="UF225" s="20">
        <f t="shared" si="447"/>
        <v>0</v>
      </c>
      <c r="UG225" s="20">
        <f t="shared" si="448"/>
        <v>0</v>
      </c>
      <c r="UH225" s="20">
        <f t="shared" si="449"/>
        <v>0</v>
      </c>
      <c r="UI225" s="20">
        <f t="shared" si="450"/>
        <v>0</v>
      </c>
      <c r="UJ225" s="20">
        <f t="shared" si="451"/>
        <v>0</v>
      </c>
      <c r="UK225" s="20">
        <f t="shared" si="452"/>
        <v>0</v>
      </c>
      <c r="UL225" s="6"/>
      <c r="UM225" s="36">
        <f t="shared" si="453"/>
        <v>146556</v>
      </c>
      <c r="UN225" s="36">
        <f t="shared" si="454"/>
        <v>146556</v>
      </c>
      <c r="UO225" s="36">
        <f t="shared" si="455"/>
        <v>0</v>
      </c>
      <c r="UP225" s="20">
        <f t="shared" si="456"/>
        <v>0</v>
      </c>
      <c r="UQ225" s="20">
        <f t="shared" si="457"/>
        <v>0</v>
      </c>
      <c r="UR225" s="20">
        <f t="shared" si="458"/>
        <v>0</v>
      </c>
      <c r="US225" s="20">
        <f t="shared" si="459"/>
        <v>0</v>
      </c>
      <c r="UT225" s="36">
        <f t="shared" si="460"/>
        <v>146556</v>
      </c>
      <c r="UU225" s="36">
        <f t="shared" si="461"/>
        <v>20000</v>
      </c>
      <c r="UV225" s="20">
        <f t="shared" si="462"/>
        <v>0</v>
      </c>
      <c r="UW225" s="20">
        <f t="shared" si="463"/>
        <v>20000</v>
      </c>
      <c r="UX225" s="20">
        <f t="shared" si="464"/>
        <v>0</v>
      </c>
      <c r="UY225" s="20">
        <f t="shared" si="465"/>
        <v>0</v>
      </c>
      <c r="UZ225" s="20">
        <f t="shared" si="466"/>
        <v>20000</v>
      </c>
      <c r="VA225" s="20">
        <f t="shared" si="467"/>
        <v>0</v>
      </c>
      <c r="VB225" s="36">
        <f t="shared" si="468"/>
        <v>106556</v>
      </c>
      <c r="VC225" s="20">
        <f t="shared" si="469"/>
        <v>50000</v>
      </c>
      <c r="VD225" s="20">
        <f t="shared" si="470"/>
        <v>0</v>
      </c>
      <c r="VE225" s="20">
        <f t="shared" si="471"/>
        <v>0</v>
      </c>
      <c r="VF225" s="20">
        <f t="shared" si="472"/>
        <v>0</v>
      </c>
      <c r="VG225" s="20">
        <f t="shared" si="473"/>
        <v>30000</v>
      </c>
      <c r="VH225" s="20">
        <f t="shared" si="474"/>
        <v>26556</v>
      </c>
      <c r="VI225" s="20">
        <f t="shared" si="475"/>
        <v>0</v>
      </c>
      <c r="VJ225" s="20">
        <f t="shared" si="476"/>
        <v>0</v>
      </c>
      <c r="VK225" s="20">
        <f t="shared" si="477"/>
        <v>0</v>
      </c>
      <c r="VL225" s="20">
        <f t="shared" si="478"/>
        <v>0</v>
      </c>
      <c r="VM225" s="20">
        <f t="shared" si="479"/>
        <v>0</v>
      </c>
      <c r="VN225" s="20">
        <f t="shared" si="480"/>
        <v>0</v>
      </c>
      <c r="VT225" s="34">
        <f t="shared" si="367"/>
        <v>7218817</v>
      </c>
      <c r="VU225" s="34" t="str">
        <f t="shared" si="368"/>
        <v>Život bez bariér, z. ú.</v>
      </c>
      <c r="VV225" s="34" t="str">
        <f t="shared" si="369"/>
        <v>Sociální rehabilitace</v>
      </c>
      <c r="VW225" s="34" t="str">
        <f t="shared" si="370"/>
        <v>sociální rehabilitace</v>
      </c>
      <c r="VX225" s="10">
        <f t="shared" si="371"/>
        <v>77000</v>
      </c>
      <c r="VY225" s="10"/>
      <c r="VZ225" s="10"/>
      <c r="WA225" s="10">
        <f t="shared" si="372"/>
        <v>120000</v>
      </c>
      <c r="WB225" s="10">
        <f t="shared" si="373"/>
        <v>45000</v>
      </c>
      <c r="WC225" s="10">
        <f t="shared" si="374"/>
        <v>24000</v>
      </c>
      <c r="WD225" s="10">
        <f t="shared" si="375"/>
        <v>0</v>
      </c>
      <c r="WE225" s="10">
        <f t="shared" si="376"/>
        <v>55000</v>
      </c>
      <c r="WF225" s="10"/>
      <c r="WG225" s="10"/>
      <c r="WH225" s="10">
        <f t="shared" si="377"/>
        <v>0</v>
      </c>
      <c r="WI225" s="10">
        <f t="shared" si="378"/>
        <v>70000</v>
      </c>
      <c r="WJ225" s="10">
        <f t="shared" si="379"/>
        <v>964800</v>
      </c>
      <c r="WK225" s="10"/>
      <c r="WL225" s="10">
        <f t="shared" si="380"/>
        <v>311000</v>
      </c>
      <c r="WM225" s="10">
        <f t="shared" si="381"/>
        <v>1666800</v>
      </c>
      <c r="WN225" s="10">
        <f t="shared" si="382"/>
        <v>1666800</v>
      </c>
      <c r="WO225" s="10">
        <f t="shared" si="383"/>
        <v>0</v>
      </c>
      <c r="WP225" s="10">
        <f t="shared" si="384"/>
        <v>1275800</v>
      </c>
      <c r="WQ225" s="34">
        <v>6115340</v>
      </c>
      <c r="WR225" s="10">
        <f t="shared" si="385"/>
        <v>40000</v>
      </c>
      <c r="WS225" s="10"/>
      <c r="WT225" s="10"/>
      <c r="WU225" s="10">
        <f t="shared" si="386"/>
        <v>50000</v>
      </c>
      <c r="WV225" s="10">
        <f t="shared" si="387"/>
        <v>26556</v>
      </c>
      <c r="WW225" s="10">
        <f t="shared" si="388"/>
        <v>0</v>
      </c>
      <c r="WX225" s="10">
        <f t="shared" si="389"/>
        <v>0</v>
      </c>
      <c r="WY225" s="10">
        <f t="shared" si="390"/>
        <v>30000</v>
      </c>
      <c r="WZ225" s="10"/>
      <c r="XA225" s="10"/>
      <c r="XB225" s="10">
        <f t="shared" si="391"/>
        <v>0</v>
      </c>
      <c r="XC225" s="10">
        <f t="shared" si="392"/>
        <v>0</v>
      </c>
      <c r="XD225" s="10">
        <f t="shared" si="393"/>
        <v>0</v>
      </c>
      <c r="XE225" s="10">
        <f t="shared" si="394"/>
        <v>146556</v>
      </c>
      <c r="XF225" s="10"/>
      <c r="XG225" s="10">
        <f t="shared" si="395"/>
        <v>146556</v>
      </c>
      <c r="XH225" s="10">
        <f t="shared" si="396"/>
        <v>0</v>
      </c>
      <c r="XI225" s="10"/>
      <c r="XJ225" s="10"/>
      <c r="XK225" s="10"/>
    </row>
    <row r="226" spans="1:635" s="34" customFormat="1" ht="28.5" customHeight="1">
      <c r="A226" s="7">
        <v>1</v>
      </c>
      <c r="B226" s="9" t="s">
        <v>1902</v>
      </c>
      <c r="C226" s="7">
        <v>26652561</v>
      </c>
      <c r="D226" s="7" t="s">
        <v>1903</v>
      </c>
      <c r="E226" s="7" t="s">
        <v>1240</v>
      </c>
      <c r="F226" s="7">
        <v>9223303</v>
      </c>
      <c r="G226" s="7" t="s">
        <v>1262</v>
      </c>
      <c r="H226" s="7" t="s">
        <v>1263</v>
      </c>
      <c r="I226" s="7" t="s">
        <v>1529</v>
      </c>
      <c r="J226" s="35">
        <v>39083</v>
      </c>
      <c r="K226" s="7"/>
      <c r="L226" s="7" t="s">
        <v>1188</v>
      </c>
      <c r="M226" s="7"/>
      <c r="N226" s="7"/>
      <c r="O226" s="7"/>
      <c r="P226" s="7"/>
      <c r="Q226" s="7"/>
      <c r="R226" s="7"/>
      <c r="S226" s="7"/>
      <c r="T226" s="7"/>
      <c r="U226" s="7"/>
      <c r="V226" s="7"/>
      <c r="W226" s="7"/>
      <c r="X226" s="7" t="s">
        <v>1275</v>
      </c>
      <c r="Y226" s="7"/>
      <c r="Z226" s="7"/>
      <c r="AA226" s="7"/>
      <c r="AB226" s="7"/>
      <c r="AC226" s="7"/>
      <c r="AD226" s="7"/>
      <c r="AE226" s="7"/>
      <c r="AF226" s="7"/>
      <c r="AG226" s="7"/>
      <c r="AH226" s="7"/>
      <c r="AI226" s="7">
        <v>10</v>
      </c>
      <c r="AJ226" s="7">
        <v>10</v>
      </c>
      <c r="AK226" s="7">
        <v>55</v>
      </c>
      <c r="AL226" s="7">
        <v>55</v>
      </c>
      <c r="AM226" s="7">
        <v>60</v>
      </c>
      <c r="AN226" s="7"/>
      <c r="AO226" s="7"/>
      <c r="AP226" s="7" t="s">
        <v>1300</v>
      </c>
      <c r="AQ226" s="7"/>
      <c r="AR226" s="7"/>
      <c r="AS226" s="7"/>
      <c r="AT226" s="7"/>
      <c r="AU226" s="7"/>
      <c r="AV226" s="7"/>
      <c r="AW226" s="7"/>
      <c r="AX226" s="7"/>
      <c r="AY226" s="7"/>
      <c r="AZ226" s="7"/>
      <c r="BA226" s="7"/>
      <c r="BB226" s="7"/>
      <c r="BC226" s="7"/>
      <c r="BD226" s="7"/>
      <c r="BE226" s="7">
        <v>3</v>
      </c>
      <c r="BF226" s="7">
        <v>3</v>
      </c>
      <c r="BG226" s="7">
        <v>0</v>
      </c>
      <c r="BH226" s="7">
        <v>0</v>
      </c>
      <c r="BI226" s="7">
        <v>34</v>
      </c>
      <c r="BJ226" s="7"/>
      <c r="BK226" s="7" t="s">
        <v>1907</v>
      </c>
      <c r="BL226" s="7" t="s">
        <v>1618</v>
      </c>
      <c r="BM226" s="7" t="s">
        <v>1492</v>
      </c>
      <c r="BN226" s="7" t="s">
        <v>1484</v>
      </c>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v>1</v>
      </c>
      <c r="EL226" s="7">
        <v>0.3</v>
      </c>
      <c r="EM226" s="7">
        <v>0.2</v>
      </c>
      <c r="EN226" s="7">
        <v>86832</v>
      </c>
      <c r="EO226" s="7">
        <v>50000</v>
      </c>
      <c r="EP226" s="7"/>
      <c r="EQ226" s="7"/>
      <c r="ER226" s="7"/>
      <c r="ES226" s="7"/>
      <c r="ET226" s="7"/>
      <c r="EU226" s="7"/>
      <c r="EV226" s="7"/>
      <c r="EW226" s="7"/>
      <c r="EX226" s="7"/>
      <c r="EY226" s="7"/>
      <c r="EZ226" s="7"/>
      <c r="FA226" s="7"/>
      <c r="FB226" s="7"/>
      <c r="FC226" s="7"/>
      <c r="FD226" s="7"/>
      <c r="FE226" s="7"/>
      <c r="FF226" s="7"/>
      <c r="FG226" s="7"/>
      <c r="FH226" s="7"/>
      <c r="FI226" s="7"/>
      <c r="FJ226" s="7">
        <v>1</v>
      </c>
      <c r="FK226" s="7">
        <v>0.1</v>
      </c>
      <c r="FL226" s="7">
        <v>0.1</v>
      </c>
      <c r="FM226" s="7">
        <v>40020</v>
      </c>
      <c r="FN226" s="7">
        <v>10000</v>
      </c>
      <c r="FO226" s="7">
        <v>4</v>
      </c>
      <c r="FP226" s="7">
        <v>0.3</v>
      </c>
      <c r="FQ226" s="7">
        <v>0.1</v>
      </c>
      <c r="FR226" s="7">
        <v>128328</v>
      </c>
      <c r="FS226" s="7">
        <v>50000</v>
      </c>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c r="IM226" s="7"/>
      <c r="IN226" s="7"/>
      <c r="IO226" s="7"/>
      <c r="IP226" s="7"/>
      <c r="IQ226" s="7"/>
      <c r="IR226" s="7"/>
      <c r="IS226" s="7"/>
      <c r="IT226" s="7"/>
      <c r="IU226" s="7"/>
      <c r="IV226" s="7"/>
      <c r="IW226" s="7"/>
      <c r="IX226" s="7"/>
      <c r="IY226" s="7"/>
      <c r="IZ226" s="7"/>
      <c r="JA226" s="7"/>
      <c r="JB226" s="7"/>
      <c r="JC226" s="7"/>
      <c r="JD226" s="7"/>
      <c r="JE226" s="7"/>
      <c r="JF226" s="7"/>
      <c r="JG226" s="7"/>
      <c r="JH226" s="7"/>
      <c r="JI226" s="7"/>
      <c r="JJ226" s="7"/>
      <c r="JK226" s="7"/>
      <c r="JL226" s="7"/>
      <c r="JM226" s="7"/>
      <c r="JN226" s="7"/>
      <c r="JO226" s="7"/>
      <c r="JP226" s="7"/>
      <c r="JQ226" s="7"/>
      <c r="JR226" s="7"/>
      <c r="JS226" s="7"/>
      <c r="JT226" s="7"/>
      <c r="JU226" s="7"/>
      <c r="JV226" s="7"/>
      <c r="JW226" s="7"/>
      <c r="JX226" s="7"/>
      <c r="JY226" s="7"/>
      <c r="JZ226" s="7"/>
      <c r="KA226" s="7"/>
      <c r="KB226" s="7"/>
      <c r="KC226" s="7"/>
      <c r="KD226" s="7"/>
      <c r="KE226" s="7"/>
      <c r="KF226" s="7"/>
      <c r="KG226" s="7">
        <v>0</v>
      </c>
      <c r="KH226" s="7"/>
      <c r="KI226" s="7">
        <v>0.4</v>
      </c>
      <c r="KJ226" s="7">
        <v>0</v>
      </c>
      <c r="KK226" s="7">
        <v>0</v>
      </c>
      <c r="KL226" s="7">
        <v>0</v>
      </c>
      <c r="KM226" s="7">
        <v>0.4</v>
      </c>
      <c r="KN226" s="7">
        <v>255180</v>
      </c>
      <c r="KO226" s="7">
        <v>110000</v>
      </c>
      <c r="KP226" s="7">
        <v>110000</v>
      </c>
      <c r="KQ226" s="7"/>
      <c r="KR226" s="7"/>
      <c r="KS226" s="7"/>
      <c r="KT226" s="7">
        <v>0</v>
      </c>
      <c r="KU226" s="7">
        <v>0</v>
      </c>
      <c r="KV226" s="7">
        <v>0</v>
      </c>
      <c r="KW226" s="7"/>
      <c r="KX226" s="7"/>
      <c r="KY226" s="7"/>
      <c r="KZ226" s="7">
        <v>0</v>
      </c>
      <c r="LA226" s="7">
        <v>0</v>
      </c>
      <c r="LB226" s="7">
        <v>0</v>
      </c>
      <c r="LC226" s="7"/>
      <c r="LD226" s="7"/>
      <c r="LE226" s="7"/>
      <c r="LF226" s="7">
        <v>0</v>
      </c>
      <c r="LG226" s="7">
        <v>0</v>
      </c>
      <c r="LH226" s="7">
        <v>0</v>
      </c>
      <c r="LI226" s="7"/>
      <c r="LJ226" s="7"/>
      <c r="LK226" s="7"/>
      <c r="LL226" s="7">
        <v>0</v>
      </c>
      <c r="LM226" s="7">
        <v>0</v>
      </c>
      <c r="LN226" s="7">
        <v>0</v>
      </c>
      <c r="LO226" s="7"/>
      <c r="LP226" s="7"/>
      <c r="LQ226" s="7"/>
      <c r="LR226" s="7">
        <v>5000</v>
      </c>
      <c r="LS226" s="7">
        <v>0</v>
      </c>
      <c r="LT226" s="7">
        <v>0</v>
      </c>
      <c r="LU226" s="7"/>
      <c r="LV226" s="7"/>
      <c r="LW226" s="7"/>
      <c r="LX226" s="7">
        <v>0</v>
      </c>
      <c r="LY226" s="7">
        <v>0</v>
      </c>
      <c r="LZ226" s="7">
        <v>0</v>
      </c>
      <c r="MA226" s="7"/>
      <c r="MB226" s="7"/>
      <c r="MC226" s="7"/>
      <c r="MD226" s="7">
        <v>5000</v>
      </c>
      <c r="ME226" s="7">
        <v>0</v>
      </c>
      <c r="MF226" s="7">
        <v>0</v>
      </c>
      <c r="MG226" s="7"/>
      <c r="MH226" s="7"/>
      <c r="MI226" s="7"/>
      <c r="MJ226" s="7">
        <v>37000</v>
      </c>
      <c r="MK226" s="7">
        <v>0</v>
      </c>
      <c r="ML226" s="7">
        <v>0</v>
      </c>
      <c r="MM226" s="7"/>
      <c r="MN226" s="7"/>
      <c r="MO226" s="7"/>
      <c r="MP226" s="7">
        <v>3000</v>
      </c>
      <c r="MQ226" s="7">
        <v>0</v>
      </c>
      <c r="MR226" s="7">
        <v>0</v>
      </c>
      <c r="MS226" s="7"/>
      <c r="MT226" s="7"/>
      <c r="MU226" s="7"/>
      <c r="MV226" s="7">
        <v>12000</v>
      </c>
      <c r="MW226" s="7">
        <v>0</v>
      </c>
      <c r="MX226" s="7">
        <v>0</v>
      </c>
      <c r="MY226" s="7"/>
      <c r="MZ226" s="7"/>
      <c r="NA226" s="7"/>
      <c r="NB226" s="7">
        <v>5000</v>
      </c>
      <c r="NC226" s="7">
        <v>0</v>
      </c>
      <c r="ND226" s="7">
        <v>0</v>
      </c>
      <c r="NE226" s="7"/>
      <c r="NF226" s="7"/>
      <c r="NG226" s="7"/>
      <c r="NH226" s="7">
        <v>3000</v>
      </c>
      <c r="NI226" s="7">
        <v>0</v>
      </c>
      <c r="NJ226" s="7">
        <v>0</v>
      </c>
      <c r="NK226" s="7"/>
      <c r="NL226" s="7"/>
      <c r="NM226" s="7"/>
      <c r="NN226" s="7">
        <v>1000</v>
      </c>
      <c r="NO226" s="7">
        <v>0</v>
      </c>
      <c r="NP226" s="7">
        <v>0</v>
      </c>
      <c r="NQ226" s="7"/>
      <c r="NR226" s="7"/>
      <c r="NS226" s="7"/>
      <c r="NT226" s="7">
        <v>5000</v>
      </c>
      <c r="NU226" s="7">
        <v>0</v>
      </c>
      <c r="NV226" s="7">
        <v>0</v>
      </c>
      <c r="NW226" s="7"/>
      <c r="NX226" s="7"/>
      <c r="NY226" s="7"/>
      <c r="NZ226" s="7">
        <v>0</v>
      </c>
      <c r="OA226" s="7">
        <v>0</v>
      </c>
      <c r="OB226" s="7">
        <v>0</v>
      </c>
      <c r="OC226" s="7"/>
      <c r="OD226" s="7"/>
      <c r="OE226" s="7"/>
      <c r="OF226" s="7">
        <v>0</v>
      </c>
      <c r="OG226" s="7">
        <v>0</v>
      </c>
      <c r="OH226" s="7">
        <v>0</v>
      </c>
      <c r="OI226" s="7"/>
      <c r="OJ226" s="7"/>
      <c r="OK226" s="7"/>
      <c r="OL226" s="7">
        <v>0</v>
      </c>
      <c r="OM226" s="7">
        <v>0</v>
      </c>
      <c r="ON226" s="7">
        <v>0</v>
      </c>
      <c r="OO226" s="7"/>
      <c r="OP226" s="7"/>
      <c r="OQ226" s="7"/>
      <c r="OR226" s="7">
        <v>0</v>
      </c>
      <c r="OS226" s="7">
        <v>0</v>
      </c>
      <c r="OT226" s="7">
        <v>0</v>
      </c>
      <c r="OU226" s="7"/>
      <c r="OV226" s="7"/>
      <c r="OW226" s="7"/>
      <c r="OX226" s="7">
        <v>10000</v>
      </c>
      <c r="OY226" s="7">
        <v>0</v>
      </c>
      <c r="OZ226" s="7">
        <v>0</v>
      </c>
      <c r="PA226" s="7"/>
      <c r="PB226" s="7"/>
      <c r="PC226" s="7"/>
      <c r="PD226" s="7">
        <v>0</v>
      </c>
      <c r="PE226" s="7">
        <v>0</v>
      </c>
      <c r="PF226" s="7">
        <v>0</v>
      </c>
      <c r="PG226" s="7"/>
      <c r="PH226" s="7"/>
      <c r="PI226" s="7"/>
      <c r="PJ226" s="7">
        <v>5000</v>
      </c>
      <c r="PK226" s="7">
        <v>0</v>
      </c>
      <c r="PL226" s="7">
        <v>0</v>
      </c>
      <c r="PM226" s="7"/>
      <c r="PN226" s="7"/>
      <c r="PO226" s="7"/>
      <c r="PP226" s="7">
        <v>346180</v>
      </c>
      <c r="PQ226" s="7">
        <v>110000</v>
      </c>
      <c r="PR226" s="8">
        <v>110000</v>
      </c>
      <c r="PS226" s="7">
        <v>100</v>
      </c>
      <c r="PT226" s="7">
        <v>100</v>
      </c>
      <c r="PU226" s="7"/>
      <c r="PV226" s="7"/>
      <c r="PW226" s="7"/>
      <c r="PX226" s="7">
        <v>190000</v>
      </c>
      <c r="PY226" s="7">
        <v>94000</v>
      </c>
      <c r="PZ226" s="7">
        <v>110000</v>
      </c>
      <c r="QA226" s="7">
        <v>39671</v>
      </c>
      <c r="QB226" s="7">
        <v>30000</v>
      </c>
      <c r="QC226" s="7">
        <v>15840</v>
      </c>
      <c r="QD226" s="7">
        <v>0</v>
      </c>
      <c r="QE226" s="7">
        <v>0</v>
      </c>
      <c r="QF226" s="7">
        <v>0</v>
      </c>
      <c r="QG226" s="7">
        <v>0</v>
      </c>
      <c r="QH226" s="7">
        <v>51000</v>
      </c>
      <c r="QI226" s="7">
        <v>79340</v>
      </c>
      <c r="QJ226" s="7">
        <v>0</v>
      </c>
      <c r="QK226" s="7">
        <v>0</v>
      </c>
      <c r="QL226" s="7">
        <v>0</v>
      </c>
      <c r="QM226" s="7"/>
      <c r="QN226" s="7">
        <v>0</v>
      </c>
      <c r="QO226" s="7">
        <v>0</v>
      </c>
      <c r="QP226" s="7">
        <v>0</v>
      </c>
      <c r="QQ226" s="7"/>
      <c r="QR226" s="7"/>
      <c r="QS226" s="7"/>
      <c r="QT226" s="7"/>
      <c r="QU226" s="7">
        <v>60000</v>
      </c>
      <c r="QV226" s="7">
        <v>0</v>
      </c>
      <c r="QW226" s="7">
        <v>0</v>
      </c>
      <c r="QX226" s="7">
        <v>5000</v>
      </c>
      <c r="QY226" s="7">
        <v>5000</v>
      </c>
      <c r="QZ226" s="7">
        <v>41000</v>
      </c>
      <c r="RA226" s="7"/>
      <c r="RB226" s="7"/>
      <c r="RC226" s="7"/>
      <c r="RD226" s="7">
        <v>0</v>
      </c>
      <c r="RE226" s="7">
        <v>0</v>
      </c>
      <c r="RF226" s="7">
        <v>100000</v>
      </c>
      <c r="RG226" s="7"/>
      <c r="RH226" s="7"/>
      <c r="RI226" s="7">
        <v>0</v>
      </c>
      <c r="RJ226" s="7"/>
      <c r="RK226" s="7"/>
      <c r="RL226" s="7"/>
      <c r="RM226" s="7" t="s">
        <v>1188</v>
      </c>
      <c r="RN226" s="7"/>
      <c r="RO226" s="7"/>
      <c r="RP226" s="7"/>
      <c r="RQ226" s="7"/>
      <c r="RR226" s="7"/>
      <c r="RS226" s="7"/>
      <c r="RT226" s="7"/>
      <c r="RU226" s="7"/>
      <c r="RV226" s="7"/>
      <c r="RW226" s="7"/>
      <c r="RX226" s="7"/>
      <c r="RY226" s="7"/>
      <c r="RZ226" s="7"/>
      <c r="SA226" s="7"/>
      <c r="SB226" s="7"/>
      <c r="SC226" s="7"/>
      <c r="SD226" s="7"/>
      <c r="SE226" s="7"/>
      <c r="SF226" s="7"/>
      <c r="SG226" s="36">
        <f t="shared" si="397"/>
        <v>346180</v>
      </c>
      <c r="SH226" s="36">
        <f t="shared" si="398"/>
        <v>346180</v>
      </c>
      <c r="SI226" s="36">
        <f t="shared" si="399"/>
        <v>255180</v>
      </c>
      <c r="SJ226" s="20">
        <f t="shared" si="400"/>
        <v>255180</v>
      </c>
      <c r="SK226" s="20">
        <f t="shared" si="401"/>
        <v>0</v>
      </c>
      <c r="SL226" s="20">
        <f t="shared" si="402"/>
        <v>0</v>
      </c>
      <c r="SM226" s="20">
        <f t="shared" si="403"/>
        <v>0</v>
      </c>
      <c r="SN226" s="36">
        <f t="shared" si="404"/>
        <v>91000</v>
      </c>
      <c r="SO226" s="36">
        <f t="shared" si="405"/>
        <v>5000</v>
      </c>
      <c r="SP226" s="20">
        <f t="shared" si="406"/>
        <v>0</v>
      </c>
      <c r="SQ226" s="20">
        <f t="shared" si="407"/>
        <v>5000</v>
      </c>
      <c r="SR226" s="20">
        <f t="shared" si="408"/>
        <v>0</v>
      </c>
      <c r="SS226" s="20">
        <f t="shared" si="409"/>
        <v>5000</v>
      </c>
      <c r="ST226" s="20">
        <f t="shared" si="410"/>
        <v>37000</v>
      </c>
      <c r="SU226" s="20">
        <f t="shared" si="411"/>
        <v>3000</v>
      </c>
      <c r="SV226" s="36">
        <f t="shared" si="412"/>
        <v>36000</v>
      </c>
      <c r="SW226" s="20">
        <f t="shared" si="413"/>
        <v>12000</v>
      </c>
      <c r="SX226" s="20">
        <f t="shared" si="414"/>
        <v>5000</v>
      </c>
      <c r="SY226" s="20">
        <f t="shared" si="415"/>
        <v>3000</v>
      </c>
      <c r="SZ226" s="20">
        <f t="shared" si="416"/>
        <v>1000</v>
      </c>
      <c r="TA226" s="20">
        <f t="shared" si="417"/>
        <v>5000</v>
      </c>
      <c r="TB226" s="20">
        <f t="shared" si="418"/>
        <v>0</v>
      </c>
      <c r="TC226" s="20">
        <f t="shared" si="419"/>
        <v>0</v>
      </c>
      <c r="TD226" s="20">
        <f t="shared" si="420"/>
        <v>0</v>
      </c>
      <c r="TE226" s="20">
        <f t="shared" si="421"/>
        <v>0</v>
      </c>
      <c r="TF226" s="20">
        <f t="shared" si="422"/>
        <v>10000</v>
      </c>
      <c r="TG226" s="20">
        <f t="shared" si="423"/>
        <v>0</v>
      </c>
      <c r="TH226" s="20">
        <f t="shared" si="424"/>
        <v>5000</v>
      </c>
      <c r="TI226" s="6"/>
      <c r="TJ226" s="36">
        <f t="shared" si="425"/>
        <v>110000</v>
      </c>
      <c r="TK226" s="36">
        <f t="shared" si="426"/>
        <v>110000</v>
      </c>
      <c r="TL226" s="36">
        <f t="shared" si="427"/>
        <v>110000</v>
      </c>
      <c r="TM226" s="20">
        <f t="shared" si="428"/>
        <v>110000</v>
      </c>
      <c r="TN226" s="20">
        <f t="shared" si="429"/>
        <v>0</v>
      </c>
      <c r="TO226" s="20">
        <f t="shared" si="430"/>
        <v>0</v>
      </c>
      <c r="TP226" s="20">
        <f t="shared" si="431"/>
        <v>0</v>
      </c>
      <c r="TQ226" s="36">
        <f t="shared" si="432"/>
        <v>0</v>
      </c>
      <c r="TR226" s="36">
        <f t="shared" si="433"/>
        <v>0</v>
      </c>
      <c r="TS226" s="20">
        <f t="shared" si="434"/>
        <v>0</v>
      </c>
      <c r="TT226" s="20">
        <f t="shared" si="435"/>
        <v>0</v>
      </c>
      <c r="TU226" s="20">
        <f t="shared" si="436"/>
        <v>0</v>
      </c>
      <c r="TV226" s="20">
        <f t="shared" si="437"/>
        <v>0</v>
      </c>
      <c r="TW226" s="20">
        <f t="shared" si="438"/>
        <v>0</v>
      </c>
      <c r="TX226" s="20">
        <f t="shared" si="439"/>
        <v>0</v>
      </c>
      <c r="TY226" s="36">
        <f t="shared" si="440"/>
        <v>0</v>
      </c>
      <c r="TZ226" s="20">
        <f t="shared" si="441"/>
        <v>0</v>
      </c>
      <c r="UA226" s="20">
        <f t="shared" si="442"/>
        <v>0</v>
      </c>
      <c r="UB226" s="20">
        <f t="shared" si="443"/>
        <v>0</v>
      </c>
      <c r="UC226" s="20">
        <f t="shared" si="444"/>
        <v>0</v>
      </c>
      <c r="UD226" s="20">
        <f t="shared" si="445"/>
        <v>0</v>
      </c>
      <c r="UE226" s="20">
        <f t="shared" si="446"/>
        <v>0</v>
      </c>
      <c r="UF226" s="20">
        <f t="shared" si="447"/>
        <v>0</v>
      </c>
      <c r="UG226" s="20">
        <f t="shared" si="448"/>
        <v>0</v>
      </c>
      <c r="UH226" s="20">
        <f t="shared" si="449"/>
        <v>0</v>
      </c>
      <c r="UI226" s="20">
        <f t="shared" si="450"/>
        <v>0</v>
      </c>
      <c r="UJ226" s="20">
        <f t="shared" si="451"/>
        <v>0</v>
      </c>
      <c r="UK226" s="20">
        <f t="shared" si="452"/>
        <v>0</v>
      </c>
      <c r="UL226" s="6"/>
      <c r="UM226" s="36">
        <f t="shared" si="453"/>
        <v>110000</v>
      </c>
      <c r="UN226" s="36">
        <f t="shared" si="454"/>
        <v>110000</v>
      </c>
      <c r="UO226" s="36">
        <f t="shared" si="455"/>
        <v>110000</v>
      </c>
      <c r="UP226" s="20">
        <f t="shared" si="456"/>
        <v>110000</v>
      </c>
      <c r="UQ226" s="20">
        <f t="shared" si="457"/>
        <v>0</v>
      </c>
      <c r="UR226" s="20">
        <f t="shared" si="458"/>
        <v>0</v>
      </c>
      <c r="US226" s="20">
        <f t="shared" si="459"/>
        <v>0</v>
      </c>
      <c r="UT226" s="36">
        <f t="shared" si="460"/>
        <v>0</v>
      </c>
      <c r="UU226" s="36">
        <f t="shared" si="461"/>
        <v>0</v>
      </c>
      <c r="UV226" s="20">
        <f t="shared" si="462"/>
        <v>0</v>
      </c>
      <c r="UW226" s="20">
        <f t="shared" si="463"/>
        <v>0</v>
      </c>
      <c r="UX226" s="20">
        <f t="shared" si="464"/>
        <v>0</v>
      </c>
      <c r="UY226" s="20">
        <f t="shared" si="465"/>
        <v>0</v>
      </c>
      <c r="UZ226" s="20">
        <f t="shared" si="466"/>
        <v>0</v>
      </c>
      <c r="VA226" s="20">
        <f t="shared" si="467"/>
        <v>0</v>
      </c>
      <c r="VB226" s="36">
        <f t="shared" si="468"/>
        <v>0</v>
      </c>
      <c r="VC226" s="20">
        <f t="shared" si="469"/>
        <v>0</v>
      </c>
      <c r="VD226" s="20">
        <f t="shared" si="470"/>
        <v>0</v>
      </c>
      <c r="VE226" s="20">
        <f t="shared" si="471"/>
        <v>0</v>
      </c>
      <c r="VF226" s="20">
        <f t="shared" si="472"/>
        <v>0</v>
      </c>
      <c r="VG226" s="20">
        <f t="shared" si="473"/>
        <v>0</v>
      </c>
      <c r="VH226" s="20">
        <f t="shared" si="474"/>
        <v>0</v>
      </c>
      <c r="VI226" s="20">
        <f t="shared" si="475"/>
        <v>0</v>
      </c>
      <c r="VJ226" s="20">
        <f t="shared" si="476"/>
        <v>0</v>
      </c>
      <c r="VK226" s="20">
        <f t="shared" si="477"/>
        <v>0</v>
      </c>
      <c r="VL226" s="20">
        <f t="shared" si="478"/>
        <v>0</v>
      </c>
      <c r="VM226" s="20">
        <f t="shared" si="479"/>
        <v>0</v>
      </c>
      <c r="VN226" s="20">
        <f t="shared" si="480"/>
        <v>0</v>
      </c>
      <c r="VT226" s="34">
        <f t="shared" si="367"/>
        <v>9223303</v>
      </c>
      <c r="VU226" s="34" t="str">
        <f t="shared" si="368"/>
        <v>Život bez bariér, z. ú.</v>
      </c>
      <c r="VV226" s="34" t="str">
        <f t="shared" si="369"/>
        <v>Odborné sociální poradenství</v>
      </c>
      <c r="VW226" s="34" t="str">
        <f t="shared" si="370"/>
        <v>odborné sociální poradenství</v>
      </c>
      <c r="VX226" s="10">
        <f t="shared" si="371"/>
        <v>47000</v>
      </c>
      <c r="VY226" s="10"/>
      <c r="VZ226" s="10"/>
      <c r="WA226" s="10">
        <f t="shared" si="372"/>
        <v>12000</v>
      </c>
      <c r="WB226" s="10">
        <f t="shared" si="373"/>
        <v>0</v>
      </c>
      <c r="WC226" s="10">
        <f t="shared" si="374"/>
        <v>3000</v>
      </c>
      <c r="WD226" s="10">
        <f t="shared" si="375"/>
        <v>0</v>
      </c>
      <c r="WE226" s="10">
        <f t="shared" si="376"/>
        <v>11000</v>
      </c>
      <c r="WF226" s="10"/>
      <c r="WG226" s="10"/>
      <c r="WH226" s="10">
        <f t="shared" si="377"/>
        <v>0</v>
      </c>
      <c r="WI226" s="10">
        <f t="shared" si="378"/>
        <v>18000</v>
      </c>
      <c r="WJ226" s="10">
        <f t="shared" si="379"/>
        <v>126852</v>
      </c>
      <c r="WK226" s="10"/>
      <c r="WL226" s="10">
        <f t="shared" si="380"/>
        <v>128328</v>
      </c>
      <c r="WM226" s="10">
        <f t="shared" si="381"/>
        <v>346180</v>
      </c>
      <c r="WN226" s="10">
        <f t="shared" si="382"/>
        <v>346180</v>
      </c>
      <c r="WO226" s="10">
        <f t="shared" si="383"/>
        <v>0</v>
      </c>
      <c r="WP226" s="10">
        <f t="shared" si="384"/>
        <v>255180</v>
      </c>
      <c r="WQ226" s="34">
        <v>6115340</v>
      </c>
      <c r="WR226" s="10">
        <f t="shared" si="385"/>
        <v>0</v>
      </c>
      <c r="WS226" s="10"/>
      <c r="WT226" s="10"/>
      <c r="WU226" s="10">
        <f t="shared" si="386"/>
        <v>0</v>
      </c>
      <c r="WV226" s="10">
        <f t="shared" si="387"/>
        <v>0</v>
      </c>
      <c r="WW226" s="10">
        <f t="shared" si="388"/>
        <v>0</v>
      </c>
      <c r="WX226" s="10">
        <f t="shared" si="389"/>
        <v>0</v>
      </c>
      <c r="WY226" s="10">
        <f t="shared" si="390"/>
        <v>0</v>
      </c>
      <c r="WZ226" s="10"/>
      <c r="XA226" s="10"/>
      <c r="XB226" s="10">
        <f t="shared" si="391"/>
        <v>0</v>
      </c>
      <c r="XC226" s="10">
        <f t="shared" si="392"/>
        <v>0</v>
      </c>
      <c r="XD226" s="10">
        <f t="shared" si="393"/>
        <v>110000</v>
      </c>
      <c r="XE226" s="10">
        <f t="shared" si="394"/>
        <v>110000</v>
      </c>
      <c r="XF226" s="10"/>
      <c r="XG226" s="10">
        <f t="shared" si="395"/>
        <v>110000</v>
      </c>
      <c r="XH226" s="10">
        <f t="shared" si="396"/>
        <v>0</v>
      </c>
      <c r="XI226" s="10"/>
      <c r="XJ226" s="10"/>
      <c r="XK226" s="10"/>
    </row>
    <row r="227" spans="1:635" s="34" customFormat="1" ht="28.5" customHeight="1">
      <c r="A227" s="7">
        <v>1</v>
      </c>
      <c r="B227" s="9" t="s">
        <v>1908</v>
      </c>
      <c r="C227" s="7">
        <v>2498251</v>
      </c>
      <c r="D227" s="7" t="s">
        <v>1909</v>
      </c>
      <c r="E227" s="7" t="s">
        <v>1207</v>
      </c>
      <c r="F227" s="7">
        <v>1686476</v>
      </c>
      <c r="G227" s="7" t="s">
        <v>1186</v>
      </c>
      <c r="H227" s="7" t="s">
        <v>1187</v>
      </c>
      <c r="I227" s="7" t="s">
        <v>1910</v>
      </c>
      <c r="J227" s="35">
        <v>41671</v>
      </c>
      <c r="K227" s="7"/>
      <c r="L227" s="7" t="s">
        <v>1188</v>
      </c>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t="s">
        <v>1911</v>
      </c>
      <c r="AQ227" s="7">
        <v>30</v>
      </c>
      <c r="AR227" s="7">
        <v>175</v>
      </c>
      <c r="AS227" s="7">
        <v>276</v>
      </c>
      <c r="AT227" s="7">
        <v>285</v>
      </c>
      <c r="AU227" s="7">
        <v>286</v>
      </c>
      <c r="AV227" s="7"/>
      <c r="AW227" s="7"/>
      <c r="AX227" s="7"/>
      <c r="AY227" s="7"/>
      <c r="AZ227" s="7"/>
      <c r="BA227" s="7"/>
      <c r="BB227" s="7"/>
      <c r="BC227" s="7"/>
      <c r="BD227" s="7"/>
      <c r="BE227" s="7"/>
      <c r="BF227" s="7"/>
      <c r="BG227" s="7"/>
      <c r="BH227" s="7"/>
      <c r="BI227" s="7"/>
      <c r="BJ227" s="7">
        <v>31500</v>
      </c>
      <c r="BK227" s="7"/>
      <c r="BL227" s="7" t="s">
        <v>1642</v>
      </c>
      <c r="BM227" s="7" t="s">
        <v>1191</v>
      </c>
      <c r="BN227" s="7" t="s">
        <v>1200</v>
      </c>
      <c r="BO227" s="7">
        <v>0</v>
      </c>
      <c r="BP227" s="7">
        <v>0</v>
      </c>
      <c r="BQ227" s="7">
        <v>0</v>
      </c>
      <c r="BR227" s="7">
        <v>0</v>
      </c>
      <c r="BS227" s="7">
        <v>0</v>
      </c>
      <c r="BT227" s="7">
        <v>201</v>
      </c>
      <c r="BU227" s="7">
        <v>46</v>
      </c>
      <c r="BV227" s="7">
        <v>9</v>
      </c>
      <c r="BW227" s="7">
        <v>1</v>
      </c>
      <c r="BX227" s="7">
        <v>0</v>
      </c>
      <c r="BY227" s="7">
        <v>201</v>
      </c>
      <c r="BZ227" s="7">
        <v>46</v>
      </c>
      <c r="CA227" s="7">
        <v>9</v>
      </c>
      <c r="CB227" s="7">
        <v>1</v>
      </c>
      <c r="CC227" s="7">
        <v>0</v>
      </c>
      <c r="CD227" s="7">
        <v>0</v>
      </c>
      <c r="CE227" s="7">
        <v>257</v>
      </c>
      <c r="CF227" s="7">
        <v>257</v>
      </c>
      <c r="CG227" s="7">
        <v>0</v>
      </c>
      <c r="CH227" s="7">
        <v>0</v>
      </c>
      <c r="CI227" s="7">
        <v>0</v>
      </c>
      <c r="CJ227" s="7">
        <v>0</v>
      </c>
      <c r="CK227" s="7">
        <v>0</v>
      </c>
      <c r="CL227" s="7">
        <v>0</v>
      </c>
      <c r="CM227" s="7">
        <v>206</v>
      </c>
      <c r="CN227" s="7">
        <v>59</v>
      </c>
      <c r="CO227" s="7">
        <v>17</v>
      </c>
      <c r="CP227" s="7">
        <v>4</v>
      </c>
      <c r="CQ227" s="7">
        <v>0</v>
      </c>
      <c r="CR227" s="7">
        <v>206</v>
      </c>
      <c r="CS227" s="7">
        <v>59</v>
      </c>
      <c r="CT227" s="7">
        <v>17</v>
      </c>
      <c r="CU227" s="7">
        <v>4</v>
      </c>
      <c r="CV227" s="7">
        <v>0</v>
      </c>
      <c r="CW227" s="7">
        <v>0</v>
      </c>
      <c r="CX227" s="7">
        <v>286</v>
      </c>
      <c r="CY227" s="7">
        <v>286</v>
      </c>
      <c r="CZ227" s="7">
        <v>0</v>
      </c>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v>2</v>
      </c>
      <c r="EL227" s="7">
        <v>1.5</v>
      </c>
      <c r="EM227" s="7">
        <v>1.5</v>
      </c>
      <c r="EN227" s="7">
        <v>514620</v>
      </c>
      <c r="EO227" s="7">
        <v>0</v>
      </c>
      <c r="EP227" s="7">
        <v>24</v>
      </c>
      <c r="EQ227" s="7">
        <v>21.5</v>
      </c>
      <c r="ER227" s="7">
        <v>20.6</v>
      </c>
      <c r="ES227" s="7">
        <v>6552360</v>
      </c>
      <c r="ET227" s="7">
        <v>2814700</v>
      </c>
      <c r="EU227" s="7"/>
      <c r="EV227" s="7"/>
      <c r="EW227" s="7"/>
      <c r="EX227" s="7"/>
      <c r="EY227" s="7"/>
      <c r="EZ227" s="7"/>
      <c r="FA227" s="7"/>
      <c r="FB227" s="7"/>
      <c r="FC227" s="7"/>
      <c r="FD227" s="7"/>
      <c r="FE227" s="7"/>
      <c r="FF227" s="7"/>
      <c r="FG227" s="7"/>
      <c r="FH227" s="7"/>
      <c r="FI227" s="7"/>
      <c r="FJ227" s="7"/>
      <c r="FK227" s="7"/>
      <c r="FL227" s="7"/>
      <c r="FM227" s="7"/>
      <c r="FN227" s="7"/>
      <c r="FO227" s="7">
        <v>4</v>
      </c>
      <c r="FP227" s="7">
        <v>2.5</v>
      </c>
      <c r="FQ227" s="7">
        <v>2.5</v>
      </c>
      <c r="FR227" s="7">
        <v>1411020</v>
      </c>
      <c r="FS227" s="7">
        <v>915300</v>
      </c>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v>3</v>
      </c>
      <c r="IO227" s="7">
        <v>900</v>
      </c>
      <c r="IP227" s="7">
        <v>0.44800000000000001</v>
      </c>
      <c r="IQ227" s="7">
        <v>72000</v>
      </c>
      <c r="IR227" s="7">
        <v>0</v>
      </c>
      <c r="IS227" s="7"/>
      <c r="IT227" s="7"/>
      <c r="IU227" s="7"/>
      <c r="IV227" s="7"/>
      <c r="IW227" s="7"/>
      <c r="IX227" s="7"/>
      <c r="IY227" s="7"/>
      <c r="IZ227" s="7"/>
      <c r="JA227" s="7"/>
      <c r="JB227" s="7"/>
      <c r="JC227" s="7"/>
      <c r="JD227" s="7"/>
      <c r="JE227" s="7"/>
      <c r="JF227" s="7"/>
      <c r="JG227" s="7"/>
      <c r="JH227" s="7"/>
      <c r="JI227" s="7"/>
      <c r="JJ227" s="7"/>
      <c r="JK227" s="7"/>
      <c r="JL227" s="7"/>
      <c r="JM227" s="7"/>
      <c r="JN227" s="7"/>
      <c r="JO227" s="7"/>
      <c r="JP227" s="7"/>
      <c r="JQ227" s="7"/>
      <c r="JR227" s="7"/>
      <c r="JS227" s="7"/>
      <c r="JT227" s="7"/>
      <c r="JU227" s="7"/>
      <c r="JV227" s="7"/>
      <c r="JW227" s="7"/>
      <c r="JX227" s="7"/>
      <c r="JY227" s="7"/>
      <c r="JZ227" s="7"/>
      <c r="KA227" s="7"/>
      <c r="KB227" s="7"/>
      <c r="KC227" s="7"/>
      <c r="KD227" s="7"/>
      <c r="KE227" s="7"/>
      <c r="KF227" s="7"/>
      <c r="KG227" s="7">
        <v>0</v>
      </c>
      <c r="KH227" s="7"/>
      <c r="KI227" s="7">
        <v>23</v>
      </c>
      <c r="KJ227" s="7">
        <v>0</v>
      </c>
      <c r="KK227" s="7">
        <v>0.44800000000000001</v>
      </c>
      <c r="KL227" s="7">
        <v>0</v>
      </c>
      <c r="KM227" s="7">
        <v>23.448</v>
      </c>
      <c r="KN227" s="7">
        <v>8478000</v>
      </c>
      <c r="KO227" s="7">
        <v>3730000</v>
      </c>
      <c r="KP227" s="7">
        <v>3730000</v>
      </c>
      <c r="KQ227" s="7"/>
      <c r="KR227" s="7"/>
      <c r="KS227" s="7"/>
      <c r="KT227" s="7">
        <v>0</v>
      </c>
      <c r="KU227" s="7">
        <v>0</v>
      </c>
      <c r="KV227" s="7">
        <v>0</v>
      </c>
      <c r="KW227" s="7"/>
      <c r="KX227" s="7"/>
      <c r="KY227" s="7"/>
      <c r="KZ227" s="7">
        <v>72000</v>
      </c>
      <c r="LA227" s="7">
        <v>0</v>
      </c>
      <c r="LB227" s="7">
        <v>0</v>
      </c>
      <c r="LC227" s="7"/>
      <c r="LD227" s="7"/>
      <c r="LE227" s="7"/>
      <c r="LF227" s="7">
        <v>25000</v>
      </c>
      <c r="LG227" s="7">
        <v>0</v>
      </c>
      <c r="LH227" s="7">
        <v>0</v>
      </c>
      <c r="LI227" s="7"/>
      <c r="LJ227" s="7"/>
      <c r="LK227" s="7"/>
      <c r="LL227" s="7">
        <v>20000</v>
      </c>
      <c r="LM227" s="7">
        <v>0</v>
      </c>
      <c r="LN227" s="7">
        <v>0</v>
      </c>
      <c r="LO227" s="7"/>
      <c r="LP227" s="7"/>
      <c r="LQ227" s="7"/>
      <c r="LR227" s="7">
        <v>75000</v>
      </c>
      <c r="LS227" s="7">
        <v>0</v>
      </c>
      <c r="LT227" s="7">
        <v>0</v>
      </c>
      <c r="LU227" s="7"/>
      <c r="LV227" s="7"/>
      <c r="LW227" s="7"/>
      <c r="LX227" s="7">
        <v>815000</v>
      </c>
      <c r="LY227" s="7">
        <v>0</v>
      </c>
      <c r="LZ227" s="7">
        <v>0</v>
      </c>
      <c r="MA227" s="7"/>
      <c r="MB227" s="7"/>
      <c r="MC227" s="7"/>
      <c r="MD227" s="7">
        <v>130000</v>
      </c>
      <c r="ME227" s="7">
        <v>0</v>
      </c>
      <c r="MF227" s="7">
        <v>0</v>
      </c>
      <c r="MG227" s="7"/>
      <c r="MH227" s="7"/>
      <c r="MI227" s="7"/>
      <c r="MJ227" s="7">
        <v>75000</v>
      </c>
      <c r="MK227" s="7">
        <v>0</v>
      </c>
      <c r="ML227" s="7">
        <v>0</v>
      </c>
      <c r="MM227" s="7"/>
      <c r="MN227" s="7"/>
      <c r="MO227" s="7"/>
      <c r="MP227" s="7">
        <v>140000</v>
      </c>
      <c r="MQ227" s="7">
        <v>0</v>
      </c>
      <c r="MR227" s="7">
        <v>0</v>
      </c>
      <c r="MS227" s="7"/>
      <c r="MT227" s="7"/>
      <c r="MU227" s="7"/>
      <c r="MV227" s="7">
        <v>150000</v>
      </c>
      <c r="MW227" s="7">
        <v>0</v>
      </c>
      <c r="MX227" s="7">
        <v>0</v>
      </c>
      <c r="MY227" s="7"/>
      <c r="MZ227" s="7"/>
      <c r="NA227" s="7"/>
      <c r="NB227" s="7">
        <v>70000</v>
      </c>
      <c r="NC227" s="7">
        <v>0</v>
      </c>
      <c r="ND227" s="7">
        <v>0</v>
      </c>
      <c r="NE227" s="7"/>
      <c r="NF227" s="7"/>
      <c r="NG227" s="7"/>
      <c r="NH227" s="7">
        <v>160000</v>
      </c>
      <c r="NI227" s="7">
        <v>0</v>
      </c>
      <c r="NJ227" s="7">
        <v>0</v>
      </c>
      <c r="NK227" s="7"/>
      <c r="NL227" s="7"/>
      <c r="NM227" s="7"/>
      <c r="NN227" s="7">
        <v>30000</v>
      </c>
      <c r="NO227" s="7">
        <v>0</v>
      </c>
      <c r="NP227" s="7">
        <v>0</v>
      </c>
      <c r="NQ227" s="7"/>
      <c r="NR227" s="7"/>
      <c r="NS227" s="7"/>
      <c r="NT227" s="7">
        <v>50000</v>
      </c>
      <c r="NU227" s="7">
        <v>0</v>
      </c>
      <c r="NV227" s="7">
        <v>0</v>
      </c>
      <c r="NW227" s="7"/>
      <c r="NX227" s="7"/>
      <c r="NY227" s="7"/>
      <c r="NZ227" s="7">
        <v>10000</v>
      </c>
      <c r="OA227" s="7">
        <v>0</v>
      </c>
      <c r="OB227" s="7">
        <v>0</v>
      </c>
      <c r="OC227" s="7"/>
      <c r="OD227" s="7"/>
      <c r="OE227" s="7"/>
      <c r="OF227" s="7">
        <v>65000</v>
      </c>
      <c r="OG227" s="7">
        <v>0</v>
      </c>
      <c r="OH227" s="7">
        <v>0</v>
      </c>
      <c r="OI227" s="7"/>
      <c r="OJ227" s="7"/>
      <c r="OK227" s="7"/>
      <c r="OL227" s="7">
        <v>0</v>
      </c>
      <c r="OM227" s="7">
        <v>0</v>
      </c>
      <c r="ON227" s="7">
        <v>0</v>
      </c>
      <c r="OO227" s="7"/>
      <c r="OP227" s="7"/>
      <c r="OQ227" s="7"/>
      <c r="OR227" s="7">
        <v>0</v>
      </c>
      <c r="OS227" s="7">
        <v>0</v>
      </c>
      <c r="OT227" s="7">
        <v>0</v>
      </c>
      <c r="OU227" s="7"/>
      <c r="OV227" s="7"/>
      <c r="OW227" s="7"/>
      <c r="OX227" s="7">
        <v>385000</v>
      </c>
      <c r="OY227" s="7">
        <v>0</v>
      </c>
      <c r="OZ227" s="7">
        <v>0</v>
      </c>
      <c r="PA227" s="7"/>
      <c r="PB227" s="7"/>
      <c r="PC227" s="7"/>
      <c r="PD227" s="7">
        <v>130000</v>
      </c>
      <c r="PE227" s="7">
        <v>0</v>
      </c>
      <c r="PF227" s="7">
        <v>0</v>
      </c>
      <c r="PG227" s="7"/>
      <c r="PH227" s="7"/>
      <c r="PI227" s="7"/>
      <c r="PJ227" s="7">
        <v>385000</v>
      </c>
      <c r="PK227" s="7">
        <v>0</v>
      </c>
      <c r="PL227" s="7">
        <v>0</v>
      </c>
      <c r="PM227" s="7"/>
      <c r="PN227" s="7"/>
      <c r="PO227" s="7"/>
      <c r="PP227" s="7">
        <v>11265000</v>
      </c>
      <c r="PQ227" s="7">
        <v>3730000</v>
      </c>
      <c r="PR227" s="8">
        <v>3730000</v>
      </c>
      <c r="PS227" s="7">
        <v>100</v>
      </c>
      <c r="PT227" s="7">
        <v>100</v>
      </c>
      <c r="PU227" s="7"/>
      <c r="PV227" s="7">
        <v>9472181</v>
      </c>
      <c r="PW227" s="7"/>
      <c r="PX227" s="7">
        <v>3000000</v>
      </c>
      <c r="PY227" s="7">
        <v>3181000</v>
      </c>
      <c r="PZ227" s="7">
        <v>3730000</v>
      </c>
      <c r="QA227" s="7">
        <v>0</v>
      </c>
      <c r="QB227" s="7">
        <v>0</v>
      </c>
      <c r="QC227" s="7">
        <v>0</v>
      </c>
      <c r="QD227" s="7">
        <v>0</v>
      </c>
      <c r="QE227" s="7">
        <v>0</v>
      </c>
      <c r="QF227" s="7">
        <v>0</v>
      </c>
      <c r="QG227" s="7">
        <v>0</v>
      </c>
      <c r="QH227" s="7">
        <v>0</v>
      </c>
      <c r="QI227" s="7">
        <v>0</v>
      </c>
      <c r="QJ227" s="7">
        <v>3098469</v>
      </c>
      <c r="QK227" s="7">
        <v>3162000</v>
      </c>
      <c r="QL227" s="7">
        <v>3345000</v>
      </c>
      <c r="QM227" s="7"/>
      <c r="QN227" s="7">
        <v>0</v>
      </c>
      <c r="QO227" s="7">
        <v>0</v>
      </c>
      <c r="QP227" s="7">
        <v>0</v>
      </c>
      <c r="QQ227" s="7"/>
      <c r="QR227" s="7"/>
      <c r="QS227" s="7"/>
      <c r="QT227" s="7"/>
      <c r="QU227" s="7">
        <v>65000</v>
      </c>
      <c r="QV227" s="7">
        <v>285000</v>
      </c>
      <c r="QW227" s="7">
        <v>0</v>
      </c>
      <c r="QX227" s="7">
        <v>2724000</v>
      </c>
      <c r="QY227" s="7">
        <v>2836000</v>
      </c>
      <c r="QZ227" s="7">
        <v>3375000</v>
      </c>
      <c r="RA227" s="7"/>
      <c r="RB227" s="7"/>
      <c r="RC227" s="7"/>
      <c r="RD227" s="7">
        <v>726110</v>
      </c>
      <c r="RE227" s="7">
        <v>786000</v>
      </c>
      <c r="RF227" s="7">
        <v>815000</v>
      </c>
      <c r="RG227" s="7"/>
      <c r="RH227" s="7"/>
      <c r="RI227" s="7">
        <v>0</v>
      </c>
      <c r="RJ227" s="7"/>
      <c r="RK227" s="7"/>
      <c r="RL227" s="7"/>
      <c r="RM227" s="7" t="s">
        <v>1188</v>
      </c>
      <c r="RN227" s="7"/>
      <c r="RO227" s="7"/>
      <c r="RP227" s="7"/>
      <c r="RQ227" s="7"/>
      <c r="RR227" s="7"/>
      <c r="RS227" s="7"/>
      <c r="RT227" s="7"/>
      <c r="RU227" s="7"/>
      <c r="RV227" s="7"/>
      <c r="RW227" s="7"/>
      <c r="RX227" s="7"/>
      <c r="RY227" s="7"/>
      <c r="RZ227" s="7"/>
      <c r="SA227" s="7"/>
      <c r="SB227" s="7"/>
      <c r="SC227" s="7"/>
      <c r="SD227" s="7"/>
      <c r="SE227" s="7"/>
      <c r="SF227" s="7"/>
      <c r="SG227" s="36">
        <f t="shared" si="397"/>
        <v>11265000</v>
      </c>
      <c r="SH227" s="36">
        <f t="shared" si="398"/>
        <v>11265000</v>
      </c>
      <c r="SI227" s="36">
        <f t="shared" si="399"/>
        <v>8575000</v>
      </c>
      <c r="SJ227" s="20">
        <f t="shared" si="400"/>
        <v>8478000</v>
      </c>
      <c r="SK227" s="20">
        <f t="shared" si="401"/>
        <v>0</v>
      </c>
      <c r="SL227" s="20">
        <f t="shared" si="402"/>
        <v>72000</v>
      </c>
      <c r="SM227" s="20">
        <f t="shared" si="403"/>
        <v>25000</v>
      </c>
      <c r="SN227" s="36">
        <f t="shared" si="404"/>
        <v>2690000</v>
      </c>
      <c r="SO227" s="36">
        <f t="shared" si="405"/>
        <v>95000</v>
      </c>
      <c r="SP227" s="20">
        <f t="shared" si="406"/>
        <v>20000</v>
      </c>
      <c r="SQ227" s="20">
        <f t="shared" si="407"/>
        <v>75000</v>
      </c>
      <c r="SR227" s="20">
        <f t="shared" si="408"/>
        <v>815000</v>
      </c>
      <c r="SS227" s="20">
        <f t="shared" si="409"/>
        <v>130000</v>
      </c>
      <c r="ST227" s="20">
        <f t="shared" si="410"/>
        <v>75000</v>
      </c>
      <c r="SU227" s="20">
        <f t="shared" si="411"/>
        <v>140000</v>
      </c>
      <c r="SV227" s="36">
        <f t="shared" si="412"/>
        <v>920000</v>
      </c>
      <c r="SW227" s="20">
        <f t="shared" si="413"/>
        <v>150000</v>
      </c>
      <c r="SX227" s="20">
        <f t="shared" si="414"/>
        <v>70000</v>
      </c>
      <c r="SY227" s="20">
        <f t="shared" si="415"/>
        <v>160000</v>
      </c>
      <c r="SZ227" s="20">
        <f t="shared" si="416"/>
        <v>30000</v>
      </c>
      <c r="TA227" s="20">
        <f t="shared" si="417"/>
        <v>50000</v>
      </c>
      <c r="TB227" s="20">
        <f t="shared" si="418"/>
        <v>10000</v>
      </c>
      <c r="TC227" s="20">
        <f t="shared" si="419"/>
        <v>65000</v>
      </c>
      <c r="TD227" s="20">
        <f t="shared" si="420"/>
        <v>0</v>
      </c>
      <c r="TE227" s="20">
        <f t="shared" si="421"/>
        <v>0</v>
      </c>
      <c r="TF227" s="20">
        <f t="shared" si="422"/>
        <v>385000</v>
      </c>
      <c r="TG227" s="20">
        <f t="shared" si="423"/>
        <v>130000</v>
      </c>
      <c r="TH227" s="20">
        <f t="shared" si="424"/>
        <v>385000</v>
      </c>
      <c r="TI227" s="6"/>
      <c r="TJ227" s="36">
        <f t="shared" si="425"/>
        <v>3730000</v>
      </c>
      <c r="TK227" s="36">
        <f t="shared" si="426"/>
        <v>3730000</v>
      </c>
      <c r="TL227" s="36">
        <f t="shared" si="427"/>
        <v>3730000</v>
      </c>
      <c r="TM227" s="20">
        <f t="shared" si="428"/>
        <v>3730000</v>
      </c>
      <c r="TN227" s="20">
        <f t="shared" si="429"/>
        <v>0</v>
      </c>
      <c r="TO227" s="20">
        <f t="shared" si="430"/>
        <v>0</v>
      </c>
      <c r="TP227" s="20">
        <f t="shared" si="431"/>
        <v>0</v>
      </c>
      <c r="TQ227" s="36">
        <f t="shared" si="432"/>
        <v>0</v>
      </c>
      <c r="TR227" s="36">
        <f t="shared" si="433"/>
        <v>0</v>
      </c>
      <c r="TS227" s="20">
        <f t="shared" si="434"/>
        <v>0</v>
      </c>
      <c r="TT227" s="20">
        <f t="shared" si="435"/>
        <v>0</v>
      </c>
      <c r="TU227" s="20">
        <f t="shared" si="436"/>
        <v>0</v>
      </c>
      <c r="TV227" s="20">
        <f t="shared" si="437"/>
        <v>0</v>
      </c>
      <c r="TW227" s="20">
        <f t="shared" si="438"/>
        <v>0</v>
      </c>
      <c r="TX227" s="20">
        <f t="shared" si="439"/>
        <v>0</v>
      </c>
      <c r="TY227" s="36">
        <f t="shared" si="440"/>
        <v>0</v>
      </c>
      <c r="TZ227" s="20">
        <f t="shared" si="441"/>
        <v>0</v>
      </c>
      <c r="UA227" s="20">
        <f t="shared" si="442"/>
        <v>0</v>
      </c>
      <c r="UB227" s="20">
        <f t="shared" si="443"/>
        <v>0</v>
      </c>
      <c r="UC227" s="20">
        <f t="shared" si="444"/>
        <v>0</v>
      </c>
      <c r="UD227" s="20">
        <f t="shared" si="445"/>
        <v>0</v>
      </c>
      <c r="UE227" s="20">
        <f t="shared" si="446"/>
        <v>0</v>
      </c>
      <c r="UF227" s="20">
        <f t="shared" si="447"/>
        <v>0</v>
      </c>
      <c r="UG227" s="20">
        <f t="shared" si="448"/>
        <v>0</v>
      </c>
      <c r="UH227" s="20">
        <f t="shared" si="449"/>
        <v>0</v>
      </c>
      <c r="UI227" s="20">
        <f t="shared" si="450"/>
        <v>0</v>
      </c>
      <c r="UJ227" s="20">
        <f t="shared" si="451"/>
        <v>0</v>
      </c>
      <c r="UK227" s="20">
        <f t="shared" si="452"/>
        <v>0</v>
      </c>
      <c r="UL227" s="6"/>
      <c r="UM227" s="36">
        <f t="shared" si="453"/>
        <v>3730000</v>
      </c>
      <c r="UN227" s="36">
        <f t="shared" si="454"/>
        <v>3730000</v>
      </c>
      <c r="UO227" s="36">
        <f t="shared" si="455"/>
        <v>3730000</v>
      </c>
      <c r="UP227" s="20">
        <f t="shared" si="456"/>
        <v>3730000</v>
      </c>
      <c r="UQ227" s="20">
        <f t="shared" si="457"/>
        <v>0</v>
      </c>
      <c r="UR227" s="20">
        <f t="shared" si="458"/>
        <v>0</v>
      </c>
      <c r="US227" s="20">
        <f t="shared" si="459"/>
        <v>0</v>
      </c>
      <c r="UT227" s="36">
        <f t="shared" si="460"/>
        <v>0</v>
      </c>
      <c r="UU227" s="36">
        <f t="shared" si="461"/>
        <v>0</v>
      </c>
      <c r="UV227" s="20">
        <f t="shared" si="462"/>
        <v>0</v>
      </c>
      <c r="UW227" s="20">
        <f t="shared" si="463"/>
        <v>0</v>
      </c>
      <c r="UX227" s="20">
        <f t="shared" si="464"/>
        <v>0</v>
      </c>
      <c r="UY227" s="20">
        <f t="shared" si="465"/>
        <v>0</v>
      </c>
      <c r="UZ227" s="20">
        <f t="shared" si="466"/>
        <v>0</v>
      </c>
      <c r="VA227" s="20">
        <f t="shared" si="467"/>
        <v>0</v>
      </c>
      <c r="VB227" s="36">
        <f t="shared" si="468"/>
        <v>0</v>
      </c>
      <c r="VC227" s="20">
        <f t="shared" si="469"/>
        <v>0</v>
      </c>
      <c r="VD227" s="20">
        <f t="shared" si="470"/>
        <v>0</v>
      </c>
      <c r="VE227" s="20">
        <f t="shared" si="471"/>
        <v>0</v>
      </c>
      <c r="VF227" s="20">
        <f t="shared" si="472"/>
        <v>0</v>
      </c>
      <c r="VG227" s="20">
        <f t="shared" si="473"/>
        <v>0</v>
      </c>
      <c r="VH227" s="20">
        <f t="shared" si="474"/>
        <v>0</v>
      </c>
      <c r="VI227" s="20">
        <f t="shared" si="475"/>
        <v>0</v>
      </c>
      <c r="VJ227" s="20">
        <f t="shared" si="476"/>
        <v>0</v>
      </c>
      <c r="VK227" s="20">
        <f t="shared" si="477"/>
        <v>0</v>
      </c>
      <c r="VL227" s="20">
        <f t="shared" si="478"/>
        <v>0</v>
      </c>
      <c r="VM227" s="20">
        <f t="shared" si="479"/>
        <v>0</v>
      </c>
      <c r="VN227" s="20">
        <f t="shared" si="480"/>
        <v>0</v>
      </c>
      <c r="VT227" s="34">
        <f t="shared" si="367"/>
        <v>1686476</v>
      </c>
      <c r="VU227" s="34" t="str">
        <f t="shared" si="368"/>
        <v>Život Hradec Králové, o.p.s.</v>
      </c>
      <c r="VV227" s="34" t="str">
        <f t="shared" si="369"/>
        <v>Servis domácí péče - pečovatelská služba</v>
      </c>
      <c r="VW227" s="34" t="str">
        <f t="shared" si="370"/>
        <v>pečovatelská služba</v>
      </c>
      <c r="VX227" s="10">
        <f t="shared" si="371"/>
        <v>1115000</v>
      </c>
      <c r="VY227" s="10"/>
      <c r="VZ227" s="10"/>
      <c r="WA227" s="10">
        <f t="shared" si="372"/>
        <v>150000</v>
      </c>
      <c r="WB227" s="10">
        <f t="shared" si="373"/>
        <v>10000</v>
      </c>
      <c r="WC227" s="10">
        <f t="shared" si="374"/>
        <v>160000</v>
      </c>
      <c r="WD227" s="10">
        <f t="shared" si="375"/>
        <v>0</v>
      </c>
      <c r="WE227" s="10">
        <f t="shared" si="376"/>
        <v>150000</v>
      </c>
      <c r="WF227" s="10"/>
      <c r="WG227" s="10"/>
      <c r="WH227" s="10">
        <f t="shared" si="377"/>
        <v>130000</v>
      </c>
      <c r="WI227" s="10">
        <f t="shared" si="378"/>
        <v>975000</v>
      </c>
      <c r="WJ227" s="10">
        <f t="shared" si="379"/>
        <v>7138980</v>
      </c>
      <c r="WK227" s="10"/>
      <c r="WL227" s="10">
        <f t="shared" si="380"/>
        <v>1436020</v>
      </c>
      <c r="WM227" s="10">
        <f t="shared" si="381"/>
        <v>11265000</v>
      </c>
      <c r="WN227" s="10">
        <f t="shared" si="382"/>
        <v>11265000</v>
      </c>
      <c r="WO227" s="10">
        <f t="shared" si="383"/>
        <v>0</v>
      </c>
      <c r="WP227" s="10">
        <f t="shared" si="384"/>
        <v>8575000</v>
      </c>
      <c r="WQ227" s="34">
        <v>6115340</v>
      </c>
      <c r="WR227" s="10">
        <f t="shared" si="385"/>
        <v>0</v>
      </c>
      <c r="WS227" s="10"/>
      <c r="WT227" s="10"/>
      <c r="WU227" s="10">
        <f t="shared" si="386"/>
        <v>0</v>
      </c>
      <c r="WV227" s="10">
        <f t="shared" si="387"/>
        <v>0</v>
      </c>
      <c r="WW227" s="10">
        <f t="shared" si="388"/>
        <v>0</v>
      </c>
      <c r="WX227" s="10">
        <f t="shared" si="389"/>
        <v>0</v>
      </c>
      <c r="WY227" s="10">
        <f t="shared" si="390"/>
        <v>0</v>
      </c>
      <c r="WZ227" s="10"/>
      <c r="XA227" s="10"/>
      <c r="XB227" s="10">
        <f t="shared" si="391"/>
        <v>0</v>
      </c>
      <c r="XC227" s="10">
        <f t="shared" si="392"/>
        <v>0</v>
      </c>
      <c r="XD227" s="10">
        <f t="shared" si="393"/>
        <v>3730000</v>
      </c>
      <c r="XE227" s="10">
        <f t="shared" si="394"/>
        <v>3730000</v>
      </c>
      <c r="XF227" s="10"/>
      <c r="XG227" s="10">
        <f t="shared" si="395"/>
        <v>3730000</v>
      </c>
      <c r="XH227" s="10">
        <f t="shared" si="396"/>
        <v>0</v>
      </c>
      <c r="XI227" s="10"/>
      <c r="XJ227" s="10"/>
      <c r="XK227" s="10"/>
    </row>
    <row r="228" spans="1:635" s="34" customFormat="1" ht="28.5" customHeight="1">
      <c r="A228" s="7">
        <v>1</v>
      </c>
      <c r="B228" s="9" t="s">
        <v>1908</v>
      </c>
      <c r="C228" s="7">
        <v>2498251</v>
      </c>
      <c r="D228" s="7" t="s">
        <v>1909</v>
      </c>
      <c r="E228" s="7" t="s">
        <v>1207</v>
      </c>
      <c r="F228" s="7">
        <v>9577077</v>
      </c>
      <c r="G228" s="7" t="s">
        <v>1686</v>
      </c>
      <c r="H228" s="7" t="s">
        <v>1187</v>
      </c>
      <c r="I228" s="7" t="s">
        <v>1912</v>
      </c>
      <c r="J228" s="35">
        <v>41671</v>
      </c>
      <c r="K228" s="7"/>
      <c r="L228" s="7" t="s">
        <v>1188</v>
      </c>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t="s">
        <v>1682</v>
      </c>
      <c r="AQ228" s="7">
        <v>200</v>
      </c>
      <c r="AR228" s="7">
        <v>200</v>
      </c>
      <c r="AS228" s="7">
        <v>180</v>
      </c>
      <c r="AT228" s="7">
        <v>180</v>
      </c>
      <c r="AU228" s="7">
        <v>181</v>
      </c>
      <c r="AV228" s="7"/>
      <c r="AW228" s="7"/>
      <c r="AX228" s="7"/>
      <c r="AY228" s="7"/>
      <c r="AZ228" s="7"/>
      <c r="BA228" s="7"/>
      <c r="BB228" s="7"/>
      <c r="BC228" s="7"/>
      <c r="BD228" s="7"/>
      <c r="BE228" s="7"/>
      <c r="BF228" s="7"/>
      <c r="BG228" s="7"/>
      <c r="BH228" s="7"/>
      <c r="BI228" s="7"/>
      <c r="BJ228" s="7"/>
      <c r="BK228" s="7" t="s">
        <v>1913</v>
      </c>
      <c r="BL228" s="7" t="s">
        <v>1914</v>
      </c>
      <c r="BM228" s="7" t="s">
        <v>1191</v>
      </c>
      <c r="BN228" s="7" t="s">
        <v>1200</v>
      </c>
      <c r="BO228" s="7">
        <v>0</v>
      </c>
      <c r="BP228" s="7">
        <v>0</v>
      </c>
      <c r="BQ228" s="7">
        <v>0</v>
      </c>
      <c r="BR228" s="7">
        <v>0</v>
      </c>
      <c r="BS228" s="7">
        <v>0</v>
      </c>
      <c r="BT228" s="7">
        <v>132</v>
      </c>
      <c r="BU228" s="7">
        <v>28</v>
      </c>
      <c r="BV228" s="7">
        <v>17</v>
      </c>
      <c r="BW228" s="7">
        <v>3</v>
      </c>
      <c r="BX228" s="7">
        <v>0</v>
      </c>
      <c r="BY228" s="7">
        <v>132</v>
      </c>
      <c r="BZ228" s="7">
        <v>28</v>
      </c>
      <c r="CA228" s="7">
        <v>17</v>
      </c>
      <c r="CB228" s="7">
        <v>3</v>
      </c>
      <c r="CC228" s="7">
        <v>0</v>
      </c>
      <c r="CD228" s="7">
        <v>0</v>
      </c>
      <c r="CE228" s="7">
        <v>180</v>
      </c>
      <c r="CF228" s="7">
        <v>180</v>
      </c>
      <c r="CG228" s="7"/>
      <c r="CH228" s="7">
        <v>0</v>
      </c>
      <c r="CI228" s="7">
        <v>0</v>
      </c>
      <c r="CJ228" s="7">
        <v>0</v>
      </c>
      <c r="CK228" s="7">
        <v>0</v>
      </c>
      <c r="CL228" s="7">
        <v>0</v>
      </c>
      <c r="CM228" s="7">
        <v>133</v>
      </c>
      <c r="CN228" s="7">
        <v>27</v>
      </c>
      <c r="CO228" s="7">
        <v>17</v>
      </c>
      <c r="CP228" s="7">
        <v>4</v>
      </c>
      <c r="CQ228" s="7">
        <v>0</v>
      </c>
      <c r="CR228" s="7">
        <v>133</v>
      </c>
      <c r="CS228" s="7">
        <v>27</v>
      </c>
      <c r="CT228" s="7">
        <v>17</v>
      </c>
      <c r="CU228" s="7">
        <v>4</v>
      </c>
      <c r="CV228" s="7">
        <v>0</v>
      </c>
      <c r="CW228" s="7">
        <v>0</v>
      </c>
      <c r="CX228" s="7">
        <v>181</v>
      </c>
      <c r="CY228" s="7">
        <v>181</v>
      </c>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v>2</v>
      </c>
      <c r="EL228" s="7">
        <v>1</v>
      </c>
      <c r="EM228" s="7">
        <v>0.53</v>
      </c>
      <c r="EN228" s="7">
        <v>570840</v>
      </c>
      <c r="EO228" s="7">
        <v>570800</v>
      </c>
      <c r="EP228" s="7">
        <v>7</v>
      </c>
      <c r="EQ228" s="7">
        <v>5</v>
      </c>
      <c r="ER228" s="7">
        <v>5.29</v>
      </c>
      <c r="ES228" s="7">
        <v>1329280</v>
      </c>
      <c r="ET228" s="7">
        <v>332320</v>
      </c>
      <c r="EU228" s="7"/>
      <c r="EV228" s="7"/>
      <c r="EW228" s="7"/>
      <c r="EX228" s="7"/>
      <c r="EY228" s="7"/>
      <c r="EZ228" s="7"/>
      <c r="FA228" s="7"/>
      <c r="FB228" s="7"/>
      <c r="FC228" s="7"/>
      <c r="FD228" s="7"/>
      <c r="FE228" s="7"/>
      <c r="FF228" s="7"/>
      <c r="FG228" s="7"/>
      <c r="FH228" s="7"/>
      <c r="FI228" s="7"/>
      <c r="FJ228" s="7"/>
      <c r="FK228" s="7"/>
      <c r="FL228" s="7"/>
      <c r="FM228" s="7"/>
      <c r="FN228" s="7"/>
      <c r="FO228" s="7">
        <v>2</v>
      </c>
      <c r="FP228" s="7">
        <v>1</v>
      </c>
      <c r="FQ228" s="7">
        <v>1.1299999999999999</v>
      </c>
      <c r="FR228" s="7">
        <v>578880</v>
      </c>
      <c r="FS228" s="7">
        <v>578880</v>
      </c>
      <c r="FT228" s="7"/>
      <c r="FU228" s="7"/>
      <c r="FV228" s="7"/>
      <c r="FW228" s="7"/>
      <c r="FX228" s="7"/>
      <c r="FY228" s="7"/>
      <c r="FZ228" s="7">
        <v>13</v>
      </c>
      <c r="GA228" s="7">
        <v>9</v>
      </c>
      <c r="GB228" s="7">
        <v>156</v>
      </c>
      <c r="GC228" s="7">
        <v>9</v>
      </c>
      <c r="GD228" s="7">
        <v>786473</v>
      </c>
      <c r="GE228" s="7">
        <v>460000</v>
      </c>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7"/>
      <c r="IO228" s="7"/>
      <c r="IP228" s="7"/>
      <c r="IQ228" s="7"/>
      <c r="IR228" s="7"/>
      <c r="IS228" s="7"/>
      <c r="IT228" s="7"/>
      <c r="IU228" s="7"/>
      <c r="IV228" s="7"/>
      <c r="IW228" s="7"/>
      <c r="IX228" s="7"/>
      <c r="IY228" s="7"/>
      <c r="IZ228" s="7"/>
      <c r="JA228" s="7"/>
      <c r="JB228" s="7"/>
      <c r="JC228" s="7"/>
      <c r="JD228" s="7"/>
      <c r="JE228" s="7"/>
      <c r="JF228" s="7"/>
      <c r="JG228" s="7"/>
      <c r="JH228" s="7"/>
      <c r="JI228" s="7"/>
      <c r="JJ228" s="7"/>
      <c r="JK228" s="7"/>
      <c r="JL228" s="7"/>
      <c r="JM228" s="7"/>
      <c r="JN228" s="7"/>
      <c r="JO228" s="7"/>
      <c r="JP228" s="7"/>
      <c r="JQ228" s="7"/>
      <c r="JR228" s="7"/>
      <c r="JS228" s="7"/>
      <c r="JT228" s="7"/>
      <c r="JU228" s="7"/>
      <c r="JV228" s="7"/>
      <c r="JW228" s="7"/>
      <c r="JX228" s="7"/>
      <c r="JY228" s="7"/>
      <c r="JZ228" s="7"/>
      <c r="KA228" s="7"/>
      <c r="KB228" s="7"/>
      <c r="KC228" s="7"/>
      <c r="KD228" s="7"/>
      <c r="KE228" s="7"/>
      <c r="KF228" s="7"/>
      <c r="KG228" s="7">
        <v>0</v>
      </c>
      <c r="KH228" s="7"/>
      <c r="KI228" s="7">
        <v>6</v>
      </c>
      <c r="KJ228" s="7">
        <v>9</v>
      </c>
      <c r="KK228" s="7">
        <v>0</v>
      </c>
      <c r="KL228" s="7">
        <v>0</v>
      </c>
      <c r="KM228" s="7">
        <v>15</v>
      </c>
      <c r="KN228" s="7">
        <v>2479000</v>
      </c>
      <c r="KO228" s="7">
        <v>1482000</v>
      </c>
      <c r="KP228" s="7">
        <v>1482000</v>
      </c>
      <c r="KQ228" s="7"/>
      <c r="KR228" s="7"/>
      <c r="KS228" s="7"/>
      <c r="KT228" s="7">
        <v>786473</v>
      </c>
      <c r="KU228" s="7">
        <v>460000</v>
      </c>
      <c r="KV228" s="7">
        <v>460000</v>
      </c>
      <c r="KW228" s="7"/>
      <c r="KX228" s="7"/>
      <c r="KY228" s="7"/>
      <c r="KZ228" s="7">
        <v>0</v>
      </c>
      <c r="LA228" s="7">
        <v>0</v>
      </c>
      <c r="LB228" s="7">
        <v>0</v>
      </c>
      <c r="LC228" s="7"/>
      <c r="LD228" s="7"/>
      <c r="LE228" s="7"/>
      <c r="LF228" s="7">
        <v>9527</v>
      </c>
      <c r="LG228" s="7">
        <v>0</v>
      </c>
      <c r="LH228" s="7">
        <v>0</v>
      </c>
      <c r="LI228" s="7"/>
      <c r="LJ228" s="7"/>
      <c r="LK228" s="7"/>
      <c r="LL228" s="7">
        <v>0</v>
      </c>
      <c r="LM228" s="7">
        <v>0</v>
      </c>
      <c r="LN228" s="7">
        <v>0</v>
      </c>
      <c r="LO228" s="7"/>
      <c r="LP228" s="7"/>
      <c r="LQ228" s="7"/>
      <c r="LR228" s="7">
        <v>110000</v>
      </c>
      <c r="LS228" s="7">
        <v>0</v>
      </c>
      <c r="LT228" s="7">
        <v>0</v>
      </c>
      <c r="LU228" s="7"/>
      <c r="LV228" s="7"/>
      <c r="LW228" s="7"/>
      <c r="LX228" s="7">
        <v>0</v>
      </c>
      <c r="LY228" s="7">
        <v>0</v>
      </c>
      <c r="LZ228" s="7">
        <v>0</v>
      </c>
      <c r="MA228" s="7"/>
      <c r="MB228" s="7"/>
      <c r="MC228" s="7"/>
      <c r="MD228" s="7">
        <v>50000</v>
      </c>
      <c r="ME228" s="7">
        <v>0</v>
      </c>
      <c r="MF228" s="7">
        <v>0</v>
      </c>
      <c r="MG228" s="7"/>
      <c r="MH228" s="7"/>
      <c r="MI228" s="7"/>
      <c r="MJ228" s="7">
        <v>5000</v>
      </c>
      <c r="MK228" s="7">
        <v>0</v>
      </c>
      <c r="ML228" s="7">
        <v>0</v>
      </c>
      <c r="MM228" s="7"/>
      <c r="MN228" s="7"/>
      <c r="MO228" s="7"/>
      <c r="MP228" s="7">
        <v>100000</v>
      </c>
      <c r="MQ228" s="7">
        <v>0</v>
      </c>
      <c r="MR228" s="7">
        <v>0</v>
      </c>
      <c r="MS228" s="7"/>
      <c r="MT228" s="7"/>
      <c r="MU228" s="7"/>
      <c r="MV228" s="7">
        <v>55000</v>
      </c>
      <c r="MW228" s="7">
        <v>0</v>
      </c>
      <c r="MX228" s="7">
        <v>0</v>
      </c>
      <c r="MY228" s="7"/>
      <c r="MZ228" s="7"/>
      <c r="NA228" s="7"/>
      <c r="NB228" s="7">
        <v>45000</v>
      </c>
      <c r="NC228" s="7">
        <v>0</v>
      </c>
      <c r="ND228" s="7">
        <v>0</v>
      </c>
      <c r="NE228" s="7"/>
      <c r="NF228" s="7"/>
      <c r="NG228" s="7"/>
      <c r="NH228" s="7">
        <v>160000</v>
      </c>
      <c r="NI228" s="7">
        <v>0</v>
      </c>
      <c r="NJ228" s="7">
        <v>0</v>
      </c>
      <c r="NK228" s="7"/>
      <c r="NL228" s="7"/>
      <c r="NM228" s="7"/>
      <c r="NN228" s="7">
        <v>30000</v>
      </c>
      <c r="NO228" s="7">
        <v>0</v>
      </c>
      <c r="NP228" s="7">
        <v>0</v>
      </c>
      <c r="NQ228" s="7"/>
      <c r="NR228" s="7"/>
      <c r="NS228" s="7"/>
      <c r="NT228" s="7">
        <v>15000</v>
      </c>
      <c r="NU228" s="7">
        <v>0</v>
      </c>
      <c r="NV228" s="7">
        <v>0</v>
      </c>
      <c r="NW228" s="7"/>
      <c r="NX228" s="7"/>
      <c r="NY228" s="7"/>
      <c r="NZ228" s="7">
        <v>10000</v>
      </c>
      <c r="OA228" s="7">
        <v>0</v>
      </c>
      <c r="OB228" s="7">
        <v>0</v>
      </c>
      <c r="OC228" s="7"/>
      <c r="OD228" s="7"/>
      <c r="OE228" s="7"/>
      <c r="OF228" s="7">
        <v>45000</v>
      </c>
      <c r="OG228" s="7">
        <v>0</v>
      </c>
      <c r="OH228" s="7">
        <v>0</v>
      </c>
      <c r="OI228" s="7"/>
      <c r="OJ228" s="7"/>
      <c r="OK228" s="7"/>
      <c r="OL228" s="7">
        <v>0</v>
      </c>
      <c r="OM228" s="7">
        <v>0</v>
      </c>
      <c r="ON228" s="7">
        <v>0</v>
      </c>
      <c r="OO228" s="7"/>
      <c r="OP228" s="7"/>
      <c r="OQ228" s="7"/>
      <c r="OR228" s="7">
        <v>0</v>
      </c>
      <c r="OS228" s="7">
        <v>0</v>
      </c>
      <c r="OT228" s="7">
        <v>0</v>
      </c>
      <c r="OU228" s="7"/>
      <c r="OV228" s="7"/>
      <c r="OW228" s="7"/>
      <c r="OX228" s="7">
        <v>261000</v>
      </c>
      <c r="OY228" s="7">
        <v>0</v>
      </c>
      <c r="OZ228" s="7">
        <v>0</v>
      </c>
      <c r="PA228" s="7"/>
      <c r="PB228" s="7"/>
      <c r="PC228" s="7"/>
      <c r="PD228" s="7">
        <v>0</v>
      </c>
      <c r="PE228" s="7">
        <v>0</v>
      </c>
      <c r="PF228" s="7">
        <v>0</v>
      </c>
      <c r="PG228" s="7"/>
      <c r="PH228" s="7"/>
      <c r="PI228" s="7"/>
      <c r="PJ228" s="7">
        <v>114000</v>
      </c>
      <c r="PK228" s="7">
        <v>0</v>
      </c>
      <c r="PL228" s="7">
        <v>0</v>
      </c>
      <c r="PM228" s="7"/>
      <c r="PN228" s="7"/>
      <c r="PO228" s="7"/>
      <c r="PP228" s="7">
        <v>4275000</v>
      </c>
      <c r="PQ228" s="7">
        <v>1942000</v>
      </c>
      <c r="PR228" s="8">
        <v>1942000</v>
      </c>
      <c r="PS228" s="7">
        <v>100</v>
      </c>
      <c r="PT228" s="7">
        <v>100</v>
      </c>
      <c r="PU228" s="7"/>
      <c r="PV228" s="7"/>
      <c r="PW228" s="7"/>
      <c r="PX228" s="7">
        <v>1465000</v>
      </c>
      <c r="PY228" s="7">
        <v>1496000</v>
      </c>
      <c r="PZ228" s="7">
        <v>1942000</v>
      </c>
      <c r="QA228" s="7">
        <v>0</v>
      </c>
      <c r="QB228" s="7">
        <v>0</v>
      </c>
      <c r="QC228" s="7">
        <v>0</v>
      </c>
      <c r="QD228" s="7">
        <v>0</v>
      </c>
      <c r="QE228" s="7">
        <v>0</v>
      </c>
      <c r="QF228" s="7">
        <v>0</v>
      </c>
      <c r="QG228" s="7">
        <v>0</v>
      </c>
      <c r="QH228" s="7">
        <v>0</v>
      </c>
      <c r="QI228" s="7">
        <v>0</v>
      </c>
      <c r="QJ228" s="7">
        <v>769324</v>
      </c>
      <c r="QK228" s="7">
        <v>800000</v>
      </c>
      <c r="QL228" s="7">
        <v>800000</v>
      </c>
      <c r="QM228" s="7"/>
      <c r="QN228" s="7">
        <v>0</v>
      </c>
      <c r="QO228" s="7">
        <v>0</v>
      </c>
      <c r="QP228" s="7">
        <v>0</v>
      </c>
      <c r="QQ228" s="7"/>
      <c r="QR228" s="7"/>
      <c r="QS228" s="7"/>
      <c r="QT228" s="7"/>
      <c r="QU228" s="7">
        <v>300000</v>
      </c>
      <c r="QV228" s="7">
        <v>340000</v>
      </c>
      <c r="QW228" s="7">
        <v>0</v>
      </c>
      <c r="QX228" s="7">
        <v>1190000</v>
      </c>
      <c r="QY228" s="7">
        <v>1008000</v>
      </c>
      <c r="QZ228" s="7">
        <v>1489000</v>
      </c>
      <c r="RA228" s="7"/>
      <c r="RB228" s="7"/>
      <c r="RC228" s="7"/>
      <c r="RD228" s="7">
        <v>46682</v>
      </c>
      <c r="RE228" s="7">
        <v>50000</v>
      </c>
      <c r="RF228" s="7">
        <v>44000</v>
      </c>
      <c r="RG228" s="7"/>
      <c r="RH228" s="7"/>
      <c r="RI228" s="7">
        <v>0</v>
      </c>
      <c r="RJ228" s="7"/>
      <c r="RK228" s="7"/>
      <c r="RL228" s="7"/>
      <c r="RM228" s="7" t="s">
        <v>1188</v>
      </c>
      <c r="RN228" s="7"/>
      <c r="RO228" s="7"/>
      <c r="RP228" s="7"/>
      <c r="RQ228" s="7"/>
      <c r="RR228" s="7"/>
      <c r="RS228" s="7"/>
      <c r="RT228" s="7"/>
      <c r="RU228" s="7"/>
      <c r="RV228" s="7"/>
      <c r="RW228" s="7"/>
      <c r="RX228" s="7"/>
      <c r="RY228" s="7"/>
      <c r="RZ228" s="7"/>
      <c r="SA228" s="7"/>
      <c r="SB228" s="7"/>
      <c r="SC228" s="7"/>
      <c r="SD228" s="7"/>
      <c r="SE228" s="7"/>
      <c r="SF228" s="7"/>
      <c r="SG228" s="36">
        <f t="shared" si="397"/>
        <v>4275000</v>
      </c>
      <c r="SH228" s="36">
        <f t="shared" si="398"/>
        <v>4275000</v>
      </c>
      <c r="SI228" s="36">
        <f t="shared" si="399"/>
        <v>3275000</v>
      </c>
      <c r="SJ228" s="20">
        <f t="shared" si="400"/>
        <v>2479000</v>
      </c>
      <c r="SK228" s="20">
        <f t="shared" si="401"/>
        <v>786473</v>
      </c>
      <c r="SL228" s="20">
        <f t="shared" si="402"/>
        <v>0</v>
      </c>
      <c r="SM228" s="20">
        <f t="shared" si="403"/>
        <v>9527</v>
      </c>
      <c r="SN228" s="36">
        <f t="shared" si="404"/>
        <v>1000000</v>
      </c>
      <c r="SO228" s="36">
        <f t="shared" si="405"/>
        <v>110000</v>
      </c>
      <c r="SP228" s="20">
        <f t="shared" si="406"/>
        <v>0</v>
      </c>
      <c r="SQ228" s="20">
        <f t="shared" si="407"/>
        <v>110000</v>
      </c>
      <c r="SR228" s="20">
        <f t="shared" si="408"/>
        <v>0</v>
      </c>
      <c r="SS228" s="20">
        <f t="shared" si="409"/>
        <v>50000</v>
      </c>
      <c r="ST228" s="20">
        <f t="shared" si="410"/>
        <v>5000</v>
      </c>
      <c r="SU228" s="20">
        <f t="shared" si="411"/>
        <v>100000</v>
      </c>
      <c r="SV228" s="36">
        <f t="shared" si="412"/>
        <v>621000</v>
      </c>
      <c r="SW228" s="20">
        <f t="shared" si="413"/>
        <v>55000</v>
      </c>
      <c r="SX228" s="20">
        <f t="shared" si="414"/>
        <v>45000</v>
      </c>
      <c r="SY228" s="20">
        <f t="shared" si="415"/>
        <v>160000</v>
      </c>
      <c r="SZ228" s="20">
        <f t="shared" si="416"/>
        <v>30000</v>
      </c>
      <c r="TA228" s="20">
        <f t="shared" si="417"/>
        <v>15000</v>
      </c>
      <c r="TB228" s="20">
        <f t="shared" si="418"/>
        <v>10000</v>
      </c>
      <c r="TC228" s="20">
        <f t="shared" si="419"/>
        <v>45000</v>
      </c>
      <c r="TD228" s="20">
        <f t="shared" si="420"/>
        <v>0</v>
      </c>
      <c r="TE228" s="20">
        <f t="shared" si="421"/>
        <v>0</v>
      </c>
      <c r="TF228" s="20">
        <f t="shared" si="422"/>
        <v>261000</v>
      </c>
      <c r="TG228" s="20">
        <f t="shared" si="423"/>
        <v>0</v>
      </c>
      <c r="TH228" s="20">
        <f t="shared" si="424"/>
        <v>114000</v>
      </c>
      <c r="TI228" s="6"/>
      <c r="TJ228" s="36">
        <f t="shared" si="425"/>
        <v>1942000</v>
      </c>
      <c r="TK228" s="36">
        <f t="shared" si="426"/>
        <v>1942000</v>
      </c>
      <c r="TL228" s="36">
        <f t="shared" si="427"/>
        <v>1942000</v>
      </c>
      <c r="TM228" s="20">
        <f t="shared" si="428"/>
        <v>1482000</v>
      </c>
      <c r="TN228" s="20">
        <f t="shared" si="429"/>
        <v>460000</v>
      </c>
      <c r="TO228" s="20">
        <f t="shared" si="430"/>
        <v>0</v>
      </c>
      <c r="TP228" s="20">
        <f t="shared" si="431"/>
        <v>0</v>
      </c>
      <c r="TQ228" s="36">
        <f t="shared" si="432"/>
        <v>0</v>
      </c>
      <c r="TR228" s="36">
        <f t="shared" si="433"/>
        <v>0</v>
      </c>
      <c r="TS228" s="20">
        <f t="shared" si="434"/>
        <v>0</v>
      </c>
      <c r="TT228" s="20">
        <f t="shared" si="435"/>
        <v>0</v>
      </c>
      <c r="TU228" s="20">
        <f t="shared" si="436"/>
        <v>0</v>
      </c>
      <c r="TV228" s="20">
        <f t="shared" si="437"/>
        <v>0</v>
      </c>
      <c r="TW228" s="20">
        <f t="shared" si="438"/>
        <v>0</v>
      </c>
      <c r="TX228" s="20">
        <f t="shared" si="439"/>
        <v>0</v>
      </c>
      <c r="TY228" s="36">
        <f t="shared" si="440"/>
        <v>0</v>
      </c>
      <c r="TZ228" s="20">
        <f t="shared" si="441"/>
        <v>0</v>
      </c>
      <c r="UA228" s="20">
        <f t="shared" si="442"/>
        <v>0</v>
      </c>
      <c r="UB228" s="20">
        <f t="shared" si="443"/>
        <v>0</v>
      </c>
      <c r="UC228" s="20">
        <f t="shared" si="444"/>
        <v>0</v>
      </c>
      <c r="UD228" s="20">
        <f t="shared" si="445"/>
        <v>0</v>
      </c>
      <c r="UE228" s="20">
        <f t="shared" si="446"/>
        <v>0</v>
      </c>
      <c r="UF228" s="20">
        <f t="shared" si="447"/>
        <v>0</v>
      </c>
      <c r="UG228" s="20">
        <f t="shared" si="448"/>
        <v>0</v>
      </c>
      <c r="UH228" s="20">
        <f t="shared" si="449"/>
        <v>0</v>
      </c>
      <c r="UI228" s="20">
        <f t="shared" si="450"/>
        <v>0</v>
      </c>
      <c r="UJ228" s="20">
        <f t="shared" si="451"/>
        <v>0</v>
      </c>
      <c r="UK228" s="20">
        <f t="shared" si="452"/>
        <v>0</v>
      </c>
      <c r="UL228" s="6"/>
      <c r="UM228" s="36">
        <f t="shared" si="453"/>
        <v>1942000</v>
      </c>
      <c r="UN228" s="36">
        <f t="shared" si="454"/>
        <v>1942000</v>
      </c>
      <c r="UO228" s="36">
        <f t="shared" si="455"/>
        <v>1942000</v>
      </c>
      <c r="UP228" s="20">
        <f t="shared" si="456"/>
        <v>1482000</v>
      </c>
      <c r="UQ228" s="20">
        <f t="shared" si="457"/>
        <v>460000</v>
      </c>
      <c r="UR228" s="20">
        <f t="shared" si="458"/>
        <v>0</v>
      </c>
      <c r="US228" s="20">
        <f t="shared" si="459"/>
        <v>0</v>
      </c>
      <c r="UT228" s="36">
        <f t="shared" si="460"/>
        <v>0</v>
      </c>
      <c r="UU228" s="36">
        <f t="shared" si="461"/>
        <v>0</v>
      </c>
      <c r="UV228" s="20">
        <f t="shared" si="462"/>
        <v>0</v>
      </c>
      <c r="UW228" s="20">
        <f t="shared" si="463"/>
        <v>0</v>
      </c>
      <c r="UX228" s="20">
        <f t="shared" si="464"/>
        <v>0</v>
      </c>
      <c r="UY228" s="20">
        <f t="shared" si="465"/>
        <v>0</v>
      </c>
      <c r="UZ228" s="20">
        <f t="shared" si="466"/>
        <v>0</v>
      </c>
      <c r="VA228" s="20">
        <f t="shared" si="467"/>
        <v>0</v>
      </c>
      <c r="VB228" s="36">
        <f t="shared" si="468"/>
        <v>0</v>
      </c>
      <c r="VC228" s="20">
        <f t="shared" si="469"/>
        <v>0</v>
      </c>
      <c r="VD228" s="20">
        <f t="shared" si="470"/>
        <v>0</v>
      </c>
      <c r="VE228" s="20">
        <f t="shared" si="471"/>
        <v>0</v>
      </c>
      <c r="VF228" s="20">
        <f t="shared" si="472"/>
        <v>0</v>
      </c>
      <c r="VG228" s="20">
        <f t="shared" si="473"/>
        <v>0</v>
      </c>
      <c r="VH228" s="20">
        <f t="shared" si="474"/>
        <v>0</v>
      </c>
      <c r="VI228" s="20">
        <f t="shared" si="475"/>
        <v>0</v>
      </c>
      <c r="VJ228" s="20">
        <f t="shared" si="476"/>
        <v>0</v>
      </c>
      <c r="VK228" s="20">
        <f t="shared" si="477"/>
        <v>0</v>
      </c>
      <c r="VL228" s="20">
        <f t="shared" si="478"/>
        <v>0</v>
      </c>
      <c r="VM228" s="20">
        <f t="shared" si="479"/>
        <v>0</v>
      </c>
      <c r="VN228" s="20">
        <f t="shared" si="480"/>
        <v>0</v>
      </c>
      <c r="VT228" s="34">
        <f t="shared" si="367"/>
        <v>9577077</v>
      </c>
      <c r="VU228" s="34" t="str">
        <f t="shared" si="368"/>
        <v>Život Hradec Králové, o.p.s.</v>
      </c>
      <c r="VV228" s="34" t="str">
        <f t="shared" si="369"/>
        <v>Tísňová péče pro seniory a zdravotně postižené občany</v>
      </c>
      <c r="VW228" s="34" t="str">
        <f t="shared" si="370"/>
        <v>tísňová péče</v>
      </c>
      <c r="VX228" s="10">
        <f t="shared" si="371"/>
        <v>165000</v>
      </c>
      <c r="VY228" s="10"/>
      <c r="VZ228" s="10"/>
      <c r="WA228" s="10">
        <f t="shared" si="372"/>
        <v>55000</v>
      </c>
      <c r="WB228" s="10">
        <f t="shared" si="373"/>
        <v>10000</v>
      </c>
      <c r="WC228" s="10">
        <f t="shared" si="374"/>
        <v>160000</v>
      </c>
      <c r="WD228" s="10">
        <f t="shared" si="375"/>
        <v>0</v>
      </c>
      <c r="WE228" s="10">
        <f t="shared" si="376"/>
        <v>90000</v>
      </c>
      <c r="WF228" s="10"/>
      <c r="WG228" s="10"/>
      <c r="WH228" s="10">
        <f t="shared" si="377"/>
        <v>0</v>
      </c>
      <c r="WI228" s="10">
        <f t="shared" si="378"/>
        <v>520000</v>
      </c>
      <c r="WJ228" s="10">
        <f t="shared" si="379"/>
        <v>2686593</v>
      </c>
      <c r="WK228" s="10"/>
      <c r="WL228" s="10">
        <f t="shared" si="380"/>
        <v>588407</v>
      </c>
      <c r="WM228" s="10">
        <f t="shared" si="381"/>
        <v>4275000</v>
      </c>
      <c r="WN228" s="10">
        <f t="shared" si="382"/>
        <v>4275000</v>
      </c>
      <c r="WO228" s="10">
        <f t="shared" si="383"/>
        <v>0</v>
      </c>
      <c r="WP228" s="10">
        <f t="shared" si="384"/>
        <v>3275000</v>
      </c>
      <c r="WQ228" s="34">
        <v>6115340</v>
      </c>
      <c r="WR228" s="10">
        <f t="shared" si="385"/>
        <v>0</v>
      </c>
      <c r="WS228" s="10"/>
      <c r="WT228" s="10"/>
      <c r="WU228" s="10">
        <f t="shared" si="386"/>
        <v>0</v>
      </c>
      <c r="WV228" s="10">
        <f t="shared" si="387"/>
        <v>0</v>
      </c>
      <c r="WW228" s="10">
        <f t="shared" si="388"/>
        <v>0</v>
      </c>
      <c r="WX228" s="10">
        <f t="shared" si="389"/>
        <v>0</v>
      </c>
      <c r="WY228" s="10">
        <f t="shared" si="390"/>
        <v>0</v>
      </c>
      <c r="WZ228" s="10"/>
      <c r="XA228" s="10"/>
      <c r="XB228" s="10">
        <f t="shared" si="391"/>
        <v>0</v>
      </c>
      <c r="XC228" s="10">
        <f t="shared" si="392"/>
        <v>0</v>
      </c>
      <c r="XD228" s="10">
        <f t="shared" si="393"/>
        <v>1942000</v>
      </c>
      <c r="XE228" s="10">
        <f t="shared" si="394"/>
        <v>1942000</v>
      </c>
      <c r="XF228" s="10"/>
      <c r="XG228" s="10">
        <f t="shared" si="395"/>
        <v>1942000</v>
      </c>
      <c r="XH228" s="10">
        <f t="shared" si="396"/>
        <v>0</v>
      </c>
      <c r="XI228" s="10"/>
      <c r="XJ228" s="10"/>
      <c r="XK228" s="10"/>
    </row>
    <row r="229" spans="1:635">
      <c r="PQ229" s="5"/>
      <c r="PR229" s="5"/>
      <c r="SI229" s="5"/>
      <c r="SJ229" s="20"/>
      <c r="UM229" s="5"/>
      <c r="UN229" s="5"/>
      <c r="UO229" s="5"/>
      <c r="UP229" s="5"/>
      <c r="UQ229" s="5"/>
      <c r="UR229" s="5"/>
      <c r="US229" s="5"/>
      <c r="UT229" s="5"/>
      <c r="UU229" s="5"/>
      <c r="UV229" s="5"/>
      <c r="UW229" s="5"/>
      <c r="UX229" s="5"/>
      <c r="UY229" s="5"/>
      <c r="UZ229" s="5"/>
      <c r="VA229" s="5"/>
      <c r="VB229" s="5"/>
      <c r="VC229" s="5"/>
      <c r="VD229" s="5"/>
      <c r="VE229" s="5"/>
      <c r="VF229" s="5"/>
      <c r="VG229" s="5"/>
      <c r="VH229" s="5"/>
      <c r="VI229" s="5"/>
      <c r="VJ229" s="5"/>
      <c r="VK229" s="5"/>
      <c r="VL229" s="5"/>
      <c r="VM229" s="5"/>
      <c r="VN229" s="5"/>
      <c r="VT229" s="12">
        <v>0</v>
      </c>
      <c r="VX229" s="10"/>
      <c r="VY229" s="10"/>
      <c r="VZ229" s="10"/>
      <c r="WA229" s="10"/>
      <c r="WB229" s="10"/>
      <c r="WC229" s="10"/>
      <c r="WD229" s="10"/>
      <c r="WE229" s="10"/>
      <c r="WF229" s="10"/>
      <c r="WG229" s="10"/>
      <c r="WH229" s="10"/>
      <c r="WI229" s="10"/>
      <c r="WJ229" s="10"/>
      <c r="WK229" s="10"/>
      <c r="WL229" s="10"/>
      <c r="WM229" s="10"/>
      <c r="WN229" s="10"/>
      <c r="WO229" s="10"/>
      <c r="WQ229" s="12">
        <v>0</v>
      </c>
      <c r="XH229" s="117">
        <f>SUM(XH8:XH228)</f>
        <v>0</v>
      </c>
    </row>
    <row r="230" spans="1:635">
      <c r="RU230" s="47"/>
      <c r="RV230" s="48"/>
      <c r="RW230" s="48"/>
      <c r="RX230" s="49"/>
      <c r="VX230" s="10"/>
      <c r="VY230" s="10"/>
      <c r="VZ230" s="10"/>
      <c r="WA230" s="10"/>
      <c r="WB230" s="10"/>
      <c r="WC230" s="10"/>
      <c r="WD230" s="10"/>
      <c r="WE230" s="10"/>
      <c r="WF230" s="10"/>
      <c r="WG230" s="10"/>
      <c r="WH230" s="10"/>
      <c r="WI230" s="10"/>
      <c r="WJ230" s="10"/>
      <c r="WK230" s="10"/>
      <c r="WL230" s="10"/>
      <c r="WM230" s="10"/>
      <c r="WN230" s="10"/>
      <c r="WO230" s="10"/>
    </row>
    <row r="231" spans="1:635">
      <c r="VX231" s="10"/>
      <c r="VY231" s="10"/>
      <c r="VZ231" s="10"/>
      <c r="WA231" s="10"/>
      <c r="WB231" s="10"/>
      <c r="WC231" s="10"/>
      <c r="WD231" s="10"/>
      <c r="WE231" s="10"/>
      <c r="WF231" s="10"/>
      <c r="WG231" s="10"/>
      <c r="WH231" s="10"/>
      <c r="WI231" s="10"/>
      <c r="WJ231" s="10"/>
      <c r="WK231" s="10"/>
      <c r="WL231" s="10"/>
      <c r="WM231" s="10"/>
      <c r="WN231" s="10"/>
      <c r="WO231" s="10"/>
    </row>
    <row r="232" spans="1:635">
      <c r="VX232" s="10"/>
      <c r="VY232" s="10"/>
      <c r="VZ232" s="10"/>
      <c r="WA232" s="10"/>
      <c r="WB232" s="10"/>
      <c r="WC232" s="10"/>
      <c r="WD232" s="10"/>
      <c r="WE232" s="10"/>
      <c r="WF232" s="10"/>
      <c r="WG232" s="10"/>
      <c r="WH232" s="10"/>
      <c r="WI232" s="10"/>
      <c r="WJ232" s="10"/>
      <c r="WK232" s="10"/>
      <c r="WL232" s="10"/>
      <c r="WM232" s="10"/>
      <c r="WN232" s="10"/>
      <c r="WO232" s="10"/>
    </row>
    <row r="233" spans="1:635">
      <c r="VX233" s="10"/>
      <c r="VY233" s="10"/>
      <c r="VZ233" s="10"/>
      <c r="WA233" s="10"/>
      <c r="WB233" s="10"/>
      <c r="WC233" s="10"/>
      <c r="WD233" s="10"/>
      <c r="WE233" s="10"/>
      <c r="WF233" s="10"/>
      <c r="WG233" s="10"/>
      <c r="WH233" s="10"/>
      <c r="WI233" s="10"/>
      <c r="WJ233" s="10"/>
      <c r="WK233" s="10"/>
      <c r="WL233" s="10"/>
      <c r="WM233" s="10"/>
      <c r="WN233" s="10"/>
      <c r="WO233" s="10"/>
    </row>
    <row r="234" spans="1:635">
      <c r="VX234" s="10"/>
      <c r="VY234" s="10"/>
      <c r="VZ234" s="10"/>
      <c r="WA234" s="10"/>
      <c r="WB234" s="10"/>
      <c r="WC234" s="10"/>
      <c r="WD234" s="10"/>
      <c r="WE234" s="10"/>
      <c r="WF234" s="10"/>
      <c r="WG234" s="10"/>
      <c r="WH234" s="10"/>
      <c r="WI234" s="10"/>
      <c r="WJ234" s="10"/>
      <c r="WK234" s="10"/>
      <c r="WL234" s="10"/>
      <c r="WM234" s="10"/>
      <c r="WN234" s="10"/>
      <c r="WO234" s="10"/>
    </row>
    <row r="235" spans="1:635">
      <c r="VX235" s="10"/>
      <c r="VY235" s="10"/>
      <c r="VZ235" s="10"/>
      <c r="WA235" s="10"/>
      <c r="WB235" s="10"/>
      <c r="WC235" s="10"/>
      <c r="WD235" s="10"/>
      <c r="WE235" s="10"/>
      <c r="WF235" s="10"/>
      <c r="WG235" s="10"/>
      <c r="WH235" s="10"/>
      <c r="WI235" s="10"/>
      <c r="WJ235" s="10"/>
      <c r="WK235" s="10"/>
      <c r="WL235" s="10"/>
      <c r="WM235" s="10"/>
      <c r="WN235" s="10"/>
      <c r="WO235" s="10"/>
    </row>
    <row r="236" spans="1:635">
      <c r="VX236" s="10"/>
      <c r="VY236" s="10"/>
      <c r="VZ236" s="10"/>
      <c r="WA236" s="10"/>
      <c r="WB236" s="10"/>
      <c r="WC236" s="10"/>
      <c r="WD236" s="10"/>
      <c r="WE236" s="10"/>
      <c r="WF236" s="10"/>
      <c r="WG236" s="10"/>
      <c r="WH236" s="10"/>
      <c r="WI236" s="10"/>
      <c r="WJ236" s="10"/>
      <c r="WK236" s="10"/>
      <c r="WL236" s="10"/>
      <c r="WM236" s="10"/>
      <c r="WN236" s="10"/>
      <c r="WO236" s="10"/>
    </row>
    <row r="237" spans="1:635">
      <c r="VX237" s="10"/>
      <c r="VY237" s="10"/>
      <c r="VZ237" s="10"/>
      <c r="WA237" s="10"/>
      <c r="WB237" s="10"/>
      <c r="WC237" s="10"/>
      <c r="WD237" s="10"/>
      <c r="WE237" s="10"/>
      <c r="WF237" s="10"/>
      <c r="WG237" s="10"/>
      <c r="WH237" s="10"/>
      <c r="WI237" s="10"/>
      <c r="WJ237" s="10"/>
      <c r="WK237" s="10"/>
      <c r="WL237" s="10"/>
      <c r="WM237" s="10"/>
      <c r="WN237" s="10"/>
      <c r="WO237" s="10"/>
    </row>
    <row r="238" spans="1:635">
      <c r="VX238" s="10"/>
      <c r="VY238" s="10"/>
      <c r="VZ238" s="10"/>
      <c r="WA238" s="10"/>
      <c r="WB238" s="10"/>
      <c r="WC238" s="10"/>
      <c r="WD238" s="10"/>
      <c r="WE238" s="10"/>
      <c r="WF238" s="10"/>
      <c r="WG238" s="10"/>
      <c r="WH238" s="10"/>
      <c r="WI238" s="10"/>
      <c r="WJ238" s="10"/>
      <c r="WK238" s="10"/>
      <c r="WL238" s="10"/>
      <c r="WM238" s="10"/>
      <c r="WN238" s="10"/>
      <c r="WO238" s="10"/>
    </row>
    <row r="239" spans="1:635">
      <c r="VX239" s="10"/>
      <c r="VY239" s="10"/>
      <c r="VZ239" s="10"/>
      <c r="WA239" s="10"/>
      <c r="WB239" s="10"/>
      <c r="WC239" s="10"/>
      <c r="WD239" s="10"/>
      <c r="WE239" s="10"/>
      <c r="WF239" s="10"/>
      <c r="WG239" s="10"/>
      <c r="WH239" s="10"/>
      <c r="WI239" s="10"/>
      <c r="WJ239" s="10"/>
      <c r="WK239" s="10"/>
      <c r="WL239" s="10"/>
      <c r="WM239" s="10"/>
      <c r="WN239" s="10"/>
      <c r="WO239" s="10"/>
    </row>
    <row r="240" spans="1:635">
      <c r="VX240" s="10"/>
      <c r="VY240" s="10"/>
      <c r="VZ240" s="10"/>
      <c r="WA240" s="10"/>
      <c r="WB240" s="10"/>
      <c r="WC240" s="10"/>
      <c r="WD240" s="10"/>
      <c r="WE240" s="10"/>
      <c r="WF240" s="10"/>
      <c r="WG240" s="10"/>
      <c r="WH240" s="10"/>
      <c r="WI240" s="10"/>
      <c r="WJ240" s="10"/>
      <c r="WK240" s="10"/>
      <c r="WL240" s="10"/>
      <c r="WM240" s="10"/>
      <c r="WN240" s="10"/>
      <c r="WO240" s="10"/>
    </row>
    <row r="241" spans="596:613">
      <c r="VX241" s="10"/>
      <c r="VY241" s="10"/>
      <c r="VZ241" s="10"/>
      <c r="WA241" s="10"/>
      <c r="WB241" s="10"/>
      <c r="WC241" s="10"/>
      <c r="WD241" s="10"/>
      <c r="WE241" s="10"/>
      <c r="WF241" s="10"/>
      <c r="WG241" s="10"/>
      <c r="WH241" s="10"/>
      <c r="WI241" s="10"/>
      <c r="WJ241" s="10"/>
      <c r="WK241" s="10"/>
      <c r="WL241" s="10"/>
      <c r="WM241" s="10"/>
      <c r="WN241" s="10"/>
      <c r="WO241" s="10"/>
    </row>
    <row r="242" spans="596:613">
      <c r="VX242" s="10"/>
      <c r="VY242" s="10"/>
      <c r="VZ242" s="10"/>
      <c r="WA242" s="10"/>
      <c r="WB242" s="10"/>
      <c r="WC242" s="10"/>
      <c r="WD242" s="10"/>
      <c r="WE242" s="10"/>
      <c r="WF242" s="10"/>
      <c r="WG242" s="10"/>
      <c r="WH242" s="10"/>
      <c r="WI242" s="10"/>
      <c r="WJ242" s="10"/>
      <c r="WK242" s="10"/>
      <c r="WL242" s="10"/>
      <c r="WM242" s="10"/>
      <c r="WN242" s="10"/>
      <c r="WO242" s="10"/>
    </row>
    <row r="243" spans="596:613">
      <c r="VX243" s="10"/>
      <c r="VY243" s="10"/>
      <c r="VZ243" s="10"/>
      <c r="WA243" s="10"/>
      <c r="WB243" s="10"/>
      <c r="WC243" s="10"/>
      <c r="WD243" s="10"/>
      <c r="WE243" s="10"/>
      <c r="WF243" s="10"/>
      <c r="WG243" s="10"/>
      <c r="WH243" s="10"/>
      <c r="WI243" s="10"/>
      <c r="WJ243" s="10"/>
      <c r="WK243" s="10"/>
      <c r="WL243" s="10"/>
      <c r="WM243" s="10"/>
      <c r="WN243" s="10"/>
      <c r="WO243" s="10"/>
    </row>
    <row r="244" spans="596:613">
      <c r="VX244" s="10"/>
      <c r="VY244" s="10"/>
      <c r="VZ244" s="10"/>
      <c r="WA244" s="10"/>
      <c r="WB244" s="10"/>
      <c r="WC244" s="10"/>
      <c r="WD244" s="10"/>
      <c r="WE244" s="10"/>
      <c r="WF244" s="10"/>
      <c r="WG244" s="10"/>
      <c r="WH244" s="10"/>
      <c r="WI244" s="10"/>
      <c r="WJ244" s="10"/>
      <c r="WK244" s="10"/>
      <c r="WL244" s="10"/>
      <c r="WM244" s="10"/>
      <c r="WN244" s="10"/>
      <c r="WO244" s="10"/>
    </row>
    <row r="245" spans="596:613">
      <c r="VX245" s="10"/>
      <c r="VY245" s="10"/>
      <c r="VZ245" s="10"/>
      <c r="WA245" s="10"/>
      <c r="WB245" s="10"/>
      <c r="WC245" s="10"/>
      <c r="WD245" s="10"/>
      <c r="WE245" s="10"/>
      <c r="WF245" s="10"/>
      <c r="WG245" s="10"/>
      <c r="WH245" s="10"/>
      <c r="WI245" s="10"/>
      <c r="WJ245" s="10"/>
      <c r="WK245" s="10"/>
      <c r="WL245" s="10"/>
      <c r="WM245" s="10"/>
      <c r="WN245" s="10"/>
      <c r="WO245" s="10"/>
    </row>
    <row r="246" spans="596:613">
      <c r="VX246" s="10"/>
      <c r="VY246" s="10"/>
      <c r="VZ246" s="10"/>
      <c r="WA246" s="10"/>
      <c r="WB246" s="10"/>
      <c r="WC246" s="10"/>
      <c r="WD246" s="10"/>
      <c r="WE246" s="10"/>
      <c r="WF246" s="10"/>
      <c r="WG246" s="10"/>
      <c r="WH246" s="10"/>
      <c r="WI246" s="10"/>
      <c r="WJ246" s="10"/>
      <c r="WK246" s="10"/>
      <c r="WL246" s="10"/>
      <c r="WM246" s="10"/>
      <c r="WN246" s="10"/>
      <c r="WO246" s="10"/>
    </row>
    <row r="247" spans="596:613">
      <c r="VX247" s="10"/>
      <c r="VY247" s="10"/>
      <c r="VZ247" s="10"/>
      <c r="WA247" s="10"/>
      <c r="WB247" s="10"/>
      <c r="WC247" s="10"/>
      <c r="WD247" s="10"/>
      <c r="WE247" s="10"/>
      <c r="WF247" s="10"/>
      <c r="WG247" s="10"/>
      <c r="WH247" s="10"/>
      <c r="WI247" s="10"/>
      <c r="WJ247" s="10"/>
      <c r="WK247" s="10"/>
      <c r="WL247" s="10"/>
      <c r="WM247" s="10"/>
      <c r="WN247" s="10"/>
      <c r="WO247" s="10"/>
    </row>
    <row r="248" spans="596:613">
      <c r="VX248" s="10"/>
      <c r="VY248" s="10"/>
      <c r="VZ248" s="10"/>
      <c r="WA248" s="10"/>
      <c r="WB248" s="10"/>
      <c r="WC248" s="10"/>
      <c r="WD248" s="10"/>
      <c r="WE248" s="10"/>
      <c r="WF248" s="10"/>
      <c r="WG248" s="10"/>
      <c r="WH248" s="10"/>
      <c r="WI248" s="10"/>
      <c r="WJ248" s="10"/>
      <c r="WK248" s="10"/>
      <c r="WL248" s="10"/>
      <c r="WM248" s="10"/>
      <c r="WN248" s="10"/>
      <c r="WO248" s="10"/>
    </row>
    <row r="249" spans="596:613">
      <c r="VX249" s="10"/>
      <c r="VY249" s="10"/>
      <c r="VZ249" s="10"/>
      <c r="WA249" s="10"/>
      <c r="WB249" s="10"/>
      <c r="WC249" s="10"/>
      <c r="WD249" s="10"/>
      <c r="WE249" s="10"/>
      <c r="WF249" s="10"/>
      <c r="WG249" s="10"/>
      <c r="WH249" s="10"/>
      <c r="WI249" s="10"/>
      <c r="WJ249" s="10"/>
      <c r="WK249" s="10"/>
      <c r="WL249" s="10"/>
      <c r="WM249" s="10"/>
      <c r="WN249" s="10"/>
      <c r="WO249" s="10"/>
    </row>
    <row r="250" spans="596:613">
      <c r="VX250" s="10"/>
      <c r="VY250" s="10"/>
      <c r="VZ250" s="10"/>
      <c r="WA250" s="10"/>
      <c r="WB250" s="10"/>
      <c r="WC250" s="10"/>
      <c r="WD250" s="10"/>
      <c r="WE250" s="10"/>
      <c r="WF250" s="10"/>
      <c r="WG250" s="10"/>
      <c r="WH250" s="10"/>
      <c r="WI250" s="10"/>
      <c r="WJ250" s="10"/>
      <c r="WK250" s="10"/>
      <c r="WL250" s="10"/>
      <c r="WM250" s="10"/>
      <c r="WN250" s="10"/>
      <c r="WO250" s="10"/>
    </row>
    <row r="251" spans="596:613">
      <c r="VX251" s="10"/>
      <c r="VY251" s="10"/>
      <c r="VZ251" s="10"/>
      <c r="WA251" s="10"/>
      <c r="WB251" s="10"/>
      <c r="WC251" s="10"/>
      <c r="WD251" s="10"/>
      <c r="WE251" s="10"/>
      <c r="WF251" s="10"/>
      <c r="WG251" s="10"/>
      <c r="WH251" s="10"/>
      <c r="WI251" s="10"/>
      <c r="WJ251" s="10"/>
      <c r="WK251" s="10"/>
      <c r="WL251" s="10"/>
      <c r="WM251" s="10"/>
      <c r="WN251" s="10"/>
      <c r="WO251" s="10"/>
    </row>
    <row r="252" spans="596:613">
      <c r="VX252" s="10"/>
      <c r="VY252" s="10"/>
      <c r="VZ252" s="10"/>
      <c r="WA252" s="10"/>
      <c r="WB252" s="10"/>
      <c r="WC252" s="10"/>
      <c r="WD252" s="10"/>
      <c r="WE252" s="10"/>
      <c r="WF252" s="10"/>
      <c r="WG252" s="10"/>
      <c r="WH252" s="10"/>
      <c r="WI252" s="10"/>
      <c r="WJ252" s="10"/>
      <c r="WK252" s="10"/>
      <c r="WL252" s="10"/>
      <c r="WM252" s="10"/>
      <c r="WN252" s="10"/>
      <c r="WO252" s="10"/>
    </row>
    <row r="253" spans="596:613">
      <c r="VX253" s="10"/>
      <c r="VY253" s="10"/>
      <c r="VZ253" s="10"/>
      <c r="WA253" s="10"/>
      <c r="WB253" s="10"/>
      <c r="WC253" s="10"/>
      <c r="WD253" s="10"/>
      <c r="WE253" s="10"/>
      <c r="WF253" s="10"/>
      <c r="WG253" s="10"/>
      <c r="WH253" s="10"/>
      <c r="WI253" s="10"/>
      <c r="WJ253" s="10"/>
      <c r="WK253" s="10"/>
      <c r="WL253" s="10"/>
      <c r="WM253" s="10"/>
      <c r="WN253" s="10"/>
      <c r="WO253" s="10"/>
    </row>
    <row r="254" spans="596:613">
      <c r="VX254" s="10"/>
      <c r="VY254" s="10"/>
      <c r="VZ254" s="10"/>
      <c r="WA254" s="10"/>
      <c r="WB254" s="10"/>
      <c r="WC254" s="10"/>
      <c r="WD254" s="10"/>
      <c r="WE254" s="10"/>
      <c r="WF254" s="10"/>
      <c r="WG254" s="10"/>
      <c r="WH254" s="10"/>
      <c r="WI254" s="10"/>
      <c r="WJ254" s="10"/>
      <c r="WK254" s="10"/>
      <c r="WL254" s="10"/>
      <c r="WM254" s="10"/>
      <c r="WN254" s="10"/>
      <c r="WO254" s="10"/>
    </row>
    <row r="255" spans="596:613">
      <c r="VX255" s="10"/>
      <c r="VY255" s="10"/>
      <c r="VZ255" s="10"/>
      <c r="WA255" s="10"/>
      <c r="WB255" s="10"/>
      <c r="WC255" s="10"/>
      <c r="WD255" s="10"/>
      <c r="WE255" s="10"/>
      <c r="WF255" s="10"/>
      <c r="WG255" s="10"/>
      <c r="WH255" s="10"/>
      <c r="WI255" s="10"/>
      <c r="WJ255" s="10"/>
      <c r="WK255" s="10"/>
      <c r="WL255" s="10"/>
      <c r="WM255" s="10"/>
      <c r="WN255" s="10"/>
      <c r="WO255" s="10"/>
    </row>
    <row r="256" spans="596:613">
      <c r="VX256" s="10"/>
      <c r="VY256" s="10"/>
      <c r="VZ256" s="10"/>
      <c r="WA256" s="10"/>
      <c r="WB256" s="10"/>
      <c r="WC256" s="10"/>
      <c r="WD256" s="10"/>
      <c r="WE256" s="10"/>
      <c r="WF256" s="10"/>
      <c r="WG256" s="10"/>
      <c r="WH256" s="10"/>
      <c r="WI256" s="10"/>
      <c r="WJ256" s="10"/>
      <c r="WK256" s="10"/>
      <c r="WL256" s="10"/>
      <c r="WM256" s="10"/>
      <c r="WN256" s="10"/>
      <c r="WO256" s="10"/>
    </row>
    <row r="257" spans="596:613">
      <c r="VX257" s="10"/>
      <c r="VY257" s="10"/>
      <c r="VZ257" s="10"/>
      <c r="WA257" s="10"/>
      <c r="WB257" s="10"/>
      <c r="WC257" s="10"/>
      <c r="WD257" s="10"/>
      <c r="WE257" s="10"/>
      <c r="WF257" s="10"/>
      <c r="WG257" s="10"/>
      <c r="WH257" s="10"/>
      <c r="WI257" s="10"/>
      <c r="WJ257" s="10"/>
      <c r="WK257" s="10"/>
      <c r="WL257" s="10"/>
      <c r="WM257" s="10"/>
      <c r="WN257" s="10"/>
      <c r="WO257" s="10"/>
    </row>
    <row r="258" spans="596:613">
      <c r="VX258" s="10"/>
      <c r="VY258" s="10"/>
      <c r="VZ258" s="10"/>
      <c r="WA258" s="10"/>
      <c r="WB258" s="10"/>
      <c r="WC258" s="10"/>
      <c r="WD258" s="10"/>
      <c r="WE258" s="10"/>
      <c r="WF258" s="10"/>
      <c r="WG258" s="10"/>
      <c r="WH258" s="10"/>
      <c r="WI258" s="10"/>
      <c r="WJ258" s="10"/>
      <c r="WK258" s="10"/>
      <c r="WL258" s="10"/>
      <c r="WM258" s="10"/>
      <c r="WN258" s="10"/>
      <c r="WO258" s="1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5">
      <c r="B433" s="50"/>
    </row>
    <row r="434" spans="2:5">
      <c r="B434" s="50"/>
    </row>
    <row r="439" spans="2:5">
      <c r="E439" s="51"/>
    </row>
    <row r="440" spans="2:5">
      <c r="E440" s="51"/>
    </row>
    <row r="441" spans="2:5">
      <c r="E441" s="51"/>
    </row>
    <row r="442" spans="2:5">
      <c r="E442" s="51"/>
    </row>
    <row r="443" spans="2:5">
      <c r="E443" s="51"/>
    </row>
    <row r="444" spans="2:5">
      <c r="E444" s="51"/>
    </row>
    <row r="445" spans="2:5">
      <c r="E445" s="51"/>
    </row>
    <row r="446" spans="2:5">
      <c r="E446" s="51"/>
    </row>
    <row r="447" spans="2:5">
      <c r="E447" s="51"/>
    </row>
    <row r="448" spans="2:5">
      <c r="E448" s="51"/>
    </row>
    <row r="449" spans="2:5">
      <c r="E449" s="51"/>
    </row>
    <row r="450" spans="2:5">
      <c r="E450" s="51"/>
    </row>
    <row r="451" spans="2:5">
      <c r="E451" s="52"/>
    </row>
    <row r="459" spans="2:5">
      <c r="B459"/>
    </row>
    <row r="460" spans="2:5">
      <c r="B460"/>
    </row>
    <row r="461" spans="2:5">
      <c r="B461"/>
    </row>
    <row r="462" spans="2:5">
      <c r="B462"/>
    </row>
    <row r="463" spans="2:5">
      <c r="B463"/>
    </row>
    <row r="464" spans="2:5">
      <c r="B464"/>
    </row>
    <row r="465" spans="2:2">
      <c r="B465"/>
    </row>
    <row r="466" spans="2:2">
      <c r="B466"/>
    </row>
    <row r="467" spans="2:2">
      <c r="B467"/>
    </row>
    <row r="468" spans="2:2">
      <c r="B468"/>
    </row>
    <row r="469" spans="2:2">
      <c r="B469"/>
    </row>
    <row r="470" spans="2:2">
      <c r="B470"/>
    </row>
    <row r="471" spans="2:2">
      <c r="B471"/>
    </row>
    <row r="472" spans="2:2">
      <c r="B472"/>
    </row>
    <row r="473" spans="2:2">
      <c r="B473"/>
    </row>
    <row r="474" spans="2:2">
      <c r="B474"/>
    </row>
    <row r="475" spans="2:2">
      <c r="B475"/>
    </row>
    <row r="476" spans="2:2">
      <c r="B476"/>
    </row>
    <row r="477" spans="2:2">
      <c r="B477"/>
    </row>
    <row r="478" spans="2:2">
      <c r="B478"/>
    </row>
    <row r="479" spans="2:2">
      <c r="B479"/>
    </row>
    <row r="480" spans="2:2">
      <c r="B480"/>
    </row>
    <row r="481" spans="2:2">
      <c r="B481"/>
    </row>
    <row r="482" spans="2:2">
      <c r="B482"/>
    </row>
    <row r="483" spans="2:2">
      <c r="B483"/>
    </row>
    <row r="484" spans="2:2">
      <c r="B484"/>
    </row>
    <row r="485" spans="2:2">
      <c r="B485"/>
    </row>
    <row r="486" spans="2:2">
      <c r="B486"/>
    </row>
    <row r="487" spans="2:2">
      <c r="B487"/>
    </row>
    <row r="488" spans="2:2">
      <c r="B488"/>
    </row>
    <row r="489" spans="2:2">
      <c r="B489"/>
    </row>
    <row r="490" spans="2:2">
      <c r="B490"/>
    </row>
    <row r="491" spans="2:2">
      <c r="B491"/>
    </row>
    <row r="492" spans="2:2">
      <c r="B492"/>
    </row>
    <row r="493" spans="2:2">
      <c r="B493"/>
    </row>
    <row r="494" spans="2:2">
      <c r="B494"/>
    </row>
    <row r="495" spans="2:2">
      <c r="B495"/>
    </row>
    <row r="496" spans="2:2">
      <c r="B496"/>
    </row>
    <row r="497" spans="2:2">
      <c r="B497"/>
    </row>
    <row r="498" spans="2:2">
      <c r="B498"/>
    </row>
    <row r="499" spans="2:2">
      <c r="B499"/>
    </row>
    <row r="500" spans="2:2">
      <c r="B500"/>
    </row>
    <row r="501" spans="2:2">
      <c r="B501"/>
    </row>
    <row r="502" spans="2:2">
      <c r="B502"/>
    </row>
    <row r="503" spans="2:2">
      <c r="B503"/>
    </row>
    <row r="504" spans="2:2">
      <c r="B504"/>
    </row>
    <row r="505" spans="2:2">
      <c r="B505"/>
    </row>
    <row r="506" spans="2:2">
      <c r="B506"/>
    </row>
    <row r="507" spans="2:2">
      <c r="B507"/>
    </row>
    <row r="508" spans="2:2">
      <c r="B508"/>
    </row>
    <row r="509" spans="2:2">
      <c r="B509"/>
    </row>
    <row r="510" spans="2:2">
      <c r="B510"/>
    </row>
    <row r="511" spans="2:2">
      <c r="B511"/>
    </row>
    <row r="512" spans="2:2">
      <c r="B512"/>
    </row>
    <row r="513" spans="2:7">
      <c r="B513"/>
    </row>
    <row r="514" spans="2:7">
      <c r="B514"/>
    </row>
    <row r="515" spans="2:7">
      <c r="B515"/>
    </row>
    <row r="516" spans="2:7">
      <c r="B516"/>
    </row>
    <row r="517" spans="2:7">
      <c r="B517"/>
    </row>
    <row r="518" spans="2:7">
      <c r="B518"/>
    </row>
    <row r="524" spans="2:7">
      <c r="G524" s="52"/>
    </row>
    <row r="525" spans="2:7">
      <c r="G525" s="52"/>
    </row>
    <row r="526" spans="2:7">
      <c r="G526" s="52"/>
    </row>
    <row r="527" spans="2:7">
      <c r="G527" s="52"/>
    </row>
    <row r="528" spans="2:7">
      <c r="G528" s="52"/>
    </row>
    <row r="529" spans="7:7">
      <c r="G529" s="52"/>
    </row>
    <row r="530" spans="7:7">
      <c r="G530" s="52"/>
    </row>
    <row r="531" spans="7:7">
      <c r="G531" s="52"/>
    </row>
    <row r="532" spans="7:7">
      <c r="G532" s="52"/>
    </row>
    <row r="533" spans="7:7">
      <c r="G533" s="52"/>
    </row>
    <row r="534" spans="7:7">
      <c r="G534" s="52"/>
    </row>
    <row r="535" spans="7:7">
      <c r="G535" s="52"/>
    </row>
    <row r="536" spans="7:7">
      <c r="G536" s="52"/>
    </row>
    <row r="537" spans="7:7">
      <c r="G537" s="52"/>
    </row>
    <row r="538" spans="7:7">
      <c r="G538" s="52"/>
    </row>
    <row r="539" spans="7:7">
      <c r="G539" s="52"/>
    </row>
    <row r="540" spans="7:7">
      <c r="G540" s="52"/>
    </row>
    <row r="541" spans="7:7">
      <c r="G541" s="52"/>
    </row>
    <row r="542" spans="7:7">
      <c r="G542" s="52"/>
    </row>
    <row r="543" spans="7:7">
      <c r="G543" s="52"/>
    </row>
    <row r="544" spans="7:7">
      <c r="G544" s="52"/>
    </row>
    <row r="545" spans="7:7">
      <c r="G545" s="52"/>
    </row>
    <row r="546" spans="7:7">
      <c r="G546" s="52"/>
    </row>
    <row r="547" spans="7:7">
      <c r="G547" s="52"/>
    </row>
    <row r="548" spans="7:7">
      <c r="G548" s="52"/>
    </row>
    <row r="549" spans="7:7">
      <c r="G549" s="52"/>
    </row>
    <row r="550" spans="7:7">
      <c r="G550" s="52"/>
    </row>
    <row r="551" spans="7:7">
      <c r="G551" s="52"/>
    </row>
  </sheetData>
  <mergeCells count="369">
    <mergeCell ref="DS1:EJ1"/>
    <mergeCell ref="EK1:KM1"/>
    <mergeCell ref="BT2:BX2"/>
    <mergeCell ref="BY2:CG2"/>
    <mergeCell ref="CH2:CL2"/>
    <mergeCell ref="CM2:CQ2"/>
    <mergeCell ref="B1:E1"/>
    <mergeCell ref="F1:K1"/>
    <mergeCell ref="L1:L5"/>
    <mergeCell ref="M1:BK1"/>
    <mergeCell ref="BL1:BL5"/>
    <mergeCell ref="BM1:BM5"/>
    <mergeCell ref="F2:F5"/>
    <mergeCell ref="G2:G5"/>
    <mergeCell ref="H2:H5"/>
    <mergeCell ref="I2:I5"/>
    <mergeCell ref="KG2:KH2"/>
    <mergeCell ref="DS2:DW2"/>
    <mergeCell ref="DX2:EB2"/>
    <mergeCell ref="N3:N5"/>
    <mergeCell ref="O3:O5"/>
    <mergeCell ref="P3:P5"/>
    <mergeCell ref="Q3:Q5"/>
    <mergeCell ref="R3:R5"/>
    <mergeCell ref="A2:A5"/>
    <mergeCell ref="B2:B5"/>
    <mergeCell ref="C2:C5"/>
    <mergeCell ref="D2:D5"/>
    <mergeCell ref="E2:E5"/>
    <mergeCell ref="BN1:BN5"/>
    <mergeCell ref="BO1:CG1"/>
    <mergeCell ref="CH1:CZ1"/>
    <mergeCell ref="DA1:DR1"/>
    <mergeCell ref="CR2:CZ2"/>
    <mergeCell ref="DA2:DE2"/>
    <mergeCell ref="DF2:DJ2"/>
    <mergeCell ref="DK2:DR2"/>
    <mergeCell ref="J2:J5"/>
    <mergeCell ref="K2:K5"/>
    <mergeCell ref="M2:W2"/>
    <mergeCell ref="X2:AO2"/>
    <mergeCell ref="AP2:BK2"/>
    <mergeCell ref="BO2:BS2"/>
    <mergeCell ref="U3:U5"/>
    <mergeCell ref="V3:V5"/>
    <mergeCell ref="W3:W5"/>
    <mergeCell ref="X3:X5"/>
    <mergeCell ref="M3:M5"/>
    <mergeCell ref="QX3:QX5"/>
    <mergeCell ref="QY3:QY5"/>
    <mergeCell ref="QZ3:QZ5"/>
    <mergeCell ref="QA2:QC2"/>
    <mergeCell ref="QD2:QF2"/>
    <mergeCell ref="QG2:QI2"/>
    <mergeCell ref="QJ2:QM2"/>
    <mergeCell ref="QN2:QQ2"/>
    <mergeCell ref="QR2:QT2"/>
    <mergeCell ref="QB3:QB5"/>
    <mergeCell ref="QC3:QC5"/>
    <mergeCell ref="QD3:QD5"/>
    <mergeCell ref="S3:S5"/>
    <mergeCell ref="T3:T5"/>
    <mergeCell ref="QU2:QW2"/>
    <mergeCell ref="KI2:KM2"/>
    <mergeCell ref="KN2:LK2"/>
    <mergeCell ref="LL2:MU2"/>
    <mergeCell ref="MV2:PO2"/>
    <mergeCell ref="PP2:PS4"/>
    <mergeCell ref="PX2:PZ2"/>
    <mergeCell ref="KN3:KS4"/>
    <mergeCell ref="KT3:KY4"/>
    <mergeCell ref="KZ3:LE4"/>
    <mergeCell ref="LF3:LK4"/>
    <mergeCell ref="EC2:EJ2"/>
    <mergeCell ref="EK2:FS2"/>
    <mergeCell ref="FT2:IM2"/>
    <mergeCell ref="IN2:IW2"/>
    <mergeCell ref="IX2:KF2"/>
    <mergeCell ref="AE3:AE5"/>
    <mergeCell ref="AF3:AF5"/>
    <mergeCell ref="AG3:AG5"/>
    <mergeCell ref="AH3:AH5"/>
    <mergeCell ref="AI3:AI5"/>
    <mergeCell ref="AJ3:AJ5"/>
    <mergeCell ref="Y3:Y5"/>
    <mergeCell ref="Z3:Z5"/>
    <mergeCell ref="AA3:AA5"/>
    <mergeCell ref="AB3:AB5"/>
    <mergeCell ref="AC3:AC5"/>
    <mergeCell ref="AD3:AD5"/>
    <mergeCell ref="AQ3:AQ5"/>
    <mergeCell ref="AR3:AR5"/>
    <mergeCell ref="AS3:AS5"/>
    <mergeCell ref="AT3:AT5"/>
    <mergeCell ref="AU3:AU5"/>
    <mergeCell ref="AV3:AV5"/>
    <mergeCell ref="AK3:AK5"/>
    <mergeCell ref="AL3:AL5"/>
    <mergeCell ref="AM3:AM5"/>
    <mergeCell ref="AN3:AN5"/>
    <mergeCell ref="AO3:AO5"/>
    <mergeCell ref="AP3:AP5"/>
    <mergeCell ref="BC3:BC5"/>
    <mergeCell ref="BD3:BD5"/>
    <mergeCell ref="BE3:BE5"/>
    <mergeCell ref="BF3:BF5"/>
    <mergeCell ref="BG3:BG5"/>
    <mergeCell ref="BH3:BH5"/>
    <mergeCell ref="AW3:AW5"/>
    <mergeCell ref="AX3:AX5"/>
    <mergeCell ref="AY3:AY5"/>
    <mergeCell ref="AZ3:AZ5"/>
    <mergeCell ref="BA3:BA5"/>
    <mergeCell ref="BB3:BB5"/>
    <mergeCell ref="BR3:BR5"/>
    <mergeCell ref="BS3:BS5"/>
    <mergeCell ref="BT3:BT5"/>
    <mergeCell ref="BU3:BU5"/>
    <mergeCell ref="BV3:BV5"/>
    <mergeCell ref="BW3:BW5"/>
    <mergeCell ref="BI3:BI5"/>
    <mergeCell ref="BJ3:BJ5"/>
    <mergeCell ref="BK3:BK5"/>
    <mergeCell ref="BO3:BO5"/>
    <mergeCell ref="BP3:BP5"/>
    <mergeCell ref="BQ3:BQ5"/>
    <mergeCell ref="CD3:CD5"/>
    <mergeCell ref="CE3:CE5"/>
    <mergeCell ref="CF3:CF5"/>
    <mergeCell ref="CG3:CG5"/>
    <mergeCell ref="CH3:CH5"/>
    <mergeCell ref="CI3:CI5"/>
    <mergeCell ref="BX3:BX5"/>
    <mergeCell ref="BY3:BY5"/>
    <mergeCell ref="BZ3:BZ5"/>
    <mergeCell ref="CA3:CA5"/>
    <mergeCell ref="CB3:CB5"/>
    <mergeCell ref="CC3:CC5"/>
    <mergeCell ref="CP3:CP5"/>
    <mergeCell ref="CQ3:CQ5"/>
    <mergeCell ref="CR3:CR5"/>
    <mergeCell ref="CS3:CS5"/>
    <mergeCell ref="CT3:CT5"/>
    <mergeCell ref="CU3:CU5"/>
    <mergeCell ref="CJ3:CJ5"/>
    <mergeCell ref="CK3:CK5"/>
    <mergeCell ref="CL3:CL5"/>
    <mergeCell ref="CM3:CM5"/>
    <mergeCell ref="CN3:CN5"/>
    <mergeCell ref="CO3:CO5"/>
    <mergeCell ref="DB3:DB5"/>
    <mergeCell ref="DC3:DC5"/>
    <mergeCell ref="DD3:DD5"/>
    <mergeCell ref="DE3:DE5"/>
    <mergeCell ref="DF3:DF5"/>
    <mergeCell ref="DG3:DG5"/>
    <mergeCell ref="CV3:CV5"/>
    <mergeCell ref="CW3:CW5"/>
    <mergeCell ref="CX3:CX5"/>
    <mergeCell ref="CY3:CY5"/>
    <mergeCell ref="CZ3:CZ5"/>
    <mergeCell ref="DA3:DA5"/>
    <mergeCell ref="DN3:DN5"/>
    <mergeCell ref="DO3:DO5"/>
    <mergeCell ref="DP3:DP5"/>
    <mergeCell ref="DQ3:DQ5"/>
    <mergeCell ref="DR3:DR5"/>
    <mergeCell ref="DS3:DS5"/>
    <mergeCell ref="DH3:DH5"/>
    <mergeCell ref="DI3:DI5"/>
    <mergeCell ref="DJ3:DJ5"/>
    <mergeCell ref="DK3:DK5"/>
    <mergeCell ref="DL3:DL5"/>
    <mergeCell ref="DM3:DM5"/>
    <mergeCell ref="DZ3:DZ5"/>
    <mergeCell ref="EA3:EA5"/>
    <mergeCell ref="EB3:EB5"/>
    <mergeCell ref="EC3:EC5"/>
    <mergeCell ref="ED3:ED5"/>
    <mergeCell ref="EE3:EE5"/>
    <mergeCell ref="DT3:DT5"/>
    <mergeCell ref="DU3:DU5"/>
    <mergeCell ref="DV3:DV5"/>
    <mergeCell ref="DW3:DW5"/>
    <mergeCell ref="DX3:DX5"/>
    <mergeCell ref="DY3:DY5"/>
    <mergeCell ref="EF3:EF5"/>
    <mergeCell ref="EG3:EG5"/>
    <mergeCell ref="EH3:EH5"/>
    <mergeCell ref="EI3:EI5"/>
    <mergeCell ref="EJ3:EJ5"/>
    <mergeCell ref="EK3:EO3"/>
    <mergeCell ref="EK4:EK5"/>
    <mergeCell ref="EL4:EL5"/>
    <mergeCell ref="EM4:EM5"/>
    <mergeCell ref="EN4:EN5"/>
    <mergeCell ref="EO4:EO5"/>
    <mergeCell ref="FT3:IG3"/>
    <mergeCell ref="IH3:IM3"/>
    <mergeCell ref="IN3:IR3"/>
    <mergeCell ref="IS3:IW3"/>
    <mergeCell ref="IX3:JB3"/>
    <mergeCell ref="JC3:JG3"/>
    <mergeCell ref="EP3:ET3"/>
    <mergeCell ref="EU3:EY3"/>
    <mergeCell ref="EZ3:FD3"/>
    <mergeCell ref="FE3:FI3"/>
    <mergeCell ref="FJ3:FN3"/>
    <mergeCell ref="FO3:FS3"/>
    <mergeCell ref="JW3:KA3"/>
    <mergeCell ref="KB3:KF3"/>
    <mergeCell ref="KG3:KG5"/>
    <mergeCell ref="JL4:JL5"/>
    <mergeCell ref="JM4:JM5"/>
    <mergeCell ref="JN4:JN5"/>
    <mergeCell ref="JO4:JO5"/>
    <mergeCell ref="JP4:JP5"/>
    <mergeCell ref="JQ4:JQ5"/>
    <mergeCell ref="JR4:JR5"/>
    <mergeCell ref="JS4:JS5"/>
    <mergeCell ref="JT4:JT5"/>
    <mergeCell ref="JU4:JU5"/>
    <mergeCell ref="KE4:KE5"/>
    <mergeCell ref="KF4:KF5"/>
    <mergeCell ref="NB3:NG4"/>
    <mergeCell ref="NH3:NM4"/>
    <mergeCell ref="NN3:NS4"/>
    <mergeCell ref="NT3:NY4"/>
    <mergeCell ref="NZ3:OE4"/>
    <mergeCell ref="OF3:OK4"/>
    <mergeCell ref="LL3:LW3"/>
    <mergeCell ref="LX3:MC4"/>
    <mergeCell ref="MD3:MI4"/>
    <mergeCell ref="MJ3:MO4"/>
    <mergeCell ref="MP3:MU4"/>
    <mergeCell ref="MV3:NA4"/>
    <mergeCell ref="LR4:LW4"/>
    <mergeCell ref="LL4:LQ4"/>
    <mergeCell ref="OL3:OQ4"/>
    <mergeCell ref="OR3:OW4"/>
    <mergeCell ref="OX3:PC4"/>
    <mergeCell ref="PD3:PI4"/>
    <mergeCell ref="PJ3:PO4"/>
    <mergeCell ref="PX3:PX5"/>
    <mergeCell ref="PT1:PT5"/>
    <mergeCell ref="PU1:PU5"/>
    <mergeCell ref="PV1:PV5"/>
    <mergeCell ref="PW1:PW5"/>
    <mergeCell ref="PX1:RI1"/>
    <mergeCell ref="RD3:RD5"/>
    <mergeCell ref="RE3:RE5"/>
    <mergeCell ref="RF3:RF5"/>
    <mergeCell ref="QQ3:QQ5"/>
    <mergeCell ref="QR3:QR5"/>
    <mergeCell ref="QS3:QS5"/>
    <mergeCell ref="QT3:QT5"/>
    <mergeCell ref="QU3:QU5"/>
    <mergeCell ref="QV3:QV5"/>
    <mergeCell ref="QX2:QZ2"/>
    <mergeCell ref="RA2:RC2"/>
    <mergeCell ref="RD2:RF2"/>
    <mergeCell ref="QW3:QW5"/>
    <mergeCell ref="EP4:EP5"/>
    <mergeCell ref="EQ4:EQ5"/>
    <mergeCell ref="ER4:ER5"/>
    <mergeCell ref="ES4:ES5"/>
    <mergeCell ref="ET4:ET5"/>
    <mergeCell ref="RA3:RA5"/>
    <mergeCell ref="RB3:RB5"/>
    <mergeCell ref="RC3:RC5"/>
    <mergeCell ref="QK3:QK5"/>
    <mergeCell ref="QL3:QL5"/>
    <mergeCell ref="QM3:QM5"/>
    <mergeCell ref="QN3:QN5"/>
    <mergeCell ref="QO3:QO5"/>
    <mergeCell ref="QP3:QP5"/>
    <mergeCell ref="QE3:QE5"/>
    <mergeCell ref="QF3:QF5"/>
    <mergeCell ref="QG3:QG5"/>
    <mergeCell ref="QH3:QH5"/>
    <mergeCell ref="QI3:QI5"/>
    <mergeCell ref="QJ3:QJ5"/>
    <mergeCell ref="PY3:PY5"/>
    <mergeCell ref="PZ3:PZ5"/>
    <mergeCell ref="QA3:QA5"/>
    <mergeCell ref="FA4:FA5"/>
    <mergeCell ref="FB4:FB5"/>
    <mergeCell ref="FC4:FC5"/>
    <mergeCell ref="FD4:FD5"/>
    <mergeCell ref="FE4:FE5"/>
    <mergeCell ref="FF4:FF5"/>
    <mergeCell ref="EU4:EU5"/>
    <mergeCell ref="EV4:EV5"/>
    <mergeCell ref="EW4:EW5"/>
    <mergeCell ref="EX4:EX5"/>
    <mergeCell ref="EY4:EY5"/>
    <mergeCell ref="EZ4:EZ5"/>
    <mergeCell ref="FM4:FM5"/>
    <mergeCell ref="FN4:FN5"/>
    <mergeCell ref="FO4:FO5"/>
    <mergeCell ref="FP4:FP5"/>
    <mergeCell ref="FQ4:FQ5"/>
    <mergeCell ref="FR4:FR5"/>
    <mergeCell ref="FG4:FG5"/>
    <mergeCell ref="FH4:FH5"/>
    <mergeCell ref="FI4:FI5"/>
    <mergeCell ref="FJ4:FJ5"/>
    <mergeCell ref="FK4:FK5"/>
    <mergeCell ref="FL4:FL5"/>
    <mergeCell ref="GX4:HC4"/>
    <mergeCell ref="HD4:HI4"/>
    <mergeCell ref="HJ4:HO4"/>
    <mergeCell ref="HP4:HU4"/>
    <mergeCell ref="HV4:IA4"/>
    <mergeCell ref="IB4:IG4"/>
    <mergeCell ref="FS4:FS5"/>
    <mergeCell ref="FT4:FY4"/>
    <mergeCell ref="FZ4:GE4"/>
    <mergeCell ref="GF4:GK4"/>
    <mergeCell ref="GL4:GQ4"/>
    <mergeCell ref="GR4:GW4"/>
    <mergeCell ref="IN4:IN5"/>
    <mergeCell ref="IO4:IO5"/>
    <mergeCell ref="IP4:IP5"/>
    <mergeCell ref="IQ4:IQ5"/>
    <mergeCell ref="IR4:IR5"/>
    <mergeCell ref="IS4:IS5"/>
    <mergeCell ref="IH4:IH5"/>
    <mergeCell ref="II4:II5"/>
    <mergeCell ref="IJ4:IJ5"/>
    <mergeCell ref="IK4:IK5"/>
    <mergeCell ref="IL4:IL5"/>
    <mergeCell ref="IM4:IM5"/>
    <mergeCell ref="IZ4:IZ5"/>
    <mergeCell ref="JA4:JA5"/>
    <mergeCell ref="JB4:JB5"/>
    <mergeCell ref="JC4:JC5"/>
    <mergeCell ref="JD4:JD5"/>
    <mergeCell ref="JE4:JE5"/>
    <mergeCell ref="IT4:IT5"/>
    <mergeCell ref="IU4:IU5"/>
    <mergeCell ref="IV4:IV5"/>
    <mergeCell ref="IW4:IW5"/>
    <mergeCell ref="IX4:IX5"/>
    <mergeCell ref="IY4:IY5"/>
    <mergeCell ref="KH3:KH5"/>
    <mergeCell ref="KI3:KI5"/>
    <mergeCell ref="KJ3:KJ5"/>
    <mergeCell ref="KK3:KK5"/>
    <mergeCell ref="KL3:KL5"/>
    <mergeCell ref="KM3:KM5"/>
    <mergeCell ref="JF4:JF5"/>
    <mergeCell ref="JG4:JG5"/>
    <mergeCell ref="JH4:JH5"/>
    <mergeCell ref="JI4:JI5"/>
    <mergeCell ref="JJ4:JJ5"/>
    <mergeCell ref="JK4:JK5"/>
    <mergeCell ref="KB4:KB5"/>
    <mergeCell ref="KC4:KC5"/>
    <mergeCell ref="KD4:KD5"/>
    <mergeCell ref="JV4:JV5"/>
    <mergeCell ref="JW4:JW5"/>
    <mergeCell ref="JX4:JX5"/>
    <mergeCell ref="JY4:JY5"/>
    <mergeCell ref="JZ4:JZ5"/>
    <mergeCell ref="KA4:KA5"/>
    <mergeCell ref="JH3:JL3"/>
    <mergeCell ref="JM3:JQ3"/>
    <mergeCell ref="JR3:JV3"/>
  </mergeCells>
  <conditionalFormatting sqref="B459:B518 E455:E1048576 E1:E175 E177:E438">
    <cfRule type="cellIs" dxfId="9" priority="90" operator="equal">
      <formula>"Obec"</formula>
    </cfRule>
    <cfRule type="cellIs" dxfId="8" priority="91" operator="equal">
      <formula>"Příspěvková organizace zřízená územním samosprávným celkem"</formula>
    </cfRule>
  </conditionalFormatting>
  <conditionalFormatting sqref="F459:F517">
    <cfRule type="cellIs" dxfId="7" priority="17" operator="equal">
      <formula>"Obec"</formula>
    </cfRule>
    <cfRule type="cellIs" dxfId="6" priority="18" operator="equal">
      <formula>"Příspěvková organizace zřízená územním samosprávným celkem"</formula>
    </cfRule>
  </conditionalFormatting>
  <conditionalFormatting sqref="I459:I517">
    <cfRule type="cellIs" dxfId="5" priority="15" operator="equal">
      <formula>"Obec"</formula>
    </cfRule>
    <cfRule type="cellIs" dxfId="4" priority="16" operator="equal">
      <formula>"Příspěvková organizace zřízená územním samosprávným celkem"</formula>
    </cfRule>
  </conditionalFormatting>
  <conditionalFormatting sqref="G459:G517">
    <cfRule type="cellIs" dxfId="3" priority="13" operator="equal">
      <formula>"Obec"</formula>
    </cfRule>
    <cfRule type="cellIs" dxfId="2" priority="14" operator="equal">
      <formula>"Příspěvková organizace zřízená územním samosprávným celkem"</formula>
    </cfRule>
  </conditionalFormatting>
  <conditionalFormatting sqref="E176">
    <cfRule type="cellIs" dxfId="1" priority="1" operator="equal">
      <formula>"Obec"</formula>
    </cfRule>
    <cfRule type="cellIs" dxfId="0" priority="2" operator="equal">
      <formula>"Příspěvková organizace zřízená územním samosprávným celkem"</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H222"/>
  <sheetViews>
    <sheetView workbookViewId="0">
      <pane ySplit="1" topLeftCell="A2" activePane="bottomLeft" state="frozen"/>
      <selection pane="bottomLeft" activeCell="A2" sqref="A2"/>
    </sheetView>
  </sheetViews>
  <sheetFormatPr defaultRowHeight="14.5"/>
  <cols>
    <col min="8" max="8" width="11.453125" customWidth="1"/>
  </cols>
  <sheetData>
    <row r="1" spans="1:8" ht="58">
      <c r="A1" s="91" t="s">
        <v>1942</v>
      </c>
      <c r="B1" s="91" t="s">
        <v>1927</v>
      </c>
      <c r="C1" s="91" t="s">
        <v>51</v>
      </c>
      <c r="D1" s="91" t="s">
        <v>1943</v>
      </c>
      <c r="E1" s="91" t="s">
        <v>1944</v>
      </c>
      <c r="F1" s="91" t="s">
        <v>1945</v>
      </c>
      <c r="G1" s="91" t="s">
        <v>1946</v>
      </c>
      <c r="H1" s="96" t="s">
        <v>156</v>
      </c>
    </row>
    <row r="2" spans="1:8" ht="72.5">
      <c r="A2" s="92">
        <v>6115340</v>
      </c>
      <c r="B2" s="91" t="s">
        <v>1183</v>
      </c>
      <c r="C2" s="91" t="s">
        <v>1183</v>
      </c>
      <c r="D2" s="91" t="s">
        <v>1947</v>
      </c>
      <c r="E2" s="93">
        <v>390000</v>
      </c>
      <c r="F2" s="93">
        <v>380000</v>
      </c>
      <c r="G2" s="93">
        <v>0</v>
      </c>
      <c r="H2" s="5">
        <f>F2+G2</f>
        <v>380000</v>
      </c>
    </row>
    <row r="3" spans="1:8" ht="58">
      <c r="A3" s="92">
        <v>3673053</v>
      </c>
      <c r="B3" s="91" t="s">
        <v>1205</v>
      </c>
      <c r="C3" s="91" t="s">
        <v>1209</v>
      </c>
      <c r="D3" s="91" t="s">
        <v>1948</v>
      </c>
      <c r="E3" s="93">
        <v>4370000</v>
      </c>
      <c r="F3" s="93">
        <v>4370000</v>
      </c>
      <c r="G3" s="93">
        <v>0</v>
      </c>
      <c r="H3" s="5">
        <f t="shared" ref="H3:H66" si="0">F3+G3</f>
        <v>4370000</v>
      </c>
    </row>
    <row r="4" spans="1:8" ht="43.5">
      <c r="A4" s="92">
        <v>6152074</v>
      </c>
      <c r="B4" s="91" t="s">
        <v>1205</v>
      </c>
      <c r="C4" s="91" t="s">
        <v>1215</v>
      </c>
      <c r="D4" s="91" t="s">
        <v>1949</v>
      </c>
      <c r="E4" s="93">
        <v>1460000</v>
      </c>
      <c r="F4" s="93">
        <v>1460000</v>
      </c>
      <c r="G4" s="93">
        <v>0</v>
      </c>
      <c r="H4" s="5">
        <f t="shared" si="0"/>
        <v>1460000</v>
      </c>
    </row>
    <row r="5" spans="1:8" ht="43.5">
      <c r="A5" s="92">
        <v>3346325</v>
      </c>
      <c r="B5" s="91" t="s">
        <v>1950</v>
      </c>
      <c r="C5" s="91" t="s">
        <v>1950</v>
      </c>
      <c r="D5" s="91" t="s">
        <v>1951</v>
      </c>
      <c r="E5" s="93">
        <v>2786000</v>
      </c>
      <c r="F5" s="93">
        <v>2411200</v>
      </c>
      <c r="G5" s="93">
        <v>142401</v>
      </c>
      <c r="H5" s="5">
        <f t="shared" si="0"/>
        <v>2553601</v>
      </c>
    </row>
    <row r="6" spans="1:8" ht="43.5">
      <c r="A6" s="92">
        <v>2039109</v>
      </c>
      <c r="B6" s="91" t="s">
        <v>1249</v>
      </c>
      <c r="C6" s="91" t="s">
        <v>1952</v>
      </c>
      <c r="D6" s="91" t="s">
        <v>1949</v>
      </c>
      <c r="E6" s="93">
        <v>2216000</v>
      </c>
      <c r="F6" s="93">
        <v>2216000</v>
      </c>
      <c r="G6" s="93">
        <v>0</v>
      </c>
      <c r="H6" s="5">
        <f t="shared" si="0"/>
        <v>2216000</v>
      </c>
    </row>
    <row r="7" spans="1:8" ht="58">
      <c r="A7" s="92">
        <v>5020855</v>
      </c>
      <c r="B7" s="91" t="s">
        <v>1249</v>
      </c>
      <c r="C7" s="91" t="s">
        <v>1952</v>
      </c>
      <c r="D7" s="91" t="s">
        <v>1953</v>
      </c>
      <c r="E7" s="93">
        <v>3014000</v>
      </c>
      <c r="F7" s="93">
        <v>3014000</v>
      </c>
      <c r="G7" s="93">
        <v>0</v>
      </c>
      <c r="H7" s="5">
        <f t="shared" si="0"/>
        <v>3014000</v>
      </c>
    </row>
    <row r="8" spans="1:8" ht="174">
      <c r="A8" s="92">
        <v>6565086</v>
      </c>
      <c r="B8" s="91" t="s">
        <v>1954</v>
      </c>
      <c r="C8" s="91" t="s">
        <v>1264</v>
      </c>
      <c r="D8" s="91" t="s">
        <v>1955</v>
      </c>
      <c r="E8" s="93">
        <v>3291000</v>
      </c>
      <c r="F8" s="93">
        <v>3291000</v>
      </c>
      <c r="G8" s="93">
        <v>0</v>
      </c>
      <c r="H8" s="5">
        <f t="shared" si="0"/>
        <v>3291000</v>
      </c>
    </row>
    <row r="9" spans="1:8" ht="174">
      <c r="A9" s="92">
        <v>6630553</v>
      </c>
      <c r="B9" s="91" t="s">
        <v>1954</v>
      </c>
      <c r="C9" s="91" t="s">
        <v>1264</v>
      </c>
      <c r="D9" s="91" t="s">
        <v>1956</v>
      </c>
      <c r="E9" s="93">
        <v>1788639</v>
      </c>
      <c r="F9" s="93">
        <v>1661800</v>
      </c>
      <c r="G9" s="93">
        <v>100000</v>
      </c>
      <c r="H9" s="5">
        <f t="shared" si="0"/>
        <v>1761800</v>
      </c>
    </row>
    <row r="10" spans="1:8" ht="72.5">
      <c r="A10" s="92">
        <v>8615860</v>
      </c>
      <c r="B10" s="91" t="s">
        <v>1957</v>
      </c>
      <c r="C10" s="91" t="s">
        <v>1798</v>
      </c>
      <c r="D10" s="91" t="s">
        <v>1955</v>
      </c>
      <c r="E10" s="93">
        <v>1332500</v>
      </c>
      <c r="F10" s="93">
        <v>770700</v>
      </c>
      <c r="G10" s="93">
        <v>12660</v>
      </c>
      <c r="H10" s="5">
        <f t="shared" si="0"/>
        <v>783360</v>
      </c>
    </row>
    <row r="11" spans="1:8" ht="101.5">
      <c r="A11" s="92">
        <v>4309907</v>
      </c>
      <c r="B11" s="91" t="s">
        <v>1278</v>
      </c>
      <c r="C11" s="91" t="s">
        <v>1280</v>
      </c>
      <c r="D11" s="91" t="s">
        <v>1958</v>
      </c>
      <c r="E11" s="93">
        <v>1018500</v>
      </c>
      <c r="F11" s="93">
        <v>1018000</v>
      </c>
      <c r="G11" s="93">
        <v>0</v>
      </c>
      <c r="H11" s="5">
        <f t="shared" si="0"/>
        <v>1018000</v>
      </c>
    </row>
    <row r="12" spans="1:8" ht="101.5">
      <c r="A12" s="92">
        <v>5792625</v>
      </c>
      <c r="B12" s="91" t="s">
        <v>1278</v>
      </c>
      <c r="C12" s="91" t="s">
        <v>1284</v>
      </c>
      <c r="D12" s="91" t="s">
        <v>1958</v>
      </c>
      <c r="E12" s="93">
        <v>953200</v>
      </c>
      <c r="F12" s="93">
        <v>953000</v>
      </c>
      <c r="G12" s="93">
        <v>0</v>
      </c>
      <c r="H12" s="5">
        <f t="shared" si="0"/>
        <v>953000</v>
      </c>
    </row>
    <row r="13" spans="1:8" ht="101.5">
      <c r="A13" s="92">
        <v>6191102</v>
      </c>
      <c r="B13" s="91" t="s">
        <v>1278</v>
      </c>
      <c r="C13" s="91" t="s">
        <v>1959</v>
      </c>
      <c r="D13" s="91" t="s">
        <v>1958</v>
      </c>
      <c r="E13" s="93">
        <v>330200</v>
      </c>
      <c r="F13" s="93">
        <v>330000</v>
      </c>
      <c r="G13" s="93">
        <v>0</v>
      </c>
      <c r="H13" s="5">
        <f t="shared" si="0"/>
        <v>330000</v>
      </c>
    </row>
    <row r="14" spans="1:8" ht="72.5">
      <c r="A14" s="92">
        <v>7268793</v>
      </c>
      <c r="B14" s="91" t="s">
        <v>1278</v>
      </c>
      <c r="C14" s="91" t="s">
        <v>1960</v>
      </c>
      <c r="D14" s="91" t="s">
        <v>1948</v>
      </c>
      <c r="E14" s="93">
        <v>746000</v>
      </c>
      <c r="F14" s="93">
        <v>746000</v>
      </c>
      <c r="G14" s="93">
        <v>0</v>
      </c>
      <c r="H14" s="5">
        <f t="shared" si="0"/>
        <v>746000</v>
      </c>
    </row>
    <row r="15" spans="1:8" ht="101.5">
      <c r="A15" s="92">
        <v>9684449</v>
      </c>
      <c r="B15" s="91" t="s">
        <v>1278</v>
      </c>
      <c r="C15" s="91" t="s">
        <v>1293</v>
      </c>
      <c r="D15" s="91" t="s">
        <v>1958</v>
      </c>
      <c r="E15" s="93">
        <v>558500</v>
      </c>
      <c r="F15" s="93">
        <v>558000</v>
      </c>
      <c r="G15" s="93">
        <v>0</v>
      </c>
      <c r="H15" s="5">
        <f t="shared" si="0"/>
        <v>558000</v>
      </c>
    </row>
    <row r="16" spans="1:8" ht="72.5">
      <c r="A16" s="92">
        <v>9735411</v>
      </c>
      <c r="B16" s="91" t="s">
        <v>1278</v>
      </c>
      <c r="C16" s="91" t="s">
        <v>1343</v>
      </c>
      <c r="D16" s="91" t="s">
        <v>1947</v>
      </c>
      <c r="E16" s="93">
        <v>5194000</v>
      </c>
      <c r="F16" s="93">
        <v>5194000</v>
      </c>
      <c r="G16" s="93">
        <v>0</v>
      </c>
      <c r="H16" s="5">
        <f t="shared" si="0"/>
        <v>5194000</v>
      </c>
    </row>
    <row r="17" spans="1:8" ht="58">
      <c r="A17" s="92">
        <v>2333254</v>
      </c>
      <c r="B17" s="91" t="s">
        <v>1961</v>
      </c>
      <c r="C17" s="91" t="s">
        <v>1962</v>
      </c>
      <c r="D17" s="91" t="s">
        <v>1948</v>
      </c>
      <c r="E17" s="93">
        <v>861034</v>
      </c>
      <c r="F17" s="93">
        <v>634600</v>
      </c>
      <c r="G17" s="93">
        <v>0</v>
      </c>
      <c r="H17" s="5">
        <f t="shared" si="0"/>
        <v>634600</v>
      </c>
    </row>
    <row r="18" spans="1:8" ht="116">
      <c r="A18" s="92">
        <v>9223411</v>
      </c>
      <c r="B18" s="91" t="s">
        <v>1313</v>
      </c>
      <c r="C18" s="91" t="s">
        <v>1313</v>
      </c>
      <c r="D18" s="91" t="s">
        <v>1963</v>
      </c>
      <c r="E18" s="93">
        <v>1710000</v>
      </c>
      <c r="F18" s="93">
        <v>1493000</v>
      </c>
      <c r="G18" s="93">
        <v>0</v>
      </c>
      <c r="H18" s="5">
        <f t="shared" si="0"/>
        <v>1493000</v>
      </c>
    </row>
    <row r="19" spans="1:8" ht="116">
      <c r="A19" s="92">
        <v>9264829</v>
      </c>
      <c r="B19" s="91" t="s">
        <v>1313</v>
      </c>
      <c r="C19" s="91" t="s">
        <v>1313</v>
      </c>
      <c r="D19" s="91" t="s">
        <v>1964</v>
      </c>
      <c r="E19" s="93">
        <v>4925000</v>
      </c>
      <c r="F19" s="93">
        <v>4925000</v>
      </c>
      <c r="G19" s="93">
        <v>0</v>
      </c>
      <c r="H19" s="5">
        <f t="shared" si="0"/>
        <v>4925000</v>
      </c>
    </row>
    <row r="20" spans="1:8" ht="101.5">
      <c r="A20" s="92">
        <v>8946698</v>
      </c>
      <c r="B20" s="91" t="s">
        <v>1322</v>
      </c>
      <c r="C20" s="91" t="s">
        <v>1325</v>
      </c>
      <c r="D20" s="91" t="s">
        <v>1965</v>
      </c>
      <c r="E20" s="93">
        <v>910616</v>
      </c>
      <c r="F20" s="93">
        <v>910000</v>
      </c>
      <c r="G20" s="93">
        <v>0</v>
      </c>
      <c r="H20" s="5">
        <f t="shared" si="0"/>
        <v>910000</v>
      </c>
    </row>
    <row r="21" spans="1:8" ht="72.5">
      <c r="A21" s="92">
        <v>1806042</v>
      </c>
      <c r="B21" s="91" t="s">
        <v>1328</v>
      </c>
      <c r="C21" s="91" t="s">
        <v>1214</v>
      </c>
      <c r="D21" s="91" t="s">
        <v>1949</v>
      </c>
      <c r="E21" s="93">
        <v>2721221</v>
      </c>
      <c r="F21" s="93">
        <v>2206700</v>
      </c>
      <c r="G21" s="93">
        <v>0</v>
      </c>
      <c r="H21" s="5">
        <f t="shared" si="0"/>
        <v>2206700</v>
      </c>
    </row>
    <row r="22" spans="1:8" ht="101.5">
      <c r="A22" s="92">
        <v>6361701</v>
      </c>
      <c r="B22" s="91" t="s">
        <v>1328</v>
      </c>
      <c r="C22" s="91" t="s">
        <v>1966</v>
      </c>
      <c r="D22" s="91" t="s">
        <v>1965</v>
      </c>
      <c r="E22" s="93">
        <v>1646098</v>
      </c>
      <c r="F22" s="93">
        <v>942300</v>
      </c>
      <c r="G22" s="93">
        <v>270000</v>
      </c>
      <c r="H22" s="5">
        <f t="shared" si="0"/>
        <v>1212300</v>
      </c>
    </row>
    <row r="23" spans="1:8" ht="116">
      <c r="A23" s="92">
        <v>6447139</v>
      </c>
      <c r="B23" s="91" t="s">
        <v>1328</v>
      </c>
      <c r="C23" s="91" t="s">
        <v>1967</v>
      </c>
      <c r="D23" s="91" t="s">
        <v>1951</v>
      </c>
      <c r="E23" s="93">
        <v>1743208</v>
      </c>
      <c r="F23" s="93">
        <v>1409300</v>
      </c>
      <c r="G23" s="93">
        <v>0</v>
      </c>
      <c r="H23" s="5">
        <f t="shared" si="0"/>
        <v>1409300</v>
      </c>
    </row>
    <row r="24" spans="1:8" ht="72.5">
      <c r="A24" s="92">
        <v>7790627</v>
      </c>
      <c r="B24" s="91" t="s">
        <v>1328</v>
      </c>
      <c r="C24" s="91" t="s">
        <v>1645</v>
      </c>
      <c r="D24" s="91" t="s">
        <v>1968</v>
      </c>
      <c r="E24" s="93">
        <v>2117256</v>
      </c>
      <c r="F24" s="93">
        <v>2033900</v>
      </c>
      <c r="G24" s="93">
        <v>0</v>
      </c>
      <c r="H24" s="5">
        <f t="shared" si="0"/>
        <v>2033900</v>
      </c>
    </row>
    <row r="25" spans="1:8" ht="72.5">
      <c r="A25" s="92">
        <v>8090757</v>
      </c>
      <c r="B25" s="91" t="s">
        <v>1328</v>
      </c>
      <c r="C25" s="91" t="s">
        <v>1257</v>
      </c>
      <c r="D25" s="91" t="s">
        <v>1953</v>
      </c>
      <c r="E25" s="93">
        <v>1727341</v>
      </c>
      <c r="F25" s="93">
        <v>1608600</v>
      </c>
      <c r="G25" s="93">
        <v>0</v>
      </c>
      <c r="H25" s="5">
        <f t="shared" si="0"/>
        <v>1608600</v>
      </c>
    </row>
    <row r="26" spans="1:8" ht="101.5">
      <c r="A26" s="92">
        <v>1008575</v>
      </c>
      <c r="B26" s="91" t="s">
        <v>1341</v>
      </c>
      <c r="C26" s="91" t="s">
        <v>1343</v>
      </c>
      <c r="D26" s="91" t="s">
        <v>1947</v>
      </c>
      <c r="E26" s="93">
        <v>1750000</v>
      </c>
      <c r="F26" s="93">
        <v>1750000</v>
      </c>
      <c r="G26" s="93">
        <v>0</v>
      </c>
      <c r="H26" s="5">
        <f t="shared" si="0"/>
        <v>1750000</v>
      </c>
    </row>
    <row r="27" spans="1:8" ht="101.5">
      <c r="A27" s="92">
        <v>1567065</v>
      </c>
      <c r="B27" s="91" t="s">
        <v>1341</v>
      </c>
      <c r="C27" s="91" t="s">
        <v>1969</v>
      </c>
      <c r="D27" s="91" t="s">
        <v>1948</v>
      </c>
      <c r="E27" s="93">
        <v>370000</v>
      </c>
      <c r="F27" s="93">
        <v>366000</v>
      </c>
      <c r="G27" s="93">
        <v>0</v>
      </c>
      <c r="H27" s="5">
        <f t="shared" si="0"/>
        <v>366000</v>
      </c>
    </row>
    <row r="28" spans="1:8" ht="101.5">
      <c r="A28" s="92">
        <v>7857005</v>
      </c>
      <c r="B28" s="91" t="s">
        <v>1341</v>
      </c>
      <c r="C28" s="91" t="s">
        <v>1350</v>
      </c>
      <c r="D28" s="91" t="s">
        <v>1970</v>
      </c>
      <c r="E28" s="93">
        <v>1430000</v>
      </c>
      <c r="F28" s="93">
        <v>1430000</v>
      </c>
      <c r="G28" s="93">
        <v>0</v>
      </c>
      <c r="H28" s="5">
        <f t="shared" si="0"/>
        <v>1430000</v>
      </c>
    </row>
    <row r="29" spans="1:8" ht="101.5">
      <c r="A29" s="92">
        <v>8936486</v>
      </c>
      <c r="B29" s="91" t="s">
        <v>1341</v>
      </c>
      <c r="C29" s="91" t="s">
        <v>1350</v>
      </c>
      <c r="D29" s="91" t="s">
        <v>1971</v>
      </c>
      <c r="E29" s="93">
        <v>1390000</v>
      </c>
      <c r="F29" s="93">
        <v>1390000</v>
      </c>
      <c r="G29" s="93">
        <v>0</v>
      </c>
      <c r="H29" s="5">
        <f t="shared" si="0"/>
        <v>1390000</v>
      </c>
    </row>
    <row r="30" spans="1:8" ht="72.5">
      <c r="A30" s="92">
        <v>5646573</v>
      </c>
      <c r="B30" s="91" t="s">
        <v>1353</v>
      </c>
      <c r="C30" s="91" t="s">
        <v>1355</v>
      </c>
      <c r="D30" s="91" t="s">
        <v>1955</v>
      </c>
      <c r="E30" s="93">
        <v>880000</v>
      </c>
      <c r="F30" s="93">
        <v>803700</v>
      </c>
      <c r="G30" s="93">
        <v>40000</v>
      </c>
      <c r="H30" s="5">
        <f t="shared" si="0"/>
        <v>843700</v>
      </c>
    </row>
    <row r="31" spans="1:8" ht="87">
      <c r="A31" s="92">
        <v>2583952</v>
      </c>
      <c r="B31" s="91" t="s">
        <v>1972</v>
      </c>
      <c r="C31" s="91" t="s">
        <v>1361</v>
      </c>
      <c r="D31" s="91" t="s">
        <v>1955</v>
      </c>
      <c r="E31" s="93">
        <v>485904</v>
      </c>
      <c r="F31" s="93">
        <v>485900</v>
      </c>
      <c r="G31" s="93">
        <v>0</v>
      </c>
      <c r="H31" s="5">
        <f t="shared" si="0"/>
        <v>485900</v>
      </c>
    </row>
    <row r="32" spans="1:8" ht="72.5">
      <c r="A32" s="92">
        <v>1494293</v>
      </c>
      <c r="B32" s="91" t="s">
        <v>1365</v>
      </c>
      <c r="C32" s="91" t="s">
        <v>1367</v>
      </c>
      <c r="D32" s="91" t="s">
        <v>1955</v>
      </c>
      <c r="E32" s="93">
        <v>546600</v>
      </c>
      <c r="F32" s="93">
        <v>543600</v>
      </c>
      <c r="G32" s="93">
        <v>0</v>
      </c>
      <c r="H32" s="5">
        <f t="shared" si="0"/>
        <v>543600</v>
      </c>
    </row>
    <row r="33" spans="1:8" ht="72.5">
      <c r="A33" s="92">
        <v>4547815</v>
      </c>
      <c r="B33" s="91" t="s">
        <v>1470</v>
      </c>
      <c r="C33" s="91" t="s">
        <v>1973</v>
      </c>
      <c r="D33" s="91" t="s">
        <v>1953</v>
      </c>
      <c r="E33" s="93">
        <v>450000</v>
      </c>
      <c r="F33" s="93">
        <v>450000</v>
      </c>
      <c r="G33" s="93">
        <v>0</v>
      </c>
      <c r="H33" s="5">
        <f t="shared" si="0"/>
        <v>450000</v>
      </c>
    </row>
    <row r="34" spans="1:8" ht="72.5">
      <c r="A34" s="92">
        <v>6749255</v>
      </c>
      <c r="B34" s="91" t="s">
        <v>1470</v>
      </c>
      <c r="C34" s="91" t="s">
        <v>1974</v>
      </c>
      <c r="D34" s="91" t="s">
        <v>1963</v>
      </c>
      <c r="E34" s="93">
        <v>800000</v>
      </c>
      <c r="F34" s="93">
        <v>800000</v>
      </c>
      <c r="G34" s="93">
        <v>0</v>
      </c>
      <c r="H34" s="5">
        <f t="shared" si="0"/>
        <v>800000</v>
      </c>
    </row>
    <row r="35" spans="1:8" ht="87">
      <c r="A35" s="92">
        <v>6989404</v>
      </c>
      <c r="B35" s="91" t="s">
        <v>1470</v>
      </c>
      <c r="C35" s="91" t="s">
        <v>1975</v>
      </c>
      <c r="D35" s="91" t="s">
        <v>1976</v>
      </c>
      <c r="E35" s="93">
        <v>700000</v>
      </c>
      <c r="F35" s="93">
        <v>692300</v>
      </c>
      <c r="G35" s="93">
        <v>0</v>
      </c>
      <c r="H35" s="5">
        <f t="shared" si="0"/>
        <v>692300</v>
      </c>
    </row>
    <row r="36" spans="1:8" ht="72.5">
      <c r="A36" s="92">
        <v>9199716</v>
      </c>
      <c r="B36" s="91" t="s">
        <v>1470</v>
      </c>
      <c r="C36" s="91" t="s">
        <v>1977</v>
      </c>
      <c r="D36" s="91" t="s">
        <v>1947</v>
      </c>
      <c r="E36" s="93">
        <v>1259000</v>
      </c>
      <c r="F36" s="93">
        <v>1259000</v>
      </c>
      <c r="G36" s="93">
        <v>0</v>
      </c>
      <c r="H36" s="5">
        <f t="shared" si="0"/>
        <v>1259000</v>
      </c>
    </row>
    <row r="37" spans="1:8" ht="58">
      <c r="A37" s="92">
        <v>8902089</v>
      </c>
      <c r="B37" s="91" t="s">
        <v>1485</v>
      </c>
      <c r="C37" s="91" t="s">
        <v>1330</v>
      </c>
      <c r="D37" s="91" t="s">
        <v>1949</v>
      </c>
      <c r="E37" s="93">
        <v>1627000</v>
      </c>
      <c r="F37" s="93">
        <v>1498700</v>
      </c>
      <c r="G37" s="93">
        <v>32920</v>
      </c>
      <c r="H37" s="5">
        <f t="shared" si="0"/>
        <v>1531620</v>
      </c>
    </row>
    <row r="38" spans="1:8" ht="87">
      <c r="A38" s="92">
        <v>2392006</v>
      </c>
      <c r="B38" s="91" t="s">
        <v>1489</v>
      </c>
      <c r="C38" s="91" t="s">
        <v>1330</v>
      </c>
      <c r="D38" s="91" t="s">
        <v>1949</v>
      </c>
      <c r="E38" s="93">
        <v>1284000</v>
      </c>
      <c r="F38" s="93">
        <v>1284000</v>
      </c>
      <c r="G38" s="93">
        <v>0</v>
      </c>
      <c r="H38" s="5">
        <f t="shared" si="0"/>
        <v>1284000</v>
      </c>
    </row>
    <row r="39" spans="1:8" ht="87">
      <c r="A39" s="92">
        <v>7634996</v>
      </c>
      <c r="B39" s="91" t="s">
        <v>1489</v>
      </c>
      <c r="C39" s="91" t="s">
        <v>1978</v>
      </c>
      <c r="D39" s="91" t="s">
        <v>1955</v>
      </c>
      <c r="E39" s="93">
        <v>195000</v>
      </c>
      <c r="F39" s="93">
        <v>195000</v>
      </c>
      <c r="G39" s="93">
        <v>0</v>
      </c>
      <c r="H39" s="5">
        <f t="shared" si="0"/>
        <v>195000</v>
      </c>
    </row>
    <row r="40" spans="1:8" ht="87">
      <c r="A40" s="92">
        <v>8102124</v>
      </c>
      <c r="B40" s="91" t="s">
        <v>1489</v>
      </c>
      <c r="C40" s="91" t="s">
        <v>1979</v>
      </c>
      <c r="D40" s="91" t="s">
        <v>1976</v>
      </c>
      <c r="E40" s="93">
        <v>478000</v>
      </c>
      <c r="F40" s="93">
        <v>475600</v>
      </c>
      <c r="G40" s="93">
        <v>0</v>
      </c>
      <c r="H40" s="5">
        <f t="shared" si="0"/>
        <v>475600</v>
      </c>
    </row>
    <row r="41" spans="1:8" ht="101.5">
      <c r="A41" s="92">
        <v>8289298</v>
      </c>
      <c r="B41" s="91" t="s">
        <v>1489</v>
      </c>
      <c r="C41" s="91" t="s">
        <v>1980</v>
      </c>
      <c r="D41" s="91" t="s">
        <v>1955</v>
      </c>
      <c r="E41" s="93">
        <v>596000</v>
      </c>
      <c r="F41" s="93">
        <v>596000</v>
      </c>
      <c r="G41" s="93">
        <v>0</v>
      </c>
      <c r="H41" s="5">
        <f t="shared" si="0"/>
        <v>596000</v>
      </c>
    </row>
    <row r="42" spans="1:8" ht="87">
      <c r="A42" s="92">
        <v>9503685</v>
      </c>
      <c r="B42" s="91" t="s">
        <v>1489</v>
      </c>
      <c r="C42" s="91" t="s">
        <v>1981</v>
      </c>
      <c r="D42" s="91" t="s">
        <v>1955</v>
      </c>
      <c r="E42" s="93">
        <v>303000</v>
      </c>
      <c r="F42" s="93">
        <v>303000</v>
      </c>
      <c r="G42" s="93">
        <v>0</v>
      </c>
      <c r="H42" s="5">
        <f t="shared" si="0"/>
        <v>303000</v>
      </c>
    </row>
    <row r="43" spans="1:8" ht="72.5">
      <c r="A43" s="92">
        <v>1441233</v>
      </c>
      <c r="B43" s="91" t="s">
        <v>1500</v>
      </c>
      <c r="C43" s="91" t="s">
        <v>1982</v>
      </c>
      <c r="D43" s="91" t="s">
        <v>1963</v>
      </c>
      <c r="E43" s="93">
        <v>1914000</v>
      </c>
      <c r="F43" s="93">
        <v>1910500</v>
      </c>
      <c r="G43" s="93">
        <v>0</v>
      </c>
      <c r="H43" s="5">
        <f t="shared" si="0"/>
        <v>1910500</v>
      </c>
    </row>
    <row r="44" spans="1:8" ht="72.5">
      <c r="A44" s="92">
        <v>1961902</v>
      </c>
      <c r="B44" s="91" t="s">
        <v>1500</v>
      </c>
      <c r="C44" s="91" t="s">
        <v>1982</v>
      </c>
      <c r="D44" s="91" t="s">
        <v>1948</v>
      </c>
      <c r="E44" s="93">
        <v>1957000</v>
      </c>
      <c r="F44" s="93">
        <v>1957000</v>
      </c>
      <c r="G44" s="93">
        <v>0</v>
      </c>
      <c r="H44" s="5">
        <f t="shared" si="0"/>
        <v>1957000</v>
      </c>
    </row>
    <row r="45" spans="1:8" ht="72.5">
      <c r="A45" s="92">
        <v>2499134</v>
      </c>
      <c r="B45" s="91" t="s">
        <v>1500</v>
      </c>
      <c r="C45" s="91" t="s">
        <v>1982</v>
      </c>
      <c r="D45" s="91" t="s">
        <v>1983</v>
      </c>
      <c r="E45" s="93">
        <v>1910000</v>
      </c>
      <c r="F45" s="93">
        <v>1910000</v>
      </c>
      <c r="G45" s="93">
        <v>0</v>
      </c>
      <c r="H45" s="5">
        <f t="shared" si="0"/>
        <v>1910000</v>
      </c>
    </row>
    <row r="46" spans="1:8" ht="101.5">
      <c r="A46" s="92">
        <v>6311728</v>
      </c>
      <c r="B46" s="91" t="s">
        <v>1507</v>
      </c>
      <c r="C46" s="91" t="s">
        <v>1509</v>
      </c>
      <c r="D46" s="91" t="s">
        <v>1947</v>
      </c>
      <c r="E46" s="93">
        <v>1800000</v>
      </c>
      <c r="F46" s="93">
        <v>1800000</v>
      </c>
      <c r="G46" s="93">
        <v>0</v>
      </c>
      <c r="H46" s="5">
        <f t="shared" si="0"/>
        <v>1800000</v>
      </c>
    </row>
    <row r="47" spans="1:8" ht="58">
      <c r="A47" s="92">
        <v>7566271</v>
      </c>
      <c r="B47" s="91" t="s">
        <v>1515</v>
      </c>
      <c r="C47" s="91" t="s">
        <v>1984</v>
      </c>
      <c r="D47" s="91" t="s">
        <v>1949</v>
      </c>
      <c r="E47" s="93">
        <v>5850000</v>
      </c>
      <c r="F47" s="93">
        <v>5129100</v>
      </c>
      <c r="G47" s="93">
        <v>306390</v>
      </c>
      <c r="H47" s="5">
        <f t="shared" si="0"/>
        <v>5435490</v>
      </c>
    </row>
    <row r="48" spans="1:8" ht="116">
      <c r="A48" s="92">
        <v>8365172</v>
      </c>
      <c r="B48" s="91" t="s">
        <v>1521</v>
      </c>
      <c r="C48" s="91" t="s">
        <v>1524</v>
      </c>
      <c r="D48" s="91" t="s">
        <v>1985</v>
      </c>
      <c r="E48" s="93">
        <v>353000</v>
      </c>
      <c r="F48" s="93">
        <v>349000</v>
      </c>
      <c r="G48" s="93">
        <v>0</v>
      </c>
      <c r="H48" s="5">
        <f t="shared" si="0"/>
        <v>349000</v>
      </c>
    </row>
    <row r="49" spans="1:8" ht="116">
      <c r="A49" s="92">
        <v>9608144</v>
      </c>
      <c r="B49" s="91" t="s">
        <v>1521</v>
      </c>
      <c r="C49" s="91" t="s">
        <v>1986</v>
      </c>
      <c r="D49" s="91" t="s">
        <v>1955</v>
      </c>
      <c r="E49" s="93">
        <v>702000</v>
      </c>
      <c r="F49" s="93">
        <v>702000</v>
      </c>
      <c r="G49" s="93">
        <v>0</v>
      </c>
      <c r="H49" s="5">
        <f t="shared" si="0"/>
        <v>702000</v>
      </c>
    </row>
    <row r="50" spans="1:8" ht="87">
      <c r="A50" s="92">
        <v>5943218</v>
      </c>
      <c r="B50" s="91" t="s">
        <v>1987</v>
      </c>
      <c r="C50" s="91" t="s">
        <v>1532</v>
      </c>
      <c r="D50" s="91" t="s">
        <v>1968</v>
      </c>
      <c r="E50" s="93">
        <v>393065</v>
      </c>
      <c r="F50" s="93">
        <v>393000</v>
      </c>
      <c r="G50" s="93">
        <v>0</v>
      </c>
      <c r="H50" s="5">
        <f t="shared" si="0"/>
        <v>393000</v>
      </c>
    </row>
    <row r="51" spans="1:8" ht="87">
      <c r="A51" s="92">
        <v>8299792</v>
      </c>
      <c r="B51" s="91" t="s">
        <v>1987</v>
      </c>
      <c r="C51" s="91" t="s">
        <v>1987</v>
      </c>
      <c r="D51" s="91" t="s">
        <v>1955</v>
      </c>
      <c r="E51" s="93">
        <v>654931</v>
      </c>
      <c r="F51" s="93">
        <v>650000</v>
      </c>
      <c r="G51" s="93">
        <v>0</v>
      </c>
      <c r="H51" s="5">
        <f t="shared" si="0"/>
        <v>650000</v>
      </c>
    </row>
    <row r="52" spans="1:8" ht="72.5">
      <c r="A52" s="92">
        <v>1201932</v>
      </c>
      <c r="B52" s="91" t="s">
        <v>1988</v>
      </c>
      <c r="C52" s="91" t="s">
        <v>1541</v>
      </c>
      <c r="D52" s="91" t="s">
        <v>1955</v>
      </c>
      <c r="E52" s="93">
        <v>1200000</v>
      </c>
      <c r="F52" s="93">
        <v>1020000</v>
      </c>
      <c r="G52" s="93">
        <v>24000</v>
      </c>
      <c r="H52" s="5">
        <f t="shared" si="0"/>
        <v>1044000</v>
      </c>
    </row>
    <row r="53" spans="1:8" ht="101.5">
      <c r="A53" s="92">
        <v>1537615</v>
      </c>
      <c r="B53" s="91" t="s">
        <v>1988</v>
      </c>
      <c r="C53" s="91" t="s">
        <v>1989</v>
      </c>
      <c r="D53" s="91" t="s">
        <v>1990</v>
      </c>
      <c r="E53" s="93">
        <v>2800000</v>
      </c>
      <c r="F53" s="93">
        <v>2477000</v>
      </c>
      <c r="G53" s="93">
        <v>150000</v>
      </c>
      <c r="H53" s="5">
        <f t="shared" si="0"/>
        <v>2627000</v>
      </c>
    </row>
    <row r="54" spans="1:8" ht="58">
      <c r="A54" s="92">
        <v>5814347</v>
      </c>
      <c r="B54" s="91" t="s">
        <v>1988</v>
      </c>
      <c r="C54" s="91" t="s">
        <v>1991</v>
      </c>
      <c r="D54" s="91" t="s">
        <v>1992</v>
      </c>
      <c r="E54" s="93">
        <v>2180000</v>
      </c>
      <c r="F54" s="93">
        <v>1767000</v>
      </c>
      <c r="G54" s="93">
        <v>110000</v>
      </c>
      <c r="H54" s="5">
        <f t="shared" si="0"/>
        <v>1877000</v>
      </c>
    </row>
    <row r="55" spans="1:8" ht="101.5">
      <c r="A55" s="92">
        <v>2540162</v>
      </c>
      <c r="B55" s="91" t="s">
        <v>1640</v>
      </c>
      <c r="C55" s="91" t="s">
        <v>1640</v>
      </c>
      <c r="D55" s="91" t="s">
        <v>1947</v>
      </c>
      <c r="E55" s="93">
        <v>1360000</v>
      </c>
      <c r="F55" s="93">
        <v>1360000</v>
      </c>
      <c r="G55" s="93">
        <v>0</v>
      </c>
      <c r="H55" s="5">
        <f t="shared" si="0"/>
        <v>1360000</v>
      </c>
    </row>
    <row r="56" spans="1:8" ht="58">
      <c r="A56" s="92">
        <v>2390992</v>
      </c>
      <c r="B56" s="91" t="s">
        <v>1993</v>
      </c>
      <c r="C56" s="91" t="s">
        <v>1645</v>
      </c>
      <c r="D56" s="91" t="s">
        <v>1968</v>
      </c>
      <c r="E56" s="93">
        <v>394800</v>
      </c>
      <c r="F56" s="93">
        <v>394000</v>
      </c>
      <c r="G56" s="93">
        <v>0</v>
      </c>
      <c r="H56" s="5">
        <f t="shared" si="0"/>
        <v>394000</v>
      </c>
    </row>
    <row r="57" spans="1:8" ht="58">
      <c r="A57" s="92">
        <v>2757263</v>
      </c>
      <c r="B57" s="91" t="s">
        <v>1647</v>
      </c>
      <c r="C57" s="91" t="s">
        <v>1650</v>
      </c>
      <c r="D57" s="91" t="s">
        <v>1994</v>
      </c>
      <c r="E57" s="93">
        <v>410559</v>
      </c>
      <c r="F57" s="93">
        <v>409200</v>
      </c>
      <c r="G57" s="93">
        <v>0</v>
      </c>
      <c r="H57" s="5">
        <f t="shared" si="0"/>
        <v>409200</v>
      </c>
    </row>
    <row r="58" spans="1:8" ht="87">
      <c r="A58" s="92">
        <v>5133257</v>
      </c>
      <c r="B58" s="91" t="s">
        <v>1647</v>
      </c>
      <c r="C58" s="91" t="s">
        <v>1653</v>
      </c>
      <c r="D58" s="91" t="s">
        <v>1955</v>
      </c>
      <c r="E58" s="93">
        <v>520000</v>
      </c>
      <c r="F58" s="93">
        <v>519000</v>
      </c>
      <c r="G58" s="93">
        <v>0</v>
      </c>
      <c r="H58" s="5">
        <f t="shared" si="0"/>
        <v>519000</v>
      </c>
    </row>
    <row r="59" spans="1:8" ht="58">
      <c r="A59" s="92">
        <v>6684022</v>
      </c>
      <c r="B59" s="91" t="s">
        <v>1995</v>
      </c>
      <c r="C59" s="91" t="s">
        <v>1996</v>
      </c>
      <c r="D59" s="91" t="s">
        <v>1948</v>
      </c>
      <c r="E59" s="93">
        <v>2174000</v>
      </c>
      <c r="F59" s="93">
        <v>2174000</v>
      </c>
      <c r="G59" s="93">
        <v>0</v>
      </c>
      <c r="H59" s="5">
        <f t="shared" si="0"/>
        <v>2174000</v>
      </c>
    </row>
    <row r="60" spans="1:8" ht="87">
      <c r="A60" s="92">
        <v>3040542</v>
      </c>
      <c r="B60" s="91" t="s">
        <v>1661</v>
      </c>
      <c r="C60" s="91" t="s">
        <v>1663</v>
      </c>
      <c r="D60" s="91" t="s">
        <v>1955</v>
      </c>
      <c r="E60" s="93">
        <v>613950</v>
      </c>
      <c r="F60" s="93">
        <v>613900</v>
      </c>
      <c r="G60" s="93">
        <v>0</v>
      </c>
      <c r="H60" s="5">
        <f t="shared" si="0"/>
        <v>613900</v>
      </c>
    </row>
    <row r="61" spans="1:8" ht="87">
      <c r="A61" s="92">
        <v>8849001</v>
      </c>
      <c r="B61" s="91" t="s">
        <v>1661</v>
      </c>
      <c r="C61" s="91" t="s">
        <v>1667</v>
      </c>
      <c r="D61" s="91" t="s">
        <v>1955</v>
      </c>
      <c r="E61" s="93">
        <v>1036280</v>
      </c>
      <c r="F61" s="93">
        <v>1036200</v>
      </c>
      <c r="G61" s="93">
        <v>0</v>
      </c>
      <c r="H61" s="5">
        <f t="shared" si="0"/>
        <v>1036200</v>
      </c>
    </row>
    <row r="62" spans="1:8" ht="87">
      <c r="A62" s="92">
        <v>8984742</v>
      </c>
      <c r="B62" s="91" t="s">
        <v>1661</v>
      </c>
      <c r="C62" s="91" t="s">
        <v>1997</v>
      </c>
      <c r="D62" s="91" t="s">
        <v>1955</v>
      </c>
      <c r="E62" s="93">
        <v>647780</v>
      </c>
      <c r="F62" s="93">
        <v>647700</v>
      </c>
      <c r="G62" s="93">
        <v>0</v>
      </c>
      <c r="H62" s="5">
        <f t="shared" si="0"/>
        <v>647700</v>
      </c>
    </row>
    <row r="63" spans="1:8" ht="58">
      <c r="A63" s="92">
        <v>9097155</v>
      </c>
      <c r="B63" s="91" t="s">
        <v>1998</v>
      </c>
      <c r="C63" s="91" t="s">
        <v>1999</v>
      </c>
      <c r="D63" s="91" t="s">
        <v>1947</v>
      </c>
      <c r="E63" s="93">
        <v>2010000</v>
      </c>
      <c r="F63" s="93">
        <v>2010000</v>
      </c>
      <c r="G63" s="93">
        <v>0</v>
      </c>
      <c r="H63" s="5">
        <f t="shared" si="0"/>
        <v>2010000</v>
      </c>
    </row>
    <row r="64" spans="1:8" ht="87">
      <c r="A64" s="92">
        <v>2028356</v>
      </c>
      <c r="B64" s="91" t="s">
        <v>1679</v>
      </c>
      <c r="C64" s="91" t="s">
        <v>2000</v>
      </c>
      <c r="D64" s="91" t="s">
        <v>1947</v>
      </c>
      <c r="E64" s="93">
        <v>2750000</v>
      </c>
      <c r="F64" s="93">
        <v>2654000</v>
      </c>
      <c r="G64" s="93">
        <v>96000</v>
      </c>
      <c r="H64" s="5">
        <f t="shared" si="0"/>
        <v>2750000</v>
      </c>
    </row>
    <row r="65" spans="1:8" ht="58">
      <c r="A65" s="92">
        <v>4461551</v>
      </c>
      <c r="B65" s="91" t="s">
        <v>1679</v>
      </c>
      <c r="C65" s="91" t="s">
        <v>1679</v>
      </c>
      <c r="D65" s="91" t="s">
        <v>1963</v>
      </c>
      <c r="E65" s="93">
        <v>11000000</v>
      </c>
      <c r="F65" s="93">
        <v>10405100</v>
      </c>
      <c r="G65" s="93">
        <v>594900</v>
      </c>
      <c r="H65" s="5">
        <f t="shared" si="0"/>
        <v>11000000</v>
      </c>
    </row>
    <row r="66" spans="1:8" ht="58">
      <c r="A66" s="92">
        <v>5947102</v>
      </c>
      <c r="B66" s="91" t="s">
        <v>1679</v>
      </c>
      <c r="C66" s="91" t="s">
        <v>1679</v>
      </c>
      <c r="D66" s="91" t="s">
        <v>2001</v>
      </c>
      <c r="E66" s="93">
        <v>250000</v>
      </c>
      <c r="F66" s="93">
        <v>250000</v>
      </c>
      <c r="G66" s="93">
        <v>0</v>
      </c>
      <c r="H66" s="5">
        <f t="shared" si="0"/>
        <v>250000</v>
      </c>
    </row>
    <row r="67" spans="1:8" ht="72.5">
      <c r="A67" s="92">
        <v>6466112</v>
      </c>
      <c r="B67" s="91" t="s">
        <v>1679</v>
      </c>
      <c r="C67" s="91" t="s">
        <v>1679</v>
      </c>
      <c r="D67" s="91" t="s">
        <v>1955</v>
      </c>
      <c r="E67" s="93">
        <v>280000</v>
      </c>
      <c r="F67" s="93">
        <v>259300</v>
      </c>
      <c r="G67" s="93">
        <v>0</v>
      </c>
      <c r="H67" s="5">
        <f t="shared" ref="H67:H130" si="1">F67+G67</f>
        <v>259300</v>
      </c>
    </row>
    <row r="68" spans="1:8" ht="130.5">
      <c r="A68" s="92">
        <v>6627771</v>
      </c>
      <c r="B68" s="91" t="s">
        <v>1679</v>
      </c>
      <c r="C68" s="91" t="s">
        <v>2002</v>
      </c>
      <c r="D68" s="91" t="s">
        <v>2003</v>
      </c>
      <c r="E68" s="93">
        <v>500000</v>
      </c>
      <c r="F68" s="93">
        <v>239500</v>
      </c>
      <c r="G68" s="93">
        <v>203680</v>
      </c>
      <c r="H68" s="5">
        <f t="shared" si="1"/>
        <v>443180</v>
      </c>
    </row>
    <row r="69" spans="1:8" ht="72.5">
      <c r="A69" s="92">
        <v>7741294</v>
      </c>
      <c r="B69" s="91" t="s">
        <v>1679</v>
      </c>
      <c r="C69" s="91" t="s">
        <v>1693</v>
      </c>
      <c r="D69" s="91" t="s">
        <v>1947</v>
      </c>
      <c r="E69" s="93">
        <v>1000000</v>
      </c>
      <c r="F69" s="93">
        <v>1000000</v>
      </c>
      <c r="G69" s="93">
        <v>0</v>
      </c>
      <c r="H69" s="5">
        <f t="shared" si="1"/>
        <v>1000000</v>
      </c>
    </row>
    <row r="70" spans="1:8" ht="58">
      <c r="A70" s="92">
        <v>1840658</v>
      </c>
      <c r="B70" s="91" t="s">
        <v>1697</v>
      </c>
      <c r="C70" s="91" t="s">
        <v>1699</v>
      </c>
      <c r="D70" s="91" t="s">
        <v>1951</v>
      </c>
      <c r="E70" s="93">
        <v>3105000</v>
      </c>
      <c r="F70" s="93">
        <v>2909000</v>
      </c>
      <c r="G70" s="93">
        <v>196000</v>
      </c>
      <c r="H70" s="5">
        <f t="shared" si="1"/>
        <v>3105000</v>
      </c>
    </row>
    <row r="71" spans="1:8" ht="72.5">
      <c r="A71" s="92">
        <v>1968420</v>
      </c>
      <c r="B71" s="91" t="s">
        <v>1697</v>
      </c>
      <c r="C71" s="91" t="s">
        <v>2004</v>
      </c>
      <c r="D71" s="91" t="s">
        <v>2005</v>
      </c>
      <c r="E71" s="93">
        <v>3371960</v>
      </c>
      <c r="F71" s="93">
        <v>3357000</v>
      </c>
      <c r="G71" s="93">
        <v>0</v>
      </c>
      <c r="H71" s="5">
        <f t="shared" si="1"/>
        <v>3357000</v>
      </c>
    </row>
    <row r="72" spans="1:8" ht="72.5">
      <c r="A72" s="92">
        <v>2886510</v>
      </c>
      <c r="B72" s="91" t="s">
        <v>1697</v>
      </c>
      <c r="C72" s="91" t="s">
        <v>2006</v>
      </c>
      <c r="D72" s="91" t="s">
        <v>1955</v>
      </c>
      <c r="E72" s="93">
        <v>1450000</v>
      </c>
      <c r="F72" s="93">
        <v>1450000</v>
      </c>
      <c r="G72" s="93">
        <v>0</v>
      </c>
      <c r="H72" s="5">
        <f t="shared" si="1"/>
        <v>1450000</v>
      </c>
    </row>
    <row r="73" spans="1:8" ht="87">
      <c r="A73" s="92">
        <v>5376966</v>
      </c>
      <c r="B73" s="91" t="s">
        <v>1697</v>
      </c>
      <c r="C73" s="91" t="s">
        <v>2007</v>
      </c>
      <c r="D73" s="91" t="s">
        <v>1947</v>
      </c>
      <c r="E73" s="93">
        <v>4070000</v>
      </c>
      <c r="F73" s="93">
        <v>4070000</v>
      </c>
      <c r="G73" s="93">
        <v>0</v>
      </c>
      <c r="H73" s="5">
        <f t="shared" si="1"/>
        <v>4070000</v>
      </c>
    </row>
    <row r="74" spans="1:8" ht="87">
      <c r="A74" s="92">
        <v>5903063</v>
      </c>
      <c r="B74" s="91" t="s">
        <v>1697</v>
      </c>
      <c r="C74" s="91" t="s">
        <v>2008</v>
      </c>
      <c r="D74" s="91" t="s">
        <v>1955</v>
      </c>
      <c r="E74" s="93">
        <v>479000</v>
      </c>
      <c r="F74" s="93">
        <v>415800</v>
      </c>
      <c r="G74" s="93">
        <v>0</v>
      </c>
      <c r="H74" s="5">
        <f t="shared" si="1"/>
        <v>415800</v>
      </c>
    </row>
    <row r="75" spans="1:8" ht="87">
      <c r="A75" s="92">
        <v>1738957</v>
      </c>
      <c r="B75" s="91" t="s">
        <v>1721</v>
      </c>
      <c r="C75" s="91" t="s">
        <v>2009</v>
      </c>
      <c r="D75" s="91" t="s">
        <v>1976</v>
      </c>
      <c r="E75" s="93">
        <v>1141000</v>
      </c>
      <c r="F75" s="93">
        <v>1060900</v>
      </c>
      <c r="G75" s="93">
        <v>0</v>
      </c>
      <c r="H75" s="5">
        <f t="shared" si="1"/>
        <v>1060900</v>
      </c>
    </row>
    <row r="76" spans="1:8" ht="87">
      <c r="A76" s="92">
        <v>2315315</v>
      </c>
      <c r="B76" s="91" t="s">
        <v>1721</v>
      </c>
      <c r="C76" s="91" t="s">
        <v>2010</v>
      </c>
      <c r="D76" s="91" t="s">
        <v>1976</v>
      </c>
      <c r="E76" s="93">
        <v>1169000</v>
      </c>
      <c r="F76" s="93">
        <v>1099900</v>
      </c>
      <c r="G76" s="93">
        <v>0</v>
      </c>
      <c r="H76" s="5">
        <f t="shared" si="1"/>
        <v>1099900</v>
      </c>
    </row>
    <row r="77" spans="1:8" ht="87">
      <c r="A77" s="92">
        <v>6607461</v>
      </c>
      <c r="B77" s="91" t="s">
        <v>1721</v>
      </c>
      <c r="C77" s="91" t="s">
        <v>1725</v>
      </c>
      <c r="D77" s="91" t="s">
        <v>1976</v>
      </c>
      <c r="E77" s="93">
        <v>1095000</v>
      </c>
      <c r="F77" s="93">
        <v>1024600</v>
      </c>
      <c r="G77" s="93">
        <v>0</v>
      </c>
      <c r="H77" s="5">
        <f t="shared" si="1"/>
        <v>1024600</v>
      </c>
    </row>
    <row r="78" spans="1:8" ht="58">
      <c r="A78" s="92">
        <v>9554713</v>
      </c>
      <c r="B78" s="91" t="s">
        <v>1721</v>
      </c>
      <c r="C78" s="91" t="s">
        <v>1713</v>
      </c>
      <c r="D78" s="91" t="s">
        <v>1947</v>
      </c>
      <c r="E78" s="93">
        <v>3148500</v>
      </c>
      <c r="F78" s="93">
        <v>2736200</v>
      </c>
      <c r="G78" s="93">
        <v>0</v>
      </c>
      <c r="H78" s="5">
        <f t="shared" si="1"/>
        <v>2736200</v>
      </c>
    </row>
    <row r="79" spans="1:8" ht="101.5">
      <c r="A79" s="92">
        <v>1356155</v>
      </c>
      <c r="B79" s="91" t="s">
        <v>1727</v>
      </c>
      <c r="C79" s="91" t="s">
        <v>2011</v>
      </c>
      <c r="D79" s="91" t="s">
        <v>1947</v>
      </c>
      <c r="E79" s="93">
        <v>800000</v>
      </c>
      <c r="F79" s="93">
        <v>800000</v>
      </c>
      <c r="G79" s="93">
        <v>0</v>
      </c>
      <c r="H79" s="5">
        <f t="shared" si="1"/>
        <v>800000</v>
      </c>
    </row>
    <row r="80" spans="1:8" ht="116">
      <c r="A80" s="92">
        <v>5894253</v>
      </c>
      <c r="B80" s="91" t="s">
        <v>1727</v>
      </c>
      <c r="C80" s="91" t="s">
        <v>2012</v>
      </c>
      <c r="D80" s="91" t="s">
        <v>1970</v>
      </c>
      <c r="E80" s="93">
        <v>3100000</v>
      </c>
      <c r="F80" s="93">
        <v>3100000</v>
      </c>
      <c r="G80" s="93">
        <v>0</v>
      </c>
      <c r="H80" s="5">
        <f t="shared" si="1"/>
        <v>3100000</v>
      </c>
    </row>
    <row r="81" spans="1:8" ht="101.5">
      <c r="A81" s="92">
        <v>2788586</v>
      </c>
      <c r="B81" s="91" t="s">
        <v>1732</v>
      </c>
      <c r="C81" s="91" t="s">
        <v>1734</v>
      </c>
      <c r="D81" s="91" t="s">
        <v>1965</v>
      </c>
      <c r="E81" s="93">
        <v>334000</v>
      </c>
      <c r="F81" s="93">
        <v>334000</v>
      </c>
      <c r="G81" s="93">
        <v>0</v>
      </c>
      <c r="H81" s="5">
        <f t="shared" si="1"/>
        <v>334000</v>
      </c>
    </row>
    <row r="82" spans="1:8" ht="101.5">
      <c r="A82" s="92">
        <v>3110951</v>
      </c>
      <c r="B82" s="91" t="s">
        <v>1732</v>
      </c>
      <c r="C82" s="91" t="s">
        <v>1737</v>
      </c>
      <c r="D82" s="91" t="s">
        <v>1947</v>
      </c>
      <c r="E82" s="93">
        <v>1650000</v>
      </c>
      <c r="F82" s="93">
        <v>1650000</v>
      </c>
      <c r="G82" s="93">
        <v>0</v>
      </c>
      <c r="H82" s="5">
        <f t="shared" si="1"/>
        <v>1650000</v>
      </c>
    </row>
    <row r="83" spans="1:8" ht="43.5">
      <c r="A83" s="92">
        <v>7459230</v>
      </c>
      <c r="B83" s="91" t="s">
        <v>1732</v>
      </c>
      <c r="C83" s="91" t="s">
        <v>1330</v>
      </c>
      <c r="D83" s="91" t="s">
        <v>1949</v>
      </c>
      <c r="E83" s="93">
        <v>1596000</v>
      </c>
      <c r="F83" s="93">
        <v>1596000</v>
      </c>
      <c r="G83" s="93">
        <v>0</v>
      </c>
      <c r="H83" s="5">
        <f t="shared" si="1"/>
        <v>1596000</v>
      </c>
    </row>
    <row r="84" spans="1:8" ht="87">
      <c r="A84" s="92">
        <v>6698987</v>
      </c>
      <c r="B84" s="91" t="s">
        <v>2013</v>
      </c>
      <c r="C84" s="91" t="s">
        <v>1742</v>
      </c>
      <c r="D84" s="91" t="s">
        <v>1955</v>
      </c>
      <c r="E84" s="93">
        <v>504500</v>
      </c>
      <c r="F84" s="93">
        <v>504500</v>
      </c>
      <c r="G84" s="93">
        <v>0</v>
      </c>
      <c r="H84" s="5">
        <f t="shared" si="1"/>
        <v>504500</v>
      </c>
    </row>
    <row r="85" spans="1:8" ht="87">
      <c r="A85" s="92">
        <v>8350990</v>
      </c>
      <c r="B85" s="91" t="s">
        <v>2013</v>
      </c>
      <c r="C85" s="91" t="s">
        <v>1743</v>
      </c>
      <c r="D85" s="91" t="s">
        <v>1976</v>
      </c>
      <c r="E85" s="93">
        <v>1188000</v>
      </c>
      <c r="F85" s="93">
        <v>1188000</v>
      </c>
      <c r="G85" s="93">
        <v>0</v>
      </c>
      <c r="H85" s="5">
        <f t="shared" si="1"/>
        <v>1188000</v>
      </c>
    </row>
    <row r="86" spans="1:8" ht="72.5">
      <c r="A86" s="92">
        <v>1378201</v>
      </c>
      <c r="B86" s="91" t="s">
        <v>1758</v>
      </c>
      <c r="C86" s="91" t="s">
        <v>1761</v>
      </c>
      <c r="D86" s="91" t="s">
        <v>2014</v>
      </c>
      <c r="E86" s="93">
        <v>295400</v>
      </c>
      <c r="F86" s="93">
        <v>295400</v>
      </c>
      <c r="G86" s="93">
        <v>0</v>
      </c>
      <c r="H86" s="5">
        <f t="shared" si="1"/>
        <v>295400</v>
      </c>
    </row>
    <row r="87" spans="1:8" ht="87">
      <c r="A87" s="92">
        <v>1826777</v>
      </c>
      <c r="B87" s="91" t="s">
        <v>1763</v>
      </c>
      <c r="C87" s="91" t="s">
        <v>1763</v>
      </c>
      <c r="D87" s="91" t="s">
        <v>1947</v>
      </c>
      <c r="E87" s="93">
        <v>3823315</v>
      </c>
      <c r="F87" s="93">
        <v>2167600</v>
      </c>
      <c r="G87" s="93">
        <v>0</v>
      </c>
      <c r="H87" s="5">
        <f t="shared" si="1"/>
        <v>2167600</v>
      </c>
    </row>
    <row r="88" spans="1:8" ht="130.5">
      <c r="A88" s="92">
        <v>5991938</v>
      </c>
      <c r="B88" s="91" t="s">
        <v>1766</v>
      </c>
      <c r="C88" s="91" t="s">
        <v>1330</v>
      </c>
      <c r="D88" s="91" t="s">
        <v>1949</v>
      </c>
      <c r="E88" s="93">
        <v>1200000</v>
      </c>
      <c r="F88" s="93">
        <v>1086000</v>
      </c>
      <c r="G88" s="93">
        <v>114000</v>
      </c>
      <c r="H88" s="5">
        <f t="shared" si="1"/>
        <v>1200000</v>
      </c>
    </row>
    <row r="89" spans="1:8" ht="87">
      <c r="A89" s="92">
        <v>2174839</v>
      </c>
      <c r="B89" s="91" t="s">
        <v>1770</v>
      </c>
      <c r="C89" s="91" t="s">
        <v>1772</v>
      </c>
      <c r="D89" s="91" t="s">
        <v>1976</v>
      </c>
      <c r="E89" s="93">
        <v>2028982</v>
      </c>
      <c r="F89" s="93">
        <v>2028000</v>
      </c>
      <c r="G89" s="93">
        <v>0</v>
      </c>
      <c r="H89" s="5">
        <f t="shared" si="1"/>
        <v>2028000</v>
      </c>
    </row>
    <row r="90" spans="1:8" ht="87">
      <c r="A90" s="92">
        <v>7947229</v>
      </c>
      <c r="B90" s="91" t="s">
        <v>1770</v>
      </c>
      <c r="C90" s="91" t="s">
        <v>1775</v>
      </c>
      <c r="D90" s="91" t="s">
        <v>1976</v>
      </c>
      <c r="E90" s="93">
        <v>1011297</v>
      </c>
      <c r="F90" s="93">
        <v>973400</v>
      </c>
      <c r="G90" s="93">
        <v>0</v>
      </c>
      <c r="H90" s="5">
        <f t="shared" si="1"/>
        <v>973400</v>
      </c>
    </row>
    <row r="91" spans="1:8" ht="101.5">
      <c r="A91" s="92">
        <v>4659873</v>
      </c>
      <c r="B91" s="91" t="s">
        <v>1777</v>
      </c>
      <c r="C91" s="91" t="s">
        <v>1780</v>
      </c>
      <c r="D91" s="91" t="s">
        <v>1968</v>
      </c>
      <c r="E91" s="93">
        <v>472370</v>
      </c>
      <c r="F91" s="93">
        <v>437000</v>
      </c>
      <c r="G91" s="93">
        <v>8010</v>
      </c>
      <c r="H91" s="5">
        <f t="shared" si="1"/>
        <v>445010</v>
      </c>
    </row>
    <row r="92" spans="1:8" ht="116">
      <c r="A92" s="92">
        <v>8411392</v>
      </c>
      <c r="B92" s="91" t="s">
        <v>1784</v>
      </c>
      <c r="C92" s="91" t="s">
        <v>2015</v>
      </c>
      <c r="D92" s="91" t="s">
        <v>1976</v>
      </c>
      <c r="E92" s="93">
        <v>3217132</v>
      </c>
      <c r="F92" s="93">
        <v>3156700</v>
      </c>
      <c r="G92" s="93">
        <v>0</v>
      </c>
      <c r="H92" s="5">
        <f t="shared" si="1"/>
        <v>3156700</v>
      </c>
    </row>
    <row r="93" spans="1:8" ht="43.5">
      <c r="A93" s="92">
        <v>8051895</v>
      </c>
      <c r="B93" s="91" t="s">
        <v>1791</v>
      </c>
      <c r="C93" s="91" t="s">
        <v>2016</v>
      </c>
      <c r="D93" s="91" t="s">
        <v>2003</v>
      </c>
      <c r="E93" s="93">
        <v>1650000</v>
      </c>
      <c r="F93" s="93">
        <v>1650000</v>
      </c>
      <c r="G93" s="93">
        <v>0</v>
      </c>
      <c r="H93" s="5">
        <f t="shared" si="1"/>
        <v>1650000</v>
      </c>
    </row>
    <row r="94" spans="1:8" ht="87">
      <c r="A94" s="92">
        <v>1905494</v>
      </c>
      <c r="B94" s="91" t="s">
        <v>1807</v>
      </c>
      <c r="C94" s="91" t="s">
        <v>1807</v>
      </c>
      <c r="D94" s="91" t="s">
        <v>1963</v>
      </c>
      <c r="E94" s="93">
        <v>1775000</v>
      </c>
      <c r="F94" s="93">
        <v>1775000</v>
      </c>
      <c r="G94" s="93">
        <v>0</v>
      </c>
      <c r="H94" s="5">
        <f t="shared" si="1"/>
        <v>1775000</v>
      </c>
    </row>
    <row r="95" spans="1:8" ht="58">
      <c r="A95" s="92">
        <v>5871375</v>
      </c>
      <c r="B95" s="91" t="s">
        <v>1812</v>
      </c>
      <c r="C95" s="91" t="s">
        <v>2017</v>
      </c>
      <c r="D95" s="91" t="s">
        <v>2003</v>
      </c>
      <c r="E95" s="93">
        <v>1210000</v>
      </c>
      <c r="F95" s="93">
        <v>725000</v>
      </c>
      <c r="G95" s="93">
        <v>0</v>
      </c>
      <c r="H95" s="5">
        <f t="shared" si="1"/>
        <v>725000</v>
      </c>
    </row>
    <row r="96" spans="1:8" ht="101.5">
      <c r="A96" s="92">
        <v>5599785</v>
      </c>
      <c r="B96" s="91" t="s">
        <v>1832</v>
      </c>
      <c r="C96" s="91" t="s">
        <v>1832</v>
      </c>
      <c r="D96" s="91" t="s">
        <v>1948</v>
      </c>
      <c r="E96" s="93">
        <v>406000</v>
      </c>
      <c r="F96" s="93">
        <v>406000</v>
      </c>
      <c r="G96" s="93">
        <v>0</v>
      </c>
      <c r="H96" s="5">
        <f t="shared" si="1"/>
        <v>406000</v>
      </c>
    </row>
    <row r="97" spans="1:8" ht="101.5">
      <c r="A97" s="92">
        <v>7201840</v>
      </c>
      <c r="B97" s="91" t="s">
        <v>1832</v>
      </c>
      <c r="C97" s="91" t="s">
        <v>2018</v>
      </c>
      <c r="D97" s="91" t="s">
        <v>1947</v>
      </c>
      <c r="E97" s="93">
        <v>4600000</v>
      </c>
      <c r="F97" s="93">
        <v>4600000</v>
      </c>
      <c r="G97" s="93">
        <v>0</v>
      </c>
      <c r="H97" s="5">
        <f t="shared" si="1"/>
        <v>4600000</v>
      </c>
    </row>
    <row r="98" spans="1:8" ht="43.5">
      <c r="A98" s="92">
        <v>1715626</v>
      </c>
      <c r="B98" s="91" t="s">
        <v>1841</v>
      </c>
      <c r="C98" s="91" t="s">
        <v>1841</v>
      </c>
      <c r="D98" s="91" t="s">
        <v>1949</v>
      </c>
      <c r="E98" s="93">
        <v>2102200</v>
      </c>
      <c r="F98" s="93">
        <v>2056300</v>
      </c>
      <c r="G98" s="93">
        <v>45000</v>
      </c>
      <c r="H98" s="5">
        <f t="shared" si="1"/>
        <v>2101300</v>
      </c>
    </row>
    <row r="99" spans="1:8" ht="58">
      <c r="A99" s="92">
        <v>3921078</v>
      </c>
      <c r="B99" s="91" t="s">
        <v>1841</v>
      </c>
      <c r="C99" s="91" t="s">
        <v>1841</v>
      </c>
      <c r="D99" s="91" t="s">
        <v>1947</v>
      </c>
      <c r="E99" s="93">
        <v>500100</v>
      </c>
      <c r="F99" s="93">
        <v>310600</v>
      </c>
      <c r="G99" s="93">
        <v>23040</v>
      </c>
      <c r="H99" s="5">
        <f t="shared" si="1"/>
        <v>333640</v>
      </c>
    </row>
    <row r="100" spans="1:8" ht="43.5">
      <c r="A100" s="92">
        <v>3198258</v>
      </c>
      <c r="B100" s="91" t="s">
        <v>1846</v>
      </c>
      <c r="C100" s="91" t="s">
        <v>1846</v>
      </c>
      <c r="D100" s="91" t="s">
        <v>1949</v>
      </c>
      <c r="E100" s="93">
        <v>2786800</v>
      </c>
      <c r="F100" s="93">
        <v>2672300</v>
      </c>
      <c r="G100" s="93">
        <v>114500</v>
      </c>
      <c r="H100" s="5">
        <f t="shared" si="1"/>
        <v>2786800</v>
      </c>
    </row>
    <row r="101" spans="1:8" ht="58">
      <c r="A101" s="92">
        <v>4271738</v>
      </c>
      <c r="B101" s="91" t="s">
        <v>2019</v>
      </c>
      <c r="C101" s="91" t="s">
        <v>2019</v>
      </c>
      <c r="D101" s="91" t="s">
        <v>1949</v>
      </c>
      <c r="E101" s="93">
        <v>2650838</v>
      </c>
      <c r="F101" s="93">
        <v>2091300</v>
      </c>
      <c r="G101" s="93">
        <v>0</v>
      </c>
      <c r="H101" s="5">
        <f t="shared" si="1"/>
        <v>2091300</v>
      </c>
    </row>
    <row r="102" spans="1:8" ht="58">
      <c r="A102" s="92">
        <v>1622964</v>
      </c>
      <c r="B102" s="91" t="s">
        <v>2020</v>
      </c>
      <c r="C102" s="91" t="s">
        <v>1630</v>
      </c>
      <c r="D102" s="91" t="s">
        <v>1963</v>
      </c>
      <c r="E102" s="93">
        <v>2114000</v>
      </c>
      <c r="F102" s="93">
        <v>2114000</v>
      </c>
      <c r="G102" s="93">
        <v>0</v>
      </c>
      <c r="H102" s="5">
        <f t="shared" si="1"/>
        <v>2114000</v>
      </c>
    </row>
    <row r="103" spans="1:8" ht="58">
      <c r="A103" s="92">
        <v>8979890</v>
      </c>
      <c r="B103" s="91" t="s">
        <v>2020</v>
      </c>
      <c r="C103" s="91" t="s">
        <v>2021</v>
      </c>
      <c r="D103" s="91" t="s">
        <v>1948</v>
      </c>
      <c r="E103" s="93">
        <v>2557800</v>
      </c>
      <c r="F103" s="93">
        <v>2482400</v>
      </c>
      <c r="G103" s="93">
        <v>75400</v>
      </c>
      <c r="H103" s="5">
        <f t="shared" si="1"/>
        <v>2557800</v>
      </c>
    </row>
    <row r="104" spans="1:8" ht="101.5">
      <c r="A104" s="92">
        <v>2015983</v>
      </c>
      <c r="B104" s="91" t="s">
        <v>1856</v>
      </c>
      <c r="C104" s="91" t="s">
        <v>1858</v>
      </c>
      <c r="D104" s="91" t="s">
        <v>1953</v>
      </c>
      <c r="E104" s="93">
        <v>750000</v>
      </c>
      <c r="F104" s="93">
        <v>528400</v>
      </c>
      <c r="G104" s="93">
        <v>0</v>
      </c>
      <c r="H104" s="5">
        <f t="shared" si="1"/>
        <v>528400</v>
      </c>
    </row>
    <row r="105" spans="1:8" ht="101.5">
      <c r="A105" s="92">
        <v>5175408</v>
      </c>
      <c r="B105" s="91" t="s">
        <v>1856</v>
      </c>
      <c r="C105" s="91" t="s">
        <v>1858</v>
      </c>
      <c r="D105" s="91" t="s">
        <v>1947</v>
      </c>
      <c r="E105" s="93">
        <v>480000</v>
      </c>
      <c r="F105" s="93">
        <v>342400</v>
      </c>
      <c r="G105" s="93">
        <v>0</v>
      </c>
      <c r="H105" s="5">
        <f t="shared" si="1"/>
        <v>342400</v>
      </c>
    </row>
    <row r="106" spans="1:8" ht="159.5">
      <c r="A106" s="92">
        <v>1792038</v>
      </c>
      <c r="B106" s="91" t="s">
        <v>1859</v>
      </c>
      <c r="C106" s="91" t="s">
        <v>2022</v>
      </c>
      <c r="D106" s="91" t="s">
        <v>1956</v>
      </c>
      <c r="E106" s="93">
        <v>670000</v>
      </c>
      <c r="F106" s="93">
        <v>670000</v>
      </c>
      <c r="G106" s="93">
        <v>0</v>
      </c>
      <c r="H106" s="5">
        <f t="shared" si="1"/>
        <v>670000</v>
      </c>
    </row>
    <row r="107" spans="1:8" ht="116">
      <c r="A107" s="92">
        <v>2093343</v>
      </c>
      <c r="B107" s="91" t="s">
        <v>1859</v>
      </c>
      <c r="C107" s="91" t="s">
        <v>2023</v>
      </c>
      <c r="D107" s="91" t="s">
        <v>1955</v>
      </c>
      <c r="E107" s="93">
        <v>525000</v>
      </c>
      <c r="F107" s="93">
        <v>498200</v>
      </c>
      <c r="G107" s="93">
        <v>0</v>
      </c>
      <c r="H107" s="5">
        <f t="shared" si="1"/>
        <v>498200</v>
      </c>
    </row>
    <row r="108" spans="1:8" ht="87">
      <c r="A108" s="92">
        <v>3736692</v>
      </c>
      <c r="B108" s="91" t="s">
        <v>1859</v>
      </c>
      <c r="C108" s="91" t="s">
        <v>2024</v>
      </c>
      <c r="D108" s="91" t="s">
        <v>2025</v>
      </c>
      <c r="E108" s="93">
        <v>415000</v>
      </c>
      <c r="F108" s="93">
        <v>413000</v>
      </c>
      <c r="G108" s="93">
        <v>0</v>
      </c>
      <c r="H108" s="5">
        <f t="shared" si="1"/>
        <v>413000</v>
      </c>
    </row>
    <row r="109" spans="1:8" ht="116">
      <c r="A109" s="92">
        <v>5700178</v>
      </c>
      <c r="B109" s="91" t="s">
        <v>1859</v>
      </c>
      <c r="C109" s="91" t="s">
        <v>2023</v>
      </c>
      <c r="D109" s="91" t="s">
        <v>1955</v>
      </c>
      <c r="E109" s="93">
        <v>505000</v>
      </c>
      <c r="F109" s="93">
        <v>503000</v>
      </c>
      <c r="G109" s="93">
        <v>0</v>
      </c>
      <c r="H109" s="5">
        <f t="shared" si="1"/>
        <v>503000</v>
      </c>
    </row>
    <row r="110" spans="1:8" ht="116">
      <c r="A110" s="92">
        <v>6811251</v>
      </c>
      <c r="B110" s="91" t="s">
        <v>1859</v>
      </c>
      <c r="C110" s="91" t="s">
        <v>2023</v>
      </c>
      <c r="D110" s="91" t="s">
        <v>1955</v>
      </c>
      <c r="E110" s="93">
        <v>320000</v>
      </c>
      <c r="F110" s="93">
        <v>320000</v>
      </c>
      <c r="G110" s="93">
        <v>0</v>
      </c>
      <c r="H110" s="5">
        <f t="shared" si="1"/>
        <v>320000</v>
      </c>
    </row>
    <row r="111" spans="1:8" ht="130.5">
      <c r="A111" s="92">
        <v>2495303</v>
      </c>
      <c r="B111" s="91" t="s">
        <v>1893</v>
      </c>
      <c r="C111" s="91" t="s">
        <v>1893</v>
      </c>
      <c r="D111" s="91" t="s">
        <v>1949</v>
      </c>
      <c r="E111" s="93">
        <v>3110800</v>
      </c>
      <c r="F111" s="93">
        <v>2177300</v>
      </c>
      <c r="G111" s="93">
        <v>437290</v>
      </c>
      <c r="H111" s="5">
        <f t="shared" si="1"/>
        <v>2614590</v>
      </c>
    </row>
    <row r="112" spans="1:8" ht="130.5">
      <c r="A112" s="92">
        <v>4497017</v>
      </c>
      <c r="B112" s="91" t="s">
        <v>1893</v>
      </c>
      <c r="C112" s="91" t="s">
        <v>1893</v>
      </c>
      <c r="D112" s="91" t="s">
        <v>2003</v>
      </c>
      <c r="E112" s="93">
        <v>2521000</v>
      </c>
      <c r="F112" s="93">
        <v>1710400</v>
      </c>
      <c r="G112" s="93">
        <v>64860</v>
      </c>
      <c r="H112" s="5">
        <f t="shared" si="1"/>
        <v>1775260</v>
      </c>
    </row>
    <row r="113" spans="1:8" ht="130.5">
      <c r="A113" s="92">
        <v>9268423</v>
      </c>
      <c r="B113" s="91" t="s">
        <v>1893</v>
      </c>
      <c r="C113" s="91" t="s">
        <v>1893</v>
      </c>
      <c r="D113" s="91" t="s">
        <v>1948</v>
      </c>
      <c r="E113" s="93">
        <v>7492000</v>
      </c>
      <c r="F113" s="93">
        <v>4828300</v>
      </c>
      <c r="G113" s="93">
        <v>786120</v>
      </c>
      <c r="H113" s="5">
        <f t="shared" si="1"/>
        <v>5614420</v>
      </c>
    </row>
    <row r="114" spans="1:8" ht="72.5">
      <c r="A114" s="92">
        <v>5539112</v>
      </c>
      <c r="B114" s="91" t="s">
        <v>2026</v>
      </c>
      <c r="C114" s="91" t="s">
        <v>2027</v>
      </c>
      <c r="D114" s="91" t="s">
        <v>1948</v>
      </c>
      <c r="E114" s="93">
        <v>1295000</v>
      </c>
      <c r="F114" s="93">
        <v>1295000</v>
      </c>
      <c r="G114" s="93">
        <v>0</v>
      </c>
      <c r="H114" s="5">
        <f t="shared" si="1"/>
        <v>1295000</v>
      </c>
    </row>
    <row r="115" spans="1:8" ht="58">
      <c r="A115" s="92">
        <v>7218817</v>
      </c>
      <c r="B115" s="91" t="s">
        <v>2026</v>
      </c>
      <c r="C115" s="91" t="s">
        <v>2028</v>
      </c>
      <c r="D115" s="91" t="s">
        <v>1968</v>
      </c>
      <c r="E115" s="93">
        <v>146556</v>
      </c>
      <c r="F115" s="93">
        <v>97000</v>
      </c>
      <c r="G115" s="93">
        <v>49556</v>
      </c>
      <c r="H115" s="5">
        <f t="shared" si="1"/>
        <v>146556</v>
      </c>
    </row>
    <row r="116" spans="1:8" ht="72.5">
      <c r="A116" s="92">
        <v>9223303</v>
      </c>
      <c r="B116" s="91" t="s">
        <v>2026</v>
      </c>
      <c r="C116" s="91" t="s">
        <v>2029</v>
      </c>
      <c r="D116" s="91" t="s">
        <v>1955</v>
      </c>
      <c r="E116" s="93">
        <v>110000</v>
      </c>
      <c r="F116" s="93">
        <v>110000</v>
      </c>
      <c r="G116" s="93">
        <v>0</v>
      </c>
      <c r="H116" s="5">
        <f t="shared" si="1"/>
        <v>110000</v>
      </c>
    </row>
    <row r="117" spans="1:8" ht="58">
      <c r="A117" s="92">
        <v>1686476</v>
      </c>
      <c r="B117" s="91" t="s">
        <v>2030</v>
      </c>
      <c r="C117" s="91" t="s">
        <v>1343</v>
      </c>
      <c r="D117" s="91" t="s">
        <v>1947</v>
      </c>
      <c r="E117" s="93">
        <v>3730000</v>
      </c>
      <c r="F117" s="93">
        <v>3730000</v>
      </c>
      <c r="G117" s="93">
        <v>0</v>
      </c>
      <c r="H117" s="5">
        <f t="shared" si="1"/>
        <v>3730000</v>
      </c>
    </row>
    <row r="118" spans="1:8" ht="101.5">
      <c r="A118" s="92">
        <v>9577077</v>
      </c>
      <c r="B118" s="91" t="s">
        <v>2030</v>
      </c>
      <c r="C118" s="91" t="s">
        <v>1912</v>
      </c>
      <c r="D118" s="91" t="s">
        <v>2001</v>
      </c>
      <c r="E118" s="93">
        <v>1942000</v>
      </c>
      <c r="F118" s="93">
        <v>1942000</v>
      </c>
      <c r="G118" s="93">
        <v>0</v>
      </c>
      <c r="H118" s="5">
        <f t="shared" si="1"/>
        <v>1942000</v>
      </c>
    </row>
    <row r="119" spans="1:8" ht="72.5">
      <c r="A119" s="92">
        <v>3597628</v>
      </c>
      <c r="B119" s="91" t="s">
        <v>1297</v>
      </c>
      <c r="C119" s="91" t="s">
        <v>1343</v>
      </c>
      <c r="D119" s="91" t="s">
        <v>1947</v>
      </c>
      <c r="E119" s="93">
        <v>2200000</v>
      </c>
      <c r="F119" s="93">
        <v>1373900</v>
      </c>
      <c r="G119" s="93">
        <v>0</v>
      </c>
      <c r="H119" s="5">
        <f t="shared" si="1"/>
        <v>1373900</v>
      </c>
    </row>
    <row r="120" spans="1:8" ht="72.5">
      <c r="A120" s="92">
        <v>4382191</v>
      </c>
      <c r="B120" s="91" t="s">
        <v>1297</v>
      </c>
      <c r="C120" s="91" t="s">
        <v>2031</v>
      </c>
      <c r="D120" s="91" t="s">
        <v>1955</v>
      </c>
      <c r="E120" s="93">
        <v>310000</v>
      </c>
      <c r="F120" s="93">
        <v>201800</v>
      </c>
      <c r="G120" s="93">
        <v>0</v>
      </c>
      <c r="H120" s="5">
        <f t="shared" si="1"/>
        <v>201800</v>
      </c>
    </row>
    <row r="121" spans="1:8" ht="72.5">
      <c r="A121" s="92">
        <v>7916274</v>
      </c>
      <c r="B121" s="91" t="s">
        <v>1297</v>
      </c>
      <c r="C121" s="91" t="s">
        <v>1347</v>
      </c>
      <c r="D121" s="91" t="s">
        <v>1970</v>
      </c>
      <c r="E121" s="93">
        <v>4500000</v>
      </c>
      <c r="F121" s="93">
        <v>3304500</v>
      </c>
      <c r="G121" s="93">
        <v>300000</v>
      </c>
      <c r="H121" s="5">
        <f t="shared" si="1"/>
        <v>3604500</v>
      </c>
    </row>
    <row r="122" spans="1:8" ht="58">
      <c r="A122" s="92">
        <v>2125600</v>
      </c>
      <c r="B122" s="91" t="s">
        <v>1403</v>
      </c>
      <c r="C122" s="91" t="s">
        <v>1403</v>
      </c>
      <c r="D122" s="91" t="s">
        <v>1970</v>
      </c>
      <c r="E122" s="93">
        <v>6200000</v>
      </c>
      <c r="F122" s="93">
        <v>3864000</v>
      </c>
      <c r="G122" s="93">
        <v>0</v>
      </c>
      <c r="H122" s="5">
        <f t="shared" si="1"/>
        <v>3864000</v>
      </c>
    </row>
    <row r="123" spans="1:8" ht="72.5">
      <c r="A123" s="92">
        <v>1665958</v>
      </c>
      <c r="B123" s="91" t="s">
        <v>1414</v>
      </c>
      <c r="C123" s="91" t="s">
        <v>1414</v>
      </c>
      <c r="D123" s="91" t="s">
        <v>1970</v>
      </c>
      <c r="E123" s="93">
        <v>5070000</v>
      </c>
      <c r="F123" s="93">
        <v>5059800</v>
      </c>
      <c r="G123" s="93">
        <v>0</v>
      </c>
      <c r="H123" s="5">
        <f t="shared" si="1"/>
        <v>5059800</v>
      </c>
    </row>
    <row r="124" spans="1:8" ht="58">
      <c r="A124" s="92">
        <v>8635813</v>
      </c>
      <c r="B124" s="91" t="s">
        <v>1437</v>
      </c>
      <c r="C124" s="91" t="s">
        <v>1437</v>
      </c>
      <c r="D124" s="91" t="s">
        <v>1970</v>
      </c>
      <c r="E124" s="93">
        <v>4800000</v>
      </c>
      <c r="F124" s="93">
        <v>4165000</v>
      </c>
      <c r="G124" s="93">
        <v>150000</v>
      </c>
      <c r="H124" s="5">
        <f t="shared" si="1"/>
        <v>4315000</v>
      </c>
    </row>
    <row r="125" spans="1:8" ht="58">
      <c r="A125" s="92">
        <v>9688838</v>
      </c>
      <c r="B125" s="91" t="s">
        <v>1443</v>
      </c>
      <c r="C125" s="91" t="s">
        <v>1443</v>
      </c>
      <c r="D125" s="91" t="s">
        <v>1970</v>
      </c>
      <c r="E125" s="93">
        <v>8500000</v>
      </c>
      <c r="F125" s="93">
        <v>7747000</v>
      </c>
      <c r="G125" s="93">
        <v>0</v>
      </c>
      <c r="H125" s="5">
        <f t="shared" si="1"/>
        <v>7747000</v>
      </c>
    </row>
    <row r="126" spans="1:8" ht="72.5">
      <c r="A126" s="92">
        <v>7399132</v>
      </c>
      <c r="B126" s="91" t="s">
        <v>1512</v>
      </c>
      <c r="C126" s="91" t="s">
        <v>1512</v>
      </c>
      <c r="D126" s="91" t="s">
        <v>1947</v>
      </c>
      <c r="E126" s="93">
        <v>557000</v>
      </c>
      <c r="F126" s="93">
        <v>557000</v>
      </c>
      <c r="G126" s="93">
        <v>0</v>
      </c>
      <c r="H126" s="5">
        <f t="shared" si="1"/>
        <v>557000</v>
      </c>
    </row>
    <row r="127" spans="1:8" ht="72.5">
      <c r="A127" s="92">
        <v>8877013</v>
      </c>
      <c r="B127" s="91" t="s">
        <v>1512</v>
      </c>
      <c r="C127" s="91" t="s">
        <v>1512</v>
      </c>
      <c r="D127" s="91" t="s">
        <v>1970</v>
      </c>
      <c r="E127" s="93">
        <v>2900000</v>
      </c>
      <c r="F127" s="93">
        <v>2900000</v>
      </c>
      <c r="G127" s="93">
        <v>0</v>
      </c>
      <c r="H127" s="5">
        <f t="shared" si="1"/>
        <v>2900000</v>
      </c>
    </row>
    <row r="128" spans="1:8" ht="72.5">
      <c r="A128" s="92">
        <v>6181040</v>
      </c>
      <c r="B128" s="91" t="s">
        <v>1550</v>
      </c>
      <c r="C128" s="91" t="s">
        <v>1552</v>
      </c>
      <c r="D128" s="91" t="s">
        <v>1947</v>
      </c>
      <c r="E128" s="93">
        <v>700000</v>
      </c>
      <c r="F128" s="93">
        <v>188000</v>
      </c>
      <c r="G128" s="93">
        <v>0</v>
      </c>
      <c r="H128" s="5">
        <f t="shared" si="1"/>
        <v>188000</v>
      </c>
    </row>
    <row r="129" spans="1:8" ht="87">
      <c r="A129" s="92">
        <v>1647194</v>
      </c>
      <c r="B129" s="91" t="s">
        <v>1555</v>
      </c>
      <c r="C129" s="91" t="s">
        <v>1557</v>
      </c>
      <c r="D129" s="91" t="s">
        <v>1947</v>
      </c>
      <c r="E129" s="93">
        <v>700000</v>
      </c>
      <c r="F129" s="93">
        <v>672000</v>
      </c>
      <c r="G129" s="93">
        <v>0</v>
      </c>
      <c r="H129" s="5">
        <f t="shared" si="1"/>
        <v>672000</v>
      </c>
    </row>
    <row r="130" spans="1:8" ht="58">
      <c r="A130" s="92">
        <v>6232669</v>
      </c>
      <c r="B130" s="91" t="s">
        <v>1560</v>
      </c>
      <c r="C130" s="91" t="s">
        <v>2032</v>
      </c>
      <c r="D130" s="91" t="s">
        <v>1947</v>
      </c>
      <c r="E130" s="93">
        <v>1300000</v>
      </c>
      <c r="F130" s="93">
        <v>817000</v>
      </c>
      <c r="G130" s="93">
        <v>0</v>
      </c>
      <c r="H130" s="5">
        <f t="shared" si="1"/>
        <v>817000</v>
      </c>
    </row>
    <row r="131" spans="1:8" ht="72.5">
      <c r="A131" s="92">
        <v>6428468</v>
      </c>
      <c r="B131" s="91" t="s">
        <v>1563</v>
      </c>
      <c r="C131" s="91" t="s">
        <v>2033</v>
      </c>
      <c r="D131" s="91" t="s">
        <v>1947</v>
      </c>
      <c r="E131" s="93">
        <v>3110000</v>
      </c>
      <c r="F131" s="93">
        <v>1758200</v>
      </c>
      <c r="G131" s="93">
        <v>298240</v>
      </c>
      <c r="H131" s="5">
        <f t="shared" ref="H131:H194" si="2">F131+G131</f>
        <v>2056440</v>
      </c>
    </row>
    <row r="132" spans="1:8" ht="72.5">
      <c r="A132" s="92">
        <v>1172890</v>
      </c>
      <c r="B132" s="91" t="s">
        <v>1569</v>
      </c>
      <c r="C132" s="91" t="s">
        <v>1571</v>
      </c>
      <c r="D132" s="91" t="s">
        <v>1947</v>
      </c>
      <c r="E132" s="93">
        <v>3515000</v>
      </c>
      <c r="F132" s="93">
        <v>2422400</v>
      </c>
      <c r="G132" s="93">
        <v>268400</v>
      </c>
      <c r="H132" s="5">
        <f t="shared" si="2"/>
        <v>2690800</v>
      </c>
    </row>
    <row r="133" spans="1:8" ht="72.5">
      <c r="A133" s="92">
        <v>4531517</v>
      </c>
      <c r="B133" s="91" t="s">
        <v>1569</v>
      </c>
      <c r="C133" s="91" t="s">
        <v>1573</v>
      </c>
      <c r="D133" s="91" t="s">
        <v>1953</v>
      </c>
      <c r="E133" s="93">
        <v>420500</v>
      </c>
      <c r="F133" s="93">
        <v>276800</v>
      </c>
      <c r="G133" s="93">
        <v>29840</v>
      </c>
      <c r="H133" s="5">
        <f t="shared" si="2"/>
        <v>306640</v>
      </c>
    </row>
    <row r="134" spans="1:8" ht="58">
      <c r="A134" s="92">
        <v>7702105</v>
      </c>
      <c r="B134" s="91" t="s">
        <v>1576</v>
      </c>
      <c r="C134" s="91" t="s">
        <v>1343</v>
      </c>
      <c r="D134" s="91" t="s">
        <v>1947</v>
      </c>
      <c r="E134" s="93">
        <v>789000</v>
      </c>
      <c r="F134" s="93">
        <v>328900</v>
      </c>
      <c r="G134" s="93">
        <v>69600</v>
      </c>
      <c r="H134" s="5">
        <f t="shared" si="2"/>
        <v>398500</v>
      </c>
    </row>
    <row r="135" spans="1:8" ht="72.5">
      <c r="A135" s="92">
        <v>1671513</v>
      </c>
      <c r="B135" s="91" t="s">
        <v>1579</v>
      </c>
      <c r="C135" s="91" t="s">
        <v>1581</v>
      </c>
      <c r="D135" s="91" t="s">
        <v>1947</v>
      </c>
      <c r="E135" s="93">
        <v>500000</v>
      </c>
      <c r="F135" s="93">
        <v>273000</v>
      </c>
      <c r="G135" s="93">
        <v>57130</v>
      </c>
      <c r="H135" s="5">
        <f t="shared" si="2"/>
        <v>330130</v>
      </c>
    </row>
    <row r="136" spans="1:8" ht="58">
      <c r="A136" s="92">
        <v>5141443</v>
      </c>
      <c r="B136" s="91" t="s">
        <v>1585</v>
      </c>
      <c r="C136" s="91" t="s">
        <v>2034</v>
      </c>
      <c r="D136" s="91" t="s">
        <v>1947</v>
      </c>
      <c r="E136" s="93">
        <v>100000</v>
      </c>
      <c r="F136" s="93">
        <v>98000</v>
      </c>
      <c r="G136" s="93">
        <v>0</v>
      </c>
      <c r="H136" s="5">
        <f t="shared" si="2"/>
        <v>98000</v>
      </c>
    </row>
    <row r="137" spans="1:8" ht="101.5">
      <c r="A137" s="92">
        <v>1514566</v>
      </c>
      <c r="B137" s="91" t="s">
        <v>1589</v>
      </c>
      <c r="C137" s="91" t="s">
        <v>2035</v>
      </c>
      <c r="D137" s="91" t="s">
        <v>1947</v>
      </c>
      <c r="E137" s="93">
        <v>210000</v>
      </c>
      <c r="F137" s="93">
        <v>210000</v>
      </c>
      <c r="G137" s="93">
        <v>0</v>
      </c>
      <c r="H137" s="5">
        <f t="shared" si="2"/>
        <v>210000</v>
      </c>
    </row>
    <row r="138" spans="1:8" ht="101.5">
      <c r="A138" s="92">
        <v>4936413</v>
      </c>
      <c r="B138" s="91" t="s">
        <v>1591</v>
      </c>
      <c r="C138" s="91" t="s">
        <v>1593</v>
      </c>
      <c r="D138" s="91" t="s">
        <v>1947</v>
      </c>
      <c r="E138" s="93">
        <v>170000</v>
      </c>
      <c r="F138" s="93">
        <v>163000</v>
      </c>
      <c r="G138" s="93">
        <v>7000</v>
      </c>
      <c r="H138" s="5">
        <f t="shared" si="2"/>
        <v>170000</v>
      </c>
    </row>
    <row r="139" spans="1:8" ht="58">
      <c r="A139" s="92">
        <v>8522302</v>
      </c>
      <c r="B139" s="91" t="s">
        <v>1597</v>
      </c>
      <c r="C139" s="91" t="s">
        <v>1343</v>
      </c>
      <c r="D139" s="91" t="s">
        <v>1947</v>
      </c>
      <c r="E139" s="93">
        <v>150000</v>
      </c>
      <c r="F139" s="93">
        <v>150000</v>
      </c>
      <c r="G139" s="93">
        <v>0</v>
      </c>
      <c r="H139" s="5">
        <f t="shared" si="2"/>
        <v>150000</v>
      </c>
    </row>
    <row r="140" spans="1:8" ht="87">
      <c r="A140" s="92">
        <v>6697882</v>
      </c>
      <c r="B140" s="91" t="s">
        <v>1600</v>
      </c>
      <c r="C140" s="91" t="s">
        <v>1602</v>
      </c>
      <c r="D140" s="91" t="s">
        <v>1947</v>
      </c>
      <c r="E140" s="93">
        <v>50000</v>
      </c>
      <c r="F140" s="93">
        <v>50000</v>
      </c>
      <c r="G140" s="93">
        <v>0</v>
      </c>
      <c r="H140" s="5">
        <f t="shared" si="2"/>
        <v>50000</v>
      </c>
    </row>
    <row r="141" spans="1:8" ht="72.5">
      <c r="A141" s="92">
        <v>2813433</v>
      </c>
      <c r="B141" s="91" t="s">
        <v>1603</v>
      </c>
      <c r="C141" s="91" t="s">
        <v>1605</v>
      </c>
      <c r="D141" s="91" t="s">
        <v>1953</v>
      </c>
      <c r="E141" s="93">
        <v>400000</v>
      </c>
      <c r="F141" s="93">
        <v>367000</v>
      </c>
      <c r="G141" s="93">
        <v>0</v>
      </c>
      <c r="H141" s="5">
        <f t="shared" si="2"/>
        <v>367000</v>
      </c>
    </row>
    <row r="142" spans="1:8" ht="72.5">
      <c r="A142" s="92">
        <v>5204562</v>
      </c>
      <c r="B142" s="91" t="s">
        <v>1603</v>
      </c>
      <c r="C142" s="91" t="s">
        <v>1607</v>
      </c>
      <c r="D142" s="91" t="s">
        <v>1947</v>
      </c>
      <c r="E142" s="93">
        <v>475000</v>
      </c>
      <c r="F142" s="93">
        <v>440000</v>
      </c>
      <c r="G142" s="93">
        <v>0</v>
      </c>
      <c r="H142" s="5">
        <f t="shared" si="2"/>
        <v>440000</v>
      </c>
    </row>
    <row r="143" spans="1:8" ht="58">
      <c r="A143" s="92">
        <v>9666094</v>
      </c>
      <c r="B143" s="91" t="s">
        <v>1608</v>
      </c>
      <c r="C143" s="91" t="s">
        <v>1343</v>
      </c>
      <c r="D143" s="91" t="s">
        <v>1947</v>
      </c>
      <c r="E143" s="93">
        <v>2192000</v>
      </c>
      <c r="F143" s="93">
        <v>641000</v>
      </c>
      <c r="G143" s="93">
        <v>341410</v>
      </c>
      <c r="H143" s="5">
        <f t="shared" si="2"/>
        <v>982410</v>
      </c>
    </row>
    <row r="144" spans="1:8" ht="58">
      <c r="A144" s="92">
        <v>3810187</v>
      </c>
      <c r="B144" s="91" t="s">
        <v>1611</v>
      </c>
      <c r="C144" s="91" t="s">
        <v>1613</v>
      </c>
      <c r="D144" s="91" t="s">
        <v>1947</v>
      </c>
      <c r="E144" s="93">
        <v>1801000</v>
      </c>
      <c r="F144" s="93">
        <v>1426000</v>
      </c>
      <c r="G144" s="93">
        <v>0</v>
      </c>
      <c r="H144" s="5">
        <f t="shared" si="2"/>
        <v>1426000</v>
      </c>
    </row>
    <row r="145" spans="1:8" ht="145">
      <c r="A145" s="92">
        <v>9328941</v>
      </c>
      <c r="B145" s="91" t="s">
        <v>1615</v>
      </c>
      <c r="C145" s="91" t="s">
        <v>1615</v>
      </c>
      <c r="D145" s="91" t="s">
        <v>2036</v>
      </c>
      <c r="E145" s="93">
        <v>1220000</v>
      </c>
      <c r="F145" s="93">
        <v>1195000</v>
      </c>
      <c r="G145" s="93">
        <v>0</v>
      </c>
      <c r="H145" s="5">
        <f t="shared" si="2"/>
        <v>1195000</v>
      </c>
    </row>
    <row r="146" spans="1:8" ht="72.5">
      <c r="A146" s="92">
        <v>1817339</v>
      </c>
      <c r="B146" s="91" t="s">
        <v>1620</v>
      </c>
      <c r="C146" s="91" t="s">
        <v>2037</v>
      </c>
      <c r="D146" s="91" t="s">
        <v>1970</v>
      </c>
      <c r="E146" s="93">
        <v>2247000</v>
      </c>
      <c r="F146" s="93">
        <v>1030000</v>
      </c>
      <c r="G146" s="93">
        <v>0</v>
      </c>
      <c r="H146" s="5">
        <f t="shared" si="2"/>
        <v>1030000</v>
      </c>
    </row>
    <row r="147" spans="1:8" ht="72.5">
      <c r="A147" s="92">
        <v>3357963</v>
      </c>
      <c r="B147" s="91" t="s">
        <v>1620</v>
      </c>
      <c r="C147" s="91" t="s">
        <v>2037</v>
      </c>
      <c r="D147" s="91" t="s">
        <v>1963</v>
      </c>
      <c r="E147" s="93">
        <v>787000</v>
      </c>
      <c r="F147" s="93">
        <v>192200</v>
      </c>
      <c r="G147" s="93">
        <v>0</v>
      </c>
      <c r="H147" s="5">
        <f t="shared" si="2"/>
        <v>192200</v>
      </c>
    </row>
    <row r="148" spans="1:8" ht="72.5">
      <c r="A148" s="92">
        <v>7259548</v>
      </c>
      <c r="B148" s="91" t="s">
        <v>1620</v>
      </c>
      <c r="C148" s="91" t="s">
        <v>1343</v>
      </c>
      <c r="D148" s="91" t="s">
        <v>1947</v>
      </c>
      <c r="E148" s="93">
        <v>4066000</v>
      </c>
      <c r="F148" s="93">
        <v>1683200</v>
      </c>
      <c r="G148" s="93">
        <v>100000</v>
      </c>
      <c r="H148" s="5">
        <f t="shared" si="2"/>
        <v>1783200</v>
      </c>
    </row>
    <row r="149" spans="1:8" ht="72.5">
      <c r="A149" s="92">
        <v>2506443</v>
      </c>
      <c r="B149" s="91" t="s">
        <v>1626</v>
      </c>
      <c r="C149" s="91" t="s">
        <v>1626</v>
      </c>
      <c r="D149" s="91" t="s">
        <v>1953</v>
      </c>
      <c r="E149" s="93">
        <v>600000</v>
      </c>
      <c r="F149" s="93">
        <v>600000</v>
      </c>
      <c r="G149" s="93">
        <v>0</v>
      </c>
      <c r="H149" s="5">
        <f t="shared" si="2"/>
        <v>600000</v>
      </c>
    </row>
    <row r="150" spans="1:8" ht="72.5">
      <c r="A150" s="92">
        <v>4075651</v>
      </c>
      <c r="B150" s="91" t="s">
        <v>1626</v>
      </c>
      <c r="C150" s="91" t="s">
        <v>1626</v>
      </c>
      <c r="D150" s="91" t="s">
        <v>1963</v>
      </c>
      <c r="E150" s="93">
        <v>650000</v>
      </c>
      <c r="F150" s="93">
        <v>650000</v>
      </c>
      <c r="G150" s="93">
        <v>0</v>
      </c>
      <c r="H150" s="5">
        <f t="shared" si="2"/>
        <v>650000</v>
      </c>
    </row>
    <row r="151" spans="1:8" ht="72.5">
      <c r="A151" s="92">
        <v>4782003</v>
      </c>
      <c r="B151" s="91" t="s">
        <v>1626</v>
      </c>
      <c r="C151" s="91" t="s">
        <v>1626</v>
      </c>
      <c r="D151" s="91" t="s">
        <v>1970</v>
      </c>
      <c r="E151" s="93">
        <v>5200000</v>
      </c>
      <c r="F151" s="93">
        <v>4780900</v>
      </c>
      <c r="G151" s="93">
        <v>419100</v>
      </c>
      <c r="H151" s="5">
        <f t="shared" si="2"/>
        <v>5200000</v>
      </c>
    </row>
    <row r="152" spans="1:8" ht="72.5">
      <c r="A152" s="92">
        <v>9940787</v>
      </c>
      <c r="B152" s="91" t="s">
        <v>1626</v>
      </c>
      <c r="C152" s="91" t="s">
        <v>1626</v>
      </c>
      <c r="D152" s="91" t="s">
        <v>1947</v>
      </c>
      <c r="E152" s="93">
        <v>2400000</v>
      </c>
      <c r="F152" s="93">
        <v>2202500</v>
      </c>
      <c r="G152" s="93">
        <v>197500</v>
      </c>
      <c r="H152" s="5">
        <f t="shared" si="2"/>
        <v>2400000</v>
      </c>
    </row>
    <row r="153" spans="1:8" ht="58">
      <c r="A153" s="92">
        <v>9949795</v>
      </c>
      <c r="B153" s="91" t="s">
        <v>1636</v>
      </c>
      <c r="C153" s="91" t="s">
        <v>1638</v>
      </c>
      <c r="D153" s="91" t="s">
        <v>1947</v>
      </c>
      <c r="E153" s="93">
        <v>825000</v>
      </c>
      <c r="F153" s="93">
        <v>253000</v>
      </c>
      <c r="G153" s="93">
        <v>129590</v>
      </c>
      <c r="H153" s="5">
        <f t="shared" si="2"/>
        <v>382590</v>
      </c>
    </row>
    <row r="154" spans="1:8" ht="58">
      <c r="A154" s="92">
        <v>9196018</v>
      </c>
      <c r="B154" s="91" t="s">
        <v>1671</v>
      </c>
      <c r="C154" s="91" t="s">
        <v>1673</v>
      </c>
      <c r="D154" s="91" t="s">
        <v>1947</v>
      </c>
      <c r="E154" s="93">
        <v>200000</v>
      </c>
      <c r="F154" s="93">
        <v>200000</v>
      </c>
      <c r="G154" s="93">
        <v>0</v>
      </c>
      <c r="H154" s="5">
        <f t="shared" si="2"/>
        <v>200000</v>
      </c>
    </row>
    <row r="155" spans="1:8" ht="116">
      <c r="A155" s="92">
        <v>1696009</v>
      </c>
      <c r="B155" s="91" t="s">
        <v>1746</v>
      </c>
      <c r="C155" s="91" t="s">
        <v>1748</v>
      </c>
      <c r="D155" s="91" t="s">
        <v>2005</v>
      </c>
      <c r="E155" s="93">
        <v>556000</v>
      </c>
      <c r="F155" s="93">
        <v>337400</v>
      </c>
      <c r="G155" s="93">
        <v>47900</v>
      </c>
      <c r="H155" s="5">
        <f t="shared" si="2"/>
        <v>385300</v>
      </c>
    </row>
    <row r="156" spans="1:8" ht="116">
      <c r="A156" s="92">
        <v>9924639</v>
      </c>
      <c r="B156" s="91" t="s">
        <v>1746</v>
      </c>
      <c r="C156" s="91" t="s">
        <v>1746</v>
      </c>
      <c r="D156" s="91" t="s">
        <v>1947</v>
      </c>
      <c r="E156" s="93">
        <v>1550000</v>
      </c>
      <c r="F156" s="93">
        <v>1550000</v>
      </c>
      <c r="G156" s="93">
        <v>0</v>
      </c>
      <c r="H156" s="5">
        <f t="shared" si="2"/>
        <v>1550000</v>
      </c>
    </row>
    <row r="157" spans="1:8" ht="58">
      <c r="A157" s="92">
        <v>4383860</v>
      </c>
      <c r="B157" s="91" t="s">
        <v>1753</v>
      </c>
      <c r="C157" s="91" t="s">
        <v>1753</v>
      </c>
      <c r="D157" s="91" t="s">
        <v>1947</v>
      </c>
      <c r="E157" s="93">
        <v>2800000</v>
      </c>
      <c r="F157" s="93">
        <v>2612800</v>
      </c>
      <c r="G157" s="93">
        <v>187200</v>
      </c>
      <c r="H157" s="5">
        <f t="shared" si="2"/>
        <v>2800000</v>
      </c>
    </row>
    <row r="158" spans="1:8" ht="58">
      <c r="A158" s="92">
        <v>9583114</v>
      </c>
      <c r="B158" s="91" t="s">
        <v>1756</v>
      </c>
      <c r="C158" s="91" t="s">
        <v>1756</v>
      </c>
      <c r="D158" s="91" t="s">
        <v>1947</v>
      </c>
      <c r="E158" s="93">
        <v>310000</v>
      </c>
      <c r="F158" s="93">
        <v>226000</v>
      </c>
      <c r="G158" s="93">
        <v>30000</v>
      </c>
      <c r="H158" s="5">
        <f t="shared" si="2"/>
        <v>256000</v>
      </c>
    </row>
    <row r="159" spans="1:8" ht="72.5">
      <c r="A159" s="92">
        <v>9478716</v>
      </c>
      <c r="B159" s="91" t="s">
        <v>1816</v>
      </c>
      <c r="C159" s="91" t="s">
        <v>1816</v>
      </c>
      <c r="D159" s="91" t="s">
        <v>1947</v>
      </c>
      <c r="E159" s="93">
        <v>194431</v>
      </c>
      <c r="F159" s="93">
        <v>139800</v>
      </c>
      <c r="G159" s="93">
        <v>0</v>
      </c>
      <c r="H159" s="5">
        <f t="shared" si="2"/>
        <v>139800</v>
      </c>
    </row>
    <row r="160" spans="1:8" ht="72.5">
      <c r="A160" s="92">
        <v>1642854</v>
      </c>
      <c r="B160" s="91" t="s">
        <v>1818</v>
      </c>
      <c r="C160" s="91" t="s">
        <v>1818</v>
      </c>
      <c r="D160" s="91" t="s">
        <v>1971</v>
      </c>
      <c r="E160" s="93">
        <v>3600000</v>
      </c>
      <c r="F160" s="93">
        <v>3600000</v>
      </c>
      <c r="G160" s="93">
        <v>0</v>
      </c>
      <c r="H160" s="5">
        <f t="shared" si="2"/>
        <v>3600000</v>
      </c>
    </row>
    <row r="161" spans="1:8" ht="58">
      <c r="A161" s="92">
        <v>4878719</v>
      </c>
      <c r="B161" s="91" t="s">
        <v>1818</v>
      </c>
      <c r="C161" s="91" t="s">
        <v>1818</v>
      </c>
      <c r="D161" s="91" t="s">
        <v>1947</v>
      </c>
      <c r="E161" s="93">
        <v>720000</v>
      </c>
      <c r="F161" s="93">
        <v>660000</v>
      </c>
      <c r="G161" s="93">
        <v>0</v>
      </c>
      <c r="H161" s="5">
        <f t="shared" si="2"/>
        <v>660000</v>
      </c>
    </row>
    <row r="162" spans="1:8" ht="58">
      <c r="A162" s="92">
        <v>5344327</v>
      </c>
      <c r="B162" s="91" t="s">
        <v>1818</v>
      </c>
      <c r="C162" s="91" t="s">
        <v>1818</v>
      </c>
      <c r="D162" s="91" t="s">
        <v>1970</v>
      </c>
      <c r="E162" s="93">
        <v>3000000</v>
      </c>
      <c r="F162" s="93">
        <v>3000000</v>
      </c>
      <c r="G162" s="93">
        <v>0</v>
      </c>
      <c r="H162" s="5">
        <f t="shared" si="2"/>
        <v>3000000</v>
      </c>
    </row>
    <row r="163" spans="1:8" ht="58">
      <c r="A163" s="92">
        <v>6478708</v>
      </c>
      <c r="B163" s="91" t="s">
        <v>1818</v>
      </c>
      <c r="C163" s="91" t="s">
        <v>1818</v>
      </c>
      <c r="D163" s="91" t="s">
        <v>1949</v>
      </c>
      <c r="E163" s="93">
        <v>10000</v>
      </c>
      <c r="F163" s="93">
        <v>10000</v>
      </c>
      <c r="G163" s="93">
        <v>0</v>
      </c>
      <c r="H163" s="5">
        <f t="shared" si="2"/>
        <v>10000</v>
      </c>
    </row>
    <row r="164" spans="1:8" ht="101.5">
      <c r="A164" s="92">
        <v>1225073</v>
      </c>
      <c r="B164" s="91" t="s">
        <v>1823</v>
      </c>
      <c r="C164" s="91" t="s">
        <v>2038</v>
      </c>
      <c r="D164" s="91" t="s">
        <v>1947</v>
      </c>
      <c r="E164" s="93">
        <v>3000000</v>
      </c>
      <c r="F164" s="93">
        <v>3000000</v>
      </c>
      <c r="G164" s="93">
        <v>0</v>
      </c>
      <c r="H164" s="5">
        <f t="shared" si="2"/>
        <v>3000000</v>
      </c>
    </row>
    <row r="165" spans="1:8" ht="58">
      <c r="A165" s="92">
        <v>4381530</v>
      </c>
      <c r="B165" s="91" t="s">
        <v>1823</v>
      </c>
      <c r="C165" s="91" t="s">
        <v>1347</v>
      </c>
      <c r="D165" s="91" t="s">
        <v>1970</v>
      </c>
      <c r="E165" s="93">
        <v>5400000</v>
      </c>
      <c r="F165" s="93">
        <v>5400000</v>
      </c>
      <c r="G165" s="93">
        <v>0</v>
      </c>
      <c r="H165" s="5">
        <f t="shared" si="2"/>
        <v>5400000</v>
      </c>
    </row>
    <row r="166" spans="1:8" ht="58">
      <c r="A166" s="92">
        <v>5703553</v>
      </c>
      <c r="B166" s="91" t="s">
        <v>1823</v>
      </c>
      <c r="C166" s="91" t="s">
        <v>1690</v>
      </c>
      <c r="D166" s="91" t="s">
        <v>2003</v>
      </c>
      <c r="E166" s="93">
        <v>1400000</v>
      </c>
      <c r="F166" s="93">
        <v>1400000</v>
      </c>
      <c r="G166" s="93">
        <v>0</v>
      </c>
      <c r="H166" s="5">
        <f t="shared" si="2"/>
        <v>1400000</v>
      </c>
    </row>
    <row r="167" spans="1:8" ht="116">
      <c r="A167" s="92">
        <v>9459250</v>
      </c>
      <c r="B167" s="91" t="s">
        <v>1823</v>
      </c>
      <c r="C167" s="91" t="s">
        <v>2039</v>
      </c>
      <c r="D167" s="91" t="s">
        <v>1948</v>
      </c>
      <c r="E167" s="93">
        <v>600000</v>
      </c>
      <c r="F167" s="93">
        <v>572800</v>
      </c>
      <c r="G167" s="93">
        <v>27200</v>
      </c>
      <c r="H167" s="5">
        <f t="shared" si="2"/>
        <v>600000</v>
      </c>
    </row>
    <row r="168" spans="1:8" ht="58">
      <c r="A168" s="92">
        <v>3619533</v>
      </c>
      <c r="B168" s="91" t="s">
        <v>1828</v>
      </c>
      <c r="C168" s="91" t="s">
        <v>1830</v>
      </c>
      <c r="D168" s="91" t="s">
        <v>1970</v>
      </c>
      <c r="E168" s="93">
        <v>2114670</v>
      </c>
      <c r="F168" s="93">
        <v>2114600</v>
      </c>
      <c r="G168" s="93">
        <v>0</v>
      </c>
      <c r="H168" s="5">
        <f t="shared" si="2"/>
        <v>2114600</v>
      </c>
    </row>
    <row r="169" spans="1:8" ht="116">
      <c r="A169" s="92">
        <v>8982230</v>
      </c>
      <c r="B169" s="91" t="s">
        <v>1838</v>
      </c>
      <c r="C169" s="91" t="s">
        <v>1838</v>
      </c>
      <c r="D169" s="91" t="s">
        <v>1970</v>
      </c>
      <c r="E169" s="93">
        <v>4370000</v>
      </c>
      <c r="F169" s="93">
        <v>4370000</v>
      </c>
      <c r="G169" s="93">
        <v>0</v>
      </c>
      <c r="H169" s="5">
        <f t="shared" si="2"/>
        <v>4370000</v>
      </c>
    </row>
    <row r="170" spans="1:8" ht="58">
      <c r="A170" s="92">
        <v>5173305</v>
      </c>
      <c r="B170" s="91" t="s">
        <v>2040</v>
      </c>
      <c r="C170" s="91" t="s">
        <v>2040</v>
      </c>
      <c r="D170" s="91" t="s">
        <v>1948</v>
      </c>
      <c r="E170" s="93">
        <v>3150000</v>
      </c>
      <c r="F170" s="93">
        <v>1196000</v>
      </c>
      <c r="G170" s="93">
        <v>600000</v>
      </c>
      <c r="H170" s="5">
        <f t="shared" si="2"/>
        <v>1796000</v>
      </c>
    </row>
    <row r="171" spans="1:8" ht="87">
      <c r="A171" s="92">
        <v>1109434</v>
      </c>
      <c r="B171" s="91" t="s">
        <v>1886</v>
      </c>
      <c r="C171" s="91" t="s">
        <v>1347</v>
      </c>
      <c r="D171" s="91" t="s">
        <v>1970</v>
      </c>
      <c r="E171" s="93">
        <v>6236000</v>
      </c>
      <c r="F171" s="93">
        <v>4137300</v>
      </c>
      <c r="G171" s="93">
        <v>250000</v>
      </c>
      <c r="H171" s="5">
        <f t="shared" si="2"/>
        <v>4387300</v>
      </c>
    </row>
    <row r="172" spans="1:8" ht="87">
      <c r="A172" s="92">
        <v>3095940</v>
      </c>
      <c r="B172" s="91" t="s">
        <v>1886</v>
      </c>
      <c r="C172" s="91" t="s">
        <v>1343</v>
      </c>
      <c r="D172" s="91" t="s">
        <v>1947</v>
      </c>
      <c r="E172" s="93">
        <v>1992000</v>
      </c>
      <c r="F172" s="93">
        <v>1645700</v>
      </c>
      <c r="G172" s="93">
        <v>40000</v>
      </c>
      <c r="H172" s="5">
        <f t="shared" si="2"/>
        <v>1685700</v>
      </c>
    </row>
    <row r="173" spans="1:8" ht="58">
      <c r="A173" s="92">
        <v>3135426</v>
      </c>
      <c r="B173" s="91" t="s">
        <v>1889</v>
      </c>
      <c r="C173" s="91" t="s">
        <v>1889</v>
      </c>
      <c r="D173" s="91" t="s">
        <v>1970</v>
      </c>
      <c r="E173" s="93">
        <v>5900000</v>
      </c>
      <c r="F173" s="93">
        <v>5900000</v>
      </c>
      <c r="G173" s="93">
        <v>0</v>
      </c>
      <c r="H173" s="5">
        <f t="shared" si="2"/>
        <v>5900000</v>
      </c>
    </row>
    <row r="174" spans="1:8" ht="116">
      <c r="A174" s="92">
        <v>5000179</v>
      </c>
      <c r="B174" s="91" t="s">
        <v>1217</v>
      </c>
      <c r="C174" s="91" t="s">
        <v>1228</v>
      </c>
      <c r="D174" s="91" t="s">
        <v>1964</v>
      </c>
      <c r="E174" s="93">
        <v>31565260</v>
      </c>
      <c r="F174" s="93">
        <v>18972000</v>
      </c>
      <c r="G174" s="93">
        <v>1718510</v>
      </c>
      <c r="H174" s="5">
        <f t="shared" si="2"/>
        <v>20690510</v>
      </c>
    </row>
    <row r="175" spans="1:8" ht="43.5">
      <c r="A175" s="92">
        <v>8504548</v>
      </c>
      <c r="B175" s="91" t="s">
        <v>1217</v>
      </c>
      <c r="C175" s="91" t="s">
        <v>1690</v>
      </c>
      <c r="D175" s="91" t="s">
        <v>2003</v>
      </c>
      <c r="E175" s="93">
        <v>18192405</v>
      </c>
      <c r="F175" s="93">
        <v>10701300</v>
      </c>
      <c r="G175" s="93">
        <v>1542210</v>
      </c>
      <c r="H175" s="5">
        <f t="shared" si="2"/>
        <v>12243510</v>
      </c>
    </row>
    <row r="176" spans="1:8" ht="58">
      <c r="A176" s="92">
        <v>6163071</v>
      </c>
      <c r="B176" s="91" t="s">
        <v>1217</v>
      </c>
      <c r="C176" s="91" t="s">
        <v>2041</v>
      </c>
      <c r="D176" s="91" t="s">
        <v>2042</v>
      </c>
      <c r="E176" s="93">
        <v>1043905</v>
      </c>
      <c r="F176" s="93">
        <v>577600</v>
      </c>
      <c r="G176" s="93">
        <v>0</v>
      </c>
      <c r="H176" s="5">
        <f t="shared" si="2"/>
        <v>577600</v>
      </c>
    </row>
    <row r="177" spans="1:8" ht="58">
      <c r="A177" s="92">
        <v>3650770</v>
      </c>
      <c r="B177" s="91" t="s">
        <v>1217</v>
      </c>
      <c r="C177" s="91" t="s">
        <v>1217</v>
      </c>
      <c r="D177" s="91" t="s">
        <v>1968</v>
      </c>
      <c r="E177" s="93">
        <v>2038396</v>
      </c>
      <c r="F177" s="93">
        <v>1033000</v>
      </c>
      <c r="G177" s="93">
        <v>0</v>
      </c>
      <c r="H177" s="5">
        <f t="shared" si="2"/>
        <v>1033000</v>
      </c>
    </row>
    <row r="178" spans="1:8" ht="116">
      <c r="A178" s="92">
        <v>4721932</v>
      </c>
      <c r="B178" s="91" t="s">
        <v>2043</v>
      </c>
      <c r="C178" s="91" t="s">
        <v>2043</v>
      </c>
      <c r="D178" s="91" t="s">
        <v>1964</v>
      </c>
      <c r="E178" s="93">
        <v>17394000</v>
      </c>
      <c r="F178" s="93">
        <v>13562600</v>
      </c>
      <c r="G178" s="93">
        <v>1767980</v>
      </c>
      <c r="H178" s="5">
        <f t="shared" si="2"/>
        <v>15330580</v>
      </c>
    </row>
    <row r="179" spans="1:8" ht="58">
      <c r="A179" s="92">
        <v>3446957</v>
      </c>
      <c r="B179" s="91" t="s">
        <v>1370</v>
      </c>
      <c r="C179" s="91" t="s">
        <v>1370</v>
      </c>
      <c r="D179" s="91" t="s">
        <v>1948</v>
      </c>
      <c r="E179" s="93">
        <v>440000</v>
      </c>
      <c r="F179" s="93">
        <v>440000</v>
      </c>
      <c r="G179" s="93">
        <v>0</v>
      </c>
      <c r="H179" s="5">
        <f t="shared" si="2"/>
        <v>440000</v>
      </c>
    </row>
    <row r="180" spans="1:8" ht="116">
      <c r="A180" s="92">
        <v>3473171</v>
      </c>
      <c r="B180" s="91" t="s">
        <v>1370</v>
      </c>
      <c r="C180" s="91" t="s">
        <v>1370</v>
      </c>
      <c r="D180" s="91" t="s">
        <v>1964</v>
      </c>
      <c r="E180" s="93">
        <v>17500000</v>
      </c>
      <c r="F180" s="93">
        <v>15000600</v>
      </c>
      <c r="G180" s="93">
        <v>954300</v>
      </c>
      <c r="H180" s="5">
        <f t="shared" si="2"/>
        <v>15954900</v>
      </c>
    </row>
    <row r="181" spans="1:8" ht="43.5">
      <c r="A181" s="92">
        <v>6514817</v>
      </c>
      <c r="B181" s="91" t="s">
        <v>1370</v>
      </c>
      <c r="C181" s="91" t="s">
        <v>1690</v>
      </c>
      <c r="D181" s="91" t="s">
        <v>2003</v>
      </c>
      <c r="E181" s="93">
        <v>3000000</v>
      </c>
      <c r="F181" s="93">
        <v>3000000</v>
      </c>
      <c r="G181" s="93">
        <v>0</v>
      </c>
      <c r="H181" s="5">
        <f t="shared" si="2"/>
        <v>3000000</v>
      </c>
    </row>
    <row r="182" spans="1:8" ht="72.5">
      <c r="A182" s="92">
        <v>5651221</v>
      </c>
      <c r="B182" s="91" t="s">
        <v>1381</v>
      </c>
      <c r="C182" s="91" t="s">
        <v>1381</v>
      </c>
      <c r="D182" s="91" t="s">
        <v>1971</v>
      </c>
      <c r="E182" s="93">
        <v>12806000</v>
      </c>
      <c r="F182" s="93">
        <v>10748000</v>
      </c>
      <c r="G182" s="93">
        <v>1263810</v>
      </c>
      <c r="H182" s="5">
        <f t="shared" si="2"/>
        <v>12011810</v>
      </c>
    </row>
    <row r="183" spans="1:8" ht="87">
      <c r="A183" s="92">
        <v>1450637</v>
      </c>
      <c r="B183" s="91" t="s">
        <v>1386</v>
      </c>
      <c r="C183" s="91" t="s">
        <v>1386</v>
      </c>
      <c r="D183" s="91" t="s">
        <v>1971</v>
      </c>
      <c r="E183" s="93">
        <v>7786667</v>
      </c>
      <c r="F183" s="93">
        <v>7434800</v>
      </c>
      <c r="G183" s="93">
        <v>317640</v>
      </c>
      <c r="H183" s="5">
        <f t="shared" si="2"/>
        <v>7752440</v>
      </c>
    </row>
    <row r="184" spans="1:8" ht="72.5">
      <c r="A184" s="92">
        <v>6581899</v>
      </c>
      <c r="B184" s="91" t="s">
        <v>1390</v>
      </c>
      <c r="C184" s="91" t="s">
        <v>1390</v>
      </c>
      <c r="D184" s="91" t="s">
        <v>1970</v>
      </c>
      <c r="E184" s="93">
        <v>10995000</v>
      </c>
      <c r="F184" s="93">
        <v>6842200</v>
      </c>
      <c r="G184" s="93">
        <v>851270</v>
      </c>
      <c r="H184" s="5">
        <f t="shared" si="2"/>
        <v>7693470</v>
      </c>
    </row>
    <row r="185" spans="1:8" ht="72.5">
      <c r="A185" s="92">
        <v>2837121</v>
      </c>
      <c r="B185" s="91" t="s">
        <v>1393</v>
      </c>
      <c r="C185" s="91" t="s">
        <v>1393</v>
      </c>
      <c r="D185" s="91" t="s">
        <v>1970</v>
      </c>
      <c r="E185" s="93">
        <v>8170700</v>
      </c>
      <c r="F185" s="93">
        <v>4123500</v>
      </c>
      <c r="G185" s="93">
        <v>1048010</v>
      </c>
      <c r="H185" s="5">
        <f t="shared" si="2"/>
        <v>5171510</v>
      </c>
    </row>
    <row r="186" spans="1:8" ht="72.5">
      <c r="A186" s="92">
        <v>3754207</v>
      </c>
      <c r="B186" s="91" t="s">
        <v>1393</v>
      </c>
      <c r="C186" s="91" t="s">
        <v>1393</v>
      </c>
      <c r="D186" s="91" t="s">
        <v>1971</v>
      </c>
      <c r="E186" s="93">
        <v>12969600</v>
      </c>
      <c r="F186" s="93">
        <v>7652100</v>
      </c>
      <c r="G186" s="93">
        <v>0</v>
      </c>
      <c r="H186" s="5">
        <f t="shared" si="2"/>
        <v>7652100</v>
      </c>
    </row>
    <row r="187" spans="1:8" ht="87">
      <c r="A187" s="92">
        <v>4753225</v>
      </c>
      <c r="B187" s="91" t="s">
        <v>1397</v>
      </c>
      <c r="C187" s="91" t="s">
        <v>1397</v>
      </c>
      <c r="D187" s="91" t="s">
        <v>1970</v>
      </c>
      <c r="E187" s="93">
        <v>13179000</v>
      </c>
      <c r="F187" s="93">
        <v>8736400</v>
      </c>
      <c r="G187" s="93">
        <v>1270670</v>
      </c>
      <c r="H187" s="5">
        <f t="shared" si="2"/>
        <v>10007070</v>
      </c>
    </row>
    <row r="188" spans="1:8" ht="72.5">
      <c r="A188" s="92">
        <v>5040302</v>
      </c>
      <c r="B188" s="91" t="s">
        <v>1400</v>
      </c>
      <c r="C188" s="91" t="s">
        <v>1400</v>
      </c>
      <c r="D188" s="91" t="s">
        <v>1970</v>
      </c>
      <c r="E188" s="93">
        <v>6439600</v>
      </c>
      <c r="F188" s="93">
        <v>4145000</v>
      </c>
      <c r="G188" s="93">
        <v>168810</v>
      </c>
      <c r="H188" s="5">
        <f t="shared" si="2"/>
        <v>4313810</v>
      </c>
    </row>
    <row r="189" spans="1:8" ht="72.5">
      <c r="A189" s="92">
        <v>3943362</v>
      </c>
      <c r="B189" s="91" t="s">
        <v>1408</v>
      </c>
      <c r="C189" s="91" t="s">
        <v>1408</v>
      </c>
      <c r="D189" s="91" t="s">
        <v>1970</v>
      </c>
      <c r="E189" s="93">
        <v>5130090</v>
      </c>
      <c r="F189" s="93">
        <v>3428600</v>
      </c>
      <c r="G189" s="93">
        <v>1535970</v>
      </c>
      <c r="H189" s="5">
        <f t="shared" si="2"/>
        <v>4964570</v>
      </c>
    </row>
    <row r="190" spans="1:8" ht="58">
      <c r="A190" s="92">
        <v>2749776</v>
      </c>
      <c r="B190" s="91" t="s">
        <v>1411</v>
      </c>
      <c r="C190" s="91" t="s">
        <v>1411</v>
      </c>
      <c r="D190" s="91" t="s">
        <v>1970</v>
      </c>
      <c r="E190" s="93">
        <v>5525000</v>
      </c>
      <c r="F190" s="93">
        <v>4228400</v>
      </c>
      <c r="G190" s="93">
        <v>723620</v>
      </c>
      <c r="H190" s="5">
        <f t="shared" si="2"/>
        <v>4952020</v>
      </c>
    </row>
    <row r="191" spans="1:8" ht="58">
      <c r="A191" s="92">
        <v>8508078</v>
      </c>
      <c r="B191" s="91" t="s">
        <v>1417</v>
      </c>
      <c r="C191" s="91" t="s">
        <v>1417</v>
      </c>
      <c r="D191" s="91" t="s">
        <v>1970</v>
      </c>
      <c r="E191" s="93">
        <v>7663000</v>
      </c>
      <c r="F191" s="93">
        <v>6179000</v>
      </c>
      <c r="G191" s="93">
        <v>0</v>
      </c>
      <c r="H191" s="5">
        <f t="shared" si="2"/>
        <v>6179000</v>
      </c>
    </row>
    <row r="192" spans="1:8" ht="72.5">
      <c r="A192" s="92">
        <v>1991772</v>
      </c>
      <c r="B192" s="91" t="s">
        <v>1417</v>
      </c>
      <c r="C192" s="91" t="s">
        <v>1417</v>
      </c>
      <c r="D192" s="91" t="s">
        <v>1971</v>
      </c>
      <c r="E192" s="93">
        <v>5626000</v>
      </c>
      <c r="F192" s="93">
        <v>5019000</v>
      </c>
      <c r="G192" s="93">
        <v>0</v>
      </c>
      <c r="H192" s="5">
        <f t="shared" si="2"/>
        <v>5019000</v>
      </c>
    </row>
    <row r="193" spans="1:8" ht="72.5">
      <c r="A193" s="92">
        <v>2801353</v>
      </c>
      <c r="B193" s="91" t="s">
        <v>1423</v>
      </c>
      <c r="C193" s="91" t="s">
        <v>1423</v>
      </c>
      <c r="D193" s="91" t="s">
        <v>1970</v>
      </c>
      <c r="E193" s="93">
        <v>7693000</v>
      </c>
      <c r="F193" s="93">
        <v>4846100</v>
      </c>
      <c r="G193" s="93">
        <v>425270</v>
      </c>
      <c r="H193" s="5">
        <f t="shared" si="2"/>
        <v>5271370</v>
      </c>
    </row>
    <row r="194" spans="1:8" ht="58">
      <c r="A194" s="92">
        <v>9593192</v>
      </c>
      <c r="B194" s="91" t="s">
        <v>1426</v>
      </c>
      <c r="C194" s="91" t="s">
        <v>1426</v>
      </c>
      <c r="D194" s="91" t="s">
        <v>1970</v>
      </c>
      <c r="E194" s="93">
        <v>17295800</v>
      </c>
      <c r="F194" s="93">
        <v>8758200</v>
      </c>
      <c r="G194" s="93">
        <v>4363390</v>
      </c>
      <c r="H194" s="5">
        <f t="shared" si="2"/>
        <v>13121590</v>
      </c>
    </row>
    <row r="195" spans="1:8" ht="116">
      <c r="A195" s="92">
        <v>8338145</v>
      </c>
      <c r="B195" s="91" t="s">
        <v>1429</v>
      </c>
      <c r="C195" s="91" t="s">
        <v>1429</v>
      </c>
      <c r="D195" s="91" t="s">
        <v>1964</v>
      </c>
      <c r="E195" s="93">
        <v>3891947</v>
      </c>
      <c r="F195" s="93">
        <v>2126500</v>
      </c>
      <c r="G195" s="93">
        <v>0</v>
      </c>
      <c r="H195" s="5">
        <f t="shared" ref="H195:H220" si="3">F195+G195</f>
        <v>2126500</v>
      </c>
    </row>
    <row r="196" spans="1:8" ht="72.5">
      <c r="A196" s="92">
        <v>5220717</v>
      </c>
      <c r="B196" s="91" t="s">
        <v>1429</v>
      </c>
      <c r="C196" s="91" t="s">
        <v>1429</v>
      </c>
      <c r="D196" s="91" t="s">
        <v>1971</v>
      </c>
      <c r="E196" s="93">
        <v>18491644</v>
      </c>
      <c r="F196" s="93">
        <v>11491400</v>
      </c>
      <c r="G196" s="93">
        <v>0</v>
      </c>
      <c r="H196" s="5">
        <f t="shared" si="3"/>
        <v>11491400</v>
      </c>
    </row>
    <row r="197" spans="1:8" ht="72.5">
      <c r="A197" s="92">
        <v>4382500</v>
      </c>
      <c r="B197" s="91" t="s">
        <v>1429</v>
      </c>
      <c r="C197" s="91" t="s">
        <v>1429</v>
      </c>
      <c r="D197" s="91" t="s">
        <v>2003</v>
      </c>
      <c r="E197" s="93">
        <v>770136</v>
      </c>
      <c r="F197" s="93">
        <v>484000</v>
      </c>
      <c r="G197" s="93">
        <v>0</v>
      </c>
      <c r="H197" s="5">
        <f t="shared" si="3"/>
        <v>484000</v>
      </c>
    </row>
    <row r="198" spans="1:8" ht="72.5">
      <c r="A198" s="92">
        <v>7384495</v>
      </c>
      <c r="B198" s="91" t="s">
        <v>1429</v>
      </c>
      <c r="C198" s="91" t="s">
        <v>1429</v>
      </c>
      <c r="D198" s="91" t="s">
        <v>1968</v>
      </c>
      <c r="E198" s="93">
        <v>2096000</v>
      </c>
      <c r="F198" s="93">
        <v>826000</v>
      </c>
      <c r="G198" s="93">
        <v>0</v>
      </c>
      <c r="H198" s="5">
        <f t="shared" si="3"/>
        <v>826000</v>
      </c>
    </row>
    <row r="199" spans="1:8" ht="58">
      <c r="A199" s="92">
        <v>1872907</v>
      </c>
      <c r="B199" s="91" t="s">
        <v>1440</v>
      </c>
      <c r="C199" s="91" t="s">
        <v>1440</v>
      </c>
      <c r="D199" s="91" t="s">
        <v>1970</v>
      </c>
      <c r="E199" s="93">
        <v>4468623</v>
      </c>
      <c r="F199" s="93">
        <v>4468600</v>
      </c>
      <c r="G199" s="93">
        <v>20</v>
      </c>
      <c r="H199" s="5">
        <f t="shared" si="3"/>
        <v>4468620</v>
      </c>
    </row>
    <row r="200" spans="1:8" ht="58">
      <c r="A200" s="92">
        <v>1878615</v>
      </c>
      <c r="B200" s="91" t="s">
        <v>1446</v>
      </c>
      <c r="C200" s="91" t="s">
        <v>1446</v>
      </c>
      <c r="D200" s="91" t="s">
        <v>1963</v>
      </c>
      <c r="E200" s="93">
        <v>454100</v>
      </c>
      <c r="F200" s="93">
        <v>318000</v>
      </c>
      <c r="G200" s="93">
        <v>0</v>
      </c>
      <c r="H200" s="5">
        <f t="shared" si="3"/>
        <v>318000</v>
      </c>
    </row>
    <row r="201" spans="1:8" ht="58">
      <c r="A201" s="92">
        <v>6565956</v>
      </c>
      <c r="B201" s="91" t="s">
        <v>1446</v>
      </c>
      <c r="C201" s="91" t="s">
        <v>1446</v>
      </c>
      <c r="D201" s="91" t="s">
        <v>1970</v>
      </c>
      <c r="E201" s="93">
        <v>6772601</v>
      </c>
      <c r="F201" s="93">
        <v>4659500</v>
      </c>
      <c r="G201" s="93">
        <v>0</v>
      </c>
      <c r="H201" s="5">
        <f t="shared" si="3"/>
        <v>4659500</v>
      </c>
    </row>
    <row r="202" spans="1:8" ht="72.5">
      <c r="A202" s="92">
        <v>9924037</v>
      </c>
      <c r="B202" s="91" t="s">
        <v>1446</v>
      </c>
      <c r="C202" s="91" t="s">
        <v>1446</v>
      </c>
      <c r="D202" s="91" t="s">
        <v>1971</v>
      </c>
      <c r="E202" s="93">
        <v>2346994</v>
      </c>
      <c r="F202" s="93">
        <v>1492100</v>
      </c>
      <c r="G202" s="93">
        <v>0</v>
      </c>
      <c r="H202" s="5">
        <f t="shared" si="3"/>
        <v>1492100</v>
      </c>
    </row>
    <row r="203" spans="1:8" ht="116">
      <c r="A203" s="92">
        <v>9445282</v>
      </c>
      <c r="B203" s="91" t="s">
        <v>2044</v>
      </c>
      <c r="C203" s="91" t="s">
        <v>2044</v>
      </c>
      <c r="D203" s="91" t="s">
        <v>1964</v>
      </c>
      <c r="E203" s="93">
        <v>12517000</v>
      </c>
      <c r="F203" s="93">
        <v>8744300</v>
      </c>
      <c r="G203" s="93">
        <v>2665460</v>
      </c>
      <c r="H203" s="5">
        <f t="shared" si="3"/>
        <v>11409760</v>
      </c>
    </row>
    <row r="204" spans="1:8" ht="116">
      <c r="A204" s="92">
        <v>3713907</v>
      </c>
      <c r="B204" s="91" t="s">
        <v>1449</v>
      </c>
      <c r="C204" s="91" t="s">
        <v>1449</v>
      </c>
      <c r="D204" s="91" t="s">
        <v>1964</v>
      </c>
      <c r="E204" s="93">
        <v>11246000</v>
      </c>
      <c r="F204" s="93">
        <v>9473200</v>
      </c>
      <c r="G204" s="93">
        <v>1600340</v>
      </c>
      <c r="H204" s="5">
        <f t="shared" si="3"/>
        <v>11073540</v>
      </c>
    </row>
    <row r="205" spans="1:8" ht="58">
      <c r="A205" s="92">
        <v>4007320</v>
      </c>
      <c r="B205" s="91" t="s">
        <v>1449</v>
      </c>
      <c r="C205" s="91" t="s">
        <v>1449</v>
      </c>
      <c r="D205" s="91" t="s">
        <v>2003</v>
      </c>
      <c r="E205" s="93">
        <v>600000</v>
      </c>
      <c r="F205" s="93">
        <v>600000</v>
      </c>
      <c r="G205" s="93">
        <v>0</v>
      </c>
      <c r="H205" s="5">
        <f t="shared" si="3"/>
        <v>600000</v>
      </c>
    </row>
    <row r="206" spans="1:8" ht="58">
      <c r="A206" s="92">
        <v>7630615</v>
      </c>
      <c r="B206" s="91" t="s">
        <v>1454</v>
      </c>
      <c r="C206" s="91" t="s">
        <v>2045</v>
      </c>
      <c r="D206" s="91" t="s">
        <v>1970</v>
      </c>
      <c r="E206" s="93">
        <v>34938000</v>
      </c>
      <c r="F206" s="93">
        <v>24466300</v>
      </c>
      <c r="G206" s="93">
        <v>6950350</v>
      </c>
      <c r="H206" s="5">
        <f t="shared" si="3"/>
        <v>31416650</v>
      </c>
    </row>
    <row r="207" spans="1:8" ht="72.5">
      <c r="A207" s="92">
        <v>5804478</v>
      </c>
      <c r="B207" s="91" t="s">
        <v>1454</v>
      </c>
      <c r="C207" s="91" t="s">
        <v>2046</v>
      </c>
      <c r="D207" s="91" t="s">
        <v>1971</v>
      </c>
      <c r="E207" s="93">
        <v>6690000</v>
      </c>
      <c r="F207" s="93">
        <v>4897000</v>
      </c>
      <c r="G207" s="93">
        <v>1513660</v>
      </c>
      <c r="H207" s="5">
        <f t="shared" si="3"/>
        <v>6410660</v>
      </c>
    </row>
    <row r="208" spans="1:8" ht="43.5">
      <c r="A208" s="92">
        <v>7071797</v>
      </c>
      <c r="B208" s="91" t="s">
        <v>1459</v>
      </c>
      <c r="C208" s="91" t="s">
        <v>1459</v>
      </c>
      <c r="D208" s="91" t="s">
        <v>1963</v>
      </c>
      <c r="E208" s="93">
        <v>2705388</v>
      </c>
      <c r="F208" s="93">
        <v>1987900</v>
      </c>
      <c r="G208" s="93">
        <v>13900</v>
      </c>
      <c r="H208" s="5">
        <f t="shared" si="3"/>
        <v>2001800</v>
      </c>
    </row>
    <row r="209" spans="1:8" ht="58">
      <c r="A209" s="92">
        <v>3529182</v>
      </c>
      <c r="B209" s="91" t="s">
        <v>1459</v>
      </c>
      <c r="C209" s="91" t="s">
        <v>1459</v>
      </c>
      <c r="D209" s="91" t="s">
        <v>1970</v>
      </c>
      <c r="E209" s="93">
        <v>5996560</v>
      </c>
      <c r="F209" s="93">
        <v>3484400</v>
      </c>
      <c r="G209" s="93">
        <v>0</v>
      </c>
      <c r="H209" s="5">
        <f t="shared" si="3"/>
        <v>3484400</v>
      </c>
    </row>
    <row r="210" spans="1:8" ht="72.5">
      <c r="A210" s="92">
        <v>5638901</v>
      </c>
      <c r="B210" s="91" t="s">
        <v>1459</v>
      </c>
      <c r="C210" s="91" t="s">
        <v>1459</v>
      </c>
      <c r="D210" s="91" t="s">
        <v>1971</v>
      </c>
      <c r="E210" s="93">
        <v>9610163</v>
      </c>
      <c r="F210" s="93">
        <v>8581500</v>
      </c>
      <c r="G210" s="93">
        <v>928590</v>
      </c>
      <c r="H210" s="5">
        <f t="shared" si="3"/>
        <v>9510090</v>
      </c>
    </row>
    <row r="211" spans="1:8" ht="43.5">
      <c r="A211" s="92">
        <v>1576566</v>
      </c>
      <c r="B211" s="91" t="s">
        <v>1459</v>
      </c>
      <c r="C211" s="91" t="s">
        <v>1459</v>
      </c>
      <c r="D211" s="91" t="s">
        <v>2003</v>
      </c>
      <c r="E211" s="93">
        <v>1397420</v>
      </c>
      <c r="F211" s="93">
        <v>751000</v>
      </c>
      <c r="G211" s="93">
        <v>0</v>
      </c>
      <c r="H211" s="5">
        <f t="shared" si="3"/>
        <v>751000</v>
      </c>
    </row>
    <row r="212" spans="1:8" ht="116">
      <c r="A212" s="92">
        <v>6945387</v>
      </c>
      <c r="B212" s="91" t="s">
        <v>1464</v>
      </c>
      <c r="C212" s="91" t="s">
        <v>1468</v>
      </c>
      <c r="D212" s="91" t="s">
        <v>1964</v>
      </c>
      <c r="E212" s="93">
        <v>6506000</v>
      </c>
      <c r="F212" s="93">
        <v>2455900</v>
      </c>
      <c r="G212" s="93">
        <v>398100</v>
      </c>
      <c r="H212" s="5">
        <f t="shared" si="3"/>
        <v>2854000</v>
      </c>
    </row>
    <row r="213" spans="1:8" ht="58">
      <c r="A213" s="92">
        <v>5869239</v>
      </c>
      <c r="B213" s="91" t="s">
        <v>1464</v>
      </c>
      <c r="C213" s="91" t="s">
        <v>1466</v>
      </c>
      <c r="D213" s="91" t="s">
        <v>1970</v>
      </c>
      <c r="E213" s="93">
        <v>12238000</v>
      </c>
      <c r="F213" s="93">
        <v>7003300</v>
      </c>
      <c r="G213" s="93">
        <v>2039250</v>
      </c>
      <c r="H213" s="5">
        <f t="shared" si="3"/>
        <v>9042550</v>
      </c>
    </row>
    <row r="214" spans="1:8" ht="101.5">
      <c r="A214" s="92">
        <v>8314639</v>
      </c>
      <c r="B214" s="91" t="s">
        <v>1794</v>
      </c>
      <c r="C214" s="91" t="s">
        <v>1798</v>
      </c>
      <c r="D214" s="91" t="s">
        <v>1958</v>
      </c>
      <c r="E214" s="93">
        <v>1158000</v>
      </c>
      <c r="F214" s="93">
        <v>1016300</v>
      </c>
      <c r="G214" s="93">
        <v>127920</v>
      </c>
      <c r="H214" s="5">
        <f t="shared" si="3"/>
        <v>1144220</v>
      </c>
    </row>
    <row r="215" spans="1:8" ht="87">
      <c r="A215" s="92">
        <v>9870958</v>
      </c>
      <c r="B215" s="91" t="s">
        <v>1794</v>
      </c>
      <c r="C215" s="91" t="s">
        <v>1804</v>
      </c>
      <c r="D215" s="91" t="s">
        <v>1992</v>
      </c>
      <c r="E215" s="93">
        <v>1150000</v>
      </c>
      <c r="F215" s="93">
        <v>1067900</v>
      </c>
      <c r="G215" s="93">
        <v>74110</v>
      </c>
      <c r="H215" s="5">
        <f t="shared" si="3"/>
        <v>1142010</v>
      </c>
    </row>
    <row r="216" spans="1:8" ht="101.5">
      <c r="A216" s="92">
        <v>5922905</v>
      </c>
      <c r="B216" s="91" t="s">
        <v>1794</v>
      </c>
      <c r="C216" s="91" t="s">
        <v>2047</v>
      </c>
      <c r="D216" s="91" t="s">
        <v>1976</v>
      </c>
      <c r="E216" s="93">
        <v>1343000</v>
      </c>
      <c r="F216" s="93">
        <v>1343000</v>
      </c>
      <c r="G216" s="93">
        <v>0</v>
      </c>
      <c r="H216" s="5">
        <f t="shared" si="3"/>
        <v>1343000</v>
      </c>
    </row>
    <row r="217" spans="1:8" ht="87">
      <c r="A217" s="92">
        <v>9379121</v>
      </c>
      <c r="B217" s="91" t="s">
        <v>1794</v>
      </c>
      <c r="C217" s="91" t="s">
        <v>1801</v>
      </c>
      <c r="D217" s="91" t="s">
        <v>1968</v>
      </c>
      <c r="E217" s="93">
        <v>700000</v>
      </c>
      <c r="F217" s="93">
        <v>0</v>
      </c>
      <c r="G217" s="93">
        <v>298440</v>
      </c>
      <c r="H217" s="5">
        <f t="shared" si="3"/>
        <v>298440</v>
      </c>
    </row>
    <row r="218" spans="1:8" ht="87">
      <c r="A218" s="92">
        <v>6375207</v>
      </c>
      <c r="B218" s="91" t="s">
        <v>1876</v>
      </c>
      <c r="C218" s="91" t="s">
        <v>1876</v>
      </c>
      <c r="D218" s="91" t="s">
        <v>1963</v>
      </c>
      <c r="E218" s="93">
        <v>1288000</v>
      </c>
      <c r="F218" s="93">
        <v>952400</v>
      </c>
      <c r="G218" s="93">
        <v>0</v>
      </c>
      <c r="H218" s="5">
        <f t="shared" si="3"/>
        <v>952400</v>
      </c>
    </row>
    <row r="219" spans="1:8" ht="116">
      <c r="A219" s="92">
        <v>1546097</v>
      </c>
      <c r="B219" s="91" t="s">
        <v>1876</v>
      </c>
      <c r="C219" s="91" t="s">
        <v>1876</v>
      </c>
      <c r="D219" s="91" t="s">
        <v>1964</v>
      </c>
      <c r="E219" s="93">
        <v>14236000</v>
      </c>
      <c r="F219" s="93">
        <v>12925700</v>
      </c>
      <c r="G219" s="93">
        <v>440640</v>
      </c>
      <c r="H219" s="5">
        <f t="shared" si="3"/>
        <v>13366340</v>
      </c>
    </row>
    <row r="220" spans="1:8" ht="116">
      <c r="A220" s="92">
        <v>2089762</v>
      </c>
      <c r="B220" s="91" t="s">
        <v>1880</v>
      </c>
      <c r="C220" s="91" t="s">
        <v>1880</v>
      </c>
      <c r="D220" s="91" t="s">
        <v>1964</v>
      </c>
      <c r="E220" s="93">
        <v>18800000</v>
      </c>
      <c r="F220" s="93">
        <v>13187600</v>
      </c>
      <c r="G220" s="93">
        <v>2380990</v>
      </c>
      <c r="H220" s="5">
        <f t="shared" si="3"/>
        <v>15568590</v>
      </c>
    </row>
    <row r="221" spans="1:8">
      <c r="A221" s="94" t="s">
        <v>156</v>
      </c>
      <c r="B221" s="95"/>
      <c r="C221" s="95"/>
      <c r="D221" s="95"/>
      <c r="E221" s="37">
        <v>707214332</v>
      </c>
      <c r="F221" s="37">
        <v>548730000</v>
      </c>
      <c r="G221" s="37">
        <v>44930067</v>
      </c>
      <c r="H221" s="5">
        <f>SUM(H2:H220)</f>
        <v>593660067</v>
      </c>
    </row>
    <row r="222" spans="1:8">
      <c r="A222" s="113">
        <v>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1" sqref="B1:B1048576"/>
    </sheetView>
  </sheetViews>
  <sheetFormatPr defaultRowHeight="14.5"/>
  <cols>
    <col min="1" max="1" width="13.36328125" customWidth="1"/>
  </cols>
  <sheetData>
    <row r="1" spans="1:2">
      <c r="B1">
        <f>'Žádost o změnu čerpání'!C10</f>
        <v>0</v>
      </c>
    </row>
    <row r="2" spans="1:2">
      <c r="B2">
        <f>'Žádost o změnu čerpání'!C11</f>
        <v>0</v>
      </c>
    </row>
    <row r="3" spans="1:2">
      <c r="B3">
        <f>'Žádost o změnu čerpání'!C12</f>
        <v>0</v>
      </c>
    </row>
    <row r="4" spans="1:2">
      <c r="B4" t="str">
        <f>'Žádost o změnu čerpání'!C20</f>
        <v>Rozpočet z žádosti 2017</v>
      </c>
    </row>
    <row r="5" spans="1:2">
      <c r="A5" t="str">
        <f>'Žádost o změnu čerpání'!B21</f>
        <v>1. Materiál</v>
      </c>
      <c r="B5" s="5">
        <f>'Žádost o změnu čerpání'!C21</f>
        <v>0</v>
      </c>
    </row>
    <row r="6" spans="1:2">
      <c r="A6" t="str">
        <f>'Žádost o změnu čerpání'!B22</f>
        <v>2. Energie</v>
      </c>
      <c r="B6" s="5">
        <f>'Žádost o změnu čerpání'!C22</f>
        <v>0</v>
      </c>
    </row>
    <row r="7" spans="1:2">
      <c r="A7" t="str">
        <f>'Žádost o změnu čerpání'!B23</f>
        <v>3. Opravy a údržba</v>
      </c>
      <c r="B7" s="5">
        <f>'Žádost o změnu čerpání'!C23</f>
        <v>0</v>
      </c>
    </row>
    <row r="8" spans="1:2">
      <c r="A8" t="str">
        <f>'Žádost o změnu čerpání'!B24</f>
        <v>4. Nájmy</v>
      </c>
      <c r="B8" s="5">
        <f>'Žádost o změnu čerpání'!C24</f>
        <v>0</v>
      </c>
    </row>
    <row r="9" spans="1:2">
      <c r="A9" t="str">
        <f>'Žádost o změnu čerpání'!B25</f>
        <v>5. Přímá péče dodavatelsky</v>
      </c>
      <c r="B9" s="5">
        <f>'Žádost o změnu čerpání'!C25</f>
        <v>0</v>
      </c>
    </row>
    <row r="10" spans="1:2">
      <c r="A10" t="str">
        <f>'Žádost o změnu čerpání'!B26</f>
        <v>6. Ostatní nakupované služby</v>
      </c>
      <c r="B10" s="5">
        <f>'Žádost o změnu čerpání'!C26</f>
        <v>0</v>
      </c>
    </row>
    <row r="11" spans="1:2">
      <c r="A11" t="str">
        <f>'Žádost o změnu čerpání'!B27</f>
        <v>7. Odpisy</v>
      </c>
      <c r="B11" s="5">
        <f>'Žádost o změnu čerpání'!C27</f>
        <v>0</v>
      </c>
    </row>
    <row r="12" spans="1:2">
      <c r="A12" t="str">
        <f>'Žádost o změnu čerpání'!B28</f>
        <v>8. Ostatní provozní náklady</v>
      </c>
      <c r="B12" s="5">
        <f>'Žádost o změnu čerpání'!C28</f>
        <v>0</v>
      </c>
    </row>
    <row r="13" spans="1:2">
      <c r="A13" t="str">
        <f>'Žádost o změnu čerpání'!B29</f>
        <v>Osobní náklady celkem</v>
      </c>
      <c r="B13" s="5">
        <f>'Žádost o změnu čerpání'!C29</f>
        <v>0</v>
      </c>
    </row>
    <row r="14" spans="1:2">
      <c r="A14" t="str">
        <f>'Žádost o změnu čerpání'!B30</f>
        <v>Celkem</v>
      </c>
      <c r="B14" s="5">
        <f>'Žádost o změnu čerpání'!C30</f>
        <v>0</v>
      </c>
    </row>
    <row r="15" spans="1:2">
      <c r="B15" s="5"/>
    </row>
    <row r="16" spans="1:2">
      <c r="B16" t="str">
        <f>'Žádost o změnu čerpání'!D20</f>
        <v>Požadavek na dotaci z žádosti</v>
      </c>
    </row>
    <row r="17" spans="1:2">
      <c r="A17" t="str">
        <f>A5</f>
        <v>1. Materiál</v>
      </c>
      <c r="B17" s="5">
        <f>'Žádost o změnu čerpání'!D21</f>
        <v>0</v>
      </c>
    </row>
    <row r="18" spans="1:2">
      <c r="A18" t="str">
        <f t="shared" ref="A18:A26" si="0">A6</f>
        <v>2. Energie</v>
      </c>
      <c r="B18" s="5">
        <f>'Žádost o změnu čerpání'!D22</f>
        <v>0</v>
      </c>
    </row>
    <row r="19" spans="1:2">
      <c r="A19" t="str">
        <f t="shared" si="0"/>
        <v>3. Opravy a údržba</v>
      </c>
      <c r="B19" s="5">
        <f>'Žádost o změnu čerpání'!D23</f>
        <v>0</v>
      </c>
    </row>
    <row r="20" spans="1:2">
      <c r="A20" t="str">
        <f t="shared" si="0"/>
        <v>4. Nájmy</v>
      </c>
      <c r="B20" s="5">
        <f>'Žádost o změnu čerpání'!D24</f>
        <v>0</v>
      </c>
    </row>
    <row r="21" spans="1:2">
      <c r="A21" t="str">
        <f t="shared" si="0"/>
        <v>5. Přímá péče dodavatelsky</v>
      </c>
      <c r="B21" s="5">
        <f>'Žádost o změnu čerpání'!D25</f>
        <v>0</v>
      </c>
    </row>
    <row r="22" spans="1:2">
      <c r="A22" t="str">
        <f t="shared" si="0"/>
        <v>6. Ostatní nakupované služby</v>
      </c>
      <c r="B22" s="5">
        <f>'Žádost o změnu čerpání'!D26</f>
        <v>0</v>
      </c>
    </row>
    <row r="23" spans="1:2">
      <c r="A23" t="str">
        <f t="shared" si="0"/>
        <v>7. Odpisy</v>
      </c>
      <c r="B23" s="5">
        <f>'Žádost o změnu čerpání'!D27</f>
        <v>0</v>
      </c>
    </row>
    <row r="24" spans="1:2">
      <c r="A24" t="str">
        <f t="shared" si="0"/>
        <v>8. Ostatní provozní náklady</v>
      </c>
      <c r="B24" s="5">
        <f>'Žádost o změnu čerpání'!D28</f>
        <v>0</v>
      </c>
    </row>
    <row r="25" spans="1:2">
      <c r="A25" t="str">
        <f t="shared" si="0"/>
        <v>Osobní náklady celkem</v>
      </c>
      <c r="B25" s="5">
        <f>'Žádost o změnu čerpání'!D29</f>
        <v>0</v>
      </c>
    </row>
    <row r="26" spans="1:2">
      <c r="A26" t="str">
        <f t="shared" si="0"/>
        <v>Celkem</v>
      </c>
      <c r="B26" s="5">
        <f>'Žádost o změnu čerpání'!D30</f>
        <v>0</v>
      </c>
    </row>
    <row r="27" spans="1:2">
      <c r="B27" s="5"/>
    </row>
    <row r="28" spans="1:2">
      <c r="B28" s="5" t="str">
        <f>'Žádost o změnu čerpání'!E20</f>
        <v>Předpoklad - skutečné čerpání</v>
      </c>
    </row>
    <row r="29" spans="1:2">
      <c r="A29" t="str">
        <f t="shared" ref="A29:A38" si="1">A5</f>
        <v>1. Materiál</v>
      </c>
      <c r="B29" s="5">
        <f>'Žádost o změnu čerpání'!E21</f>
        <v>0</v>
      </c>
    </row>
    <row r="30" spans="1:2">
      <c r="A30" t="str">
        <f t="shared" si="1"/>
        <v>2. Energie</v>
      </c>
      <c r="B30" s="5">
        <f>'Žádost o změnu čerpání'!E22</f>
        <v>0</v>
      </c>
    </row>
    <row r="31" spans="1:2">
      <c r="A31" t="str">
        <f t="shared" si="1"/>
        <v>3. Opravy a údržba</v>
      </c>
      <c r="B31" s="5">
        <f>'Žádost o změnu čerpání'!E23</f>
        <v>0</v>
      </c>
    </row>
    <row r="32" spans="1:2">
      <c r="A32" t="str">
        <f t="shared" si="1"/>
        <v>4. Nájmy</v>
      </c>
      <c r="B32" s="5">
        <f>'Žádost o změnu čerpání'!E24</f>
        <v>0</v>
      </c>
    </row>
    <row r="33" spans="1:2">
      <c r="A33" t="str">
        <f t="shared" si="1"/>
        <v>5. Přímá péče dodavatelsky</v>
      </c>
      <c r="B33" s="5">
        <f>'Žádost o změnu čerpání'!E25</f>
        <v>0</v>
      </c>
    </row>
    <row r="34" spans="1:2">
      <c r="A34" t="str">
        <f t="shared" si="1"/>
        <v>6. Ostatní nakupované služby</v>
      </c>
      <c r="B34" s="5">
        <f>'Žádost o změnu čerpání'!E26</f>
        <v>0</v>
      </c>
    </row>
    <row r="35" spans="1:2">
      <c r="A35" t="str">
        <f t="shared" si="1"/>
        <v>7. Odpisy</v>
      </c>
      <c r="B35" s="5">
        <f>'Žádost o změnu čerpání'!E27</f>
        <v>0</v>
      </c>
    </row>
    <row r="36" spans="1:2">
      <c r="A36" t="str">
        <f t="shared" si="1"/>
        <v>8. Ostatní provozní náklady</v>
      </c>
      <c r="B36" s="5">
        <f>'Žádost o změnu čerpání'!E28</f>
        <v>0</v>
      </c>
    </row>
    <row r="37" spans="1:2">
      <c r="A37" t="str">
        <f t="shared" si="1"/>
        <v>Osobní náklady celkem</v>
      </c>
      <c r="B37" s="5">
        <f>'Žádost o změnu čerpání'!E29</f>
        <v>0</v>
      </c>
    </row>
    <row r="38" spans="1:2">
      <c r="A38" t="str">
        <f t="shared" si="1"/>
        <v>Celkem</v>
      </c>
      <c r="B38" s="5">
        <f>'Žádost o změnu čerpání'!E30</f>
        <v>0</v>
      </c>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Žádost o změnu čerpání</vt:lpstr>
      <vt:lpstr>žádost</vt:lpstr>
      <vt:lpstr>příloha zast</vt:lpstr>
      <vt:lpstr>pracovní </vt:lpstr>
      <vt:lpstr>'Žádost o změnu čerpání'!Oblast_tisku</vt:lpstr>
    </vt:vector>
  </TitlesOfParts>
  <Company>Krajský úřad Královéhradeckého kraje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Guman Ivan Ing.</dc:creator>
  <cp:lastModifiedBy>Guman Ivan Ing.</cp:lastModifiedBy>
  <cp:lastPrinted>2017-12-02T13:18:06Z</cp:lastPrinted>
  <dcterms:created xsi:type="dcterms:W3CDTF">2017-11-30T06:09:14Z</dcterms:created>
  <dcterms:modified xsi:type="dcterms:W3CDTF">2017-12-03T17:57:23Z</dcterms:modified>
</cp:coreProperties>
</file>