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790" windowHeight="7860" activeTab="0"/>
  </bookViews>
  <sheets>
    <sheet name="návrh 2007 " sheetId="1" r:id="rId1"/>
  </sheets>
  <definedNames>
    <definedName name="_xlnm.Print_Titles" localSheetId="0">'návrh 2007 '!$7:$7</definedName>
  </definedNames>
  <calcPr fullCalcOnLoad="1"/>
</workbook>
</file>

<file path=xl/sharedStrings.xml><?xml version="1.0" encoding="utf-8"?>
<sst xmlns="http://schemas.openxmlformats.org/spreadsheetml/2006/main" count="190" uniqueCount="121">
  <si>
    <t>daňové příjmy</t>
  </si>
  <si>
    <t>v tom:</t>
  </si>
  <si>
    <t xml:space="preserve">  neinv.d.ze SR v rámci souhrn.dot.vztahu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</si>
  <si>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</si>
  <si>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</si>
  <si>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</si>
  <si>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</si>
  <si>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</si>
  <si>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</si>
  <si>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</si>
  <si>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</si>
  <si>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</si>
  <si>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</si>
  <si>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</si>
  <si>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</si>
  <si>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</si>
  <si>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</si>
  <si>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</si>
  <si>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</si>
  <si>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</si>
  <si>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</si>
  <si>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</si>
  <si>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</si>
  <si>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neinvestiční přijaté dotace</t>
  </si>
  <si>
    <t xml:space="preserve">  od obcí</t>
  </si>
  <si>
    <t>soustředěné pojištění majetku kraje</t>
  </si>
  <si>
    <t>řešení havarijních situací</t>
  </si>
  <si>
    <t>neinvestiční dotace s.r.o. OREDO</t>
  </si>
  <si>
    <t>rezerva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</si>
  <si>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</si>
  <si>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</si>
  <si>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</si>
  <si>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</si>
  <si>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</si>
  <si>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</si>
  <si>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</si>
  <si>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</si>
  <si>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</si>
  <si>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>v tom pro odvětví:</t>
  </si>
  <si>
    <t>doprava</t>
  </si>
  <si>
    <t>školství</t>
  </si>
  <si>
    <t>zdravotnictví</t>
  </si>
  <si>
    <t>nedaňové příjmy</t>
  </si>
  <si>
    <t>Financování</t>
  </si>
  <si>
    <t>dosud nerozděleno</t>
  </si>
  <si>
    <t>pronájem a nákl.na detaš.pracoviště</t>
  </si>
  <si>
    <t xml:space="preserve">vodohosp.akce dle vodního zákona </t>
  </si>
  <si>
    <t>kap. 13 - evropská integrace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</si>
  <si>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</si>
  <si>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</si>
  <si>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</si>
  <si>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</si>
  <si>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</si>
  <si>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</si>
  <si>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</si>
  <si>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kap. 12 - správa majetku kraje</t>
  </si>
  <si>
    <t>neinvestiční dotace a.s.</t>
  </si>
  <si>
    <t>přijaté úroky</t>
  </si>
  <si>
    <t>vratka návratné finanční výpomoci</t>
  </si>
  <si>
    <t xml:space="preserve">    v tom odvětví: dopravy</t>
  </si>
  <si>
    <t>přijaté úvěry</t>
  </si>
  <si>
    <t>kap. 02 - životní prostředí a zemědělství</t>
  </si>
  <si>
    <t>kap. 39 - regionální rozvoj</t>
  </si>
  <si>
    <t>ostatní běžné výdaje (převod do kap. 39)</t>
  </si>
  <si>
    <t xml:space="preserve">kap. 40 - územní plánování </t>
  </si>
  <si>
    <t>kap. 09 - volnočasové aktivity</t>
  </si>
  <si>
    <t xml:space="preserve">kap. 11 - cestovní ruch </t>
  </si>
  <si>
    <t>splátka dodavatelského úvěru</t>
  </si>
  <si>
    <t>dotace pro Reg. radu regionu soudržnosti SV</t>
  </si>
  <si>
    <t>kap. 41 - rezerva a ost.výd.netýk.se odv.</t>
  </si>
  <si>
    <t>kap.50 - Fond rozv.a reprodukce KHK</t>
  </si>
  <si>
    <t>ostatní běžné výdaje (převod do kap. 09)</t>
  </si>
  <si>
    <t xml:space="preserve">  dotace z EU</t>
  </si>
  <si>
    <t>nedaňové příjmy odvětví dopravy</t>
  </si>
  <si>
    <t xml:space="preserve">          program obnovy venkova</t>
  </si>
  <si>
    <t>AC -vybavení nábytkem, služby a provozní vlivy</t>
  </si>
  <si>
    <t xml:space="preserve">               - zastupitelstvo kraje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</si>
  <si>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</si>
  <si>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</si>
  <si>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</si>
  <si>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</si>
  <si>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</si>
  <si>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</si>
  <si>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>splátka leasingu AC</t>
  </si>
  <si>
    <t>Návrh rozpočtu 
na rok 2007</t>
  </si>
  <si>
    <t>(v tis. Kč)</t>
  </si>
  <si>
    <t>Příloha č. 1</t>
  </si>
  <si>
    <t>Bilance příjmů a výdajů rozpočtu Královéhradeckého kraje</t>
  </si>
  <si>
    <t>tř. 5 - Běžné výdaje</t>
  </si>
  <si>
    <t>tř. 6 - Kapitálové výdaje</t>
  </si>
  <si>
    <t>PŘÍJMY CELKEM</t>
  </si>
  <si>
    <t>VÝDAJE CELKEM</t>
  </si>
  <si>
    <t xml:space="preserve">           nerozděleno</t>
  </si>
  <si>
    <t xml:space="preserve">zastupitelstvo kraje </t>
  </si>
  <si>
    <t xml:space="preserve">činnost krajského úřadu </t>
  </si>
  <si>
    <t xml:space="preserve"> v tom: kapitálové výdaje odvětví</t>
  </si>
  <si>
    <t xml:space="preserve">           kapitálové výdaje odv. - vybavení AC</t>
  </si>
  <si>
    <t xml:space="preserve"> v tom: nerozděleno</t>
  </si>
  <si>
    <t xml:space="preserve">  v tom: PO - investiční dotace</t>
  </si>
  <si>
    <t xml:space="preserve">           OREDO s.r.o. - investiční dotace</t>
  </si>
  <si>
    <t xml:space="preserve">cestovní ruch </t>
  </si>
  <si>
    <t xml:space="preserve"> v tom: běžné výdaje odvětví</t>
  </si>
  <si>
    <t xml:space="preserve">správa majetku kraje </t>
  </si>
  <si>
    <t xml:space="preserve"> v tom: PO - investiční dotace</t>
  </si>
  <si>
    <t xml:space="preserve">           kapitálové výdaje odvětví</t>
  </si>
  <si>
    <t xml:space="preserve">           investiční dotace a.s.</t>
  </si>
  <si>
    <t xml:space="preserve">           investiční dotace PO</t>
  </si>
  <si>
    <t xml:space="preserve">                - neinvestiční příspěvek</t>
  </si>
  <si>
    <t xml:space="preserve">           kapitál.výdaje odvětví</t>
  </si>
  <si>
    <t>životní prostředí a zemědělství</t>
  </si>
  <si>
    <t>na rok 2007</t>
  </si>
  <si>
    <t xml:space="preserve">          kofinancování a předfinancování</t>
  </si>
  <si>
    <t xml:space="preserve">              v tom: běžné výdaje</t>
  </si>
  <si>
    <t xml:space="preserve">                        kapitálové výdaje</t>
  </si>
  <si>
    <t>předfinancování AC</t>
  </si>
  <si>
    <t xml:space="preserve">               - sociální věci</t>
  </si>
  <si>
    <t>v tom: grant.a dílčí progr.a sam.proj.-běžné výd.</t>
  </si>
  <si>
    <t xml:space="preserve">            v tom pro odvětví:</t>
  </si>
  <si>
    <t>Schválený rozpočet 
na rok 2006</t>
  </si>
  <si>
    <r>
      <t xml:space="preserve">kofinancování, G, POV - kap. 13 </t>
    </r>
    <r>
      <rPr>
        <b/>
        <sz val="11"/>
        <rFont val="Arial CE"/>
        <family val="2"/>
      </rPr>
      <t xml:space="preserve">
</t>
    </r>
    <r>
      <rPr>
        <sz val="10"/>
        <rFont val="Arial CE"/>
        <family val="0"/>
      </rPr>
      <t>(v roce 2006 v jednotlivých odvětvích</t>
    </r>
    <r>
      <rPr>
        <b/>
        <sz val="11"/>
        <rFont val="Arial CE"/>
        <family val="2"/>
      </rPr>
      <t>)</t>
    </r>
  </si>
  <si>
    <r>
      <t>průmyslová zóna Solnice-Kvasiny</t>
    </r>
    <r>
      <rPr>
        <b/>
        <sz val="11"/>
        <rFont val="Arial CE"/>
        <family val="2"/>
      </rPr>
      <t>-</t>
    </r>
    <r>
      <rPr>
        <b/>
        <sz val="8"/>
        <rFont val="Arial CE"/>
        <family val="0"/>
      </rPr>
      <t xml:space="preserve">kapitál.výd.
</t>
    </r>
    <r>
      <rPr>
        <b/>
        <sz val="10"/>
        <rFont val="Arial CE"/>
        <family val="0"/>
      </rPr>
      <t>z toho: 190 mil. Kč z úvěru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</si>
</sst>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  <numFmt numFmtId="173" formatCode="_-* #,##0.0\ _K_č_-;\-* #,##0.0\ _K_č_-;_-* &quot;-&quot;?\ _K_č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4"/>
      <name val="Arial CE"/>
      <family val="0"/>
    </font>
    <font>
      <b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3" fontId="0" fillId="0" borderId="0" xfId="0" applyAlignment="1">
      <alignment/>
    </xf>
    <xf numFmtId="3" fontId="1" fillId="0" borderId="0" xfId="0" applyFont="1" applyAlignment="1">
      <alignment/>
    </xf>
    <xf numFmtId="3" fontId="0" fillId="0" borderId="0" xfId="0" applyFont="1" applyAlignment="1">
      <alignment/>
    </xf>
    <xf numFmtId="164" fontId="0" fillId="0" borderId="0" xfId="18" applyNumberFormat="1" applyAlignment="1">
      <alignment/>
    </xf>
    <xf numFmtId="164" fontId="1" fillId="0" borderId="0" xfId="18" applyNumberFormat="1" applyFont="1" applyAlignment="1">
      <alignment/>
    </xf>
    <xf numFmtId="164" fontId="0" fillId="0" borderId="0" xfId="18" applyNumberFormat="1" applyFont="1" applyAlignment="1">
      <alignment horizontal="right"/>
    </xf>
    <xf numFmtId="3" fontId="1" fillId="0" borderId="0" xfId="0" applyFont="1" applyAlignment="1">
      <alignment horizontal="center"/>
    </xf>
    <xf numFmtId="3" fontId="0" fillId="0" borderId="0" xfId="0" applyFont="1" applyAlignment="1">
      <alignment horizontal="center"/>
    </xf>
    <xf numFmtId="3" fontId="1" fillId="0" borderId="1" xfId="0" applyFont="1" applyFill="1" applyBorder="1" applyAlignment="1">
      <alignment horizontal="left" vertical="center"/>
    </xf>
    <xf numFmtId="3" fontId="1" fillId="0" borderId="1" xfId="0" applyFont="1" applyFill="1" applyBorder="1" applyAlignment="1">
      <alignment/>
    </xf>
    <xf numFmtId="3" fontId="3" fillId="0" borderId="1" xfId="0" applyFont="1" applyFill="1" applyBorder="1" applyAlignment="1">
      <alignment/>
    </xf>
    <xf numFmtId="3" fontId="0" fillId="0" borderId="1" xfId="0" applyFont="1" applyFill="1" applyBorder="1" applyAlignment="1">
      <alignment/>
    </xf>
    <xf numFmtId="3" fontId="4" fillId="0" borderId="1" xfId="0" applyFont="1" applyFill="1" applyBorder="1" applyAlignment="1">
      <alignment/>
    </xf>
    <xf numFmtId="3" fontId="8" fillId="0" borderId="1" xfId="0" applyFont="1" applyFill="1" applyBorder="1" applyAlignment="1">
      <alignment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170" fontId="1" fillId="0" borderId="1" xfId="15" applyNumberFormat="1" applyFont="1" applyFill="1" applyBorder="1" applyAlignment="1">
      <alignment horizontal="center"/>
    </xf>
    <xf numFmtId="170" fontId="1" fillId="0" borderId="1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/>
    </xf>
    <xf numFmtId="170" fontId="2" fillId="0" borderId="1" xfId="15" applyNumberFormat="1" applyFont="1" applyFill="1" applyBorder="1" applyAlignment="1">
      <alignment vertical="center"/>
    </xf>
    <xf numFmtId="170" fontId="4" fillId="0" borderId="1" xfId="15" applyNumberFormat="1" applyFont="1" applyFill="1" applyBorder="1" applyAlignment="1">
      <alignment/>
    </xf>
    <xf numFmtId="170" fontId="2" fillId="0" borderId="1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/>
    </xf>
    <xf numFmtId="170" fontId="9" fillId="0" borderId="2" xfId="15" applyNumberFormat="1" applyFont="1" applyFill="1" applyBorder="1" applyAlignment="1">
      <alignment vertical="center"/>
    </xf>
    <xf numFmtId="3" fontId="1" fillId="0" borderId="3" xfId="0" applyFont="1" applyFill="1" applyBorder="1" applyAlignment="1">
      <alignment horizontal="center" vertical="center"/>
    </xf>
    <xf numFmtId="164" fontId="1" fillId="0" borderId="3" xfId="18" applyNumberFormat="1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vertical="center"/>
    </xf>
    <xf numFmtId="170" fontId="7" fillId="0" borderId="4" xfId="15" applyNumberFormat="1" applyFont="1" applyFill="1" applyBorder="1" applyAlignment="1">
      <alignment vertical="center"/>
    </xf>
    <xf numFmtId="3" fontId="1" fillId="0" borderId="2" xfId="0" applyFont="1" applyFill="1" applyBorder="1" applyAlignment="1">
      <alignment vertical="center"/>
    </xf>
    <xf numFmtId="170" fontId="7" fillId="0" borderId="2" xfId="15" applyNumberFormat="1" applyFont="1" applyFill="1" applyBorder="1" applyAlignment="1">
      <alignment vertical="center"/>
    </xf>
    <xf numFmtId="3" fontId="0" fillId="0" borderId="5" xfId="0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3" fontId="11" fillId="0" borderId="1" xfId="0" applyFont="1" applyFill="1" applyBorder="1" applyAlignment="1">
      <alignment/>
    </xf>
    <xf numFmtId="170" fontId="11" fillId="0" borderId="1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 vertical="center"/>
    </xf>
    <xf numFmtId="170" fontId="0" fillId="0" borderId="1" xfId="15" applyNumberFormat="1" applyFont="1" applyFill="1" applyBorder="1" applyAlignment="1">
      <alignment/>
    </xf>
    <xf numFmtId="170" fontId="2" fillId="2" borderId="6" xfId="15" applyNumberFormat="1" applyFont="1" applyFill="1" applyBorder="1" applyAlignment="1">
      <alignment vertical="center"/>
    </xf>
    <xf numFmtId="3" fontId="2" fillId="2" borderId="6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170" fontId="1" fillId="3" borderId="1" xfId="15" applyNumberFormat="1" applyFont="1" applyFill="1" applyBorder="1" applyAlignment="1">
      <alignment/>
    </xf>
    <xf numFmtId="170" fontId="0" fillId="3" borderId="1" xfId="15" applyNumberFormat="1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170" fontId="2" fillId="3" borderId="7" xfId="15" applyNumberFormat="1" applyFont="1" applyFill="1" applyBorder="1" applyAlignment="1">
      <alignment/>
    </xf>
    <xf numFmtId="3" fontId="1" fillId="3" borderId="1" xfId="0" applyFont="1" applyFill="1" applyBorder="1" applyAlignment="1">
      <alignment wrapText="1"/>
    </xf>
    <xf numFmtId="170" fontId="1" fillId="3" borderId="1" xfId="15" applyNumberFormat="1" applyFont="1" applyFill="1" applyBorder="1" applyAlignment="1">
      <alignment vertical="center"/>
    </xf>
    <xf numFmtId="170" fontId="1" fillId="3" borderId="7" xfId="15" applyNumberFormat="1" applyFont="1" applyFill="1" applyBorder="1" applyAlignment="1">
      <alignment/>
    </xf>
    <xf numFmtId="3" fontId="2" fillId="4" borderId="1" xfId="0" applyFont="1" applyFill="1" applyBorder="1" applyAlignment="1">
      <alignment vertical="center"/>
    </xf>
    <xf numFmtId="170" fontId="2" fillId="4" borderId="1" xfId="15" applyNumberFormat="1" applyFont="1" applyFill="1" applyBorder="1" applyAlignment="1">
      <alignment vertical="center"/>
    </xf>
    <xf numFmtId="3" fontId="10" fillId="0" borderId="0" xfId="0" applyFont="1" applyAlignment="1">
      <alignment horizontal="center"/>
    </xf>
    <xf numFmtId="164" fontId="10" fillId="0" borderId="0" xfId="18" applyFont="1" applyAlignment="1">
      <alignment horizontal="center"/>
    </xf>
    <xf numFmtId="3" fontId="1" fillId="0" borderId="0" xfId="0" applyFont="1" applyAlignment="1">
      <alignment horizontal="center"/>
    </xf>
    <xf numFmtId="3" fontId="0" fillId="0" borderId="0" xfId="0" applyFont="1" applyAlignment="1">
      <alignment horizontal="center"/>
    </xf>
    <xf numFmtId="3" fontId="1" fillId="3" borderId="7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tabSelected="1" workbookViewId="0" topLeftCell="A1">
      <pane ySplit="7" topLeftCell="BM140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0.75390625" style="0" customWidth="1"/>
    <col min="2" max="3" width="20.75390625" style="3" customWidth="1"/>
  </cols>
  <sheetData>
    <row r="1" ht="12.75">
      <c r="C1" s="5" t="s">
        <v>86</v>
      </c>
    </row>
    <row r="3" spans="1:3" ht="19.5" customHeight="1">
      <c r="A3" s="49" t="s">
        <v>87</v>
      </c>
      <c r="B3" s="49"/>
      <c r="C3" s="49"/>
    </row>
    <row r="4" spans="1:3" ht="19.5" customHeight="1">
      <c r="A4" s="50" t="s">
        <v>110</v>
      </c>
      <c r="B4" s="50"/>
      <c r="C4" s="50"/>
    </row>
    <row r="5" spans="1:3" ht="23.25" customHeight="1">
      <c r="A5" s="51" t="s">
        <v>85</v>
      </c>
      <c r="B5" s="52"/>
      <c r="C5" s="52"/>
    </row>
    <row r="6" spans="1:3" ht="23.25" customHeight="1" thickBot="1">
      <c r="A6" s="6"/>
      <c r="B6" s="7"/>
      <c r="C6" s="7"/>
    </row>
    <row r="7" spans="1:3" ht="39" customHeight="1" thickBot="1">
      <c r="A7" s="24" t="s">
        <v>3</v>
      </c>
      <c r="B7" s="25" t="s">
        <v>118</v>
      </c>
      <c r="C7" s="25" t="s">
        <v>84</v>
      </c>
    </row>
    <row r="8" spans="1:3" ht="15" customHeight="1">
      <c r="A8" s="8" t="s">
        <v>4</v>
      </c>
      <c r="B8" s="16"/>
      <c r="C8" s="16"/>
    </row>
    <row r="9" spans="1:3" ht="12.75">
      <c r="A9" s="38" t="s">
        <v>0</v>
      </c>
      <c r="B9" s="39">
        <v>2550000</v>
      </c>
      <c r="C9" s="39">
        <v>2650000</v>
      </c>
    </row>
    <row r="10" spans="1:3" ht="12.75">
      <c r="A10" s="38" t="s">
        <v>42</v>
      </c>
      <c r="B10" s="39">
        <f>SUM(B12:B16)</f>
        <v>181300</v>
      </c>
      <c r="C10" s="39">
        <f>SUM(C12:C16)</f>
        <v>182753</v>
      </c>
    </row>
    <row r="11" spans="1:3" ht="9.75" customHeight="1">
      <c r="A11" s="10" t="s">
        <v>54</v>
      </c>
      <c r="B11" s="17"/>
      <c r="C11" s="17"/>
    </row>
    <row r="12" spans="1:3" ht="12.75">
      <c r="A12" s="11" t="s">
        <v>57</v>
      </c>
      <c r="B12" s="18">
        <v>5887</v>
      </c>
      <c r="C12" s="18">
        <v>9000</v>
      </c>
    </row>
    <row r="13" spans="1:3" ht="12.75">
      <c r="A13" s="11" t="s">
        <v>58</v>
      </c>
      <c r="B13" s="18">
        <v>2642</v>
      </c>
      <c r="C13" s="18">
        <v>4187</v>
      </c>
    </row>
    <row r="14" spans="1:3" ht="12.75">
      <c r="A14" s="11" t="s">
        <v>49</v>
      </c>
      <c r="B14" s="18">
        <v>35000</v>
      </c>
      <c r="C14" s="18">
        <v>40000</v>
      </c>
    </row>
    <row r="15" spans="1:3" ht="12.75">
      <c r="A15" s="11" t="s">
        <v>73</v>
      </c>
      <c r="B15" s="18"/>
      <c r="C15" s="18">
        <v>0</v>
      </c>
    </row>
    <row r="16" spans="1:3" ht="12.75">
      <c r="A16" s="11" t="s">
        <v>48</v>
      </c>
      <c r="B16" s="18">
        <f>SUM(B17:B21)</f>
        <v>137771</v>
      </c>
      <c r="C16" s="18">
        <f>SUM(C17:C21)</f>
        <v>129566</v>
      </c>
    </row>
    <row r="17" spans="1:3" ht="12.75">
      <c r="A17" s="11" t="s">
        <v>59</v>
      </c>
      <c r="B17" s="18">
        <v>65000</v>
      </c>
      <c r="C17" s="18">
        <v>52000</v>
      </c>
    </row>
    <row r="18" spans="1:3" ht="12.75">
      <c r="A18" s="11" t="s">
        <v>50</v>
      </c>
      <c r="B18" s="18">
        <v>25421</v>
      </c>
      <c r="C18" s="18">
        <v>26718</v>
      </c>
    </row>
    <row r="19" spans="1:3" ht="12.75">
      <c r="A19" s="11" t="s">
        <v>51</v>
      </c>
      <c r="B19" s="18">
        <v>24730</v>
      </c>
      <c r="C19" s="18">
        <v>25574</v>
      </c>
    </row>
    <row r="20" spans="1:3" ht="12.75">
      <c r="A20" s="11" t="s">
        <v>52</v>
      </c>
      <c r="B20" s="18">
        <v>3890</v>
      </c>
      <c r="C20" s="18">
        <v>4720</v>
      </c>
    </row>
    <row r="21" spans="1:3" ht="12.75">
      <c r="A21" s="11" t="s">
        <v>53</v>
      </c>
      <c r="B21" s="18">
        <v>18730</v>
      </c>
      <c r="C21" s="18">
        <v>20554</v>
      </c>
    </row>
    <row r="22" spans="1:3" ht="12.75">
      <c r="A22" s="38" t="s">
        <v>23</v>
      </c>
      <c r="B22" s="39">
        <f>SUM(B24:B26)</f>
        <v>409501</v>
      </c>
      <c r="C22" s="39">
        <f>SUM(C24:C26)</f>
        <v>79147</v>
      </c>
    </row>
    <row r="23" spans="1:3" ht="9.75" customHeight="1">
      <c r="A23" s="10" t="s">
        <v>1</v>
      </c>
      <c r="B23" s="18"/>
      <c r="C23" s="18"/>
    </row>
    <row r="24" spans="1:3" ht="12.75">
      <c r="A24" s="11" t="s">
        <v>2</v>
      </c>
      <c r="B24" s="18">
        <v>409351</v>
      </c>
      <c r="C24" s="18">
        <v>78997</v>
      </c>
    </row>
    <row r="25" spans="1:3" ht="12.75">
      <c r="A25" s="11" t="s">
        <v>72</v>
      </c>
      <c r="B25" s="18"/>
      <c r="C25" s="18"/>
    </row>
    <row r="26" spans="1:3" ht="13.5" thickBot="1">
      <c r="A26" s="11" t="s">
        <v>24</v>
      </c>
      <c r="B26" s="18">
        <v>150</v>
      </c>
      <c r="C26" s="18">
        <v>150</v>
      </c>
    </row>
    <row r="27" spans="1:3" ht="21.75" customHeight="1" thickBot="1">
      <c r="A27" s="37" t="s">
        <v>90</v>
      </c>
      <c r="B27" s="36">
        <f>B9+B10+B22</f>
        <v>3140801</v>
      </c>
      <c r="C27" s="36">
        <f>C9+C10+C22</f>
        <v>2911900</v>
      </c>
    </row>
    <row r="28" spans="1:3" ht="21.75" customHeight="1" thickTop="1">
      <c r="A28" s="9" t="s">
        <v>5</v>
      </c>
      <c r="B28" s="17"/>
      <c r="C28" s="18"/>
    </row>
    <row r="29" spans="1:3" ht="19.5" customHeight="1">
      <c r="A29" s="38" t="s">
        <v>14</v>
      </c>
      <c r="B29" s="39">
        <f>B30</f>
        <v>39083</v>
      </c>
      <c r="C29" s="39">
        <f>C30</f>
        <v>39100</v>
      </c>
    </row>
    <row r="30" spans="1:3" ht="15" customHeight="1">
      <c r="A30" s="12" t="s">
        <v>29</v>
      </c>
      <c r="B30" s="20">
        <f>SUM(B32:B37)</f>
        <v>39083</v>
      </c>
      <c r="C30" s="20">
        <f>SUM(C32:C37)</f>
        <v>39100</v>
      </c>
    </row>
    <row r="31" spans="1:3" ht="10.5" customHeight="1">
      <c r="A31" s="10" t="s">
        <v>1</v>
      </c>
      <c r="B31" s="18"/>
      <c r="C31" s="18"/>
    </row>
    <row r="32" spans="1:3" ht="12.75" customHeight="1">
      <c r="A32" s="11" t="s">
        <v>6</v>
      </c>
      <c r="B32" s="18">
        <v>15889</v>
      </c>
      <c r="C32" s="18">
        <v>15889</v>
      </c>
    </row>
    <row r="33" spans="1:3" ht="12.75" customHeight="1">
      <c r="A33" s="11" t="s">
        <v>7</v>
      </c>
      <c r="B33" s="18">
        <v>3761</v>
      </c>
      <c r="C33" s="18">
        <v>3761</v>
      </c>
    </row>
    <row r="34" spans="1:3" ht="12.75" customHeight="1">
      <c r="A34" s="11" t="s">
        <v>8</v>
      </c>
      <c r="B34" s="18">
        <v>1500</v>
      </c>
      <c r="C34" s="18">
        <v>1500</v>
      </c>
    </row>
    <row r="35" spans="1:3" ht="12.75" customHeight="1">
      <c r="A35" s="11" t="s">
        <v>9</v>
      </c>
      <c r="B35" s="18">
        <v>7933</v>
      </c>
      <c r="C35" s="18">
        <v>7950</v>
      </c>
    </row>
    <row r="36" spans="1:3" ht="12.75" customHeight="1">
      <c r="A36" s="11" t="s">
        <v>26</v>
      </c>
      <c r="B36" s="18">
        <v>2000</v>
      </c>
      <c r="C36" s="18">
        <v>2000</v>
      </c>
    </row>
    <row r="37" spans="1:3" ht="12.75" customHeight="1">
      <c r="A37" s="30" t="s">
        <v>10</v>
      </c>
      <c r="B37" s="31">
        <v>8000</v>
      </c>
      <c r="C37" s="31">
        <v>8000</v>
      </c>
    </row>
    <row r="38" spans="1:3" ht="19.5" customHeight="1">
      <c r="A38" s="38" t="s">
        <v>15</v>
      </c>
      <c r="B38" s="39">
        <f>B39</f>
        <v>188868</v>
      </c>
      <c r="C38" s="39">
        <f>C39</f>
        <v>268688</v>
      </c>
    </row>
    <row r="39" spans="1:3" ht="15" customHeight="1">
      <c r="A39" s="12" t="s">
        <v>29</v>
      </c>
      <c r="B39" s="20">
        <f>SUM(B41:B47)</f>
        <v>188868</v>
      </c>
      <c r="C39" s="20">
        <f>SUM(C41:C47)</f>
        <v>268688</v>
      </c>
    </row>
    <row r="40" spans="1:3" ht="10.5" customHeight="1">
      <c r="A40" s="10" t="s">
        <v>1</v>
      </c>
      <c r="B40" s="18"/>
      <c r="C40" s="18"/>
    </row>
    <row r="41" spans="1:3" ht="12.75" customHeight="1">
      <c r="A41" s="11" t="s">
        <v>11</v>
      </c>
      <c r="B41" s="18">
        <v>106740</v>
      </c>
      <c r="C41" s="18">
        <v>112632</v>
      </c>
    </row>
    <row r="42" spans="1:3" ht="12.75" customHeight="1">
      <c r="A42" s="11" t="s">
        <v>7</v>
      </c>
      <c r="B42" s="18">
        <v>37217</v>
      </c>
      <c r="C42" s="18">
        <v>38192</v>
      </c>
    </row>
    <row r="43" spans="1:3" ht="12.75" customHeight="1">
      <c r="A43" s="11" t="s">
        <v>12</v>
      </c>
      <c r="B43" s="18">
        <v>280</v>
      </c>
      <c r="C43" s="18">
        <v>280</v>
      </c>
    </row>
    <row r="44" spans="1:3" ht="12.75" customHeight="1">
      <c r="A44" s="11" t="s">
        <v>9</v>
      </c>
      <c r="B44" s="18">
        <v>37179</v>
      </c>
      <c r="C44" s="18">
        <v>41956</v>
      </c>
    </row>
    <row r="45" spans="1:3" ht="12.75" customHeight="1">
      <c r="A45" s="13" t="s">
        <v>75</v>
      </c>
      <c r="B45" s="18"/>
      <c r="C45" s="18">
        <v>70000</v>
      </c>
    </row>
    <row r="46" spans="1:3" ht="12.75" customHeight="1">
      <c r="A46" s="11" t="s">
        <v>13</v>
      </c>
      <c r="B46" s="18">
        <v>152</v>
      </c>
      <c r="C46" s="18">
        <v>152</v>
      </c>
    </row>
    <row r="47" spans="1:3" ht="12.75" customHeight="1">
      <c r="A47" s="30" t="s">
        <v>45</v>
      </c>
      <c r="B47" s="31">
        <v>7300</v>
      </c>
      <c r="C47" s="31">
        <v>5476</v>
      </c>
    </row>
    <row r="48" spans="1:3" ht="18.75" customHeight="1">
      <c r="A48" s="38" t="s">
        <v>61</v>
      </c>
      <c r="B48" s="39">
        <f>B49+B53</f>
        <v>123214</v>
      </c>
      <c r="C48" s="39">
        <f>C49+C53</f>
        <v>128214</v>
      </c>
    </row>
    <row r="49" spans="1:3" ht="15" customHeight="1">
      <c r="A49" s="12" t="s">
        <v>29</v>
      </c>
      <c r="B49" s="20">
        <f>SUM(B51:B52)</f>
        <v>88214</v>
      </c>
      <c r="C49" s="20">
        <f>SUM(C51:C52)</f>
        <v>88214</v>
      </c>
    </row>
    <row r="50" spans="1:3" ht="10.5" customHeight="1">
      <c r="A50" s="10" t="s">
        <v>1</v>
      </c>
      <c r="B50" s="18"/>
      <c r="C50" s="18"/>
    </row>
    <row r="51" spans="1:3" ht="12.75" customHeight="1">
      <c r="A51" s="11" t="s">
        <v>56</v>
      </c>
      <c r="B51" s="18">
        <v>42319</v>
      </c>
      <c r="C51" s="18">
        <v>42319</v>
      </c>
    </row>
    <row r="52" spans="1:3" ht="12.75" customHeight="1">
      <c r="A52" s="11" t="s">
        <v>9</v>
      </c>
      <c r="B52" s="18">
        <v>45895</v>
      </c>
      <c r="C52" s="18">
        <v>45895</v>
      </c>
    </row>
    <row r="53" spans="1:3" ht="15" customHeight="1">
      <c r="A53" s="12" t="s">
        <v>30</v>
      </c>
      <c r="B53" s="20">
        <f>B55</f>
        <v>35000</v>
      </c>
      <c r="C53" s="20">
        <f>C55</f>
        <v>40000</v>
      </c>
    </row>
    <row r="54" spans="1:3" ht="10.5" customHeight="1">
      <c r="A54" s="10" t="s">
        <v>1</v>
      </c>
      <c r="B54" s="17"/>
      <c r="C54" s="17"/>
    </row>
    <row r="55" spans="1:3" ht="12.75" customHeight="1">
      <c r="A55" s="30" t="s">
        <v>46</v>
      </c>
      <c r="B55" s="31">
        <v>35000</v>
      </c>
      <c r="C55" s="31">
        <v>40000</v>
      </c>
    </row>
    <row r="56" spans="1:3" ht="18.75" customHeight="1">
      <c r="A56" s="38" t="s">
        <v>65</v>
      </c>
      <c r="B56" s="39">
        <f>B57</f>
        <v>0</v>
      </c>
      <c r="C56" s="39">
        <f>C57</f>
        <v>3670</v>
      </c>
    </row>
    <row r="57" spans="1:3" ht="12.75" customHeight="1">
      <c r="A57" s="12" t="s">
        <v>29</v>
      </c>
      <c r="B57" s="20">
        <f>SUM(B59:B59)</f>
        <v>0</v>
      </c>
      <c r="C57" s="20">
        <f>SUM(C59:C59)</f>
        <v>3670</v>
      </c>
    </row>
    <row r="58" spans="1:3" ht="12.75" customHeight="1">
      <c r="A58" s="10" t="s">
        <v>1</v>
      </c>
      <c r="B58" s="18"/>
      <c r="C58" s="18"/>
    </row>
    <row r="59" spans="1:3" ht="12.75" customHeight="1">
      <c r="A59" s="30" t="s">
        <v>9</v>
      </c>
      <c r="B59" s="31"/>
      <c r="C59" s="31">
        <v>3670</v>
      </c>
    </row>
    <row r="60" spans="1:3" ht="18.75" customHeight="1">
      <c r="A60" s="38" t="s">
        <v>16</v>
      </c>
      <c r="B60" s="39">
        <f>B61</f>
        <v>997417</v>
      </c>
      <c r="C60" s="39">
        <f>C61</f>
        <v>942417</v>
      </c>
    </row>
    <row r="61" spans="1:3" ht="15" customHeight="1">
      <c r="A61" s="12" t="s">
        <v>29</v>
      </c>
      <c r="B61" s="20">
        <f>SUM(B64:B69)</f>
        <v>997417</v>
      </c>
      <c r="C61" s="20">
        <f>SUM(C64:C69)</f>
        <v>942417</v>
      </c>
    </row>
    <row r="62" spans="1:3" ht="10.5" customHeight="1">
      <c r="A62" s="10" t="s">
        <v>1</v>
      </c>
      <c r="B62" s="18"/>
      <c r="C62" s="18"/>
    </row>
    <row r="63" spans="1:3" ht="12.75" customHeight="1">
      <c r="A63" s="11" t="s">
        <v>32</v>
      </c>
      <c r="B63" s="18"/>
      <c r="C63" s="18"/>
    </row>
    <row r="64" spans="1:3" ht="12.75" customHeight="1">
      <c r="A64" s="11" t="s">
        <v>33</v>
      </c>
      <c r="B64" s="18">
        <v>202696</v>
      </c>
      <c r="C64" s="18">
        <v>202696</v>
      </c>
    </row>
    <row r="65" spans="1:3" ht="12.75" customHeight="1">
      <c r="A65" s="11" t="s">
        <v>34</v>
      </c>
      <c r="B65" s="18">
        <v>297535</v>
      </c>
      <c r="C65" s="18">
        <v>297535</v>
      </c>
    </row>
    <row r="66" spans="1:3" ht="12.75" customHeight="1">
      <c r="A66" s="11" t="s">
        <v>18</v>
      </c>
      <c r="B66" s="18">
        <v>422950</v>
      </c>
      <c r="C66" s="34">
        <v>366000</v>
      </c>
    </row>
    <row r="67" spans="1:3" ht="12.75" customHeight="1">
      <c r="A67" s="11" t="s">
        <v>27</v>
      </c>
      <c r="B67" s="18">
        <v>3260</v>
      </c>
      <c r="C67" s="18">
        <v>3000</v>
      </c>
    </row>
    <row r="68" spans="1:3" ht="12.75" customHeight="1">
      <c r="A68" s="11" t="s">
        <v>67</v>
      </c>
      <c r="B68" s="18">
        <v>67796</v>
      </c>
      <c r="C68" s="18">
        <v>67796</v>
      </c>
    </row>
    <row r="69" spans="1:3" ht="12.75" customHeight="1">
      <c r="A69" s="30" t="s">
        <v>9</v>
      </c>
      <c r="B69" s="31">
        <v>3180</v>
      </c>
      <c r="C69" s="31">
        <v>5390</v>
      </c>
    </row>
    <row r="70" spans="1:3" ht="18.75" customHeight="1">
      <c r="A70" s="38" t="s">
        <v>66</v>
      </c>
      <c r="B70" s="39">
        <f>B71</f>
        <v>7000</v>
      </c>
      <c r="C70" s="39">
        <f>C71</f>
        <v>7000</v>
      </c>
    </row>
    <row r="71" spans="1:3" ht="12.75" customHeight="1">
      <c r="A71" s="12" t="s">
        <v>29</v>
      </c>
      <c r="B71" s="20">
        <f>SUM(B73:B73)</f>
        <v>7000</v>
      </c>
      <c r="C71" s="20">
        <f>SUM(C73:C73)</f>
        <v>7000</v>
      </c>
    </row>
    <row r="72" spans="1:3" ht="10.5" customHeight="1">
      <c r="A72" s="10" t="s">
        <v>1</v>
      </c>
      <c r="B72" s="18"/>
      <c r="C72" s="18"/>
    </row>
    <row r="73" spans="1:3" ht="12.75" customHeight="1">
      <c r="A73" s="30" t="s">
        <v>9</v>
      </c>
      <c r="B73" s="31">
        <v>7000</v>
      </c>
      <c r="C73" s="31">
        <v>7000</v>
      </c>
    </row>
    <row r="74" spans="1:3" ht="18.75" customHeight="1">
      <c r="A74" s="38" t="s">
        <v>55</v>
      </c>
      <c r="B74" s="39">
        <f>B75+B80</f>
        <v>117882</v>
      </c>
      <c r="C74" s="39">
        <f>C75+C80</f>
        <v>350962</v>
      </c>
    </row>
    <row r="75" spans="1:3" ht="12.75" customHeight="1">
      <c r="A75" s="12" t="s">
        <v>29</v>
      </c>
      <c r="B75" s="20">
        <f>SUM(B78:B79)</f>
        <v>27882</v>
      </c>
      <c r="C75" s="20">
        <f>SUM(C77:C79)</f>
        <v>55962</v>
      </c>
    </row>
    <row r="76" spans="1:3" ht="10.5" customHeight="1">
      <c r="A76" s="10" t="s">
        <v>54</v>
      </c>
      <c r="B76" s="18"/>
      <c r="C76" s="18"/>
    </row>
    <row r="77" spans="1:3" ht="12.75" customHeight="1">
      <c r="A77" s="11" t="s">
        <v>83</v>
      </c>
      <c r="B77" s="18"/>
      <c r="C77" s="18">
        <v>27000</v>
      </c>
    </row>
    <row r="78" spans="1:3" ht="12.75" customHeight="1">
      <c r="A78" s="11" t="s">
        <v>9</v>
      </c>
      <c r="B78" s="18">
        <v>7882</v>
      </c>
      <c r="C78" s="18">
        <v>8962</v>
      </c>
    </row>
    <row r="79" spans="1:3" ht="12.75" customHeight="1">
      <c r="A79" s="11" t="s">
        <v>25</v>
      </c>
      <c r="B79" s="18">
        <v>20000</v>
      </c>
      <c r="C79" s="18">
        <v>20000</v>
      </c>
    </row>
    <row r="80" spans="1:3" ht="12.75" customHeight="1">
      <c r="A80" s="12" t="s">
        <v>30</v>
      </c>
      <c r="B80" s="20">
        <f>B82</f>
        <v>90000</v>
      </c>
      <c r="C80" s="20">
        <f>C82</f>
        <v>295000</v>
      </c>
    </row>
    <row r="81" spans="1:3" ht="10.5" customHeight="1">
      <c r="A81" s="10" t="s">
        <v>54</v>
      </c>
      <c r="B81" s="18"/>
      <c r="C81" s="18"/>
    </row>
    <row r="82" spans="1:3" ht="12.75" customHeight="1">
      <c r="A82" s="30" t="s">
        <v>114</v>
      </c>
      <c r="B82" s="31">
        <v>90000</v>
      </c>
      <c r="C82" s="31">
        <v>295000</v>
      </c>
    </row>
    <row r="83" spans="1:3" ht="18.75" customHeight="1">
      <c r="A83" s="38" t="s">
        <v>47</v>
      </c>
      <c r="B83" s="39">
        <f>B84</f>
        <v>3700</v>
      </c>
      <c r="C83" s="39">
        <f>C84</f>
        <v>23700</v>
      </c>
    </row>
    <row r="84" spans="1:3" ht="15" customHeight="1">
      <c r="A84" s="12" t="s">
        <v>29</v>
      </c>
      <c r="B84" s="20">
        <f>SUM(B86:B88)</f>
        <v>3700</v>
      </c>
      <c r="C84" s="20">
        <f>SUM(C86:C88)</f>
        <v>23700</v>
      </c>
    </row>
    <row r="85" spans="1:3" ht="10.5" customHeight="1">
      <c r="A85" s="10" t="s">
        <v>1</v>
      </c>
      <c r="B85" s="18"/>
      <c r="C85" s="18"/>
    </row>
    <row r="86" spans="1:3" ht="12.75" customHeight="1">
      <c r="A86" s="11" t="s">
        <v>9</v>
      </c>
      <c r="B86" s="18">
        <v>200</v>
      </c>
      <c r="C86" s="18">
        <v>200</v>
      </c>
    </row>
    <row r="87" spans="1:3" ht="12.75" customHeight="1">
      <c r="A87" s="13" t="s">
        <v>68</v>
      </c>
      <c r="B87" s="18"/>
      <c r="C87" s="18">
        <v>20000</v>
      </c>
    </row>
    <row r="88" spans="1:3" ht="12.75" customHeight="1">
      <c r="A88" s="30" t="s">
        <v>18</v>
      </c>
      <c r="B88" s="31">
        <v>3500</v>
      </c>
      <c r="C88" s="31">
        <v>3500</v>
      </c>
    </row>
    <row r="89" spans="1:3" ht="21.75" customHeight="1">
      <c r="A89" s="38" t="s">
        <v>17</v>
      </c>
      <c r="B89" s="39">
        <f>B90</f>
        <v>321059</v>
      </c>
      <c r="C89" s="39">
        <f>C90</f>
        <v>321330</v>
      </c>
    </row>
    <row r="90" spans="1:3" ht="12.75" customHeight="1">
      <c r="A90" s="12" t="s">
        <v>29</v>
      </c>
      <c r="B90" s="20">
        <f>SUM(B92:B93)</f>
        <v>321059</v>
      </c>
      <c r="C90" s="20">
        <v>321330</v>
      </c>
    </row>
    <row r="91" spans="1:3" ht="10.5" customHeight="1">
      <c r="A91" s="10" t="s">
        <v>1</v>
      </c>
      <c r="B91" s="18"/>
      <c r="C91" s="18"/>
    </row>
    <row r="92" spans="1:3" ht="12.75" customHeight="1">
      <c r="A92" s="11" t="s">
        <v>18</v>
      </c>
      <c r="B92" s="18">
        <v>299998</v>
      </c>
      <c r="C92" s="18">
        <v>298668</v>
      </c>
    </row>
    <row r="93" spans="1:3" ht="12.75" customHeight="1">
      <c r="A93" s="30" t="s">
        <v>71</v>
      </c>
      <c r="B93" s="31">
        <v>21061</v>
      </c>
      <c r="C93" s="31">
        <v>22662</v>
      </c>
    </row>
    <row r="94" spans="1:3" ht="21.75" customHeight="1">
      <c r="A94" s="38" t="s">
        <v>19</v>
      </c>
      <c r="B94" s="39">
        <f>B95</f>
        <v>294974</v>
      </c>
      <c r="C94" s="39">
        <f>C95</f>
        <v>295000</v>
      </c>
    </row>
    <row r="95" spans="1:3" ht="12.75" customHeight="1">
      <c r="A95" s="12" t="s">
        <v>29</v>
      </c>
      <c r="B95" s="20">
        <f>SUM(B97:B99)</f>
        <v>294974</v>
      </c>
      <c r="C95" s="20">
        <f>SUM(C97:C99)</f>
        <v>295000</v>
      </c>
    </row>
    <row r="96" spans="1:3" ht="10.5" customHeight="1">
      <c r="A96" s="10" t="s">
        <v>1</v>
      </c>
      <c r="B96" s="18"/>
      <c r="C96" s="18"/>
    </row>
    <row r="97" spans="1:3" ht="12.75" customHeight="1">
      <c r="A97" s="11" t="s">
        <v>18</v>
      </c>
      <c r="B97" s="18">
        <v>189798</v>
      </c>
      <c r="C97" s="18">
        <v>189798</v>
      </c>
    </row>
    <row r="98" spans="1:3" ht="12.75" customHeight="1">
      <c r="A98" s="11" t="s">
        <v>56</v>
      </c>
      <c r="B98" s="18">
        <v>65760</v>
      </c>
      <c r="C98" s="18">
        <v>68960</v>
      </c>
    </row>
    <row r="99" spans="1:3" ht="12.75" customHeight="1">
      <c r="A99" s="30" t="s">
        <v>9</v>
      </c>
      <c r="B99" s="31">
        <v>39416</v>
      </c>
      <c r="C99" s="31">
        <v>36242</v>
      </c>
    </row>
    <row r="100" spans="1:3" ht="21.75" customHeight="1">
      <c r="A100" s="38" t="s">
        <v>20</v>
      </c>
      <c r="B100" s="39">
        <f>B101</f>
        <v>118329</v>
      </c>
      <c r="C100" s="39">
        <f>C101</f>
        <v>122329</v>
      </c>
    </row>
    <row r="101" spans="1:3" ht="15" customHeight="1">
      <c r="A101" s="12" t="s">
        <v>29</v>
      </c>
      <c r="B101" s="20">
        <f>SUM(B103:B104)</f>
        <v>118329</v>
      </c>
      <c r="C101" s="20">
        <f>SUM(C103:C104)</f>
        <v>122329</v>
      </c>
    </row>
    <row r="102" spans="1:3" ht="10.5" customHeight="1">
      <c r="A102" s="10" t="s">
        <v>1</v>
      </c>
      <c r="B102" s="18"/>
      <c r="C102" s="18"/>
    </row>
    <row r="103" spans="1:3" ht="12.75" customHeight="1">
      <c r="A103" s="11" t="s">
        <v>18</v>
      </c>
      <c r="B103" s="18">
        <v>94365</v>
      </c>
      <c r="C103" s="18">
        <v>101506</v>
      </c>
    </row>
    <row r="104" spans="1:3" ht="12.75" customHeight="1">
      <c r="A104" s="30" t="s">
        <v>9</v>
      </c>
      <c r="B104" s="31">
        <v>23964</v>
      </c>
      <c r="C104" s="31">
        <v>20823</v>
      </c>
    </row>
    <row r="105" spans="1:3" ht="21.75" customHeight="1">
      <c r="A105" s="38" t="s">
        <v>31</v>
      </c>
      <c r="B105" s="39">
        <v>4400</v>
      </c>
      <c r="C105" s="39">
        <f>C107</f>
        <v>4845</v>
      </c>
    </row>
    <row r="106" spans="1:3" ht="10.5" customHeight="1">
      <c r="A106" s="10" t="s">
        <v>1</v>
      </c>
      <c r="B106" s="18"/>
      <c r="C106" s="18"/>
    </row>
    <row r="107" spans="1:3" ht="12.75" customHeight="1">
      <c r="A107" s="30" t="s">
        <v>44</v>
      </c>
      <c r="B107" s="31">
        <v>4400</v>
      </c>
      <c r="C107" s="31">
        <v>4845</v>
      </c>
    </row>
    <row r="108" spans="1:3" ht="21.75" customHeight="1">
      <c r="A108" s="38" t="s">
        <v>21</v>
      </c>
      <c r="B108" s="39">
        <f>B109</f>
        <v>342912</v>
      </c>
      <c r="C108" s="39">
        <f>C109</f>
        <v>13853</v>
      </c>
    </row>
    <row r="109" spans="1:3" ht="15" customHeight="1">
      <c r="A109" s="12" t="s">
        <v>29</v>
      </c>
      <c r="B109" s="20">
        <f>SUM(B111:B112)</f>
        <v>342912</v>
      </c>
      <c r="C109" s="20">
        <f>SUM(C111:C112)</f>
        <v>13853</v>
      </c>
    </row>
    <row r="110" spans="1:3" ht="10.5" customHeight="1">
      <c r="A110" s="10" t="s">
        <v>1</v>
      </c>
      <c r="B110" s="18"/>
      <c r="C110" s="18"/>
    </row>
    <row r="111" spans="1:3" ht="12.75" customHeight="1">
      <c r="A111" s="11" t="s">
        <v>22</v>
      </c>
      <c r="B111" s="18">
        <v>337876</v>
      </c>
      <c r="C111" s="18">
        <v>8067</v>
      </c>
    </row>
    <row r="112" spans="1:3" ht="12.75" customHeight="1">
      <c r="A112" s="30" t="s">
        <v>9</v>
      </c>
      <c r="B112" s="31">
        <v>5036</v>
      </c>
      <c r="C112" s="31">
        <v>5786</v>
      </c>
    </row>
    <row r="113" spans="1:3" ht="21.75" customHeight="1">
      <c r="A113" s="38" t="s">
        <v>62</v>
      </c>
      <c r="B113" s="40"/>
      <c r="C113" s="39">
        <f>C116</f>
        <v>2685</v>
      </c>
    </row>
    <row r="114" spans="1:3" ht="12.75" customHeight="1">
      <c r="A114" s="12" t="s">
        <v>29</v>
      </c>
      <c r="B114" s="20"/>
      <c r="C114" s="20">
        <f>C116</f>
        <v>2685</v>
      </c>
    </row>
    <row r="115" spans="1:3" ht="10.5" customHeight="1">
      <c r="A115" s="10" t="s">
        <v>1</v>
      </c>
      <c r="B115" s="18"/>
      <c r="C115" s="18"/>
    </row>
    <row r="116" spans="1:3" ht="12.75" customHeight="1">
      <c r="A116" s="30" t="s">
        <v>9</v>
      </c>
      <c r="B116" s="31"/>
      <c r="C116" s="31">
        <f>4785-2100</f>
        <v>2685</v>
      </c>
    </row>
    <row r="117" spans="1:3" ht="24.75" customHeight="1">
      <c r="A117" s="38" t="s">
        <v>64</v>
      </c>
      <c r="B117" s="39">
        <f>B118+B121</f>
        <v>10490</v>
      </c>
      <c r="C117" s="39">
        <f>C118+C121</f>
        <v>5705</v>
      </c>
    </row>
    <row r="118" spans="1:3" ht="15" customHeight="1">
      <c r="A118" s="12" t="s">
        <v>29</v>
      </c>
      <c r="B118" s="20">
        <f>SUM(B120:B120)</f>
        <v>9000</v>
      </c>
      <c r="C118" s="20">
        <f>SUM(C120:C120)</f>
        <v>4215</v>
      </c>
    </row>
    <row r="119" spans="1:3" ht="10.5" customHeight="1">
      <c r="A119" s="10" t="s">
        <v>1</v>
      </c>
      <c r="B119" s="18"/>
      <c r="C119" s="18"/>
    </row>
    <row r="120" spans="1:3" ht="12.75" customHeight="1">
      <c r="A120" s="11" t="s">
        <v>63</v>
      </c>
      <c r="B120" s="18">
        <v>9000</v>
      </c>
      <c r="C120" s="18">
        <v>4215</v>
      </c>
    </row>
    <row r="121" spans="1:3" ht="15" customHeight="1">
      <c r="A121" s="12" t="s">
        <v>30</v>
      </c>
      <c r="B121" s="20">
        <f>SUM(B123:B123)</f>
        <v>1490</v>
      </c>
      <c r="C121" s="20">
        <v>1490</v>
      </c>
    </row>
    <row r="122" spans="1:3" ht="10.5" customHeight="1">
      <c r="A122" s="10" t="s">
        <v>1</v>
      </c>
      <c r="B122" s="18"/>
      <c r="C122" s="18"/>
    </row>
    <row r="123" spans="1:3" ht="12.75" customHeight="1">
      <c r="A123" s="30" t="s">
        <v>36</v>
      </c>
      <c r="B123" s="31">
        <v>1490</v>
      </c>
      <c r="C123" s="31">
        <v>1490</v>
      </c>
    </row>
    <row r="124" spans="1:3" ht="18.75" customHeight="1">
      <c r="A124" s="38" t="s">
        <v>69</v>
      </c>
      <c r="B124" s="39">
        <f>B125</f>
        <v>87440</v>
      </c>
      <c r="C124" s="39">
        <f>C125</f>
        <v>55224</v>
      </c>
    </row>
    <row r="125" spans="1:3" ht="15" customHeight="1">
      <c r="A125" s="12" t="s">
        <v>29</v>
      </c>
      <c r="B125" s="20">
        <f>B127+B128</f>
        <v>87440</v>
      </c>
      <c r="C125" s="20">
        <f>SUM(C127:C128)</f>
        <v>55224</v>
      </c>
    </row>
    <row r="126" spans="1:3" ht="10.5" customHeight="1">
      <c r="A126" s="10" t="s">
        <v>1</v>
      </c>
      <c r="B126" s="17"/>
      <c r="C126" s="17"/>
    </row>
    <row r="127" spans="1:3" ht="12.75" customHeight="1">
      <c r="A127" s="11" t="s">
        <v>28</v>
      </c>
      <c r="B127" s="18">
        <v>67440</v>
      </c>
      <c r="C127" s="18">
        <v>35224</v>
      </c>
    </row>
    <row r="128" spans="1:3" ht="12.75" customHeight="1">
      <c r="A128" s="30" t="s">
        <v>9</v>
      </c>
      <c r="B128" s="31">
        <v>20000</v>
      </c>
      <c r="C128" s="31">
        <v>20000</v>
      </c>
    </row>
    <row r="129" spans="1:4" ht="27.75" customHeight="1">
      <c r="A129" s="44" t="s">
        <v>119</v>
      </c>
      <c r="B129" s="45">
        <v>223774</v>
      </c>
      <c r="C129" s="45">
        <v>200000</v>
      </c>
      <c r="D129" s="1"/>
    </row>
    <row r="130" spans="1:4" ht="13.5" customHeight="1">
      <c r="A130" s="11" t="s">
        <v>116</v>
      </c>
      <c r="B130" s="22">
        <v>54000</v>
      </c>
      <c r="C130" s="22">
        <v>84000</v>
      </c>
      <c r="D130" s="1"/>
    </row>
    <row r="131" spans="1:4" ht="13.5" customHeight="1">
      <c r="A131" s="11" t="s">
        <v>117</v>
      </c>
      <c r="B131" s="21"/>
      <c r="C131" s="22"/>
      <c r="D131" s="1"/>
    </row>
    <row r="132" spans="1:4" ht="13.5" customHeight="1">
      <c r="A132" s="11" t="s">
        <v>76</v>
      </c>
      <c r="B132" s="22">
        <v>500</v>
      </c>
      <c r="C132" s="22">
        <v>500</v>
      </c>
      <c r="D132" s="1"/>
    </row>
    <row r="133" spans="1:4" ht="13.5" customHeight="1">
      <c r="A133" s="11" t="s">
        <v>77</v>
      </c>
      <c r="B133" s="22">
        <v>7000</v>
      </c>
      <c r="C133" s="22">
        <v>9000</v>
      </c>
      <c r="D133" s="1"/>
    </row>
    <row r="134" spans="1:4" ht="13.5" customHeight="1">
      <c r="A134" s="11" t="s">
        <v>78</v>
      </c>
      <c r="B134" s="22">
        <v>11250</v>
      </c>
      <c r="C134" s="22">
        <v>13530</v>
      </c>
      <c r="D134" s="1"/>
    </row>
    <row r="135" spans="1:4" ht="13.5" customHeight="1">
      <c r="A135" s="11" t="s">
        <v>79</v>
      </c>
      <c r="B135" s="22">
        <v>2700</v>
      </c>
      <c r="C135" s="22">
        <v>2700</v>
      </c>
      <c r="D135" s="1"/>
    </row>
    <row r="136" spans="1:4" ht="13.5" customHeight="1">
      <c r="A136" s="11" t="s">
        <v>80</v>
      </c>
      <c r="B136" s="22">
        <v>3750</v>
      </c>
      <c r="C136" s="22">
        <v>4510</v>
      </c>
      <c r="D136" s="1"/>
    </row>
    <row r="137" spans="1:4" ht="13.5" customHeight="1">
      <c r="A137" s="11" t="s">
        <v>81</v>
      </c>
      <c r="B137" s="22">
        <v>8000</v>
      </c>
      <c r="C137" s="22">
        <v>10280</v>
      </c>
      <c r="D137" s="1"/>
    </row>
    <row r="138" spans="1:4" ht="13.5" customHeight="1">
      <c r="A138" s="11" t="s">
        <v>115</v>
      </c>
      <c r="B138" s="22">
        <v>15000</v>
      </c>
      <c r="C138" s="22">
        <v>28340</v>
      </c>
      <c r="D138" s="1"/>
    </row>
    <row r="139" spans="1:4" ht="13.5" customHeight="1">
      <c r="A139" s="11" t="s">
        <v>82</v>
      </c>
      <c r="B139" s="22">
        <v>5800</v>
      </c>
      <c r="C139" s="22">
        <v>15140</v>
      </c>
      <c r="D139" s="1"/>
    </row>
    <row r="140" spans="1:4" ht="13.5" customHeight="1">
      <c r="A140" s="11" t="s">
        <v>74</v>
      </c>
      <c r="B140" s="35">
        <v>45000</v>
      </c>
      <c r="C140" s="22">
        <v>45000</v>
      </c>
      <c r="D140" s="1"/>
    </row>
    <row r="141" spans="1:4" ht="13.5" customHeight="1">
      <c r="A141" s="11" t="s">
        <v>112</v>
      </c>
      <c r="B141" s="35">
        <v>32000</v>
      </c>
      <c r="C141" s="22">
        <v>25000</v>
      </c>
      <c r="D141" s="1"/>
    </row>
    <row r="142" spans="1:4" ht="13.5" customHeight="1">
      <c r="A142" s="11" t="s">
        <v>113</v>
      </c>
      <c r="B142" s="35">
        <v>13000</v>
      </c>
      <c r="C142" s="22">
        <v>20000</v>
      </c>
      <c r="D142" s="1"/>
    </row>
    <row r="143" spans="1:4" ht="13.5" customHeight="1">
      <c r="A143" s="11" t="s">
        <v>111</v>
      </c>
      <c r="B143" s="35">
        <v>124774</v>
      </c>
      <c r="C143" s="22">
        <v>71000</v>
      </c>
      <c r="D143" s="1"/>
    </row>
    <row r="144" spans="1:4" ht="13.5" customHeight="1">
      <c r="A144" s="11" t="s">
        <v>112</v>
      </c>
      <c r="B144" s="35">
        <v>42843</v>
      </c>
      <c r="C144" s="22">
        <v>45000</v>
      </c>
      <c r="D144" s="1"/>
    </row>
    <row r="145" spans="1:4" ht="13.5" customHeight="1">
      <c r="A145" s="30" t="s">
        <v>113</v>
      </c>
      <c r="B145" s="41">
        <v>81931</v>
      </c>
      <c r="C145" s="42">
        <v>26000</v>
      </c>
      <c r="D145" s="1"/>
    </row>
    <row r="146" spans="1:3" ht="31.5" customHeight="1">
      <c r="A146" s="53" t="s">
        <v>120</v>
      </c>
      <c r="B146" s="43"/>
      <c r="C146" s="46">
        <v>198691</v>
      </c>
    </row>
    <row r="147" spans="1:3" ht="19.5" customHeight="1">
      <c r="A147" s="38" t="s">
        <v>70</v>
      </c>
      <c r="B147" s="39">
        <f>B149+B150</f>
        <v>560259</v>
      </c>
      <c r="C147" s="39">
        <f>C149+C150</f>
        <v>428487</v>
      </c>
    </row>
    <row r="148" spans="1:3" ht="10.5" customHeight="1">
      <c r="A148" s="11" t="s">
        <v>1</v>
      </c>
      <c r="B148" s="17"/>
      <c r="C148" s="17"/>
    </row>
    <row r="149" spans="1:3" ht="12.75" customHeight="1">
      <c r="A149" s="9" t="s">
        <v>29</v>
      </c>
      <c r="B149" s="17">
        <f>B165+B178+B182</f>
        <v>17090</v>
      </c>
      <c r="C149" s="17">
        <f>C165+C178+C182</f>
        <v>9350</v>
      </c>
    </row>
    <row r="150" spans="1:3" ht="12.75" customHeight="1">
      <c r="A150" s="9" t="s">
        <v>30</v>
      </c>
      <c r="B150" s="17">
        <f>B152+B155+B158+B160+B163+B165+B167+B171+B176+B180-B149</f>
        <v>543169</v>
      </c>
      <c r="C150" s="17">
        <f>C152+C155+C158+C160+C163+C165+C167+C171+C176+C180-C149</f>
        <v>419137</v>
      </c>
    </row>
    <row r="151" spans="1:3" ht="12.75" customHeight="1">
      <c r="A151" s="10" t="s">
        <v>38</v>
      </c>
      <c r="B151" s="17"/>
      <c r="C151" s="17"/>
    </row>
    <row r="152" spans="1:3" ht="12.75" customHeight="1">
      <c r="A152" s="32" t="s">
        <v>93</v>
      </c>
      <c r="B152" s="33">
        <f>B153+B154</f>
        <v>2000</v>
      </c>
      <c r="C152" s="33">
        <v>2187</v>
      </c>
    </row>
    <row r="153" spans="1:3" ht="12.75" customHeight="1">
      <c r="A153" s="11" t="s">
        <v>95</v>
      </c>
      <c r="B153" s="18">
        <v>2000</v>
      </c>
      <c r="C153" s="18">
        <v>2150</v>
      </c>
    </row>
    <row r="154" spans="1:3" ht="12.75" customHeight="1">
      <c r="A154" s="11" t="s">
        <v>92</v>
      </c>
      <c r="B154" s="18">
        <v>0</v>
      </c>
      <c r="C154" s="18">
        <v>37</v>
      </c>
    </row>
    <row r="155" spans="1:3" ht="12.75" customHeight="1">
      <c r="A155" s="32" t="s">
        <v>94</v>
      </c>
      <c r="B155" s="33">
        <f>B156+B157</f>
        <v>7000</v>
      </c>
      <c r="C155" s="33">
        <f>C156+C157</f>
        <v>20000</v>
      </c>
    </row>
    <row r="156" spans="1:3" ht="12.75" customHeight="1">
      <c r="A156" s="11" t="s">
        <v>95</v>
      </c>
      <c r="B156" s="18">
        <v>7000</v>
      </c>
      <c r="C156" s="18">
        <v>10000</v>
      </c>
    </row>
    <row r="157" spans="1:3" ht="12.75" customHeight="1">
      <c r="A157" s="11" t="s">
        <v>96</v>
      </c>
      <c r="B157" s="18">
        <v>0</v>
      </c>
      <c r="C157" s="18">
        <v>10000</v>
      </c>
    </row>
    <row r="158" spans="1:3" ht="12.75" customHeight="1">
      <c r="A158" s="32" t="s">
        <v>109</v>
      </c>
      <c r="B158" s="33">
        <v>10000</v>
      </c>
      <c r="C158" s="33">
        <v>0</v>
      </c>
    </row>
    <row r="159" spans="1:3" ht="12.75" customHeight="1">
      <c r="A159" s="11" t="s">
        <v>97</v>
      </c>
      <c r="B159" s="18">
        <v>10000</v>
      </c>
      <c r="C159" s="18">
        <v>0</v>
      </c>
    </row>
    <row r="160" spans="1:3" ht="12.75" customHeight="1">
      <c r="A160" s="32" t="s">
        <v>39</v>
      </c>
      <c r="B160" s="33">
        <f>B161+B162</f>
        <v>219925</v>
      </c>
      <c r="C160" s="33">
        <v>100000</v>
      </c>
    </row>
    <row r="161" spans="1:3" ht="12.75" customHeight="1">
      <c r="A161" s="11" t="s">
        <v>98</v>
      </c>
      <c r="B161" s="18">
        <v>219725</v>
      </c>
      <c r="C161" s="18">
        <v>100000</v>
      </c>
    </row>
    <row r="162" spans="1:3" ht="12.75" customHeight="1">
      <c r="A162" s="30" t="s">
        <v>99</v>
      </c>
      <c r="B162" s="31">
        <v>200</v>
      </c>
      <c r="C162" s="31">
        <v>0</v>
      </c>
    </row>
    <row r="163" spans="1:3" ht="12.75" customHeight="1">
      <c r="A163" s="32" t="s">
        <v>100</v>
      </c>
      <c r="B163" s="33">
        <v>300</v>
      </c>
      <c r="C163" s="33">
        <v>300</v>
      </c>
    </row>
    <row r="164" spans="1:3" ht="12.75" customHeight="1">
      <c r="A164" s="11" t="s">
        <v>95</v>
      </c>
      <c r="B164" s="18">
        <v>300</v>
      </c>
      <c r="C164" s="18">
        <v>300</v>
      </c>
    </row>
    <row r="165" spans="1:3" ht="12.75" customHeight="1">
      <c r="A165" s="32" t="s">
        <v>102</v>
      </c>
      <c r="B165" s="33">
        <v>930</v>
      </c>
      <c r="C165" s="33">
        <v>0</v>
      </c>
    </row>
    <row r="166" spans="1:3" ht="12.75" customHeight="1">
      <c r="A166" s="11" t="s">
        <v>101</v>
      </c>
      <c r="B166" s="18">
        <v>930</v>
      </c>
      <c r="C166" s="18">
        <v>0</v>
      </c>
    </row>
    <row r="167" spans="1:3" ht="12.75" customHeight="1">
      <c r="A167" s="32" t="s">
        <v>40</v>
      </c>
      <c r="B167" s="33">
        <f>SUM(B168:B170)</f>
        <v>65000</v>
      </c>
      <c r="C167" s="33">
        <v>48000</v>
      </c>
    </row>
    <row r="168" spans="1:3" ht="12.75" customHeight="1">
      <c r="A168" s="11" t="s">
        <v>103</v>
      </c>
      <c r="B168" s="18">
        <v>56690.4</v>
      </c>
      <c r="C168" s="18">
        <v>48000</v>
      </c>
    </row>
    <row r="169" spans="1:3" ht="12.75" customHeight="1">
      <c r="A169" s="11" t="s">
        <v>104</v>
      </c>
      <c r="B169" s="18">
        <v>7500</v>
      </c>
      <c r="C169" s="18">
        <v>0</v>
      </c>
    </row>
    <row r="170" spans="1:3" ht="12.75" customHeight="1">
      <c r="A170" s="11" t="s">
        <v>92</v>
      </c>
      <c r="B170" s="18">
        <v>809.6</v>
      </c>
      <c r="C170" s="18">
        <v>0</v>
      </c>
    </row>
    <row r="171" spans="1:3" ht="12.75" customHeight="1">
      <c r="A171" s="32" t="s">
        <v>41</v>
      </c>
      <c r="B171" s="33">
        <f>SUM(B172:B175)</f>
        <v>151000</v>
      </c>
      <c r="C171" s="33">
        <v>150000</v>
      </c>
    </row>
    <row r="172" spans="1:3" ht="12.75" customHeight="1">
      <c r="A172" s="11" t="s">
        <v>95</v>
      </c>
      <c r="B172" s="18">
        <v>7000</v>
      </c>
      <c r="C172" s="18">
        <v>120000</v>
      </c>
    </row>
    <row r="173" spans="1:3" ht="12.75" customHeight="1">
      <c r="A173" s="11" t="s">
        <v>105</v>
      </c>
      <c r="B173" s="18">
        <v>0</v>
      </c>
      <c r="C173" s="18">
        <v>30000</v>
      </c>
    </row>
    <row r="174" spans="1:3" ht="12.75" customHeight="1">
      <c r="A174" s="11" t="s">
        <v>106</v>
      </c>
      <c r="B174" s="18">
        <v>0</v>
      </c>
      <c r="C174" s="18">
        <v>0</v>
      </c>
    </row>
    <row r="175" spans="1:3" ht="12.75" customHeight="1">
      <c r="A175" s="11" t="s">
        <v>92</v>
      </c>
      <c r="B175" s="18">
        <v>144000</v>
      </c>
      <c r="C175" s="18">
        <v>0</v>
      </c>
    </row>
    <row r="176" spans="1:3" ht="12.75" customHeight="1">
      <c r="A176" s="32" t="s">
        <v>37</v>
      </c>
      <c r="B176" s="33">
        <f>SUM(B177:B179)</f>
        <v>10000</v>
      </c>
      <c r="C176" s="33">
        <v>10000</v>
      </c>
    </row>
    <row r="177" spans="1:3" ht="12.75" customHeight="1">
      <c r="A177" s="11" t="s">
        <v>103</v>
      </c>
      <c r="B177" s="18">
        <v>4149</v>
      </c>
      <c r="C177" s="18">
        <v>10000</v>
      </c>
    </row>
    <row r="178" spans="1:3" ht="12.75" customHeight="1">
      <c r="A178" s="11" t="s">
        <v>107</v>
      </c>
      <c r="B178" s="18">
        <v>860</v>
      </c>
      <c r="C178" s="18">
        <v>0</v>
      </c>
    </row>
    <row r="179" spans="1:3" ht="12.75" customHeight="1">
      <c r="A179" s="11" t="s">
        <v>92</v>
      </c>
      <c r="B179" s="18">
        <v>4991</v>
      </c>
      <c r="C179" s="18">
        <v>0</v>
      </c>
    </row>
    <row r="180" spans="1:3" ht="12.75" customHeight="1">
      <c r="A180" s="32" t="s">
        <v>35</v>
      </c>
      <c r="B180" s="33">
        <f>SUM(B181:B184)</f>
        <v>94104</v>
      </c>
      <c r="C180" s="33">
        <f>SUM(C181:C184)</f>
        <v>98000</v>
      </c>
    </row>
    <row r="181" spans="1:3" ht="12.75" customHeight="1">
      <c r="A181" s="11" t="s">
        <v>103</v>
      </c>
      <c r="B181" s="18">
        <v>66376</v>
      </c>
      <c r="C181" s="18">
        <v>84510</v>
      </c>
    </row>
    <row r="182" spans="1:3" ht="12.75" customHeight="1">
      <c r="A182" s="11" t="s">
        <v>107</v>
      </c>
      <c r="B182" s="18">
        <v>15300</v>
      </c>
      <c r="C182" s="18">
        <v>9350</v>
      </c>
    </row>
    <row r="183" spans="1:3" ht="12.75" customHeight="1">
      <c r="A183" s="11" t="s">
        <v>108</v>
      </c>
      <c r="B183" s="18">
        <v>5000</v>
      </c>
      <c r="C183" s="18">
        <v>0</v>
      </c>
    </row>
    <row r="184" spans="1:3" ht="12.75" customHeight="1" thickBot="1">
      <c r="A184" s="11" t="s">
        <v>92</v>
      </c>
      <c r="B184" s="18">
        <v>7428</v>
      </c>
      <c r="C184" s="18">
        <v>4140</v>
      </c>
    </row>
    <row r="185" spans="1:3" ht="12.75" customHeight="1">
      <c r="A185" s="26" t="s">
        <v>88</v>
      </c>
      <c r="B185" s="27">
        <f>B30+B39+B49+B57+B61+B71+B75+B84+B90+B95+B101+B105+B109+B114+B118+B125+B130+B141+B144+B149</f>
        <v>2676211</v>
      </c>
      <c r="C185" s="27">
        <f>C30+C39+C49+C57+C61+C71+C75+C84+C90+C95+C101+C105+C109+C114+C118+C125+C130+C141+C144+C149</f>
        <v>2411582</v>
      </c>
    </row>
    <row r="186" spans="1:3" ht="12.75" customHeight="1" thickBot="1">
      <c r="A186" s="28" t="s">
        <v>89</v>
      </c>
      <c r="B186" s="29">
        <f>B53+B121+B142+B145+B150+B80</f>
        <v>764590</v>
      </c>
      <c r="C186" s="29">
        <f>C53+C121+C142+C145+C150+C146+C80</f>
        <v>1000318</v>
      </c>
    </row>
    <row r="187" spans="1:3" ht="21.75" customHeight="1" thickBot="1">
      <c r="A187" s="37" t="s">
        <v>91</v>
      </c>
      <c r="B187" s="36">
        <f>B29+B38+B48+B60+B70+B89+B94+B100+B105+B108+B117+B124+B147+B83+B74+B113+B56+B129</f>
        <v>3440801</v>
      </c>
      <c r="C187" s="36">
        <f>C29+C38+C48+C60+C70+C89+C94+C100+C105+C108+C117+C124+C147+C83+C74+C113+C56+C129+C146</f>
        <v>3411900</v>
      </c>
    </row>
    <row r="188" spans="1:3" ht="19.5" customHeight="1" thickTop="1">
      <c r="A188" s="47" t="s">
        <v>43</v>
      </c>
      <c r="B188" s="48">
        <f>B187-B27</f>
        <v>300000</v>
      </c>
      <c r="C188" s="48">
        <f>C187-C27</f>
        <v>500000</v>
      </c>
    </row>
    <row r="189" spans="1:3" ht="9.75" customHeight="1">
      <c r="A189" s="14" t="s">
        <v>1</v>
      </c>
      <c r="B189" s="19"/>
      <c r="C189" s="19"/>
    </row>
    <row r="190" spans="1:3" ht="12.75" customHeight="1" thickBot="1">
      <c r="A190" s="15" t="s">
        <v>60</v>
      </c>
      <c r="B190" s="23">
        <v>300000</v>
      </c>
      <c r="C190" s="23">
        <v>500000</v>
      </c>
    </row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spans="1:2" ht="12.75" customHeight="1">
      <c r="A199" s="1"/>
      <c r="B199" s="4"/>
    </row>
    <row r="200" ht="12.75" customHeight="1"/>
    <row r="201" spans="1:2" ht="12.75" customHeight="1">
      <c r="A201" s="1"/>
      <c r="B201" s="4"/>
    </row>
    <row r="202" ht="12.75" customHeight="1"/>
    <row r="203" ht="12.75" customHeight="1">
      <c r="A203" s="2"/>
    </row>
    <row r="204" ht="12.75" customHeight="1">
      <c r="A204" s="2"/>
    </row>
    <row r="205" ht="12.75" customHeight="1">
      <c r="A205" s="2"/>
    </row>
    <row r="206" ht="12.75" customHeight="1">
      <c r="A206" s="2"/>
    </row>
    <row r="207" ht="15" customHeight="1">
      <c r="A207" s="2"/>
    </row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</sheetData>
  <mergeCells count="3">
    <mergeCell ref="A3:C3"/>
    <mergeCell ref="A4:C4"/>
    <mergeCell ref="A5:C5"/>
  </mergeCells>
  <printOptions horizontalCentered="1"/>
  <pageMargins left="0.984251968503937" right="0.5905511811023623" top="0.5905511811023623" bottom="0.5905511811023623" header="0.7086614173228347" footer="0.31496062992125984"/>
  <pageSetup horizontalDpi="600" verticalDpi="600" orientation="portrait" paperSize="9" scale="92" r:id="rId1"/>
  <headerFooter alignWithMargins="0">
    <oddFooter>&amp;CStránka &amp;P</oddFooter>
  </headerFooter>
  <rowBreaks count="3" manualBreakCount="3">
    <brk id="55" max="255" man="1"/>
    <brk id="107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2006-11-14T10:47:29Z</cp:lastPrinted>
  <dcterms:created xsi:type="dcterms:W3CDTF">1997-01-24T11:07:25Z</dcterms:created>
  <dcterms:modified xsi:type="dcterms:W3CDTF">2006-11-15T09:52:01Z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-270732666</vt:i4>
  </property>
  <property fmtid="{D5CDD505-2E9C-101B-9397-08002B2CF9AE}" pid="3" name="_EmailSubject">
    <vt:lpwstr>Bilance na rok 2007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-2120926727</vt:i4>
  </property>
</Properties>
</file>