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firstSheet="6" activeTab="6"/>
  </bookViews>
  <sheets>
    <sheet name="Tabulky DZ - MŠ" sheetId="1" r:id="rId1"/>
    <sheet name="Tabulky DZ - ZŠ" sheetId="2" r:id="rId2"/>
    <sheet name="Tabulky DZ - SŠ celkem" sheetId="3" r:id="rId3"/>
    <sheet name="Tabulky DZ - G" sheetId="4" r:id="rId4"/>
    <sheet name="Tabulky DZ - SOŠ" sheetId="5" r:id="rId5"/>
    <sheet name="Tabulky DZ - SOU" sheetId="6" r:id="rId6"/>
    <sheet name="Tabulky DZ - nástavby" sheetId="7" r:id="rId7"/>
    <sheet name="Tabulky DZ - speciální školy" sheetId="8" r:id="rId8"/>
    <sheet name="Tabulky DZ - VOŠ" sheetId="9" r:id="rId9"/>
  </sheets>
  <definedNames>
    <definedName name="_xlnm.Print_Area" localSheetId="0">'Tabulky DZ - MŠ'!$A$1:$Q$30</definedName>
    <definedName name="_xlnm.Print_Area" localSheetId="4">'Tabulky DZ - SOŠ'!$A$1:$Q$55,'Tabulky DZ - SOŠ'!$A$57:$Q$63</definedName>
  </definedNames>
  <calcPr fullCalcOnLoad="1"/>
</workbook>
</file>

<file path=xl/sharedStrings.xml><?xml version="1.0" encoding="utf-8"?>
<sst xmlns="http://schemas.openxmlformats.org/spreadsheetml/2006/main" count="568" uniqueCount="234">
  <si>
    <t>Mateřské školy (MŠ) bez speciálních mateřských škol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</si>
  <si>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</si>
  <si>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</si>
  <si>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</si>
  <si>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</si>
  <si>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</si>
  <si>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</si>
  <si>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</si>
  <si>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</si>
  <si>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</si>
  <si>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</si>
  <si>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</si>
  <si>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</si>
  <si>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</si>
  <si>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</si>
  <si>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</si>
  <si>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</si>
  <si>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</si>
  <si>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skutečnost</t>
  </si>
  <si>
    <t>výhled</t>
  </si>
  <si>
    <t xml:space="preserve">Demografická projekce </t>
  </si>
  <si>
    <t>Děti ve věku 2 roky</t>
  </si>
  <si>
    <t xml:space="preserve">                  3 roky           </t>
  </si>
  <si>
    <t xml:space="preserve">                  4 roky</t>
  </si>
  <si>
    <t xml:space="preserve">                  5 let</t>
  </si>
  <si>
    <t xml:space="preserve">                  6 let</t>
  </si>
  <si>
    <t>Věková skupina 3-5 let</t>
  </si>
  <si>
    <t xml:space="preserve"> Počet dětí zapsaných v mateřské škole (vč.přípravných ročníků)</t>
  </si>
  <si>
    <t>Děti celkem</t>
  </si>
  <si>
    <t>z toho ve věku mladších 3 let</t>
  </si>
  <si>
    <t xml:space="preserve">                                   3 leté</t>
  </si>
  <si>
    <t xml:space="preserve">                                   4 leté</t>
  </si>
  <si>
    <t xml:space="preserve">                                   5 leté</t>
  </si>
  <si>
    <t xml:space="preserve">                                   6 leté a starší</t>
  </si>
  <si>
    <t xml:space="preserve"> Podíl dětí zapsaných v mateřských školách z jednotek věku v %</t>
  </si>
  <si>
    <t>Podíl dětí v MŠ celkem z věk.skup.3-5 letých</t>
  </si>
  <si>
    <t>Podíl dětí mladších  v MŠ z 2 letých</t>
  </si>
  <si>
    <t>Podíl dětí 3 letých v MŠ  z 3 letých</t>
  </si>
  <si>
    <t>Podíl dětí 4 letých v MŠ  z 4 letých</t>
  </si>
  <si>
    <t>Podíl dětí 5 letých v MŠ z 5 letých</t>
  </si>
  <si>
    <t>Podíl dětí starších ze 6 letých</t>
  </si>
  <si>
    <t>Počet dětí na učitele</t>
  </si>
  <si>
    <t>x</t>
  </si>
  <si>
    <r>
      <t>Učitelé mateřských škol</t>
    </r>
    <r>
      <rPr>
        <b/>
        <i/>
        <vertAlign val="superscript"/>
        <sz val="11"/>
        <rFont val="Arial"/>
        <family val="2"/>
      </rPr>
      <t>1)</t>
    </r>
    <r>
      <rPr>
        <b/>
        <i/>
        <sz val="11"/>
        <rFont val="Arial"/>
        <family val="2"/>
      </rPr>
      <t>)</t>
    </r>
  </si>
  <si>
    <r>
      <t>Počet učitelů celkem</t>
    </r>
    <r>
      <rPr>
        <vertAlign val="superscript"/>
        <sz val="10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</si>
  <si>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přepočtený stav ze zahajovacích výkazů</t>
    </r>
  </si>
  <si>
    <t>Základní vzdělávání bez speciálních základních škol</t>
  </si>
  <si>
    <t>2009/2010</t>
  </si>
  <si>
    <t>2010/2011</t>
  </si>
  <si>
    <t>Demografická projekce</t>
  </si>
  <si>
    <t>Děti ve věku 6 let</t>
  </si>
  <si>
    <t>Věková skupina 6-14 let</t>
  </si>
  <si>
    <t xml:space="preserve">Žáci v základním vzdělávání </t>
  </si>
  <si>
    <t>Počet žáků přijatých do 1.roč. základních škol</t>
  </si>
  <si>
    <t>Podíl z dětí 6letých v %</t>
  </si>
  <si>
    <t>Počet žáků přípravných tříd na základní škole</t>
  </si>
  <si>
    <t>Počet žáků na I.stupni základních škol</t>
  </si>
  <si>
    <t xml:space="preserve">    z toho v 5. ročníku</t>
  </si>
  <si>
    <t xml:space="preserve">Počet žáků na II.stupni základních škol </t>
  </si>
  <si>
    <t xml:space="preserve">    z toho v 7.ročníku</t>
  </si>
  <si>
    <t xml:space="preserve">Počet žáků základních škol celkem </t>
  </si>
  <si>
    <r>
      <t>Počet absolventů</t>
    </r>
    <r>
      <rPr>
        <sz val="10"/>
        <rFont val="Arial CE"/>
        <family val="0"/>
      </rPr>
      <t xml:space="preserve"> základních škol </t>
    </r>
  </si>
  <si>
    <t>Počet žáků odcházejících do 6letých a 8letých škol</t>
  </si>
  <si>
    <t xml:space="preserve">    v tom do 8letých gymnázií</t>
  </si>
  <si>
    <t xml:space="preserve">              podíl ze žáků 5.ročníku předchoz.roku zákl.školy v %</t>
  </si>
  <si>
    <t xml:space="preserve">    v tom do 8letých tanečních konzervatoří</t>
  </si>
  <si>
    <t xml:space="preserve">    v tom do 6letých gymnázií</t>
  </si>
  <si>
    <t xml:space="preserve">              podíl ze žáků 7.roč. předchoz roku zákl.školy</t>
  </si>
  <si>
    <t>Počet žáků v nižších stupních 6letých a 8letých škol</t>
  </si>
  <si>
    <t>Učitelé základních škol</t>
  </si>
  <si>
    <t>z toho na I.stupni</t>
  </si>
  <si>
    <t xml:space="preserve">              II. stupni       </t>
  </si>
  <si>
    <t>Počet žáků na učitele celkem</t>
  </si>
  <si>
    <t>z toho na na I.stupni</t>
  </si>
  <si>
    <t xml:space="preserve">                   II.stupni</t>
  </si>
  <si>
    <t>Střední školy celkem -  denní studium (vč.speciálních středních škol)</t>
  </si>
  <si>
    <t>Mládež ve věku 15let</t>
  </si>
  <si>
    <t>Věková skupina 15-18 let</t>
  </si>
  <si>
    <t>Žáci přijatí do středních škol (vč. speciálních středních škol)</t>
  </si>
  <si>
    <t xml:space="preserve">     jejich podíl z dětí 15letých v %</t>
  </si>
  <si>
    <t>Žáci přijatí do středního vzdělávání s maturitní zkouškou</t>
  </si>
  <si>
    <t xml:space="preserve">      jejich podíl z přijatých do SŠ v %</t>
  </si>
  <si>
    <t>Žáci přijatí do středního vzdělávání a středního vzdělávání s výučním listem</t>
  </si>
  <si>
    <t xml:space="preserve">       jejich podíl  z absolventů ZŠ v %</t>
  </si>
  <si>
    <t>*) včetně příslušných ročníků 6letých a 8letých gymnázií a 8letých konzervatoří</t>
  </si>
  <si>
    <t>**) studium na gymnáziích 4letých, v přísl.ročnících 6letých a 8letých gymnázií a v oborech lyceum na SOŠ</t>
  </si>
  <si>
    <t>Žáci ve středních školách celkem (vč. speciálních středních škol)</t>
  </si>
  <si>
    <t xml:space="preserve">Počet žáků středních škol </t>
  </si>
  <si>
    <t>Počet žáků středních škol bez nástavbového studia</t>
  </si>
  <si>
    <t xml:space="preserve">      Podíl z věkové skupiny 15-18 let v %</t>
  </si>
  <si>
    <t xml:space="preserve">Počet žáků ve středním vzdělávání s maturitní zkouškou      </t>
  </si>
  <si>
    <t xml:space="preserve">      jejich podíl z žáků středních škol v %</t>
  </si>
  <si>
    <t>Počet žáků ve středním vzdělávání a středním vzdělávání s výučním listem</t>
  </si>
  <si>
    <r>
      <t>Počet absolventů</t>
    </r>
    <r>
      <rPr>
        <sz val="10"/>
        <rFont val="Arial CE"/>
        <family val="0"/>
      </rPr>
      <t xml:space="preserve"> středních škol (vč.speciálních středních škol)</t>
    </r>
  </si>
  <si>
    <t xml:space="preserve">Střední školy celkem - ostatní formy studia  </t>
  </si>
  <si>
    <t>Žáci přijatí do středních škol (vč.  nástavbového studia)</t>
  </si>
  <si>
    <t>Počet žáků přijatých do středního vzdělávání s  maturitní zkouškou</t>
  </si>
  <si>
    <t xml:space="preserve">            z toho do lyceí</t>
  </si>
  <si>
    <t xml:space="preserve">           podíl přijatých žáků do středního vzdělávání s maturitní zkouškou z přijatých na SŠ v %</t>
  </si>
  <si>
    <t xml:space="preserve">           podíl přijatých do všeob.vzděl.z přijatých do SŠ v %</t>
  </si>
  <si>
    <t>Počet žáků přijatých do středního vzdělávání a středního vzdělávání s výučním listem</t>
  </si>
  <si>
    <t xml:space="preserve">           jejich podíl z absolventů ZŠ v %</t>
  </si>
  <si>
    <t>Žáci ve středních školách celkem (vč.nástavbového studia)</t>
  </si>
  <si>
    <t xml:space="preserve">v tom ve středním vzdělávání s maturitní zkouškou       </t>
  </si>
  <si>
    <t>v tom počet žáků ve středním vzdělávání a středním vzdělávání s výučním listem</t>
  </si>
  <si>
    <t xml:space="preserve">     jejich podíl z žáků středních škol v %</t>
  </si>
  <si>
    <r>
      <t>Počet absolventů</t>
    </r>
    <r>
      <rPr>
        <sz val="10"/>
        <rFont val="Arial CE"/>
        <family val="0"/>
      </rPr>
      <t xml:space="preserve"> středních škol </t>
    </r>
  </si>
  <si>
    <r>
      <t>Žáci přijatí do 1.roč. středních škol</t>
    </r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 xml:space="preserve"> </t>
    </r>
  </si>
  <si>
    <r>
      <t>Žáci přijatí do 1.roč. středních škol</t>
    </r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 xml:space="preserve"> bez nástavbového studia (viz tab.7)</t>
    </r>
  </si>
  <si>
    <r>
      <t>Žáci přijatí do všeobecného vzdělávání</t>
    </r>
    <r>
      <rPr>
        <vertAlign val="superscript"/>
        <sz val="10"/>
        <rFont val="Arial"/>
        <family val="2"/>
      </rPr>
      <t>**)</t>
    </r>
  </si>
  <si>
    <r>
      <t>Počet žáků ve všeobecném vzdělávání</t>
    </r>
    <r>
      <rPr>
        <vertAlign val="superscript"/>
        <sz val="10"/>
        <rFont val="Arial"/>
        <family val="2"/>
      </rPr>
      <t>*)</t>
    </r>
  </si>
  <si>
    <r>
      <t>Počet žáků přijatých do 1.roč. středních škol</t>
    </r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 xml:space="preserve"> </t>
    </r>
  </si>
  <si>
    <r>
      <t>Počet přijatých do všeobecného vzdělávání</t>
    </r>
    <r>
      <rPr>
        <vertAlign val="superscript"/>
        <sz val="10"/>
        <rFont val="Arial"/>
        <family val="2"/>
      </rPr>
      <t>**)</t>
    </r>
  </si>
  <si>
    <r>
      <t>v tom počet žáků ve všeobecném vzdělávání</t>
    </r>
    <r>
      <rPr>
        <vertAlign val="superscript"/>
        <sz val="9"/>
        <rFont val="Arial"/>
        <family val="2"/>
      </rPr>
      <t>*)</t>
    </r>
  </si>
  <si>
    <t>GYMNÁZIA (bez speciálních středních škol) v denním/prezenčním studiu</t>
  </si>
  <si>
    <t>Žáci přijatí</t>
  </si>
  <si>
    <t>Počet přijatých žáků do 4letých gymnázií a příslušných ročníků 6letých a 8letých gymnázií</t>
  </si>
  <si>
    <t>Podíl přijatých z 15 letých v %</t>
  </si>
  <si>
    <t>Žáci celkem</t>
  </si>
  <si>
    <t>Počet žáků gymnázií celkem (ve všech ročnících)</t>
  </si>
  <si>
    <t xml:space="preserve">v tom ve 4letých gymnáziích </t>
  </si>
  <si>
    <t>v tom v 6letých a 8letých gymnáziích celkem</t>
  </si>
  <si>
    <t xml:space="preserve">                  v tom v ročnících odpovídajících ZŠ</t>
  </si>
  <si>
    <t xml:space="preserve">                  v tom v ročnících odpovídajících SŠ</t>
  </si>
  <si>
    <t>Podíl žáků gymnázií odpovídajících SŠ z 15-18 leté mládeže v %</t>
  </si>
  <si>
    <t>Podíl žáků příslušných ročníků gymnázií z žáků středních škol celkem v %</t>
  </si>
  <si>
    <t>GYMNÁZIA (bez speciálních středních škol) v ostatních formách studia</t>
  </si>
  <si>
    <t xml:space="preserve">                      z toho v ročnících odpovídajících SŠ</t>
  </si>
  <si>
    <t xml:space="preserve">Učitelé gymnázií </t>
  </si>
  <si>
    <t>Žáci denního studia na učitele celkem</t>
  </si>
  <si>
    <r>
      <t>Počet absolventů</t>
    </r>
    <r>
      <rPr>
        <sz val="10"/>
        <rFont val="Arial"/>
        <family val="2"/>
      </rPr>
      <t xml:space="preserve"> gymnázií (vč.6letých a 8letých) </t>
    </r>
  </si>
  <si>
    <r>
      <t>1)</t>
    </r>
    <r>
      <rPr>
        <sz val="8"/>
        <rFont val="Arial"/>
        <family val="2"/>
      </rPr>
      <t xml:space="preserve"> přepočtený stav ze zahajovacího výkazu</t>
    </r>
  </si>
  <si>
    <t>STŘEDNÍ ODBORNÉ ŠKOLY ( bez nástavbového studia a speciálních středních škol) v denním studiu - SOŠ</t>
  </si>
  <si>
    <t xml:space="preserve">Žáci přijatí </t>
  </si>
  <si>
    <t>Počet přijatých žáků do SOŠ celkem (vč.přísl.roč.konzervatoří)</t>
  </si>
  <si>
    <t xml:space="preserve">v tom počet přijatých do středního vzdělání s maturitní zkouškou </t>
  </si>
  <si>
    <t xml:space="preserve">         z toho do oborů lyceum</t>
  </si>
  <si>
    <t>v tom počet přijatých do středního vzdělání bez maturitní zkoušky</t>
  </si>
  <si>
    <t>Podíl žáků SOŠ z žáků středních škol celkem v %</t>
  </si>
  <si>
    <t>v tom ve středním vzdělávání s maturitní zkouškou v %</t>
  </si>
  <si>
    <t xml:space="preserve">            z toho v oborech lyceum v %</t>
  </si>
  <si>
    <t>v tom ve středním vzdělávání bez maturitní zkoušky v %</t>
  </si>
  <si>
    <t>Počet žáků SOŠ celkem (vč.přísl.roč.konzervatoří)</t>
  </si>
  <si>
    <t xml:space="preserve">v tom ve středním vzdělávání s maturitní zkouškou </t>
  </si>
  <si>
    <t xml:space="preserve">            z toho v oborech lyceum </t>
  </si>
  <si>
    <t>Podíl žáků SOŠ z 15-18leté mládeže v %</t>
  </si>
  <si>
    <t>Podíl  žáků SOŠ z žáků SŠ celkem v %</t>
  </si>
  <si>
    <t>Podíl žáků oboru lyceum z žáků středního vzdělávání s maturitní zkouškou na SOŠ v %</t>
  </si>
  <si>
    <t>v tom střední vzdělání s maturitní zkouškou</t>
  </si>
  <si>
    <t xml:space="preserve">                            z toho obor lyceum</t>
  </si>
  <si>
    <t>v tom střední vzdělání bez maturitní zkoušky</t>
  </si>
  <si>
    <t>STŘEDNÍ ODBORNÉ ŠKOLY ( bez nástavbového studia a speciálních středních škol) v ostatních formách studia - SOŠ</t>
  </si>
  <si>
    <t>v tom počet přijatých do středního vzdělávání s maturitní zkouškou</t>
  </si>
  <si>
    <t>v tom počet přijatých do středního vzdělávání bez maturitní zkoušky</t>
  </si>
  <si>
    <t>Podíl žáků přijatých do SOŠ z žáků přijatých do středních škol v ostatních formách studia celkem v %</t>
  </si>
  <si>
    <t>v tom do středního vzdělávání s maturitní zkouškou v %</t>
  </si>
  <si>
    <t xml:space="preserve">            z toho do oborů lyceum v %</t>
  </si>
  <si>
    <t>v tom do středního vzdělávání bez maturitní zkoušky v %</t>
  </si>
  <si>
    <t>v tom ve středním vzdělávání s maturitní zkouškou</t>
  </si>
  <si>
    <t>v tom ve středním vzdělávání bez maturitní zkoušky</t>
  </si>
  <si>
    <t>Podíl  žáků SOŠ z žáků SŠ v ostatních formách studia celkem v %</t>
  </si>
  <si>
    <t>Podíl žáků oboru lyceum ze středního vzdělávání s maturitní zkouškou na SOŠ v ostatních formách studia v %</t>
  </si>
  <si>
    <t>v tom střední vzdělávání s maturitní zkouškou</t>
  </si>
  <si>
    <t xml:space="preserve">                            z toho lycea</t>
  </si>
  <si>
    <t>Učitelé středních odborných škol</t>
  </si>
  <si>
    <r>
      <t>Počet absolventů</t>
    </r>
    <r>
      <rPr>
        <sz val="10"/>
        <rFont val="Arial"/>
        <family val="2"/>
      </rPr>
      <t xml:space="preserve"> středních odborných škol </t>
    </r>
  </si>
  <si>
    <r>
      <t>Počet absolventů</t>
    </r>
    <r>
      <rPr>
        <sz val="9"/>
        <rFont val="Arial"/>
        <family val="2"/>
      </rPr>
      <t xml:space="preserve"> středních odborných škol </t>
    </r>
  </si>
  <si>
    <t>STŘEDNÍ ODBORNÁ UČILIŠTĚ  a učiliště (bez nástavbového studia a speciálních středních škol) v denním/prezenčním studiu - (SOU a U)</t>
  </si>
  <si>
    <t xml:space="preserve">Počet přijatých žáků do SOU celkem </t>
  </si>
  <si>
    <t>v tom počet přijatých do středního vzdělávání s výučním listem</t>
  </si>
  <si>
    <t>Podíl žáků přijatých do SOU z přijatých žáků do středních škol celkem v %</t>
  </si>
  <si>
    <t>v tom do středního vzdělávání s výučním listem v %</t>
  </si>
  <si>
    <t xml:space="preserve">Počet žáků SOU celkem </t>
  </si>
  <si>
    <t>v tom ve středním vzdělávání s výučním listem</t>
  </si>
  <si>
    <t>Podíl žáků SOU z 15-18leté mládeže v %</t>
  </si>
  <si>
    <t>Podíl žáků SOU z žáků SŠ celkem v %</t>
  </si>
  <si>
    <t>v tom ve středním vzdělávání s výučním listem v %</t>
  </si>
  <si>
    <t>v tom ve středním vzdělání s maturitní zkouškou</t>
  </si>
  <si>
    <t>v tom ve středním vzdělání s výučním listem</t>
  </si>
  <si>
    <t>STŘEDNÍ ODBORNÁ UČILIŠTĚ  a učiliště (bez nástavbového studia a speciálních středních škol) v OFS studiu - (SOU a U)</t>
  </si>
  <si>
    <t>Podíl žáků SOU z žáků středních škol celkem v %</t>
  </si>
  <si>
    <t>v tom ve středním vzdělání s výučním listem v %</t>
  </si>
  <si>
    <t>v tom ve středním vzdělání s maturitní zkouškou v %</t>
  </si>
  <si>
    <t>v tom ve stedním vzdělání s výučním listem v %</t>
  </si>
  <si>
    <t>Žáci denního studia na učitele odborného výcviku</t>
  </si>
  <si>
    <r>
      <t>Žáci přijatí</t>
    </r>
    <r>
      <rPr>
        <b/>
        <i/>
        <sz val="11"/>
        <color indexed="10"/>
        <rFont val="Arial"/>
        <family val="2"/>
      </rPr>
      <t xml:space="preserve"> </t>
    </r>
  </si>
  <si>
    <r>
      <t>Počet absolventů</t>
    </r>
    <r>
      <rPr>
        <sz val="9"/>
        <rFont val="Arial"/>
        <family val="2"/>
      </rPr>
      <t xml:space="preserve"> SOU</t>
    </r>
  </si>
  <si>
    <r>
      <t>Učitelé středních odborných učilišť</t>
    </r>
    <r>
      <rPr>
        <b/>
        <i/>
        <vertAlign val="superscript"/>
        <sz val="11"/>
        <rFont val="Arial"/>
        <family val="2"/>
      </rPr>
      <t>1)</t>
    </r>
  </si>
  <si>
    <r>
      <t>počet učitelů celkem</t>
    </r>
    <r>
      <rPr>
        <vertAlign val="superscript"/>
        <sz val="10"/>
        <rFont val="Arial"/>
        <family val="2"/>
      </rPr>
      <t>1)</t>
    </r>
  </si>
  <si>
    <r>
      <t>počet učitelů odborného výcviku</t>
    </r>
    <r>
      <rPr>
        <vertAlign val="superscript"/>
        <sz val="10"/>
        <rFont val="Arial"/>
        <family val="2"/>
      </rPr>
      <t>1)</t>
    </r>
  </si>
  <si>
    <t>Nástavbové studium v denní formě</t>
  </si>
  <si>
    <t>Žáci přijatí do nástavbového studia</t>
  </si>
  <si>
    <t xml:space="preserve">Počet přijatých do nástavbového studia celkem </t>
  </si>
  <si>
    <t>z toho na SOŠ</t>
  </si>
  <si>
    <t xml:space="preserve">          na SOU</t>
  </si>
  <si>
    <t>Podíl přijatých na počtu absolventů středního vzdělávání s výučním listem v %</t>
  </si>
  <si>
    <t xml:space="preserve">Počet žáků celkem </t>
  </si>
  <si>
    <t>Absolventi celkem</t>
  </si>
  <si>
    <t>Počet absolventů celkem</t>
  </si>
  <si>
    <t>Nástavbové studium v ostatních formách studia</t>
  </si>
  <si>
    <t>Poznámka: žáci obou forem nástavbového studia se pro posouzení  kapacit započítávají do příslušných typů škol</t>
  </si>
  <si>
    <t>Příloha č.10</t>
  </si>
  <si>
    <t>Školy pro děti a žáky se speciálními vzdělávacími potřebami (dále jen speciální školy) -  denní studium (bez škol při VÚ)</t>
  </si>
  <si>
    <t>Počet dětí a žáků:</t>
  </si>
  <si>
    <t>ve speciálních mateřských školách</t>
  </si>
  <si>
    <t>ve speciálních základních školách vč.přípravných ročníků</t>
  </si>
  <si>
    <t>Speciální střední školy</t>
  </si>
  <si>
    <t>Počet přijatých žáků</t>
  </si>
  <si>
    <t>v tom do</t>
  </si>
  <si>
    <t xml:space="preserve">               SOŠ + G (u 5letých, 7letých a 8letých odpovídající roč.)</t>
  </si>
  <si>
    <t xml:space="preserve">               SOU a OU</t>
  </si>
  <si>
    <t xml:space="preserve">Celkový počet žáků speciálních středních škol </t>
  </si>
  <si>
    <t>z toho v</t>
  </si>
  <si>
    <t>Počet  učitelů celkem</t>
  </si>
  <si>
    <t>Počet  učitelů odborného výcviku a učitelů praktického vyučování</t>
  </si>
  <si>
    <t>Žáci denního studia na učitele</t>
  </si>
  <si>
    <r>
      <t>Učitelé speciálních škol</t>
    </r>
    <r>
      <rPr>
        <b/>
        <i/>
        <vertAlign val="superscript"/>
        <sz val="10"/>
        <rFont val="Arial"/>
        <family val="2"/>
      </rPr>
      <t>1)</t>
    </r>
  </si>
  <si>
    <t>Vyšší odborné školy - denní/prezenční forma studia</t>
  </si>
  <si>
    <t>19 letá mládež</t>
  </si>
  <si>
    <t>Věková skupina 19-21 let</t>
  </si>
  <si>
    <t>Studenti přijatí na VOŠ</t>
  </si>
  <si>
    <t>Počet přijatých studentů</t>
  </si>
  <si>
    <t>Podíl na 19 leté mládeži v %</t>
  </si>
  <si>
    <t xml:space="preserve">Studenti VOŠ </t>
  </si>
  <si>
    <t>Počet studentů</t>
  </si>
  <si>
    <t>Podíl ze skupiny 19-21 let</t>
  </si>
  <si>
    <t>Počet absolventů VOŠ</t>
  </si>
  <si>
    <t>Vyšší odborné školy - ostatní formy studia</t>
  </si>
  <si>
    <t>Absolventi VOŠ</t>
  </si>
  <si>
    <t>Počet absolventů</t>
  </si>
  <si>
    <t>Učitelé VOŠ</t>
  </si>
  <si>
    <t>Studenti denního studia na učitele celkem</t>
  </si>
  <si>
    <r>
      <t>Žáci denního studia na učitele odborného výcviku a učitele praktického vyučování2</t>
    </r>
    <r>
      <rPr>
        <vertAlign val="superscript"/>
        <sz val="10"/>
        <rFont val="Arial"/>
        <family val="2"/>
      </rPr>
      <t>)</t>
    </r>
  </si>
  <si>
    <r>
      <t>2)</t>
    </r>
    <r>
      <rPr>
        <sz val="8"/>
        <rFont val="Arial"/>
        <family val="2"/>
      </rPr>
      <t xml:space="preserve">  Do podílu jsou zahrnuti jen žáci SOU a OU, tedy škol, kde vyučují učitelé odborného výcviku a učitelé praktického vyučování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</si>
</sst>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0.0000"/>
    <numFmt numFmtId="167" formatCode="0.000"/>
    <numFmt numFmtId="168" formatCode="0.00000"/>
    <numFmt numFmtId="169" formatCode="0.000000"/>
    <numFmt numFmtId="170" formatCode="0.000%"/>
    <numFmt numFmtId="171" formatCode="#,##0.00000"/>
  </numFmts>
  <fonts count="15">
    <font>
      <sz val="10"/>
      <name val="Arial CE"/>
      <family val="0"/>
    </font>
    <font>
      <b/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b/>
      <i/>
      <sz val="11"/>
      <color indexed="10"/>
      <name val="Arial"/>
      <family val="2"/>
    </font>
    <font>
      <b/>
      <sz val="10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9" fontId="3" fillId="0" borderId="4" xfId="19" applyFont="1" applyFill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0" fontId="3" fillId="0" borderId="2" xfId="0" applyFont="1" applyFill="1" applyBorder="1" applyAlignment="1">
      <alignment/>
    </xf>
    <xf numFmtId="10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Fill="1" applyBorder="1" applyAlignment="1">
      <alignment/>
    </xf>
    <xf numFmtId="0" fontId="6" fillId="0" borderId="2" xfId="0" applyFont="1" applyBorder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vertical="justify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/>
    </xf>
    <xf numFmtId="10" fontId="3" fillId="0" borderId="2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3" fontId="0" fillId="0" borderId="2" xfId="0" applyNumberFormat="1" applyFill="1" applyBorder="1" applyAlignment="1">
      <alignment horizontal="right"/>
    </xf>
    <xf numFmtId="0" fontId="9" fillId="0" borderId="5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1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6" fillId="0" borderId="3" xfId="0" applyFont="1" applyBorder="1" applyAlignment="1">
      <alignment wrapText="1"/>
    </xf>
    <xf numFmtId="10" fontId="0" fillId="0" borderId="0" xfId="0" applyNumberFormat="1" applyAlignment="1">
      <alignment/>
    </xf>
    <xf numFmtId="0" fontId="3" fillId="0" borderId="1" xfId="0" applyFont="1" applyFill="1" applyBorder="1" applyAlignment="1">
      <alignment vertical="justify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 shrinkToFit="1"/>
    </xf>
    <xf numFmtId="0" fontId="7" fillId="0" borderId="6" xfId="0" applyFont="1" applyFill="1" applyBorder="1" applyAlignment="1">
      <alignment/>
    </xf>
    <xf numFmtId="10" fontId="3" fillId="0" borderId="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2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9" fillId="0" borderId="2" xfId="0" applyFont="1" applyFill="1" applyBorder="1" applyAlignment="1">
      <alignment wrapText="1"/>
    </xf>
    <xf numFmtId="171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2" xfId="0" applyFont="1" applyFill="1" applyBorder="1" applyAlignment="1">
      <alignment wrapText="1"/>
    </xf>
    <xf numFmtId="1" fontId="0" fillId="0" borderId="2" xfId="0" applyNumberFormat="1" applyFill="1" applyBorder="1" applyAlignment="1">
      <alignment/>
    </xf>
    <xf numFmtId="0" fontId="11" fillId="0" borderId="2" xfId="0" applyFont="1" applyFill="1" applyBorder="1" applyAlignment="1">
      <alignment wrapText="1"/>
    </xf>
    <xf numFmtId="1" fontId="3" fillId="0" borderId="2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4" fontId="3" fillId="0" borderId="2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1" fontId="0" fillId="0" borderId="0" xfId="0" applyNumberFormat="1" applyFill="1" applyBorder="1" applyAlignment="1">
      <alignment/>
    </xf>
    <xf numFmtId="0" fontId="9" fillId="0" borderId="2" xfId="0" applyFon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 wrapText="1"/>
    </xf>
    <xf numFmtId="3" fontId="0" fillId="0" borderId="4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3" xfId="0" applyBorder="1" applyAlignment="1">
      <alignment wrapText="1"/>
    </xf>
    <xf numFmtId="3" fontId="1" fillId="0" borderId="0" xfId="0" applyNumberFormat="1" applyFont="1" applyAlignment="1">
      <alignment/>
    </xf>
    <xf numFmtId="0" fontId="0" fillId="0" borderId="3" xfId="0" applyFill="1" applyBorder="1" applyAlignment="1">
      <alignment/>
    </xf>
    <xf numFmtId="0" fontId="9" fillId="0" borderId="5" xfId="0" applyFont="1" applyBorder="1" applyAlignment="1">
      <alignment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13" fillId="0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3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5" sqref="I15"/>
    </sheetView>
  </sheetViews>
  <sheetFormatPr defaultColWidth="9.00390625" defaultRowHeight="12.75"/>
  <cols>
    <col min="1" max="1" width="38.75390625" style="0" customWidth="1"/>
  </cols>
  <sheetData>
    <row r="1" spans="10:11" ht="12.75">
      <c r="J1" s="1"/>
      <c r="K1" s="1"/>
    </row>
    <row r="2" ht="15.75">
      <c r="A2" s="3" t="s">
        <v>0</v>
      </c>
    </row>
    <row r="3" spans="1:17" ht="12.7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pans="1:17" ht="12.75">
      <c r="A4" s="7"/>
      <c r="B4" s="86" t="s">
        <v>18</v>
      </c>
      <c r="C4" s="87"/>
      <c r="D4" s="87"/>
      <c r="E4" s="87"/>
      <c r="F4" s="88"/>
      <c r="G4" s="86" t="s">
        <v>19</v>
      </c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4.25">
      <c r="A5" s="89" t="s">
        <v>20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ht="12.75">
      <c r="A6" s="8" t="s">
        <v>21</v>
      </c>
      <c r="B6" s="9"/>
      <c r="C6" s="9"/>
      <c r="D6" s="9">
        <v>4876</v>
      </c>
      <c r="E6" s="9">
        <v>4923</v>
      </c>
      <c r="F6" s="9">
        <v>4936</v>
      </c>
      <c r="G6" s="9">
        <v>5047</v>
      </c>
      <c r="H6" s="9">
        <v>5129</v>
      </c>
      <c r="I6" s="9">
        <v>5185</v>
      </c>
      <c r="J6" s="9">
        <v>5177</v>
      </c>
      <c r="K6" s="9">
        <v>5152</v>
      </c>
      <c r="L6" s="9">
        <v>5117</v>
      </c>
      <c r="M6" s="9">
        <v>5076</v>
      </c>
      <c r="N6" s="9">
        <v>5034</v>
      </c>
      <c r="O6" s="9">
        <v>4998</v>
      </c>
      <c r="P6" s="9">
        <v>4959</v>
      </c>
      <c r="Q6" s="9">
        <v>4917</v>
      </c>
    </row>
    <row r="7" spans="1:17" ht="12.75">
      <c r="A7" s="10" t="s">
        <v>22</v>
      </c>
      <c r="B7" s="9"/>
      <c r="C7" s="11"/>
      <c r="D7" s="11">
        <v>4906</v>
      </c>
      <c r="E7" s="11">
        <v>4874</v>
      </c>
      <c r="F7" s="11">
        <v>4922</v>
      </c>
      <c r="G7" s="11">
        <v>4935</v>
      </c>
      <c r="H7" s="11">
        <v>5045</v>
      </c>
      <c r="I7" s="11">
        <v>5127</v>
      </c>
      <c r="J7" s="11">
        <v>5184</v>
      </c>
      <c r="K7" s="11">
        <v>5176</v>
      </c>
      <c r="L7" s="11">
        <v>5150</v>
      </c>
      <c r="M7" s="11">
        <v>5116</v>
      </c>
      <c r="N7" s="11">
        <v>5075</v>
      </c>
      <c r="O7" s="11">
        <v>5032</v>
      </c>
      <c r="P7" s="11">
        <v>4997</v>
      </c>
      <c r="Q7" s="11">
        <v>4958</v>
      </c>
    </row>
    <row r="8" spans="1:17" ht="12.75">
      <c r="A8" s="10" t="s">
        <v>23</v>
      </c>
      <c r="B8" s="9"/>
      <c r="C8" s="11"/>
      <c r="D8" s="11">
        <v>4917</v>
      </c>
      <c r="E8" s="11">
        <v>4905</v>
      </c>
      <c r="F8" s="11">
        <v>4874</v>
      </c>
      <c r="G8" s="11">
        <v>4921</v>
      </c>
      <c r="H8" s="11">
        <v>4933</v>
      </c>
      <c r="I8" s="11">
        <v>5044</v>
      </c>
      <c r="J8" s="11">
        <v>5126</v>
      </c>
      <c r="K8" s="11">
        <v>5182</v>
      </c>
      <c r="L8" s="11">
        <v>5174</v>
      </c>
      <c r="M8" s="11">
        <v>5149</v>
      </c>
      <c r="N8" s="11">
        <v>5114</v>
      </c>
      <c r="O8" s="11">
        <v>5074</v>
      </c>
      <c r="P8" s="11">
        <v>5032</v>
      </c>
      <c r="Q8" s="11">
        <v>4996</v>
      </c>
    </row>
    <row r="9" spans="1:17" ht="12.75">
      <c r="A9" s="10" t="s">
        <v>24</v>
      </c>
      <c r="B9" s="12"/>
      <c r="C9" s="11"/>
      <c r="D9" s="11">
        <v>4994</v>
      </c>
      <c r="E9" s="11">
        <v>4916</v>
      </c>
      <c r="F9" s="11">
        <v>4904</v>
      </c>
      <c r="G9" s="11">
        <v>4872</v>
      </c>
      <c r="H9" s="11">
        <v>4920</v>
      </c>
      <c r="I9" s="11">
        <v>4932</v>
      </c>
      <c r="J9" s="11">
        <v>5042</v>
      </c>
      <c r="K9" s="11">
        <v>5124</v>
      </c>
      <c r="L9" s="11">
        <v>5182</v>
      </c>
      <c r="M9" s="11">
        <v>5173</v>
      </c>
      <c r="N9" s="11">
        <v>5147</v>
      </c>
      <c r="O9" s="11">
        <v>5113</v>
      </c>
      <c r="P9" s="11">
        <v>5073</v>
      </c>
      <c r="Q9" s="11">
        <v>5030</v>
      </c>
    </row>
    <row r="10" spans="1:17" ht="12.75">
      <c r="A10" s="10" t="s">
        <v>25</v>
      </c>
      <c r="B10" s="9"/>
      <c r="C10" s="11"/>
      <c r="D10" s="11">
        <v>4950</v>
      </c>
      <c r="E10" s="11">
        <v>4993</v>
      </c>
      <c r="F10" s="11">
        <v>4915</v>
      </c>
      <c r="G10" s="11">
        <v>4903</v>
      </c>
      <c r="H10" s="11">
        <v>4871</v>
      </c>
      <c r="I10" s="11">
        <v>4919</v>
      </c>
      <c r="J10" s="11">
        <v>4931</v>
      </c>
      <c r="K10" s="11">
        <v>5041</v>
      </c>
      <c r="L10" s="11">
        <v>5124</v>
      </c>
      <c r="M10" s="11">
        <v>5180</v>
      </c>
      <c r="N10" s="11">
        <v>5171</v>
      </c>
      <c r="O10" s="11">
        <v>5147</v>
      </c>
      <c r="P10" s="11">
        <v>5112</v>
      </c>
      <c r="Q10" s="11">
        <v>5072</v>
      </c>
    </row>
    <row r="11" spans="1:17" ht="12.75">
      <c r="A11" s="10" t="s">
        <v>26</v>
      </c>
      <c r="B11" s="11"/>
      <c r="C11" s="11"/>
      <c r="D11" s="11">
        <f aca="true" t="shared" si="0" ref="D11:Q11">SUM(D7:D9)</f>
        <v>14817</v>
      </c>
      <c r="E11" s="11">
        <f t="shared" si="0"/>
        <v>14695</v>
      </c>
      <c r="F11" s="11">
        <f t="shared" si="0"/>
        <v>14700</v>
      </c>
      <c r="G11" s="11">
        <f t="shared" si="0"/>
        <v>14728</v>
      </c>
      <c r="H11" s="11">
        <f t="shared" si="0"/>
        <v>14898</v>
      </c>
      <c r="I11" s="11">
        <f t="shared" si="0"/>
        <v>15103</v>
      </c>
      <c r="J11" s="11">
        <f t="shared" si="0"/>
        <v>15352</v>
      </c>
      <c r="K11" s="11">
        <f t="shared" si="0"/>
        <v>15482</v>
      </c>
      <c r="L11" s="11">
        <f t="shared" si="0"/>
        <v>15506</v>
      </c>
      <c r="M11" s="11">
        <f t="shared" si="0"/>
        <v>15438</v>
      </c>
      <c r="N11" s="11">
        <f t="shared" si="0"/>
        <v>15336</v>
      </c>
      <c r="O11" s="11">
        <f t="shared" si="0"/>
        <v>15219</v>
      </c>
      <c r="P11" s="11">
        <f t="shared" si="0"/>
        <v>15102</v>
      </c>
      <c r="Q11" s="11">
        <f t="shared" si="0"/>
        <v>14984</v>
      </c>
    </row>
    <row r="12" spans="1:17" ht="14.25">
      <c r="A12" s="83" t="s">
        <v>27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 ht="12.75">
      <c r="A13" s="13" t="s">
        <v>28</v>
      </c>
      <c r="B13" s="14">
        <v>15379</v>
      </c>
      <c r="C13" s="14">
        <v>15273</v>
      </c>
      <c r="D13" s="14">
        <v>15340</v>
      </c>
      <c r="E13" s="14">
        <v>15478</v>
      </c>
      <c r="F13" s="14">
        <v>15695</v>
      </c>
      <c r="G13" s="14">
        <v>15745.55</v>
      </c>
      <c r="H13" s="14">
        <v>15906.84</v>
      </c>
      <c r="I13" s="14">
        <v>16063.22</v>
      </c>
      <c r="J13" s="14">
        <v>16241.78</v>
      </c>
      <c r="K13" s="14">
        <v>16381.21</v>
      </c>
      <c r="L13" s="14">
        <v>16415.51</v>
      </c>
      <c r="M13" s="14">
        <v>16355.19</v>
      </c>
      <c r="N13" s="14">
        <v>16250.86</v>
      </c>
      <c r="O13" s="14">
        <v>16131.51</v>
      </c>
      <c r="P13" s="14">
        <v>16007.56</v>
      </c>
      <c r="Q13" s="14">
        <v>15881.29</v>
      </c>
    </row>
    <row r="14" spans="1:17" ht="12.75">
      <c r="A14" s="13" t="s">
        <v>29</v>
      </c>
      <c r="B14" s="14">
        <v>1082</v>
      </c>
      <c r="C14" s="14">
        <v>1161</v>
      </c>
      <c r="D14" s="14">
        <v>1278</v>
      </c>
      <c r="E14" s="14">
        <v>1318</v>
      </c>
      <c r="F14" s="14">
        <v>1524</v>
      </c>
      <c r="G14" s="14">
        <v>1564.57</v>
      </c>
      <c r="H14" s="14">
        <v>1589.99</v>
      </c>
      <c r="I14" s="14">
        <v>1607.35</v>
      </c>
      <c r="J14" s="14">
        <v>1604.87</v>
      </c>
      <c r="K14" s="14">
        <v>1597.12</v>
      </c>
      <c r="L14" s="14">
        <v>1586.27</v>
      </c>
      <c r="M14" s="14">
        <v>1573.56</v>
      </c>
      <c r="N14" s="14">
        <v>1560.54</v>
      </c>
      <c r="O14" s="14">
        <v>1549.38</v>
      </c>
      <c r="P14" s="14">
        <v>1537.29</v>
      </c>
      <c r="Q14" s="14">
        <v>1524.27</v>
      </c>
    </row>
    <row r="15" spans="1:17" ht="12.75">
      <c r="A15" s="13" t="s">
        <v>30</v>
      </c>
      <c r="B15" s="14">
        <v>3466</v>
      </c>
      <c r="C15" s="14">
        <v>3620</v>
      </c>
      <c r="D15" s="14">
        <v>3813</v>
      </c>
      <c r="E15" s="14">
        <v>3821</v>
      </c>
      <c r="F15" s="14">
        <v>3780</v>
      </c>
      <c r="G15" s="14">
        <v>3799.95</v>
      </c>
      <c r="H15" s="14">
        <v>3884.65</v>
      </c>
      <c r="I15" s="14">
        <v>3947.79</v>
      </c>
      <c r="J15" s="14">
        <v>3991.68</v>
      </c>
      <c r="K15" s="14">
        <v>3985.52</v>
      </c>
      <c r="L15" s="14">
        <v>3965.5</v>
      </c>
      <c r="M15" s="14">
        <v>3939.32</v>
      </c>
      <c r="N15" s="14">
        <v>3907.75</v>
      </c>
      <c r="O15" s="14">
        <v>3874.64</v>
      </c>
      <c r="P15" s="14">
        <v>3847.69</v>
      </c>
      <c r="Q15" s="14">
        <v>3817.66</v>
      </c>
    </row>
    <row r="16" spans="1:17" ht="12.75">
      <c r="A16" s="13" t="s">
        <v>31</v>
      </c>
      <c r="B16" s="14">
        <v>4672</v>
      </c>
      <c r="C16" s="14">
        <v>4358</v>
      </c>
      <c r="D16" s="14">
        <v>4483</v>
      </c>
      <c r="E16" s="14">
        <v>4598</v>
      </c>
      <c r="F16" s="14">
        <v>4531</v>
      </c>
      <c r="G16" s="14">
        <v>4576.53</v>
      </c>
      <c r="H16" s="14">
        <v>4587.69</v>
      </c>
      <c r="I16" s="14">
        <v>4690.92</v>
      </c>
      <c r="J16" s="14">
        <v>4767.18</v>
      </c>
      <c r="K16" s="14">
        <v>4819.26</v>
      </c>
      <c r="L16" s="14">
        <v>4811.82</v>
      </c>
      <c r="M16" s="14">
        <v>4788.57</v>
      </c>
      <c r="N16" s="14">
        <v>4756.02</v>
      </c>
      <c r="O16" s="14">
        <v>4718.82</v>
      </c>
      <c r="P16" s="14">
        <v>4679.76</v>
      </c>
      <c r="Q16" s="14">
        <v>4646.28</v>
      </c>
    </row>
    <row r="17" spans="1:17" ht="12.75">
      <c r="A17" s="13" t="s">
        <v>32</v>
      </c>
      <c r="B17" s="14">
        <v>4905</v>
      </c>
      <c r="C17" s="14">
        <v>4915</v>
      </c>
      <c r="D17" s="14">
        <v>4605</v>
      </c>
      <c r="E17" s="14">
        <v>4653</v>
      </c>
      <c r="F17" s="14">
        <v>4727</v>
      </c>
      <c r="G17" s="14">
        <v>4725.84</v>
      </c>
      <c r="H17" s="14">
        <v>4821.6</v>
      </c>
      <c r="I17" s="14">
        <v>4833.36</v>
      </c>
      <c r="J17" s="14">
        <v>4941.16</v>
      </c>
      <c r="K17" s="14">
        <v>5021.52</v>
      </c>
      <c r="L17" s="14">
        <v>5078.36</v>
      </c>
      <c r="M17" s="14">
        <v>5069.54</v>
      </c>
      <c r="N17" s="14">
        <v>5044.06</v>
      </c>
      <c r="O17" s="14">
        <v>5010.74</v>
      </c>
      <c r="P17" s="14">
        <v>4971.54</v>
      </c>
      <c r="Q17" s="14">
        <v>4929.4</v>
      </c>
    </row>
    <row r="18" spans="1:17" ht="12.75">
      <c r="A18" s="13" t="s">
        <v>33</v>
      </c>
      <c r="B18" s="14">
        <v>1254</v>
      </c>
      <c r="C18" s="14">
        <v>1219</v>
      </c>
      <c r="D18" s="14">
        <v>1161</v>
      </c>
      <c r="E18" s="14">
        <v>1088</v>
      </c>
      <c r="F18" s="14">
        <v>1133</v>
      </c>
      <c r="G18" s="14">
        <v>1078.66</v>
      </c>
      <c r="H18" s="14">
        <v>1022.91</v>
      </c>
      <c r="I18" s="14">
        <v>983.8</v>
      </c>
      <c r="J18" s="14">
        <v>936.89</v>
      </c>
      <c r="K18" s="14">
        <v>957.79</v>
      </c>
      <c r="L18" s="14">
        <v>973.56</v>
      </c>
      <c r="M18" s="14">
        <v>984.2</v>
      </c>
      <c r="N18" s="14">
        <v>982.49</v>
      </c>
      <c r="O18" s="14">
        <v>977.93</v>
      </c>
      <c r="P18" s="14">
        <v>971.28</v>
      </c>
      <c r="Q18" s="14">
        <v>963.68</v>
      </c>
    </row>
    <row r="19" spans="1:17" ht="14.25">
      <c r="A19" s="83" t="s">
        <v>34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 ht="12.75">
      <c r="A20" s="15" t="s">
        <v>35</v>
      </c>
      <c r="B20" s="16"/>
      <c r="C20" s="16"/>
      <c r="D20" s="16">
        <f aca="true" t="shared" si="1" ref="D20:Q20">D13/D11</f>
        <v>1.0352972936491867</v>
      </c>
      <c r="E20" s="16">
        <f t="shared" si="1"/>
        <v>1.053283429738006</v>
      </c>
      <c r="F20" s="16">
        <f t="shared" si="1"/>
        <v>1.067687074829932</v>
      </c>
      <c r="G20" s="16">
        <f t="shared" si="1"/>
        <v>1.0690894894079306</v>
      </c>
      <c r="H20" s="16">
        <f t="shared" si="1"/>
        <v>1.067716472009666</v>
      </c>
      <c r="I20" s="16">
        <f t="shared" si="1"/>
        <v>1.0635780970668078</v>
      </c>
      <c r="J20" s="16">
        <f t="shared" si="1"/>
        <v>1.0579585721730067</v>
      </c>
      <c r="K20" s="16">
        <f t="shared" si="1"/>
        <v>1.058080997287172</v>
      </c>
      <c r="L20" s="16">
        <f t="shared" si="1"/>
        <v>1.0586553592157875</v>
      </c>
      <c r="M20" s="16">
        <f t="shared" si="1"/>
        <v>1.0594111931597359</v>
      </c>
      <c r="N20" s="16">
        <f t="shared" si="1"/>
        <v>1.059654407929056</v>
      </c>
      <c r="O20" s="16">
        <f t="shared" si="1"/>
        <v>1.059958604376109</v>
      </c>
      <c r="P20" s="16">
        <f t="shared" si="1"/>
        <v>1.0599629188186994</v>
      </c>
      <c r="Q20" s="16">
        <f t="shared" si="1"/>
        <v>1.0598832087560064</v>
      </c>
    </row>
    <row r="21" spans="1:17" ht="12.75">
      <c r="A21" s="13" t="s">
        <v>36</v>
      </c>
      <c r="B21" s="16"/>
      <c r="C21" s="16"/>
      <c r="D21" s="16">
        <f aca="true" t="shared" si="2" ref="D21:Q21">D14/D6</f>
        <v>0.26210008203445445</v>
      </c>
      <c r="E21" s="16">
        <f t="shared" si="2"/>
        <v>0.2677229331708308</v>
      </c>
      <c r="F21" s="16">
        <f t="shared" si="2"/>
        <v>0.3087520259319287</v>
      </c>
      <c r="G21" s="16">
        <f t="shared" si="2"/>
        <v>0.31</v>
      </c>
      <c r="H21" s="16">
        <f t="shared" si="2"/>
        <v>0.31</v>
      </c>
      <c r="I21" s="16">
        <f t="shared" si="2"/>
        <v>0.31</v>
      </c>
      <c r="J21" s="16">
        <f t="shared" si="2"/>
        <v>0.31</v>
      </c>
      <c r="K21" s="16">
        <f t="shared" si="2"/>
        <v>0.31</v>
      </c>
      <c r="L21" s="16">
        <f t="shared" si="2"/>
        <v>0.31</v>
      </c>
      <c r="M21" s="16">
        <f t="shared" si="2"/>
        <v>0.31</v>
      </c>
      <c r="N21" s="16">
        <f t="shared" si="2"/>
        <v>0.31</v>
      </c>
      <c r="O21" s="16">
        <f t="shared" si="2"/>
        <v>0.31</v>
      </c>
      <c r="P21" s="16">
        <f t="shared" si="2"/>
        <v>0.31</v>
      </c>
      <c r="Q21" s="16">
        <f t="shared" si="2"/>
        <v>0.31</v>
      </c>
    </row>
    <row r="22" spans="1:17" ht="12.75">
      <c r="A22" s="13" t="s">
        <v>37</v>
      </c>
      <c r="B22" s="16"/>
      <c r="C22" s="16"/>
      <c r="D22" s="16">
        <f aca="true" t="shared" si="3" ref="D22:Q22">D15/D7</f>
        <v>0.7772115776600081</v>
      </c>
      <c r="E22" s="16">
        <f t="shared" si="3"/>
        <v>0.7839556832170702</v>
      </c>
      <c r="F22" s="16">
        <f t="shared" si="3"/>
        <v>0.7679804957334417</v>
      </c>
      <c r="G22" s="16">
        <f t="shared" si="3"/>
        <v>0.77</v>
      </c>
      <c r="H22" s="16">
        <f t="shared" si="3"/>
        <v>0.77</v>
      </c>
      <c r="I22" s="16">
        <f t="shared" si="3"/>
        <v>0.77</v>
      </c>
      <c r="J22" s="16">
        <f t="shared" si="3"/>
        <v>0.77</v>
      </c>
      <c r="K22" s="16">
        <f t="shared" si="3"/>
        <v>0.77</v>
      </c>
      <c r="L22" s="16">
        <f t="shared" si="3"/>
        <v>0.77</v>
      </c>
      <c r="M22" s="16">
        <f t="shared" si="3"/>
        <v>0.77</v>
      </c>
      <c r="N22" s="16">
        <f t="shared" si="3"/>
        <v>0.77</v>
      </c>
      <c r="O22" s="16">
        <f t="shared" si="3"/>
        <v>0.77</v>
      </c>
      <c r="P22" s="16">
        <f t="shared" si="3"/>
        <v>0.77</v>
      </c>
      <c r="Q22" s="16">
        <f t="shared" si="3"/>
        <v>0.77</v>
      </c>
    </row>
    <row r="23" spans="1:17" ht="12.75">
      <c r="A23" s="13" t="s">
        <v>38</v>
      </c>
      <c r="B23" s="16"/>
      <c r="C23" s="16"/>
      <c r="D23" s="16">
        <f aca="true" t="shared" si="4" ref="D23:Q23">D16/D8</f>
        <v>0.9117347976408379</v>
      </c>
      <c r="E23" s="16">
        <f t="shared" si="4"/>
        <v>0.9374108053007135</v>
      </c>
      <c r="F23" s="16">
        <f t="shared" si="4"/>
        <v>0.9296265900697579</v>
      </c>
      <c r="G23" s="16">
        <f t="shared" si="4"/>
        <v>0.9300000000000002</v>
      </c>
      <c r="H23" s="16">
        <f t="shared" si="4"/>
        <v>0.93</v>
      </c>
      <c r="I23" s="16">
        <f t="shared" si="4"/>
        <v>0.93</v>
      </c>
      <c r="J23" s="16">
        <f t="shared" si="4"/>
        <v>0.93</v>
      </c>
      <c r="K23" s="16">
        <f t="shared" si="4"/>
        <v>0.93</v>
      </c>
      <c r="L23" s="16">
        <f t="shared" si="4"/>
        <v>0.9300000000000002</v>
      </c>
      <c r="M23" s="16">
        <f t="shared" si="4"/>
        <v>0.9300000000000002</v>
      </c>
      <c r="N23" s="16">
        <f t="shared" si="4"/>
        <v>0.93</v>
      </c>
      <c r="O23" s="16">
        <f t="shared" si="4"/>
        <v>0.9300000000000002</v>
      </c>
      <c r="P23" s="16">
        <f t="shared" si="4"/>
        <v>0.93</v>
      </c>
      <c r="Q23" s="16">
        <f t="shared" si="4"/>
        <v>0.9300000000000002</v>
      </c>
    </row>
    <row r="24" spans="1:17" ht="12.75">
      <c r="A24" s="13" t="s">
        <v>39</v>
      </c>
      <c r="B24" s="16"/>
      <c r="C24" s="16"/>
      <c r="D24" s="16">
        <f aca="true" t="shared" si="5" ref="D24:Q24">D17/D9</f>
        <v>0.9221065278334001</v>
      </c>
      <c r="E24" s="16">
        <f t="shared" si="5"/>
        <v>0.9465012205044752</v>
      </c>
      <c r="F24" s="16">
        <f t="shared" si="5"/>
        <v>0.9639070146818923</v>
      </c>
      <c r="G24" s="16">
        <f t="shared" si="5"/>
        <v>0.9700000000000001</v>
      </c>
      <c r="H24" s="16">
        <f t="shared" si="5"/>
        <v>0.9800000000000001</v>
      </c>
      <c r="I24" s="16">
        <f t="shared" si="5"/>
        <v>0.98</v>
      </c>
      <c r="J24" s="16">
        <f t="shared" si="5"/>
        <v>0.98</v>
      </c>
      <c r="K24" s="16">
        <f t="shared" si="5"/>
        <v>0.9799999999999999</v>
      </c>
      <c r="L24" s="16">
        <f t="shared" si="5"/>
        <v>0.98</v>
      </c>
      <c r="M24" s="16">
        <f t="shared" si="5"/>
        <v>0.98</v>
      </c>
      <c r="N24" s="16">
        <f t="shared" si="5"/>
        <v>0.9799999999999999</v>
      </c>
      <c r="O24" s="16">
        <f t="shared" si="5"/>
        <v>0.98</v>
      </c>
      <c r="P24" s="16">
        <f t="shared" si="5"/>
        <v>0.98</v>
      </c>
      <c r="Q24" s="16">
        <f t="shared" si="5"/>
        <v>0.98</v>
      </c>
    </row>
    <row r="25" spans="1:17" ht="12.75">
      <c r="A25" s="13" t="s">
        <v>40</v>
      </c>
      <c r="B25" s="16"/>
      <c r="C25" s="16"/>
      <c r="D25" s="16">
        <f aca="true" t="shared" si="6" ref="D25:Q25">D18/D10</f>
        <v>0.23454545454545456</v>
      </c>
      <c r="E25" s="16">
        <f t="shared" si="6"/>
        <v>0.2179050670939315</v>
      </c>
      <c r="F25" s="16">
        <f t="shared" si="6"/>
        <v>0.23051881993896237</v>
      </c>
      <c r="G25" s="16">
        <f t="shared" si="6"/>
        <v>0.22000000000000003</v>
      </c>
      <c r="H25" s="16">
        <f t="shared" si="6"/>
        <v>0.21</v>
      </c>
      <c r="I25" s="16">
        <f t="shared" si="6"/>
        <v>0.2</v>
      </c>
      <c r="J25" s="16">
        <f t="shared" si="6"/>
        <v>0.19</v>
      </c>
      <c r="K25" s="16">
        <f t="shared" si="6"/>
        <v>0.19</v>
      </c>
      <c r="L25" s="16">
        <f t="shared" si="6"/>
        <v>0.19</v>
      </c>
      <c r="M25" s="16">
        <f t="shared" si="6"/>
        <v>0.19</v>
      </c>
      <c r="N25" s="16">
        <f t="shared" si="6"/>
        <v>0.19</v>
      </c>
      <c r="O25" s="16">
        <f t="shared" si="6"/>
        <v>0.19</v>
      </c>
      <c r="P25" s="16">
        <f t="shared" si="6"/>
        <v>0.19</v>
      </c>
      <c r="Q25" s="16">
        <f t="shared" si="6"/>
        <v>0.19</v>
      </c>
    </row>
    <row r="27" spans="1:17" ht="15.75">
      <c r="A27" s="84" t="s">
        <v>43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8" spans="1:17" ht="14.25">
      <c r="A28" s="17" t="s">
        <v>44</v>
      </c>
      <c r="B28" s="14">
        <v>1463.8</v>
      </c>
      <c r="C28" s="14">
        <v>1436.8</v>
      </c>
      <c r="D28" s="14">
        <v>1421.5</v>
      </c>
      <c r="E28" s="14">
        <v>1383.9</v>
      </c>
      <c r="F28" s="14">
        <v>1352.5</v>
      </c>
      <c r="G28" s="14">
        <v>1345.7735042735044</v>
      </c>
      <c r="H28" s="14">
        <v>1359.5589743589746</v>
      </c>
      <c r="I28" s="14">
        <v>1372.9247863247863</v>
      </c>
      <c r="J28" s="14">
        <v>1388.1863247863248</v>
      </c>
      <c r="K28" s="14">
        <v>1400.103418803419</v>
      </c>
      <c r="L28" s="14">
        <v>1403.035042735043</v>
      </c>
      <c r="M28" s="14">
        <v>1397.8794871794876</v>
      </c>
      <c r="N28" s="14">
        <v>1388.9623931623933</v>
      </c>
      <c r="O28" s="14">
        <v>1378.7615384615385</v>
      </c>
      <c r="P28" s="14">
        <v>1368.1675213675214</v>
      </c>
      <c r="Q28" s="14">
        <v>1357.375213675214</v>
      </c>
    </row>
    <row r="29" spans="1:17" ht="12.75">
      <c r="A29" s="17" t="s">
        <v>41</v>
      </c>
      <c r="B29" s="18">
        <f aca="true" t="shared" si="7" ref="B29:Q29">B13/B28</f>
        <v>10.506216696269982</v>
      </c>
      <c r="C29" s="18">
        <f t="shared" si="7"/>
        <v>10.629871937639198</v>
      </c>
      <c r="D29" s="18">
        <f t="shared" si="7"/>
        <v>10.791417516707703</v>
      </c>
      <c r="E29" s="18">
        <f t="shared" si="7"/>
        <v>11.184334128188452</v>
      </c>
      <c r="F29" s="18">
        <f t="shared" si="7"/>
        <v>11.604436229205175</v>
      </c>
      <c r="G29" s="18">
        <f t="shared" si="7"/>
        <v>11.7</v>
      </c>
      <c r="H29" s="18">
        <f t="shared" si="7"/>
        <v>11.7</v>
      </c>
      <c r="I29" s="18">
        <f t="shared" si="7"/>
        <v>11.7</v>
      </c>
      <c r="J29" s="18">
        <f t="shared" si="7"/>
        <v>11.7</v>
      </c>
      <c r="K29" s="18">
        <f t="shared" si="7"/>
        <v>11.7</v>
      </c>
      <c r="L29" s="18">
        <f t="shared" si="7"/>
        <v>11.7</v>
      </c>
      <c r="M29" s="18">
        <f t="shared" si="7"/>
        <v>11.7</v>
      </c>
      <c r="N29" s="18">
        <f t="shared" si="7"/>
        <v>11.7</v>
      </c>
      <c r="O29" s="18">
        <f t="shared" si="7"/>
        <v>11.7</v>
      </c>
      <c r="P29" s="18">
        <f t="shared" si="7"/>
        <v>11.7</v>
      </c>
      <c r="Q29" s="18">
        <f t="shared" si="7"/>
        <v>11.7</v>
      </c>
    </row>
    <row r="30" spans="1:17" ht="12.75">
      <c r="A30" s="20" t="s">
        <v>45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2"/>
      <c r="N30" s="22"/>
      <c r="O30" s="22"/>
      <c r="P30" s="22"/>
      <c r="Q30" s="22"/>
    </row>
    <row r="31" spans="1:17" ht="25.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23"/>
      <c r="N31" s="23"/>
      <c r="O31" s="23"/>
      <c r="P31" s="23"/>
      <c r="Q31" s="23"/>
    </row>
  </sheetData>
  <mergeCells count="7">
    <mergeCell ref="A19:Q19"/>
    <mergeCell ref="A27:Q27"/>
    <mergeCell ref="A31:L31"/>
    <mergeCell ref="B4:F4"/>
    <mergeCell ref="G4:Q4"/>
    <mergeCell ref="A5:Q5"/>
    <mergeCell ref="A12:Q12"/>
  </mergeCells>
  <printOptions/>
  <pageMargins left="0.75" right="0.75" top="1" bottom="1" header="0.4921259845" footer="0.4921259845"/>
  <pageSetup fitToHeight="1" fitToWidth="1" horizontalDpi="600" verticalDpi="600" orientation="landscape" paperSize="9" scale="71" r:id="rId1"/>
  <headerFooter alignWithMargins="0">
    <oddHeader>&amp;L&amp;"Arial CE,Tučné"Příloha č.2&amp;CData demografické projekce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32"/>
  <sheetViews>
    <sheetView workbookViewId="0" topLeftCell="A1">
      <pane xSplit="1" ySplit="3" topLeftCell="B4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9.00390625" defaultRowHeight="12.75"/>
  <cols>
    <col min="1" max="1" width="38.00390625" style="0" customWidth="1"/>
  </cols>
  <sheetData>
    <row r="1" spans="10:11" ht="12.75">
      <c r="J1" s="1"/>
      <c r="K1" s="1"/>
    </row>
    <row r="2" spans="1:11" ht="15.75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7" ht="12.7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6" t="s">
        <v>47</v>
      </c>
      <c r="L3" s="6" t="s">
        <v>48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pans="1:17" ht="12.75">
      <c r="A4" s="7"/>
      <c r="B4" s="86" t="s">
        <v>18</v>
      </c>
      <c r="C4" s="87"/>
      <c r="D4" s="87"/>
      <c r="E4" s="87"/>
      <c r="F4" s="88"/>
      <c r="G4" s="91" t="s">
        <v>19</v>
      </c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4.25">
      <c r="A5" s="83" t="s">
        <v>49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ht="12.75">
      <c r="A6" s="10" t="s">
        <v>50</v>
      </c>
      <c r="B6" s="24"/>
      <c r="C6" s="24"/>
      <c r="D6" s="24">
        <v>4950</v>
      </c>
      <c r="E6" s="24">
        <v>4993</v>
      </c>
      <c r="F6" s="24">
        <v>4915</v>
      </c>
      <c r="G6" s="24">
        <v>4903</v>
      </c>
      <c r="H6" s="24">
        <v>4871</v>
      </c>
      <c r="I6" s="24">
        <v>4919</v>
      </c>
      <c r="J6" s="24">
        <v>4931</v>
      </c>
      <c r="K6" s="24">
        <v>5041</v>
      </c>
      <c r="L6" s="24">
        <v>5124</v>
      </c>
      <c r="M6" s="24">
        <v>5180</v>
      </c>
      <c r="N6" s="24">
        <v>5171</v>
      </c>
      <c r="O6" s="24">
        <v>5147</v>
      </c>
      <c r="P6" s="24">
        <v>5112</v>
      </c>
      <c r="Q6" s="24">
        <v>5072</v>
      </c>
    </row>
    <row r="7" spans="1:17" ht="12.75">
      <c r="A7" s="10" t="s">
        <v>51</v>
      </c>
      <c r="B7" s="24"/>
      <c r="C7" s="24"/>
      <c r="D7" s="24">
        <v>56662</v>
      </c>
      <c r="E7" s="24">
        <v>54746</v>
      </c>
      <c r="F7" s="24">
        <v>52786</v>
      </c>
      <c r="G7" s="24">
        <v>50871</v>
      </c>
      <c r="H7" s="24">
        <v>48742</v>
      </c>
      <c r="I7" s="24">
        <v>47029</v>
      </c>
      <c r="J7" s="24">
        <v>45427</v>
      </c>
      <c r="K7" s="24">
        <v>44751</v>
      </c>
      <c r="L7" s="24">
        <v>44621</v>
      </c>
      <c r="M7" s="24">
        <v>44850</v>
      </c>
      <c r="N7" s="24">
        <v>45028</v>
      </c>
      <c r="O7" s="24">
        <v>45259</v>
      </c>
      <c r="P7" s="24">
        <v>45470</v>
      </c>
      <c r="Q7" s="24">
        <v>45670</v>
      </c>
    </row>
    <row r="8" spans="1:17" ht="14.25">
      <c r="A8" s="83" t="s">
        <v>52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ht="25.5">
      <c r="A9" s="25" t="s">
        <v>53</v>
      </c>
      <c r="B9" s="26">
        <v>6178</v>
      </c>
      <c r="C9" s="26">
        <v>5309</v>
      </c>
      <c r="D9" s="26">
        <v>5264</v>
      </c>
      <c r="E9" s="26">
        <v>4902</v>
      </c>
      <c r="F9" s="26">
        <v>4875</v>
      </c>
      <c r="G9" s="26">
        <v>4807.05</v>
      </c>
      <c r="H9" s="26">
        <v>4780.58</v>
      </c>
      <c r="I9" s="26">
        <v>4811.15</v>
      </c>
      <c r="J9" s="26">
        <v>4830.89</v>
      </c>
      <c r="K9" s="26">
        <v>4918.81</v>
      </c>
      <c r="L9" s="26">
        <v>5005.5</v>
      </c>
      <c r="M9" s="26">
        <v>5064.93</v>
      </c>
      <c r="N9" s="26">
        <v>5068.94</v>
      </c>
      <c r="O9" s="26">
        <v>5048.52</v>
      </c>
      <c r="P9" s="26">
        <v>5016.17</v>
      </c>
      <c r="Q9" s="26">
        <v>4977.94</v>
      </c>
    </row>
    <row r="10" spans="1:17" ht="12.75">
      <c r="A10" s="27" t="s">
        <v>54</v>
      </c>
      <c r="B10" s="28"/>
      <c r="C10" s="28"/>
      <c r="D10" s="28">
        <f aca="true" t="shared" si="0" ref="D10:Q10">D9/D6</f>
        <v>1.0634343434343434</v>
      </c>
      <c r="E10" s="28">
        <f t="shared" si="0"/>
        <v>0.9817744842779892</v>
      </c>
      <c r="F10" s="28">
        <f t="shared" si="0"/>
        <v>0.9918616480162767</v>
      </c>
      <c r="G10" s="28">
        <f t="shared" si="0"/>
        <v>0.9804303487660615</v>
      </c>
      <c r="H10" s="28">
        <f t="shared" si="0"/>
        <v>0.9814370765756518</v>
      </c>
      <c r="I10" s="28">
        <f t="shared" si="0"/>
        <v>0.9780748119536492</v>
      </c>
      <c r="J10" s="28">
        <f t="shared" si="0"/>
        <v>0.9796978300547557</v>
      </c>
      <c r="K10" s="28">
        <f t="shared" si="0"/>
        <v>0.9757607617536203</v>
      </c>
      <c r="L10" s="28">
        <f t="shared" si="0"/>
        <v>0.9768735362997658</v>
      </c>
      <c r="M10" s="28">
        <f t="shared" si="0"/>
        <v>0.9777857142857144</v>
      </c>
      <c r="N10" s="28">
        <f t="shared" si="0"/>
        <v>0.9802630052214271</v>
      </c>
      <c r="O10" s="28">
        <f t="shared" si="0"/>
        <v>0.980866524188848</v>
      </c>
      <c r="P10" s="28">
        <f t="shared" si="0"/>
        <v>0.9812539123630674</v>
      </c>
      <c r="Q10" s="28">
        <f t="shared" si="0"/>
        <v>0.9814550473186121</v>
      </c>
    </row>
    <row r="11" spans="1:17" ht="25.5">
      <c r="A11" s="27" t="s">
        <v>55</v>
      </c>
      <c r="B11" s="29">
        <v>30</v>
      </c>
      <c r="C11" s="29">
        <v>30</v>
      </c>
      <c r="D11" s="29">
        <v>55</v>
      </c>
      <c r="E11" s="29">
        <v>52</v>
      </c>
      <c r="F11" s="29">
        <v>30</v>
      </c>
      <c r="G11" s="29">
        <v>30</v>
      </c>
      <c r="H11" s="29">
        <v>30</v>
      </c>
      <c r="I11" s="29">
        <v>30</v>
      </c>
      <c r="J11" s="29">
        <v>30</v>
      </c>
      <c r="K11" s="29">
        <v>30</v>
      </c>
      <c r="L11" s="29">
        <v>30</v>
      </c>
      <c r="M11" s="29">
        <v>30</v>
      </c>
      <c r="N11" s="29">
        <v>30</v>
      </c>
      <c r="O11" s="29">
        <v>30</v>
      </c>
      <c r="P11" s="29">
        <v>30</v>
      </c>
      <c r="Q11" s="29">
        <v>30</v>
      </c>
    </row>
    <row r="12" spans="1:17" ht="12.75">
      <c r="A12" s="27" t="s">
        <v>56</v>
      </c>
      <c r="B12" s="24">
        <v>32692</v>
      </c>
      <c r="C12" s="24">
        <v>31382</v>
      </c>
      <c r="D12" s="24">
        <v>29977</v>
      </c>
      <c r="E12" s="24">
        <v>28150</v>
      </c>
      <c r="F12" s="24">
        <v>26452</v>
      </c>
      <c r="G12" s="24">
        <v>25145.021857142856</v>
      </c>
      <c r="H12" s="24">
        <v>24667.068384459184</v>
      </c>
      <c r="I12" s="24">
        <v>24284.06946655117</v>
      </c>
      <c r="J12" s="24">
        <v>24260.919445879746</v>
      </c>
      <c r="K12" s="24">
        <v>24307.79360524701</v>
      </c>
      <c r="L12" s="24">
        <v>24505.073010407803</v>
      </c>
      <c r="M12" s="24">
        <v>24788.851870268896</v>
      </c>
      <c r="N12" s="24">
        <v>25047.93783496325</v>
      </c>
      <c r="O12" s="24">
        <v>25266.032335872645</v>
      </c>
      <c r="P12" s="24">
        <v>25366.730527714688</v>
      </c>
      <c r="Q12" s="24">
        <v>25342.547859511964</v>
      </c>
    </row>
    <row r="13" spans="1:17" ht="12.75">
      <c r="A13" s="30" t="s">
        <v>57</v>
      </c>
      <c r="B13" s="24">
        <v>6512</v>
      </c>
      <c r="C13" s="24">
        <v>6703</v>
      </c>
      <c r="D13" s="24">
        <v>6671</v>
      </c>
      <c r="E13" s="24">
        <v>6425</v>
      </c>
      <c r="F13" s="24">
        <v>6122</v>
      </c>
      <c r="G13" s="24">
        <v>5261.290714285715</v>
      </c>
      <c r="H13" s="24">
        <v>5198.2084548469375</v>
      </c>
      <c r="I13" s="24">
        <v>4856.683959179763</v>
      </c>
      <c r="J13" s="24">
        <v>4875.244535312439</v>
      </c>
      <c r="K13" s="24">
        <v>4811.300015019947</v>
      </c>
      <c r="L13" s="24">
        <v>4783.825108766117</v>
      </c>
      <c r="M13" s="24">
        <v>4812.541038247035</v>
      </c>
      <c r="N13" s="24">
        <v>4832.9907792415315</v>
      </c>
      <c r="O13" s="24">
        <v>4918.459563538452</v>
      </c>
      <c r="P13" s="24">
        <v>5005.614763723192</v>
      </c>
      <c r="Q13" s="24">
        <v>5066.535636269863</v>
      </c>
    </row>
    <row r="14" spans="1:17" ht="12.75">
      <c r="A14" s="31" t="s">
        <v>58</v>
      </c>
      <c r="B14" s="24">
        <v>24286</v>
      </c>
      <c r="C14" s="24">
        <v>24064</v>
      </c>
      <c r="D14" s="24">
        <v>24044</v>
      </c>
      <c r="E14" s="24">
        <v>24167</v>
      </c>
      <c r="F14" s="24">
        <v>23831</v>
      </c>
      <c r="G14" s="24">
        <v>23438.76714285714</v>
      </c>
      <c r="H14" s="24">
        <v>22077.6897762551</v>
      </c>
      <c r="I14" s="24">
        <v>20654.923536863054</v>
      </c>
      <c r="J14" s="24">
        <v>19132.53680102789</v>
      </c>
      <c r="K14" s="24">
        <v>17919.015179283306</v>
      </c>
      <c r="L14" s="24">
        <v>17451.66830795569</v>
      </c>
      <c r="M14" s="24">
        <v>17056.88647851368</v>
      </c>
      <c r="N14" s="24">
        <v>17004.52389057541</v>
      </c>
      <c r="O14" s="24">
        <v>16972.24452610677</v>
      </c>
      <c r="P14" s="24">
        <v>17077.201782989825</v>
      </c>
      <c r="Q14" s="24">
        <v>17297.28577900899</v>
      </c>
    </row>
    <row r="15" spans="1:17" ht="12.75">
      <c r="A15" s="30" t="s">
        <v>59</v>
      </c>
      <c r="B15" s="24">
        <v>6121</v>
      </c>
      <c r="C15" s="24">
        <v>6221</v>
      </c>
      <c r="D15" s="24">
        <v>6086</v>
      </c>
      <c r="E15" s="24">
        <v>6240</v>
      </c>
      <c r="F15" s="24">
        <v>6170</v>
      </c>
      <c r="G15" s="24">
        <v>5926.213714285714</v>
      </c>
      <c r="H15" s="24">
        <v>5649.532823918367</v>
      </c>
      <c r="I15" s="24">
        <v>4805.57298143819</v>
      </c>
      <c r="J15" s="24">
        <v>4722.875449553797</v>
      </c>
      <c r="K15" s="24">
        <v>4389.347910547474</v>
      </c>
      <c r="L15" s="24">
        <v>4397.096885940847</v>
      </c>
      <c r="M15" s="24">
        <v>4343.359177257411</v>
      </c>
      <c r="N15" s="24">
        <v>4315.23005202678</v>
      </c>
      <c r="O15" s="24">
        <v>4342.06354826598</v>
      </c>
      <c r="P15" s="24">
        <v>4363.060187396749</v>
      </c>
      <c r="Q15" s="24">
        <v>4447.188511686253</v>
      </c>
    </row>
    <row r="16" spans="1:17" ht="12.75">
      <c r="A16" s="32" t="s">
        <v>60</v>
      </c>
      <c r="B16" s="33">
        <v>56978</v>
      </c>
      <c r="C16" s="33">
        <v>55446</v>
      </c>
      <c r="D16" s="33">
        <v>54021</v>
      </c>
      <c r="E16" s="33">
        <v>52317</v>
      </c>
      <c r="F16" s="33">
        <v>50283</v>
      </c>
      <c r="G16" s="33">
        <v>48583.789</v>
      </c>
      <c r="H16" s="33">
        <v>46744.758160714286</v>
      </c>
      <c r="I16" s="33">
        <v>44938.99300341422</v>
      </c>
      <c r="J16" s="33">
        <v>43393.45624690763</v>
      </c>
      <c r="K16" s="33">
        <v>42226.808784530316</v>
      </c>
      <c r="L16" s="33">
        <v>41956.74131836349</v>
      </c>
      <c r="M16" s="33">
        <v>41845.73834878257</v>
      </c>
      <c r="N16" s="33">
        <v>42052.461725538655</v>
      </c>
      <c r="O16" s="33">
        <v>42238.276861979415</v>
      </c>
      <c r="P16" s="33">
        <v>42443.93231070451</v>
      </c>
      <c r="Q16" s="33">
        <v>42639.833638520955</v>
      </c>
    </row>
    <row r="17" spans="1:17" ht="12.75">
      <c r="A17" s="34" t="s">
        <v>61</v>
      </c>
      <c r="B17" s="33">
        <v>6085</v>
      </c>
      <c r="C17" s="33">
        <v>6197</v>
      </c>
      <c r="D17" s="33">
        <v>6169</v>
      </c>
      <c r="E17" s="33">
        <v>6133</v>
      </c>
      <c r="F17" s="33">
        <v>6147</v>
      </c>
      <c r="G17" s="33">
        <v>5914.294999999999</v>
      </c>
      <c r="H17" s="33">
        <v>6041.646376142859</v>
      </c>
      <c r="I17" s="33">
        <v>6038.978431967326</v>
      </c>
      <c r="J17" s="33">
        <v>5800.033048317766</v>
      </c>
      <c r="K17" s="33">
        <v>5507.676357360553</v>
      </c>
      <c r="L17" s="33">
        <v>4706.407321946333</v>
      </c>
      <c r="M17" s="33">
        <v>4605.882720042857</v>
      </c>
      <c r="N17" s="33">
        <v>4291.736423144974</v>
      </c>
      <c r="O17" s="33">
        <v>4291.694070635334</v>
      </c>
      <c r="P17" s="33">
        <v>4240.748738298179</v>
      </c>
      <c r="Q17" s="33">
        <v>4213.771716918823</v>
      </c>
    </row>
    <row r="18" spans="1:17" ht="25.5">
      <c r="A18" s="32" t="s">
        <v>62</v>
      </c>
      <c r="B18" s="33">
        <f aca="true" t="shared" si="1" ref="B18:Q18">B19+B21+B22</f>
        <v>599</v>
      </c>
      <c r="C18" s="33">
        <f t="shared" si="1"/>
        <v>540</v>
      </c>
      <c r="D18" s="33">
        <f t="shared" si="1"/>
        <v>599</v>
      </c>
      <c r="E18" s="33">
        <f t="shared" si="1"/>
        <v>590</v>
      </c>
      <c r="F18" s="33">
        <f t="shared" si="1"/>
        <v>595</v>
      </c>
      <c r="G18" s="33">
        <f t="shared" si="1"/>
        <v>594.789</v>
      </c>
      <c r="H18" s="33">
        <f t="shared" si="1"/>
        <v>580.8529341428572</v>
      </c>
      <c r="I18" s="33">
        <f t="shared" si="1"/>
        <v>580.8294174145917</v>
      </c>
      <c r="J18" s="33">
        <f t="shared" si="1"/>
        <v>579.1726251450548</v>
      </c>
      <c r="K18" s="33">
        <f t="shared" si="1"/>
        <v>580.4279110893746</v>
      </c>
      <c r="L18" s="33">
        <f t="shared" si="1"/>
        <v>571.4075231533654</v>
      </c>
      <c r="M18" s="33">
        <f t="shared" si="1"/>
        <v>572.252600410227</v>
      </c>
      <c r="N18" s="33">
        <f t="shared" si="1"/>
        <v>572.5250077612845</v>
      </c>
      <c r="O18" s="33">
        <f t="shared" si="1"/>
        <v>573.0561974014526</v>
      </c>
      <c r="P18" s="33">
        <f t="shared" si="1"/>
        <v>571.785929533053</v>
      </c>
      <c r="Q18" s="33">
        <f t="shared" si="1"/>
        <v>570.2729086120338</v>
      </c>
    </row>
    <row r="19" spans="1:17" ht="12.75">
      <c r="A19" s="32" t="s">
        <v>63</v>
      </c>
      <c r="B19" s="33">
        <v>477</v>
      </c>
      <c r="C19" s="33">
        <v>424</v>
      </c>
      <c r="D19" s="33">
        <v>477</v>
      </c>
      <c r="E19" s="33">
        <v>471</v>
      </c>
      <c r="F19" s="33">
        <v>477</v>
      </c>
      <c r="G19" s="33">
        <v>480.644</v>
      </c>
      <c r="H19" s="33">
        <v>468.2548735714286</v>
      </c>
      <c r="I19" s="33">
        <v>467.83876093622433</v>
      </c>
      <c r="J19" s="33">
        <v>466.2416600812573</v>
      </c>
      <c r="K19" s="33">
        <v>468.0234753899942</v>
      </c>
      <c r="L19" s="33">
        <v>459.4791514344049</v>
      </c>
      <c r="M19" s="33">
        <v>459.2472104415473</v>
      </c>
      <c r="N19" s="33">
        <v>459.5976691525919</v>
      </c>
      <c r="O19" s="33">
        <v>459.1341240279455</v>
      </c>
      <c r="P19" s="33">
        <v>458.89227727813756</v>
      </c>
      <c r="Q19" s="33">
        <v>459.0148738334167</v>
      </c>
    </row>
    <row r="20" spans="1:17" ht="24">
      <c r="A20" s="35" t="s">
        <v>64</v>
      </c>
      <c r="B20" s="36"/>
      <c r="C20" s="36">
        <f aca="true" t="shared" si="2" ref="C20:Q20">C19/B13</f>
        <v>0.06511056511056511</v>
      </c>
      <c r="D20" s="36">
        <f t="shared" si="2"/>
        <v>0.07116216619424139</v>
      </c>
      <c r="E20" s="36">
        <f t="shared" si="2"/>
        <v>0.07060410733023535</v>
      </c>
      <c r="F20" s="36">
        <f t="shared" si="2"/>
        <v>0.07424124513618677</v>
      </c>
      <c r="G20" s="36">
        <f t="shared" si="2"/>
        <v>0.0785109441359033</v>
      </c>
      <c r="H20" s="36">
        <f t="shared" si="2"/>
        <v>0.089</v>
      </c>
      <c r="I20" s="36">
        <f t="shared" si="2"/>
        <v>0.09</v>
      </c>
      <c r="J20" s="36">
        <f t="shared" si="2"/>
        <v>0.096</v>
      </c>
      <c r="K20" s="36">
        <f t="shared" si="2"/>
        <v>0.096</v>
      </c>
      <c r="L20" s="36">
        <f t="shared" si="2"/>
        <v>0.0955</v>
      </c>
      <c r="M20" s="36">
        <f t="shared" si="2"/>
        <v>0.096</v>
      </c>
      <c r="N20" s="36">
        <f t="shared" si="2"/>
        <v>0.0955</v>
      </c>
      <c r="O20" s="36">
        <f t="shared" si="2"/>
        <v>0.095</v>
      </c>
      <c r="P20" s="36">
        <f t="shared" si="2"/>
        <v>0.0933</v>
      </c>
      <c r="Q20" s="36">
        <f t="shared" si="2"/>
        <v>0.0917</v>
      </c>
    </row>
    <row r="21" spans="1:17" ht="12.75">
      <c r="A21" s="32" t="s">
        <v>65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</row>
    <row r="22" spans="1:17" ht="12.75">
      <c r="A22" s="32" t="s">
        <v>66</v>
      </c>
      <c r="B22" s="33">
        <v>122</v>
      </c>
      <c r="C22" s="33">
        <v>116</v>
      </c>
      <c r="D22" s="33">
        <v>122</v>
      </c>
      <c r="E22" s="33">
        <v>119</v>
      </c>
      <c r="F22" s="33">
        <v>118</v>
      </c>
      <c r="G22" s="33">
        <v>114.145</v>
      </c>
      <c r="H22" s="33">
        <v>112.59806057142856</v>
      </c>
      <c r="I22" s="33">
        <v>112.99065647836734</v>
      </c>
      <c r="J22" s="33">
        <v>112.93096506379747</v>
      </c>
      <c r="K22" s="33">
        <v>112.40443569938037</v>
      </c>
      <c r="L22" s="33">
        <v>111.92837171896059</v>
      </c>
      <c r="M22" s="33">
        <v>113.00538996867976</v>
      </c>
      <c r="N22" s="33">
        <v>112.92733860869268</v>
      </c>
      <c r="O22" s="33">
        <v>113.92207337350699</v>
      </c>
      <c r="P22" s="33">
        <v>112.89365225491548</v>
      </c>
      <c r="Q22" s="33">
        <v>111.25803477861709</v>
      </c>
    </row>
    <row r="23" spans="1:17" ht="25.5">
      <c r="A23" s="32" t="s">
        <v>67</v>
      </c>
      <c r="B23" s="36"/>
      <c r="C23" s="36">
        <f aca="true" t="shared" si="3" ref="C23:Q23">C22/B15</f>
        <v>0.01895115177258618</v>
      </c>
      <c r="D23" s="36">
        <f t="shared" si="3"/>
        <v>0.019610995016878314</v>
      </c>
      <c r="E23" s="36">
        <f t="shared" si="3"/>
        <v>0.019553072625698324</v>
      </c>
      <c r="F23" s="36">
        <f t="shared" si="3"/>
        <v>0.01891025641025641</v>
      </c>
      <c r="G23" s="36">
        <f t="shared" si="3"/>
        <v>0.0185</v>
      </c>
      <c r="H23" s="36">
        <f t="shared" si="3"/>
        <v>0.019</v>
      </c>
      <c r="I23" s="36">
        <f t="shared" si="3"/>
        <v>0.02</v>
      </c>
      <c r="J23" s="36">
        <f t="shared" si="3"/>
        <v>0.0235</v>
      </c>
      <c r="K23" s="36">
        <f t="shared" si="3"/>
        <v>0.0238</v>
      </c>
      <c r="L23" s="36">
        <f t="shared" si="3"/>
        <v>0.0255</v>
      </c>
      <c r="M23" s="36">
        <f t="shared" si="3"/>
        <v>0.0257</v>
      </c>
      <c r="N23" s="36">
        <f t="shared" si="3"/>
        <v>0.026</v>
      </c>
      <c r="O23" s="36">
        <f t="shared" si="3"/>
        <v>0.0264</v>
      </c>
      <c r="P23" s="36">
        <f t="shared" si="3"/>
        <v>0.026</v>
      </c>
      <c r="Q23" s="36">
        <f t="shared" si="3"/>
        <v>0.0255</v>
      </c>
    </row>
    <row r="24" spans="1:17" ht="25.5">
      <c r="A24" s="32" t="s">
        <v>68</v>
      </c>
      <c r="B24" s="33">
        <v>2223</v>
      </c>
      <c r="C24" s="33">
        <v>2119</v>
      </c>
      <c r="D24" s="33">
        <v>2096</v>
      </c>
      <c r="E24" s="33">
        <v>2084</v>
      </c>
      <c r="F24" s="33">
        <v>2095</v>
      </c>
      <c r="G24" s="33">
        <v>2141.681</v>
      </c>
      <c r="H24" s="33">
        <v>2111.629696642857</v>
      </c>
      <c r="I24" s="33">
        <v>2105.9159446840204</v>
      </c>
      <c r="J24" s="33">
        <v>2095.512771544953</v>
      </c>
      <c r="K24" s="33">
        <v>2082.5202962665235</v>
      </c>
      <c r="L24" s="33">
        <v>2072.7508031363077</v>
      </c>
      <c r="M24" s="33">
        <v>2064.8180726528744</v>
      </c>
      <c r="N24" s="33">
        <v>2059.199334419317</v>
      </c>
      <c r="O24" s="33">
        <v>2051.3668606194005</v>
      </c>
      <c r="P24" s="33">
        <v>2050.749157975089</v>
      </c>
      <c r="Q24" s="33">
        <v>2047.8522728068979</v>
      </c>
    </row>
    <row r="25" spans="1:17" ht="14.25">
      <c r="A25" s="84" t="s">
        <v>69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</row>
    <row r="26" spans="1:17" ht="14.25">
      <c r="A26" s="17" t="s">
        <v>44</v>
      </c>
      <c r="B26" s="14">
        <v>3962.8</v>
      </c>
      <c r="C26" s="14">
        <v>3924.2</v>
      </c>
      <c r="D26" s="14">
        <v>3852.3</v>
      </c>
      <c r="E26" s="14">
        <v>3748.4</v>
      </c>
      <c r="F26" s="14">
        <v>3621.4</v>
      </c>
      <c r="G26" s="14">
        <v>3510.276917161934</v>
      </c>
      <c r="H26" s="14">
        <v>3365.9645004870445</v>
      </c>
      <c r="I26" s="14">
        <v>3222.1790347382853</v>
      </c>
      <c r="J26" s="14">
        <v>3091.7601781116655</v>
      </c>
      <c r="K26" s="14">
        <v>2991.7602208530525</v>
      </c>
      <c r="L26" s="14">
        <v>2964.1108813768924</v>
      </c>
      <c r="M26" s="14">
        <v>2947.8535129155043</v>
      </c>
      <c r="N26" s="14">
        <v>2959.118185141554</v>
      </c>
      <c r="O26" s="14">
        <v>2969.6004943197686</v>
      </c>
      <c r="P26" s="14">
        <v>2984.5980978241673</v>
      </c>
      <c r="Q26" s="14">
        <v>3001.783667672776</v>
      </c>
    </row>
    <row r="27" spans="1:17" ht="12.75">
      <c r="A27" s="17" t="s">
        <v>70</v>
      </c>
      <c r="B27" s="14">
        <v>1860.1</v>
      </c>
      <c r="C27" s="14">
        <v>1828.3</v>
      </c>
      <c r="D27" s="14">
        <v>1751.1</v>
      </c>
      <c r="E27" s="14">
        <v>1666.1</v>
      </c>
      <c r="F27" s="14">
        <v>1587.7</v>
      </c>
      <c r="G27" s="14">
        <v>1523.9407186147184</v>
      </c>
      <c r="H27" s="14">
        <v>1494.9738414823748</v>
      </c>
      <c r="I27" s="14">
        <v>1471.761785851586</v>
      </c>
      <c r="J27" s="14">
        <v>1470.3587542957423</v>
      </c>
      <c r="K27" s="14">
        <v>1473.1996124392128</v>
      </c>
      <c r="L27" s="14">
        <v>1485.1559400247154</v>
      </c>
      <c r="M27" s="14">
        <v>1502.3546588041754</v>
      </c>
      <c r="N27" s="14">
        <v>1518.0568384826213</v>
      </c>
      <c r="O27" s="14">
        <v>1531.2746870225847</v>
      </c>
      <c r="P27" s="14">
        <v>1537.377607740284</v>
      </c>
      <c r="Q27" s="14">
        <v>1535.9119914855735</v>
      </c>
    </row>
    <row r="28" spans="1:17" ht="12.75">
      <c r="A28" s="17" t="s">
        <v>71</v>
      </c>
      <c r="B28" s="14">
        <v>2102.4</v>
      </c>
      <c r="C28" s="14">
        <v>2096.3</v>
      </c>
      <c r="D28" s="14">
        <v>2100.9</v>
      </c>
      <c r="E28" s="14">
        <v>2082.3</v>
      </c>
      <c r="F28" s="14">
        <v>2033.7</v>
      </c>
      <c r="G28" s="14">
        <v>1986.3361985472152</v>
      </c>
      <c r="H28" s="14">
        <v>1870.9906590046696</v>
      </c>
      <c r="I28" s="14">
        <v>1750.4172488866993</v>
      </c>
      <c r="J28" s="14">
        <v>1621.401423815923</v>
      </c>
      <c r="K28" s="14">
        <v>1518.5606084138394</v>
      </c>
      <c r="L28" s="14">
        <v>1478.954941352177</v>
      </c>
      <c r="M28" s="14">
        <v>1445.4988541113287</v>
      </c>
      <c r="N28" s="14">
        <v>1441.0613466589327</v>
      </c>
      <c r="O28" s="14">
        <v>1438.3258072971837</v>
      </c>
      <c r="P28" s="14">
        <v>1447.2204900838833</v>
      </c>
      <c r="Q28" s="14">
        <v>1465.8716761872026</v>
      </c>
    </row>
    <row r="29" spans="1:17" ht="12.75">
      <c r="A29" s="17" t="s">
        <v>72</v>
      </c>
      <c r="B29" s="18">
        <f aca="true" t="shared" si="4" ref="B29:L29">B16/B26</f>
        <v>14.37821742202483</v>
      </c>
      <c r="C29" s="18">
        <f t="shared" si="4"/>
        <v>14.129249273737322</v>
      </c>
      <c r="D29" s="18">
        <f t="shared" si="4"/>
        <v>14.023051164239545</v>
      </c>
      <c r="E29" s="18">
        <f t="shared" si="4"/>
        <v>13.957155052822538</v>
      </c>
      <c r="F29" s="18">
        <f t="shared" si="4"/>
        <v>13.884961617054177</v>
      </c>
      <c r="G29" s="18">
        <f t="shared" si="4"/>
        <v>13.840443402761538</v>
      </c>
      <c r="H29" s="18">
        <f t="shared" si="4"/>
        <v>13.887478062810962</v>
      </c>
      <c r="I29" s="18">
        <f t="shared" si="4"/>
        <v>13.946770964284514</v>
      </c>
      <c r="J29" s="18">
        <f t="shared" si="4"/>
        <v>14.035194758673287</v>
      </c>
      <c r="K29" s="18">
        <f t="shared" si="4"/>
        <v>14.114369356943325</v>
      </c>
      <c r="L29" s="18">
        <f t="shared" si="4"/>
        <v>14.15491626240166</v>
      </c>
      <c r="M29" s="37" t="s">
        <v>42</v>
      </c>
      <c r="N29" s="37" t="s">
        <v>42</v>
      </c>
      <c r="O29" s="37" t="s">
        <v>42</v>
      </c>
      <c r="P29" s="37" t="s">
        <v>42</v>
      </c>
      <c r="Q29" s="37" t="s">
        <v>42</v>
      </c>
    </row>
    <row r="30" spans="1:17" ht="12.75">
      <c r="A30" s="17" t="s">
        <v>73</v>
      </c>
      <c r="B30" s="18">
        <f aca="true" t="shared" si="5" ref="B30:L30">B12/B27</f>
        <v>17.575399172087522</v>
      </c>
      <c r="C30" s="18">
        <f t="shared" si="5"/>
        <v>17.16457911721271</v>
      </c>
      <c r="D30" s="18">
        <f t="shared" si="5"/>
        <v>17.11895380046828</v>
      </c>
      <c r="E30" s="18">
        <f t="shared" si="5"/>
        <v>16.89574455314807</v>
      </c>
      <c r="F30" s="18">
        <f t="shared" si="5"/>
        <v>16.660578194873086</v>
      </c>
      <c r="G30" s="18">
        <f t="shared" si="5"/>
        <v>16.5</v>
      </c>
      <c r="H30" s="18">
        <f t="shared" si="5"/>
        <v>16.5</v>
      </c>
      <c r="I30" s="18">
        <f t="shared" si="5"/>
        <v>16.5</v>
      </c>
      <c r="J30" s="18">
        <f t="shared" si="5"/>
        <v>16.5</v>
      </c>
      <c r="K30" s="18">
        <f t="shared" si="5"/>
        <v>16.5</v>
      </c>
      <c r="L30" s="18">
        <f t="shared" si="5"/>
        <v>16.5</v>
      </c>
      <c r="M30" s="38" t="s">
        <v>42</v>
      </c>
      <c r="N30" s="38" t="s">
        <v>42</v>
      </c>
      <c r="O30" s="38" t="s">
        <v>42</v>
      </c>
      <c r="P30" s="38" t="s">
        <v>42</v>
      </c>
      <c r="Q30" s="38" t="s">
        <v>42</v>
      </c>
    </row>
    <row r="31" spans="1:17" ht="12.75">
      <c r="A31" s="17" t="s">
        <v>74</v>
      </c>
      <c r="B31" s="18">
        <f aca="true" t="shared" si="6" ref="B31:L31">B14/B28</f>
        <v>11.5515601217656</v>
      </c>
      <c r="C31" s="18">
        <f t="shared" si="6"/>
        <v>11.479273004818012</v>
      </c>
      <c r="D31" s="18">
        <f t="shared" si="6"/>
        <v>11.444618972821171</v>
      </c>
      <c r="E31" s="18">
        <f t="shared" si="6"/>
        <v>11.60591653460116</v>
      </c>
      <c r="F31" s="18">
        <f t="shared" si="6"/>
        <v>11.718050843290554</v>
      </c>
      <c r="G31" s="18">
        <f t="shared" si="6"/>
        <v>11.8</v>
      </c>
      <c r="H31" s="18">
        <f t="shared" si="6"/>
        <v>11.8</v>
      </c>
      <c r="I31" s="18">
        <f t="shared" si="6"/>
        <v>11.8</v>
      </c>
      <c r="J31" s="18">
        <f t="shared" si="6"/>
        <v>11.8</v>
      </c>
      <c r="K31" s="18">
        <f t="shared" si="6"/>
        <v>11.8</v>
      </c>
      <c r="L31" s="18">
        <f t="shared" si="6"/>
        <v>11.8</v>
      </c>
      <c r="M31" s="37" t="s">
        <v>42</v>
      </c>
      <c r="N31" s="37" t="s">
        <v>42</v>
      </c>
      <c r="O31" s="37" t="s">
        <v>42</v>
      </c>
      <c r="P31" s="37" t="s">
        <v>42</v>
      </c>
      <c r="Q31" s="37" t="s">
        <v>42</v>
      </c>
    </row>
    <row r="32" spans="1:11" ht="12.75">
      <c r="A32" s="20" t="s">
        <v>45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</sheetData>
  <mergeCells count="5">
    <mergeCell ref="A25:Q25"/>
    <mergeCell ref="B4:F4"/>
    <mergeCell ref="G4:Q4"/>
    <mergeCell ref="A5:Q5"/>
    <mergeCell ref="A8:Q8"/>
  </mergeCells>
  <printOptions/>
  <pageMargins left="0.75" right="0.75" top="1" bottom="1" header="0.4921259845" footer="0.4921259845"/>
  <pageSetup fitToHeight="1" fitToWidth="1" horizontalDpi="600" verticalDpi="600" orientation="landscape" paperSize="9" scale="71" r:id="rId1"/>
  <headerFooter alignWithMargins="0">
    <oddHeader>&amp;L&amp;"Arial CE,Tučné"Příloha č.2&amp;CData demografické projekce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58"/>
  <sheetViews>
    <sheetView workbookViewId="0" topLeftCell="A1">
      <pane xSplit="1" ySplit="3" topLeftCell="B4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9.00390625" defaultRowHeight="12.75"/>
  <cols>
    <col min="1" max="1" width="39.00390625" style="0" customWidth="1"/>
  </cols>
  <sheetData>
    <row r="1" spans="10:11" ht="12.75">
      <c r="J1" s="1"/>
      <c r="K1" s="1"/>
    </row>
    <row r="2" spans="1:17" ht="15.75">
      <c r="A2" s="3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48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pans="1:17" ht="12.75">
      <c r="A4" s="7"/>
      <c r="B4" s="86" t="s">
        <v>18</v>
      </c>
      <c r="C4" s="87"/>
      <c r="D4" s="87"/>
      <c r="E4" s="87"/>
      <c r="F4" s="88"/>
      <c r="G4" s="91" t="s">
        <v>19</v>
      </c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6" ht="14.25">
      <c r="A5" s="89" t="s">
        <v>20</v>
      </c>
      <c r="B5" s="90"/>
      <c r="C5" s="90"/>
      <c r="D5" s="90"/>
      <c r="E5" s="90"/>
      <c r="F5" s="90"/>
      <c r="G5" s="92"/>
      <c r="H5" s="92"/>
      <c r="I5" s="92"/>
      <c r="J5" s="92"/>
      <c r="K5" s="92"/>
      <c r="L5" s="93"/>
      <c r="P5" s="40"/>
    </row>
    <row r="6" spans="1:17" ht="12.75">
      <c r="A6" s="10" t="s">
        <v>76</v>
      </c>
      <c r="B6" s="11"/>
      <c r="C6" s="11"/>
      <c r="D6" s="11">
        <v>6913</v>
      </c>
      <c r="E6" s="11">
        <v>6899</v>
      </c>
      <c r="F6" s="11">
        <v>6865</v>
      </c>
      <c r="G6" s="11">
        <v>6808</v>
      </c>
      <c r="H6" s="11">
        <v>6992</v>
      </c>
      <c r="I6" s="11">
        <v>6623</v>
      </c>
      <c r="J6" s="11">
        <v>6526</v>
      </c>
      <c r="K6" s="11">
        <v>5705</v>
      </c>
      <c r="L6" s="11">
        <v>5249</v>
      </c>
      <c r="M6" s="11">
        <v>4942</v>
      </c>
      <c r="N6" s="11">
        <v>4985</v>
      </c>
      <c r="O6" s="11">
        <v>4907</v>
      </c>
      <c r="P6" s="11">
        <v>4895</v>
      </c>
      <c r="Q6" s="11">
        <v>4864</v>
      </c>
    </row>
    <row r="7" spans="1:17" ht="12.75">
      <c r="A7" s="10" t="s">
        <v>77</v>
      </c>
      <c r="B7" s="11"/>
      <c r="C7" s="11"/>
      <c r="D7" s="11">
        <v>28304</v>
      </c>
      <c r="E7" s="11">
        <v>28044</v>
      </c>
      <c r="F7" s="11">
        <v>27672</v>
      </c>
      <c r="G7" s="11">
        <v>27466</v>
      </c>
      <c r="H7" s="11">
        <v>27545</v>
      </c>
      <c r="I7" s="11">
        <v>27270</v>
      </c>
      <c r="J7" s="11">
        <v>26931</v>
      </c>
      <c r="K7" s="11">
        <v>25830</v>
      </c>
      <c r="L7" s="11">
        <v>24087</v>
      </c>
      <c r="M7" s="11">
        <v>22406</v>
      </c>
      <c r="N7" s="11">
        <v>20868</v>
      </c>
      <c r="O7" s="11">
        <v>20073</v>
      </c>
      <c r="P7" s="11">
        <v>19718</v>
      </c>
      <c r="Q7" s="11">
        <v>19640</v>
      </c>
    </row>
    <row r="8" spans="1:17" ht="14.25">
      <c r="A8" s="83" t="s">
        <v>78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ht="14.25">
      <c r="A9" s="41" t="s">
        <v>107</v>
      </c>
      <c r="B9" s="26">
        <v>8129</v>
      </c>
      <c r="C9" s="26">
        <v>8221</v>
      </c>
      <c r="D9" s="26">
        <v>8246</v>
      </c>
      <c r="E9" s="26">
        <v>8072</v>
      </c>
      <c r="F9" s="26">
        <v>8203</v>
      </c>
      <c r="G9" s="26">
        <v>8102.423</v>
      </c>
      <c r="H9" s="26">
        <v>8176.076976700002</v>
      </c>
      <c r="I9" s="26">
        <v>8190.0690642821555</v>
      </c>
      <c r="J9" s="26">
        <v>8080.115920239721</v>
      </c>
      <c r="K9" s="26">
        <v>7846.672885110634</v>
      </c>
      <c r="L9" s="26">
        <v>7162.712260985454</v>
      </c>
      <c r="M9" s="26">
        <v>7038.6732006838965</v>
      </c>
      <c r="N9" s="26">
        <v>6646.369977463614</v>
      </c>
      <c r="O9" s="26">
        <v>6543.667631568606</v>
      </c>
      <c r="P9" s="26">
        <v>6490.810842515784</v>
      </c>
      <c r="Q9" s="26">
        <v>6457.783703330937</v>
      </c>
    </row>
    <row r="10" spans="1:17" ht="27">
      <c r="A10" s="25" t="s">
        <v>108</v>
      </c>
      <c r="B10" s="26">
        <v>7726</v>
      </c>
      <c r="C10" s="26">
        <v>7749</v>
      </c>
      <c r="D10" s="26">
        <v>7832</v>
      </c>
      <c r="E10" s="26">
        <v>7681</v>
      </c>
      <c r="F10" s="26">
        <v>7744</v>
      </c>
      <c r="G10" s="26">
        <v>7655.249</v>
      </c>
      <c r="H10" s="26">
        <v>7753.975597000002</v>
      </c>
      <c r="I10" s="26">
        <v>7768.908028686856</v>
      </c>
      <c r="J10" s="26">
        <v>7678.37820980415</v>
      </c>
      <c r="K10" s="26">
        <v>7445.634641586203</v>
      </c>
      <c r="L10" s="26">
        <v>6755.653196354928</v>
      </c>
      <c r="M10" s="26">
        <v>6640.992995615544</v>
      </c>
      <c r="N10" s="26">
        <v>6261.490926975884</v>
      </c>
      <c r="O10" s="26">
        <v>6204.410693718957</v>
      </c>
      <c r="P10" s="26">
        <v>6153.011058636997</v>
      </c>
      <c r="Q10" s="26">
        <v>6138.201455192544</v>
      </c>
    </row>
    <row r="11" spans="1:17" ht="12.75">
      <c r="A11" s="27" t="s">
        <v>79</v>
      </c>
      <c r="B11" s="28"/>
      <c r="C11" s="28"/>
      <c r="D11" s="28">
        <f aca="true" t="shared" si="0" ref="D11:Q11">D10/D6</f>
        <v>1.1329379430059308</v>
      </c>
      <c r="E11" s="28">
        <f t="shared" si="0"/>
        <v>1.1133497608349037</v>
      </c>
      <c r="F11" s="28">
        <f t="shared" si="0"/>
        <v>1.128040786598689</v>
      </c>
      <c r="G11" s="28">
        <f t="shared" si="0"/>
        <v>1.1244490305522914</v>
      </c>
      <c r="H11" s="28">
        <f t="shared" si="0"/>
        <v>1.1089782032322657</v>
      </c>
      <c r="I11" s="28">
        <f t="shared" si="0"/>
        <v>1.1730194819095359</v>
      </c>
      <c r="J11" s="28">
        <f t="shared" si="0"/>
        <v>1.1765826248550644</v>
      </c>
      <c r="K11" s="28">
        <f t="shared" si="0"/>
        <v>1.3051068609265912</v>
      </c>
      <c r="L11" s="28">
        <f t="shared" si="0"/>
        <v>1.2870362347789919</v>
      </c>
      <c r="M11" s="28">
        <f t="shared" si="0"/>
        <v>1.343786522787443</v>
      </c>
      <c r="N11" s="28">
        <f t="shared" si="0"/>
        <v>1.2560663845488231</v>
      </c>
      <c r="O11" s="28">
        <f t="shared" si="0"/>
        <v>1.2643999783409328</v>
      </c>
      <c r="P11" s="28">
        <f t="shared" si="0"/>
        <v>1.25699919481859</v>
      </c>
      <c r="Q11" s="28">
        <f t="shared" si="0"/>
        <v>1.2619657597024145</v>
      </c>
    </row>
    <row r="12" spans="1:17" ht="25.5">
      <c r="A12" s="27" t="s">
        <v>80</v>
      </c>
      <c r="B12" s="24">
        <v>4806</v>
      </c>
      <c r="C12" s="24">
        <v>5060</v>
      </c>
      <c r="D12" s="24">
        <v>5208</v>
      </c>
      <c r="E12" s="24">
        <v>5123</v>
      </c>
      <c r="F12" s="24">
        <v>5304</v>
      </c>
      <c r="G12" s="24">
        <v>5270.625</v>
      </c>
      <c r="H12" s="24">
        <v>5347.969350700001</v>
      </c>
      <c r="I12" s="24">
        <v>5358.559246305299</v>
      </c>
      <c r="J12" s="24">
        <v>5312.5196839457</v>
      </c>
      <c r="K12" s="24">
        <v>5160.411069139587</v>
      </c>
      <c r="L12" s="24">
        <v>4783.903473108105</v>
      </c>
      <c r="M12" s="24">
        <v>4675.484362826623</v>
      </c>
      <c r="N12" s="24">
        <v>4396.014618499578</v>
      </c>
      <c r="O12" s="24">
        <v>4313.25544356633</v>
      </c>
      <c r="P12" s="24">
        <v>4281.792235859716</v>
      </c>
      <c r="Q12" s="24">
        <v>4260.7471715162455</v>
      </c>
    </row>
    <row r="13" spans="1:17" ht="12.75">
      <c r="A13" s="42" t="s">
        <v>81</v>
      </c>
      <c r="B13" s="28">
        <f aca="true" t="shared" si="1" ref="B13:Q13">B12/B9</f>
        <v>0.591216631812031</v>
      </c>
      <c r="C13" s="28">
        <f t="shared" si="1"/>
        <v>0.6154968981875685</v>
      </c>
      <c r="D13" s="28">
        <f t="shared" si="1"/>
        <v>0.631578947368421</v>
      </c>
      <c r="E13" s="28">
        <f t="shared" si="1"/>
        <v>0.6346630327056492</v>
      </c>
      <c r="F13" s="28">
        <f t="shared" si="1"/>
        <v>0.6465927099841522</v>
      </c>
      <c r="G13" s="28">
        <f t="shared" si="1"/>
        <v>0.6504998566478201</v>
      </c>
      <c r="H13" s="28">
        <f t="shared" si="1"/>
        <v>0.6540996820284988</v>
      </c>
      <c r="I13" s="28">
        <f t="shared" si="1"/>
        <v>0.6542752209104804</v>
      </c>
      <c r="J13" s="28">
        <f t="shared" si="1"/>
        <v>0.6574806273061597</v>
      </c>
      <c r="K13" s="28">
        <f t="shared" si="1"/>
        <v>0.657655944716603</v>
      </c>
      <c r="L13" s="28">
        <f t="shared" si="1"/>
        <v>0.6678899415191544</v>
      </c>
      <c r="M13" s="28">
        <f t="shared" si="1"/>
        <v>0.664256491176823</v>
      </c>
      <c r="N13" s="28">
        <f t="shared" si="1"/>
        <v>0.6614158756442241</v>
      </c>
      <c r="O13" s="28">
        <f t="shared" si="1"/>
        <v>0.6591495299605221</v>
      </c>
      <c r="P13" s="28">
        <f t="shared" si="1"/>
        <v>0.6596698532351821</v>
      </c>
      <c r="Q13" s="28">
        <f t="shared" si="1"/>
        <v>0.6597847446204406</v>
      </c>
    </row>
    <row r="14" spans="1:17" ht="14.25">
      <c r="A14" s="27" t="s">
        <v>109</v>
      </c>
      <c r="B14" s="24">
        <v>1464</v>
      </c>
      <c r="C14" s="24">
        <v>1455</v>
      </c>
      <c r="D14" s="24">
        <v>1460</v>
      </c>
      <c r="E14" s="24">
        <v>1553</v>
      </c>
      <c r="F14" s="24">
        <v>1564</v>
      </c>
      <c r="G14" s="24">
        <v>1542.8859999999997</v>
      </c>
      <c r="H14" s="24">
        <v>1656.338096</v>
      </c>
      <c r="I14" s="24">
        <v>1683.368463193714</v>
      </c>
      <c r="J14" s="24">
        <v>1733.9323112184534</v>
      </c>
      <c r="K14" s="24">
        <v>1735.2479332094206</v>
      </c>
      <c r="L14" s="24">
        <v>1716.174162358096</v>
      </c>
      <c r="M14" s="24">
        <v>1725.1006547607926</v>
      </c>
      <c r="N14" s="24">
        <v>1700.9509861897457</v>
      </c>
      <c r="O14" s="24">
        <v>1714.280602805932</v>
      </c>
      <c r="P14" s="24">
        <v>1722.0654055800842</v>
      </c>
      <c r="Q14" s="24">
        <v>1744.7055415587758</v>
      </c>
    </row>
    <row r="15" spans="1:17" ht="12.75">
      <c r="A15" s="42" t="s">
        <v>81</v>
      </c>
      <c r="B15" s="28">
        <f aca="true" t="shared" si="2" ref="B15:Q15">B14/B9</f>
        <v>0.1800959527617173</v>
      </c>
      <c r="C15" s="28">
        <f t="shared" si="2"/>
        <v>0.1769857681547257</v>
      </c>
      <c r="D15" s="28">
        <f t="shared" si="2"/>
        <v>0.177055542081009</v>
      </c>
      <c r="E15" s="28">
        <f t="shared" si="2"/>
        <v>0.19239345887016848</v>
      </c>
      <c r="F15" s="28">
        <f t="shared" si="2"/>
        <v>0.19066195294404487</v>
      </c>
      <c r="G15" s="28">
        <f t="shared" si="2"/>
        <v>0.19042279081208174</v>
      </c>
      <c r="H15" s="28">
        <f t="shared" si="2"/>
        <v>0.2025834762466394</v>
      </c>
      <c r="I15" s="28">
        <f t="shared" si="2"/>
        <v>0.20553776164539073</v>
      </c>
      <c r="J15" s="28">
        <f t="shared" si="2"/>
        <v>0.2145925044064233</v>
      </c>
      <c r="K15" s="28">
        <f t="shared" si="2"/>
        <v>0.2211444211599697</v>
      </c>
      <c r="L15" s="28">
        <f t="shared" si="2"/>
        <v>0.23959836718639635</v>
      </c>
      <c r="M15" s="28">
        <f t="shared" si="2"/>
        <v>0.24508889752022828</v>
      </c>
      <c r="N15" s="28">
        <f t="shared" si="2"/>
        <v>0.2559218027219818</v>
      </c>
      <c r="O15" s="28">
        <f t="shared" si="2"/>
        <v>0.2619755004877892</v>
      </c>
      <c r="P15" s="28">
        <f t="shared" si="2"/>
        <v>0.2653082099235272</v>
      </c>
      <c r="Q15" s="28">
        <f t="shared" si="2"/>
        <v>0.2701709474504161</v>
      </c>
    </row>
    <row r="16" spans="1:17" ht="25.5">
      <c r="A16" s="27" t="s">
        <v>82</v>
      </c>
      <c r="B16" s="24">
        <v>3323</v>
      </c>
      <c r="C16" s="24">
        <v>3161</v>
      </c>
      <c r="D16" s="24">
        <v>3038</v>
      </c>
      <c r="E16" s="24">
        <v>2949</v>
      </c>
      <c r="F16" s="24">
        <v>2899</v>
      </c>
      <c r="G16" s="24">
        <v>2831.798</v>
      </c>
      <c r="H16" s="24">
        <v>2828.1076260000004</v>
      </c>
      <c r="I16" s="24">
        <v>2831.509817976857</v>
      </c>
      <c r="J16" s="24">
        <v>2767.596236294021</v>
      </c>
      <c r="K16" s="24">
        <v>2686.261815971046</v>
      </c>
      <c r="L16" s="24">
        <v>2378.8087878773504</v>
      </c>
      <c r="M16" s="24">
        <v>2363.188837857274</v>
      </c>
      <c r="N16" s="24">
        <v>2250.3553589640355</v>
      </c>
      <c r="O16" s="24">
        <v>2230.4121880022767</v>
      </c>
      <c r="P16" s="24">
        <v>2209.0186066560686</v>
      </c>
      <c r="Q16" s="24">
        <v>2197.0365318146905</v>
      </c>
    </row>
    <row r="17" spans="1:17" ht="12.75">
      <c r="A17" s="43" t="s">
        <v>83</v>
      </c>
      <c r="B17" s="28">
        <v>0.5460969597370583</v>
      </c>
      <c r="C17" s="28">
        <v>0.5100855252541552</v>
      </c>
      <c r="D17" s="28">
        <v>0.49246231155778897</v>
      </c>
      <c r="E17" s="28">
        <v>0.48084135007337353</v>
      </c>
      <c r="F17" s="28">
        <v>0.471612168537498</v>
      </c>
      <c r="G17" s="28">
        <v>0.47880567337273505</v>
      </c>
      <c r="H17" s="28">
        <v>0.46810214466831085</v>
      </c>
      <c r="I17" s="28">
        <v>0.46887231836899146</v>
      </c>
      <c r="J17" s="28">
        <v>0.47716904597582094</v>
      </c>
      <c r="K17" s="28">
        <v>0.48773051313755567</v>
      </c>
      <c r="L17" s="28">
        <v>0.505440482549138</v>
      </c>
      <c r="M17" s="28">
        <v>0.5130805497008584</v>
      </c>
      <c r="N17" s="28">
        <v>0.5243461240601959</v>
      </c>
      <c r="O17" s="28">
        <v>0.5197043757762749</v>
      </c>
      <c r="P17" s="28">
        <v>0.5209029685504434</v>
      </c>
      <c r="Q17" s="28">
        <v>0.5213942945682873</v>
      </c>
    </row>
    <row r="18" ht="12.75">
      <c r="A18" s="44" t="s">
        <v>84</v>
      </c>
    </row>
    <row r="19" spans="1:11" ht="12.75">
      <c r="A19" s="94" t="s">
        <v>85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7" ht="14.25">
      <c r="A20" s="96" t="s">
        <v>86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7" ht="12.75">
      <c r="A21" s="27" t="s">
        <v>87</v>
      </c>
      <c r="B21" s="24">
        <v>27037</v>
      </c>
      <c r="C21" s="24">
        <v>27472</v>
      </c>
      <c r="D21" s="24">
        <v>27347</v>
      </c>
      <c r="E21" s="24">
        <v>27320</v>
      </c>
      <c r="F21" s="24">
        <v>27569</v>
      </c>
      <c r="G21" s="24">
        <v>27479.975739999998</v>
      </c>
      <c r="H21" s="24">
        <v>27431.961257897</v>
      </c>
      <c r="I21" s="24">
        <v>27421.75423565683</v>
      </c>
      <c r="J21" s="24">
        <v>27371.461330874394</v>
      </c>
      <c r="K21" s="24">
        <v>27146.60164434242</v>
      </c>
      <c r="L21" s="24">
        <v>26167.353923345992</v>
      </c>
      <c r="M21" s="24">
        <v>25163.26933486319</v>
      </c>
      <c r="N21" s="24">
        <v>23886.91297815959</v>
      </c>
      <c r="O21" s="24">
        <v>22956.541349119914</v>
      </c>
      <c r="P21" s="24">
        <v>22371.403416994195</v>
      </c>
      <c r="Q21" s="24">
        <v>21993.384687746817</v>
      </c>
    </row>
    <row r="22" spans="1:17" ht="25.5">
      <c r="A22" s="27" t="s">
        <v>88</v>
      </c>
      <c r="B22" s="24">
        <v>26634</v>
      </c>
      <c r="C22" s="24">
        <v>26672</v>
      </c>
      <c r="D22" s="24">
        <v>26546</v>
      </c>
      <c r="E22" s="24">
        <v>26566</v>
      </c>
      <c r="F22" s="24">
        <v>26755</v>
      </c>
      <c r="G22" s="24">
        <v>26628.13</v>
      </c>
      <c r="H22" s="24">
        <v>26612.7070706</v>
      </c>
      <c r="I22" s="24">
        <v>26625.481107363186</v>
      </c>
      <c r="J22" s="24">
        <v>26595.632041356876</v>
      </c>
      <c r="K22" s="24">
        <v>26388.54609222301</v>
      </c>
      <c r="L22" s="24">
        <v>25403.83196348424</v>
      </c>
      <c r="M22" s="24">
        <v>24403.929527653312</v>
      </c>
      <c r="N22" s="24">
        <v>23148.74354097342</v>
      </c>
      <c r="O22" s="24">
        <v>22275.6986202282</v>
      </c>
      <c r="P22" s="24">
        <v>21732.120563988134</v>
      </c>
      <c r="Q22" s="24">
        <v>21373.78194703275</v>
      </c>
    </row>
    <row r="23" spans="1:17" ht="12.75">
      <c r="A23" s="27" t="s">
        <v>89</v>
      </c>
      <c r="B23" s="28"/>
      <c r="C23" s="28"/>
      <c r="D23" s="28">
        <f aca="true" t="shared" si="3" ref="D23:Q23">D22/D7</f>
        <v>0.9378886376483889</v>
      </c>
      <c r="E23" s="28">
        <f t="shared" si="3"/>
        <v>0.9472971045499928</v>
      </c>
      <c r="F23" s="28">
        <f t="shared" si="3"/>
        <v>0.9668618097716103</v>
      </c>
      <c r="G23" s="28">
        <f t="shared" si="3"/>
        <v>0.9694942838418408</v>
      </c>
      <c r="H23" s="28">
        <f t="shared" si="3"/>
        <v>0.9661538235832275</v>
      </c>
      <c r="I23" s="28">
        <f t="shared" si="3"/>
        <v>0.9763652771310299</v>
      </c>
      <c r="J23" s="28">
        <f t="shared" si="3"/>
        <v>0.9875471405204737</v>
      </c>
      <c r="K23" s="28">
        <f t="shared" si="3"/>
        <v>1.0216239292382117</v>
      </c>
      <c r="L23" s="28">
        <f t="shared" si="3"/>
        <v>1.0546698203796339</v>
      </c>
      <c r="M23" s="28">
        <f t="shared" si="3"/>
        <v>1.0891693978243913</v>
      </c>
      <c r="N23" s="28">
        <f t="shared" si="3"/>
        <v>1.1092938250418545</v>
      </c>
      <c r="O23" s="28">
        <f t="shared" si="3"/>
        <v>1.1097344004497682</v>
      </c>
      <c r="P23" s="28">
        <f t="shared" si="3"/>
        <v>1.1021462909011124</v>
      </c>
      <c r="Q23" s="28">
        <f t="shared" si="3"/>
        <v>1.0882781032094067</v>
      </c>
    </row>
    <row r="24" spans="1:17" ht="25.5">
      <c r="A24" s="27" t="s">
        <v>90</v>
      </c>
      <c r="B24" s="24">
        <v>17690</v>
      </c>
      <c r="C24" s="24">
        <v>18101</v>
      </c>
      <c r="D24" s="24">
        <v>18390</v>
      </c>
      <c r="E24" s="24">
        <v>18633</v>
      </c>
      <c r="F24" s="24">
        <v>19141</v>
      </c>
      <c r="G24" s="24">
        <v>19405.17414</v>
      </c>
      <c r="H24" s="24">
        <v>19498.306483897</v>
      </c>
      <c r="I24" s="24">
        <v>19625.80385384512</v>
      </c>
      <c r="J24" s="24">
        <v>19640.529411988646</v>
      </c>
      <c r="K24" s="24">
        <v>19552.90629177256</v>
      </c>
      <c r="L24" s="24">
        <v>19013.210370603134</v>
      </c>
      <c r="M24" s="24">
        <v>18374.468661131556</v>
      </c>
      <c r="N24" s="24">
        <v>17492.44633062538</v>
      </c>
      <c r="O24" s="24">
        <v>16698.10313036269</v>
      </c>
      <c r="P24" s="24">
        <v>16250.33795939765</v>
      </c>
      <c r="Q24" s="24">
        <v>15921.261388453548</v>
      </c>
    </row>
    <row r="25" spans="1:17" ht="12.75">
      <c r="A25" s="42" t="s">
        <v>91</v>
      </c>
      <c r="B25" s="28">
        <f aca="true" t="shared" si="4" ref="B25:Q25">B24/B21</f>
        <v>0.6542885675185857</v>
      </c>
      <c r="C25" s="28">
        <f t="shared" si="4"/>
        <v>0.6588890506697729</v>
      </c>
      <c r="D25" s="28">
        <f t="shared" si="4"/>
        <v>0.6724686437269171</v>
      </c>
      <c r="E25" s="28">
        <f t="shared" si="4"/>
        <v>0.6820278184480234</v>
      </c>
      <c r="F25" s="28">
        <f t="shared" si="4"/>
        <v>0.6942943160796546</v>
      </c>
      <c r="G25" s="28">
        <f t="shared" si="4"/>
        <v>0.7061568876042974</v>
      </c>
      <c r="H25" s="28">
        <f t="shared" si="4"/>
        <v>0.710787912704707</v>
      </c>
      <c r="I25" s="28">
        <f t="shared" si="4"/>
        <v>0.7157019819076875</v>
      </c>
      <c r="J25" s="28">
        <f t="shared" si="4"/>
        <v>0.7175550174164275</v>
      </c>
      <c r="K25" s="28">
        <f t="shared" si="4"/>
        <v>0.7202708666057857</v>
      </c>
      <c r="L25" s="28">
        <f t="shared" si="4"/>
        <v>0.7266004207494563</v>
      </c>
      <c r="M25" s="28">
        <f t="shared" si="4"/>
        <v>0.7302099109861733</v>
      </c>
      <c r="N25" s="28">
        <f t="shared" si="4"/>
        <v>0.7323025100237592</v>
      </c>
      <c r="O25" s="28">
        <f t="shared" si="4"/>
        <v>0.7273788710773214</v>
      </c>
      <c r="P25" s="28">
        <f t="shared" si="4"/>
        <v>0.7263888481423233</v>
      </c>
      <c r="Q25" s="28">
        <f t="shared" si="4"/>
        <v>0.7239113767388321</v>
      </c>
    </row>
    <row r="26" spans="1:17" ht="14.25">
      <c r="A26" s="27" t="s">
        <v>110</v>
      </c>
      <c r="B26" s="24">
        <v>5294</v>
      </c>
      <c r="C26" s="24">
        <v>5398</v>
      </c>
      <c r="D26" s="24">
        <v>5636</v>
      </c>
      <c r="E26" s="24">
        <v>5836</v>
      </c>
      <c r="F26" s="24">
        <v>5947</v>
      </c>
      <c r="G26" s="24">
        <v>6035.0905</v>
      </c>
      <c r="H26" s="24">
        <v>6216.704076</v>
      </c>
      <c r="I26" s="24">
        <v>6327.918574423715</v>
      </c>
      <c r="J26" s="24">
        <v>6483.4145150907225</v>
      </c>
      <c r="K26" s="24">
        <v>6668.7522982271375</v>
      </c>
      <c r="L26" s="24">
        <v>6725.869287572239</v>
      </c>
      <c r="M26" s="24">
        <v>6765.949271634896</v>
      </c>
      <c r="N26" s="24">
        <v>6733.112104350566</v>
      </c>
      <c r="O26" s="24">
        <v>6712.705166536042</v>
      </c>
      <c r="P26" s="24">
        <v>6718.235667213171</v>
      </c>
      <c r="Q26" s="24">
        <v>6737.93984613814</v>
      </c>
    </row>
    <row r="27" spans="1:17" ht="12.75">
      <c r="A27" s="42" t="s">
        <v>91</v>
      </c>
      <c r="B27" s="28">
        <f aca="true" t="shared" si="5" ref="B27:Q27">B26/B21</f>
        <v>0.1958057476791064</v>
      </c>
      <c r="C27" s="28">
        <f t="shared" si="5"/>
        <v>0.19649097262667442</v>
      </c>
      <c r="D27" s="28">
        <f t="shared" si="5"/>
        <v>0.20609207591326287</v>
      </c>
      <c r="E27" s="28">
        <f t="shared" si="5"/>
        <v>0.21361639824304537</v>
      </c>
      <c r="F27" s="28">
        <f t="shared" si="5"/>
        <v>0.21571330117160578</v>
      </c>
      <c r="G27" s="28">
        <f t="shared" si="5"/>
        <v>0.2196177521079573</v>
      </c>
      <c r="H27" s="28">
        <f t="shared" si="5"/>
        <v>0.22662266170306583</v>
      </c>
      <c r="I27" s="28">
        <f t="shared" si="5"/>
        <v>0.2307627192645264</v>
      </c>
      <c r="J27" s="28">
        <f t="shared" si="5"/>
        <v>0.23686767895646027</v>
      </c>
      <c r="K27" s="28">
        <f t="shared" si="5"/>
        <v>0.24565698445783035</v>
      </c>
      <c r="L27" s="28">
        <f t="shared" si="5"/>
        <v>0.25703283974661084</v>
      </c>
      <c r="M27" s="28">
        <f t="shared" si="5"/>
        <v>0.26888196369065653</v>
      </c>
      <c r="N27" s="28">
        <f t="shared" si="5"/>
        <v>0.2818745189261928</v>
      </c>
      <c r="O27" s="28">
        <f t="shared" si="5"/>
        <v>0.29240925557775227</v>
      </c>
      <c r="P27" s="28">
        <f t="shared" si="5"/>
        <v>0.30030461397471986</v>
      </c>
      <c r="Q27" s="28">
        <f t="shared" si="5"/>
        <v>0.3063621148722984</v>
      </c>
    </row>
    <row r="28" spans="1:17" ht="25.5">
      <c r="A28" s="27" t="s">
        <v>92</v>
      </c>
      <c r="B28" s="24">
        <v>9347</v>
      </c>
      <c r="C28" s="24">
        <v>9371</v>
      </c>
      <c r="D28" s="24">
        <v>8957</v>
      </c>
      <c r="E28" s="24">
        <v>8687</v>
      </c>
      <c r="F28" s="24">
        <v>8428</v>
      </c>
      <c r="G28" s="24">
        <v>8074.801599999999</v>
      </c>
      <c r="H28" s="24">
        <v>7933.6547740000005</v>
      </c>
      <c r="I28" s="24">
        <v>7795.950381811714</v>
      </c>
      <c r="J28" s="24">
        <v>7730.93191888575</v>
      </c>
      <c r="K28" s="24">
        <v>7593.69535256986</v>
      </c>
      <c r="L28" s="24">
        <v>7154.143552742858</v>
      </c>
      <c r="M28" s="24">
        <v>6788.800673731637</v>
      </c>
      <c r="N28" s="24">
        <v>6394.466647534213</v>
      </c>
      <c r="O28" s="24">
        <v>6258.438218757225</v>
      </c>
      <c r="P28" s="24">
        <v>6121.065457596546</v>
      </c>
      <c r="Q28" s="24">
        <v>6072.123299293267</v>
      </c>
    </row>
    <row r="29" spans="1:17" ht="12.75">
      <c r="A29" s="42" t="s">
        <v>91</v>
      </c>
      <c r="B29" s="45">
        <f aca="true" t="shared" si="6" ref="B29:Q29">B28/B21</f>
        <v>0.34571143248141434</v>
      </c>
      <c r="C29" s="45">
        <f t="shared" si="6"/>
        <v>0.3411109493302271</v>
      </c>
      <c r="D29" s="45">
        <f t="shared" si="6"/>
        <v>0.327531356273083</v>
      </c>
      <c r="E29" s="45">
        <f t="shared" si="6"/>
        <v>0.3179721815519766</v>
      </c>
      <c r="F29" s="45">
        <f t="shared" si="6"/>
        <v>0.3057056839203453</v>
      </c>
      <c r="G29" s="45">
        <f t="shared" si="6"/>
        <v>0.29384311239570254</v>
      </c>
      <c r="H29" s="45">
        <f t="shared" si="6"/>
        <v>0.2892120872952929</v>
      </c>
      <c r="I29" s="45">
        <f t="shared" si="6"/>
        <v>0.28429801809231253</v>
      </c>
      <c r="J29" s="45">
        <f t="shared" si="6"/>
        <v>0.28244498258357265</v>
      </c>
      <c r="K29" s="45">
        <f t="shared" si="6"/>
        <v>0.2797291333942144</v>
      </c>
      <c r="L29" s="45">
        <f t="shared" si="6"/>
        <v>0.2733995792505437</v>
      </c>
      <c r="M29" s="45">
        <f t="shared" si="6"/>
        <v>0.26979008901382673</v>
      </c>
      <c r="N29" s="45">
        <f t="shared" si="6"/>
        <v>0.26769748997624077</v>
      </c>
      <c r="O29" s="45">
        <f t="shared" si="6"/>
        <v>0.2726211289226787</v>
      </c>
      <c r="P29" s="45">
        <f t="shared" si="6"/>
        <v>0.2736111518576767</v>
      </c>
      <c r="Q29" s="45">
        <f t="shared" si="6"/>
        <v>0.2760886232611678</v>
      </c>
    </row>
    <row r="30" spans="1:17" ht="25.5">
      <c r="A30" s="34" t="s">
        <v>93</v>
      </c>
      <c r="B30" s="14">
        <v>3840</v>
      </c>
      <c r="C30" s="14">
        <v>6684</v>
      </c>
      <c r="D30" s="14">
        <v>6729</v>
      </c>
      <c r="E30" s="14">
        <v>6643</v>
      </c>
      <c r="F30" s="14">
        <v>6448</v>
      </c>
      <c r="G30" s="14">
        <v>6597.52</v>
      </c>
      <c r="H30" s="14">
        <v>6614.845974999999</v>
      </c>
      <c r="I30" s="14">
        <v>6595.54488585</v>
      </c>
      <c r="J30" s="14">
        <v>6557.77123717255</v>
      </c>
      <c r="K30" s="14">
        <v>6507.237470289977</v>
      </c>
      <c r="L30" s="14">
        <v>6604.592624757943</v>
      </c>
      <c r="M30" s="14">
        <v>6564.643110403872</v>
      </c>
      <c r="N30" s="14">
        <v>6478.0756831437975</v>
      </c>
      <c r="O30" s="14">
        <v>6102.094165011201</v>
      </c>
      <c r="P30" s="14">
        <v>5749.735982531629</v>
      </c>
      <c r="Q30" s="14">
        <v>5573.880014448939</v>
      </c>
    </row>
    <row r="31" spans="1:11" ht="12.75">
      <c r="A31" s="44" t="s">
        <v>84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ht="12.75">
      <c r="A32" s="94" t="s">
        <v>85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0:11" ht="12.75">
      <c r="J33" s="1"/>
      <c r="K33" s="1"/>
    </row>
    <row r="34" spans="1:11" ht="15.75">
      <c r="A34" s="3" t="s">
        <v>94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7" ht="12.75">
      <c r="A35" s="4"/>
      <c r="B35" s="5" t="s">
        <v>1</v>
      </c>
      <c r="C35" s="5" t="s">
        <v>2</v>
      </c>
      <c r="D35" s="5" t="s">
        <v>3</v>
      </c>
      <c r="E35" s="5" t="s">
        <v>4</v>
      </c>
      <c r="F35" s="5" t="s">
        <v>5</v>
      </c>
      <c r="G35" s="5" t="s">
        <v>6</v>
      </c>
      <c r="H35" s="5" t="s">
        <v>7</v>
      </c>
      <c r="I35" s="5" t="s">
        <v>8</v>
      </c>
      <c r="J35" s="5" t="s">
        <v>9</v>
      </c>
      <c r="K35" s="5" t="s">
        <v>10</v>
      </c>
      <c r="L35" s="6" t="s">
        <v>48</v>
      </c>
      <c r="M35" s="6" t="s">
        <v>12</v>
      </c>
      <c r="N35" s="6" t="s">
        <v>13</v>
      </c>
      <c r="O35" s="6" t="s">
        <v>14</v>
      </c>
      <c r="P35" s="6" t="s">
        <v>15</v>
      </c>
      <c r="Q35" s="6" t="s">
        <v>16</v>
      </c>
    </row>
    <row r="36" spans="1:17" ht="12.75">
      <c r="A36" s="7"/>
      <c r="B36" s="86" t="s">
        <v>18</v>
      </c>
      <c r="C36" s="87"/>
      <c r="D36" s="87"/>
      <c r="E36" s="87"/>
      <c r="F36" s="88"/>
      <c r="G36" s="91" t="s">
        <v>19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1:17" ht="14.25">
      <c r="A37" s="83" t="s">
        <v>95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</row>
    <row r="38" spans="1:17" ht="27">
      <c r="A38" s="25" t="s">
        <v>111</v>
      </c>
      <c r="B38" s="14">
        <v>471</v>
      </c>
      <c r="C38" s="14">
        <v>536</v>
      </c>
      <c r="D38" s="14">
        <v>453</v>
      </c>
      <c r="E38" s="14">
        <v>659</v>
      </c>
      <c r="F38" s="14">
        <v>554</v>
      </c>
      <c r="G38" s="14">
        <v>554.436492</v>
      </c>
      <c r="H38" s="14">
        <v>559.738922709</v>
      </c>
      <c r="I38" s="14">
        <v>559.0954182504211</v>
      </c>
      <c r="J38" s="14">
        <v>556.3583974050259</v>
      </c>
      <c r="K38" s="14">
        <v>550.8892348713337</v>
      </c>
      <c r="L38" s="14">
        <v>535.9554403794076</v>
      </c>
      <c r="M38" s="14">
        <v>532.3629411131726</v>
      </c>
      <c r="N38" s="14">
        <v>522.7828019172598</v>
      </c>
      <c r="O38" s="14">
        <v>517.971724091238</v>
      </c>
      <c r="P38" s="14">
        <v>515.507116468155</v>
      </c>
      <c r="Q38" s="14">
        <v>507.8638470748459</v>
      </c>
    </row>
    <row r="39" spans="1:17" ht="25.5">
      <c r="A39" s="27" t="s">
        <v>96</v>
      </c>
      <c r="B39" s="14">
        <v>459</v>
      </c>
      <c r="C39" s="14">
        <v>517</v>
      </c>
      <c r="D39" s="14">
        <v>444</v>
      </c>
      <c r="E39" s="14">
        <v>637</v>
      </c>
      <c r="F39" s="14">
        <v>509</v>
      </c>
      <c r="G39" s="14">
        <v>510.13233</v>
      </c>
      <c r="H39" s="14">
        <v>515.5048778150001</v>
      </c>
      <c r="I39" s="14">
        <v>514.7967317088608</v>
      </c>
      <c r="J39" s="14">
        <v>513.2740689154394</v>
      </c>
      <c r="K39" s="14">
        <v>509.35026036788383</v>
      </c>
      <c r="L39" s="14">
        <v>500.2580734097379</v>
      </c>
      <c r="M39" s="14">
        <v>496.03075877495576</v>
      </c>
      <c r="N39" s="14">
        <v>488.6508724174611</v>
      </c>
      <c r="O39" s="14">
        <v>483.70956276879286</v>
      </c>
      <c r="P39" s="14">
        <v>481.32674433503365</v>
      </c>
      <c r="Q39" s="14">
        <v>473.9231164385521</v>
      </c>
    </row>
    <row r="40" spans="1:17" ht="12.75">
      <c r="A40" s="42" t="s">
        <v>97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</row>
    <row r="41" spans="1:17" ht="36">
      <c r="A41" s="42" t="s">
        <v>98</v>
      </c>
      <c r="B41" s="16">
        <f aca="true" t="shared" si="7" ref="B41:Q41">B39/B38</f>
        <v>0.9745222929936306</v>
      </c>
      <c r="C41" s="16">
        <f t="shared" si="7"/>
        <v>0.9645522388059702</v>
      </c>
      <c r="D41" s="16">
        <f t="shared" si="7"/>
        <v>0.9801324503311258</v>
      </c>
      <c r="E41" s="16">
        <f t="shared" si="7"/>
        <v>0.9666160849772383</v>
      </c>
      <c r="F41" s="16">
        <f t="shared" si="7"/>
        <v>0.9187725631768953</v>
      </c>
      <c r="G41" s="16">
        <f t="shared" si="7"/>
        <v>0.9200915476537572</v>
      </c>
      <c r="H41" s="16">
        <f t="shared" si="7"/>
        <v>0.9209737913527294</v>
      </c>
      <c r="I41" s="16">
        <f t="shared" si="7"/>
        <v>0.9207672159428809</v>
      </c>
      <c r="J41" s="16">
        <f t="shared" si="7"/>
        <v>0.922560118278899</v>
      </c>
      <c r="K41" s="16">
        <f t="shared" si="7"/>
        <v>0.9245965034819537</v>
      </c>
      <c r="L41" s="16">
        <f t="shared" si="7"/>
        <v>0.933394897634775</v>
      </c>
      <c r="M41" s="16">
        <f t="shared" si="7"/>
        <v>0.9317529836651549</v>
      </c>
      <c r="N41" s="16">
        <f t="shared" si="7"/>
        <v>0.9347110704969198</v>
      </c>
      <c r="O41" s="16">
        <f t="shared" si="7"/>
        <v>0.9338532206896876</v>
      </c>
      <c r="P41" s="16">
        <f t="shared" si="7"/>
        <v>0.9336956347619445</v>
      </c>
      <c r="Q41" s="16">
        <f t="shared" si="7"/>
        <v>0.9331696264032516</v>
      </c>
    </row>
    <row r="42" spans="1:17" ht="14.25">
      <c r="A42" s="27" t="s">
        <v>112</v>
      </c>
      <c r="B42" s="14">
        <v>0</v>
      </c>
      <c r="C42" s="14">
        <v>0</v>
      </c>
      <c r="D42" s="14">
        <v>0</v>
      </c>
      <c r="E42" s="14">
        <v>0</v>
      </c>
      <c r="F42" s="14">
        <v>5</v>
      </c>
      <c r="G42" s="14">
        <v>4.82733</v>
      </c>
      <c r="H42" s="14">
        <v>4.93928541</v>
      </c>
      <c r="I42" s="14">
        <v>5.120064984887142</v>
      </c>
      <c r="J42" s="14">
        <v>5.335520555985931</v>
      </c>
      <c r="K42" s="14">
        <v>5.320080205934387</v>
      </c>
      <c r="L42" s="14">
        <v>5.258866702910287</v>
      </c>
      <c r="M42" s="14">
        <v>5.285642093212125</v>
      </c>
      <c r="N42" s="14">
        <v>5.152915309099731</v>
      </c>
      <c r="O42" s="14">
        <v>5.154419283411038</v>
      </c>
      <c r="P42" s="14">
        <v>5.21190071533411</v>
      </c>
      <c r="Q42" s="14">
        <v>5.295716836868538</v>
      </c>
    </row>
    <row r="43" spans="1:17" ht="24">
      <c r="A43" s="42" t="s">
        <v>99</v>
      </c>
      <c r="B43" s="16">
        <f aca="true" t="shared" si="8" ref="B43:Q43">B42/B38</f>
        <v>0</v>
      </c>
      <c r="C43" s="16">
        <f t="shared" si="8"/>
        <v>0</v>
      </c>
      <c r="D43" s="16">
        <f t="shared" si="8"/>
        <v>0</v>
      </c>
      <c r="E43" s="16">
        <f t="shared" si="8"/>
        <v>0</v>
      </c>
      <c r="F43" s="16">
        <f t="shared" si="8"/>
        <v>0.009025270758122744</v>
      </c>
      <c r="G43" s="16">
        <f t="shared" si="8"/>
        <v>0.008706732095837586</v>
      </c>
      <c r="H43" s="16">
        <f t="shared" si="8"/>
        <v>0.008824266474261004</v>
      </c>
      <c r="I43" s="16">
        <f t="shared" si="8"/>
        <v>0.009157765951488882</v>
      </c>
      <c r="J43" s="16">
        <f t="shared" si="8"/>
        <v>0.009590078231715267</v>
      </c>
      <c r="K43" s="16">
        <f t="shared" si="8"/>
        <v>0.00965725933485876</v>
      </c>
      <c r="L43" s="16">
        <f t="shared" si="8"/>
        <v>0.009812134193819337</v>
      </c>
      <c r="M43" s="16">
        <f t="shared" si="8"/>
        <v>0.0099286439476043</v>
      </c>
      <c r="N43" s="16">
        <f t="shared" si="8"/>
        <v>0.009856703950860413</v>
      </c>
      <c r="O43" s="16">
        <f t="shared" si="8"/>
        <v>0.009951159578168622</v>
      </c>
      <c r="P43" s="16">
        <f t="shared" si="8"/>
        <v>0.010110240089490736</v>
      </c>
      <c r="Q43" s="16">
        <f t="shared" si="8"/>
        <v>0.01042743417821605</v>
      </c>
    </row>
    <row r="44" spans="1:17" ht="25.5">
      <c r="A44" s="27" t="s">
        <v>100</v>
      </c>
      <c r="B44" s="14">
        <v>12</v>
      </c>
      <c r="C44" s="14">
        <v>19</v>
      </c>
      <c r="D44" s="14">
        <v>9</v>
      </c>
      <c r="E44" s="14">
        <v>22</v>
      </c>
      <c r="F44" s="14">
        <v>45</v>
      </c>
      <c r="G44" s="14">
        <v>44.304162</v>
      </c>
      <c r="H44" s="14">
        <v>44.23404489400001</v>
      </c>
      <c r="I44" s="14">
        <v>44.29868654156028</v>
      </c>
      <c r="J44" s="14">
        <v>43.0843284895864</v>
      </c>
      <c r="K44" s="14">
        <v>41.53897450344987</v>
      </c>
      <c r="L44" s="14">
        <v>35.69736696966965</v>
      </c>
      <c r="M44" s="14">
        <v>36.332182338216846</v>
      </c>
      <c r="N44" s="14">
        <v>34.131929499798694</v>
      </c>
      <c r="O44" s="14">
        <v>34.26216132244509</v>
      </c>
      <c r="P44" s="14">
        <v>34.180372133121374</v>
      </c>
      <c r="Q44" s="14">
        <v>33.940730636293814</v>
      </c>
    </row>
    <row r="45" spans="1:17" ht="12.75">
      <c r="A45" s="47" t="s">
        <v>101</v>
      </c>
      <c r="B45" s="16">
        <v>0.00010427438065362658</v>
      </c>
      <c r="C45" s="16">
        <v>0.00016269073347832788</v>
      </c>
      <c r="D45" s="16">
        <v>7.735480932039502E-05</v>
      </c>
      <c r="E45" s="16">
        <v>0.00018770370117570772</v>
      </c>
      <c r="F45" s="16">
        <v>0.0003986040002125888</v>
      </c>
      <c r="G45" s="16">
        <v>0.0003983187135028687</v>
      </c>
      <c r="H45" s="16">
        <v>0.00038523402761058887</v>
      </c>
      <c r="I45" s="16">
        <v>0.0004078448557129288</v>
      </c>
      <c r="J45" s="16">
        <v>0.00039881889548018507</v>
      </c>
      <c r="K45" s="16">
        <v>0.00040415328294930784</v>
      </c>
      <c r="L45" s="16">
        <v>0.0003975421464580289</v>
      </c>
      <c r="M45" s="16">
        <v>0.00042563217237106627</v>
      </c>
      <c r="N45" s="16">
        <v>0.00041437730491802665</v>
      </c>
      <c r="O45" s="16">
        <v>0.00041520914765825166</v>
      </c>
      <c r="P45" s="16">
        <v>0.00041772918385811546</v>
      </c>
      <c r="Q45" s="16">
        <v>0.0004090396171193549</v>
      </c>
    </row>
    <row r="46" spans="1:11" ht="12.75">
      <c r="A46" s="97" t="s">
        <v>84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1:11" ht="12.75">
      <c r="A47" s="94" t="s">
        <v>85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</row>
    <row r="48" spans="1:17" ht="14.25">
      <c r="A48" s="96" t="s">
        <v>102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1:17" ht="12.75">
      <c r="A49" s="27" t="s">
        <v>87</v>
      </c>
      <c r="B49" s="24">
        <v>1108</v>
      </c>
      <c r="C49" s="24">
        <v>1084</v>
      </c>
      <c r="D49" s="24">
        <v>1160</v>
      </c>
      <c r="E49" s="24">
        <v>1457</v>
      </c>
      <c r="F49" s="24">
        <v>1432</v>
      </c>
      <c r="G49" s="24">
        <v>1502.1372179</v>
      </c>
      <c r="H49" s="24">
        <v>1488.16376355475</v>
      </c>
      <c r="I49" s="24">
        <v>1474.909971160602</v>
      </c>
      <c r="J49" s="24">
        <v>1477.244318765935</v>
      </c>
      <c r="K49" s="24">
        <v>1469.4902176445323</v>
      </c>
      <c r="L49" s="24">
        <v>1469.6838054235357</v>
      </c>
      <c r="M49" s="24">
        <v>1458.8344594983212</v>
      </c>
      <c r="N49" s="24">
        <v>1404.1292202414493</v>
      </c>
      <c r="O49" s="24">
        <v>1315.9179410979264</v>
      </c>
      <c r="P49" s="24">
        <v>1267.0427051373383</v>
      </c>
      <c r="Q49" s="24">
        <v>1251.0562879735637</v>
      </c>
    </row>
    <row r="50" spans="1:17" ht="25.5">
      <c r="A50" s="27" t="s">
        <v>103</v>
      </c>
      <c r="B50" s="24">
        <v>1090</v>
      </c>
      <c r="C50" s="24">
        <v>1059</v>
      </c>
      <c r="D50" s="24">
        <v>1145</v>
      </c>
      <c r="E50" s="24">
        <v>1420</v>
      </c>
      <c r="F50" s="24">
        <v>1351</v>
      </c>
      <c r="G50" s="24">
        <v>1424.5086919999999</v>
      </c>
      <c r="H50" s="24">
        <v>1412.11350830375</v>
      </c>
      <c r="I50" s="24">
        <v>1400.2798991197674</v>
      </c>
      <c r="J50" s="24">
        <v>1403.361959048749</v>
      </c>
      <c r="K50" s="24">
        <v>1397.186078439979</v>
      </c>
      <c r="L50" s="24">
        <v>1402.4345119169927</v>
      </c>
      <c r="M50" s="24">
        <v>1395.7866091004073</v>
      </c>
      <c r="N50" s="24">
        <v>1345.6162111448057</v>
      </c>
      <c r="O50" s="24">
        <v>1258.9692589322183</v>
      </c>
      <c r="P50" s="24">
        <v>1211.6738097249781</v>
      </c>
      <c r="Q50" s="24">
        <v>1196.2502273816913</v>
      </c>
    </row>
    <row r="51" spans="1:17" ht="12.75">
      <c r="A51" s="42" t="s">
        <v>91</v>
      </c>
      <c r="B51" s="28">
        <f aca="true" t="shared" si="9" ref="B51:Q51">B50/B49</f>
        <v>0.983754512635379</v>
      </c>
      <c r="C51" s="28">
        <f t="shared" si="9"/>
        <v>0.9769372693726938</v>
      </c>
      <c r="D51" s="28">
        <f t="shared" si="9"/>
        <v>0.9870689655172413</v>
      </c>
      <c r="E51" s="28">
        <f t="shared" si="9"/>
        <v>0.9746053534660261</v>
      </c>
      <c r="F51" s="28">
        <f t="shared" si="9"/>
        <v>0.9434357541899442</v>
      </c>
      <c r="G51" s="28">
        <f t="shared" si="9"/>
        <v>0.9483212818543133</v>
      </c>
      <c r="H51" s="28">
        <f t="shared" si="9"/>
        <v>0.9488965817381952</v>
      </c>
      <c r="I51" s="28">
        <f t="shared" si="9"/>
        <v>0.9494002525577148</v>
      </c>
      <c r="J51" s="28">
        <f t="shared" si="9"/>
        <v>0.9499863639489871</v>
      </c>
      <c r="K51" s="28">
        <f t="shared" si="9"/>
        <v>0.9507964474098707</v>
      </c>
      <c r="L51" s="28">
        <f t="shared" si="9"/>
        <v>0.9542423388906004</v>
      </c>
      <c r="M51" s="28">
        <f t="shared" si="9"/>
        <v>0.9567820392592074</v>
      </c>
      <c r="N51" s="28">
        <f t="shared" si="9"/>
        <v>0.9583279029784866</v>
      </c>
      <c r="O51" s="28">
        <f t="shared" si="9"/>
        <v>0.9567232268919493</v>
      </c>
      <c r="P51" s="28">
        <f t="shared" si="9"/>
        <v>0.9563006872713429</v>
      </c>
      <c r="Q51" s="28">
        <f t="shared" si="9"/>
        <v>0.9561921704732836</v>
      </c>
    </row>
    <row r="52" spans="1:17" ht="13.5">
      <c r="A52" s="42" t="s">
        <v>113</v>
      </c>
      <c r="B52" s="24">
        <v>0</v>
      </c>
      <c r="C52" s="24">
        <v>0</v>
      </c>
      <c r="D52" s="24">
        <v>0</v>
      </c>
      <c r="E52" s="24">
        <v>0</v>
      </c>
      <c r="F52" s="24">
        <v>5</v>
      </c>
      <c r="G52" s="24">
        <v>7.926637500000001</v>
      </c>
      <c r="H52" s="24">
        <v>12.125131143</v>
      </c>
      <c r="I52" s="24">
        <v>17.150909759278644</v>
      </c>
      <c r="J52" s="24">
        <v>16.60777666086267</v>
      </c>
      <c r="K52" s="24">
        <v>17.01083745173828</v>
      </c>
      <c r="L52" s="24">
        <v>17.26923644873179</v>
      </c>
      <c r="M52" s="24">
        <v>17.40265083240183</v>
      </c>
      <c r="N52" s="24">
        <v>17.251653950533363</v>
      </c>
      <c r="O52" s="24">
        <v>17.11578029828677</v>
      </c>
      <c r="P52" s="24">
        <v>17.078167781467762</v>
      </c>
      <c r="Q52" s="24">
        <v>17.089344546853855</v>
      </c>
    </row>
    <row r="53" spans="1:17" ht="12.75">
      <c r="A53" s="42" t="s">
        <v>91</v>
      </c>
      <c r="B53" s="28">
        <f aca="true" t="shared" si="10" ref="B53:Q53">B52/B49</f>
        <v>0</v>
      </c>
      <c r="C53" s="28">
        <f t="shared" si="10"/>
        <v>0</v>
      </c>
      <c r="D53" s="28">
        <f t="shared" si="10"/>
        <v>0</v>
      </c>
      <c r="E53" s="28">
        <f t="shared" si="10"/>
        <v>0</v>
      </c>
      <c r="F53" s="28">
        <f t="shared" si="10"/>
        <v>0.0034916201117318434</v>
      </c>
      <c r="G53" s="28">
        <f t="shared" si="10"/>
        <v>0.005276906400789073</v>
      </c>
      <c r="H53" s="28">
        <f t="shared" si="10"/>
        <v>0.008147712933176735</v>
      </c>
      <c r="I53" s="28">
        <f t="shared" si="10"/>
        <v>0.011628445189629199</v>
      </c>
      <c r="J53" s="28">
        <f t="shared" si="10"/>
        <v>0.011242403473743954</v>
      </c>
      <c r="K53" s="28">
        <f t="shared" si="10"/>
        <v>0.011576012720251518</v>
      </c>
      <c r="L53" s="28">
        <f t="shared" si="10"/>
        <v>0.011750307368839186</v>
      </c>
      <c r="M53" s="28">
        <f t="shared" si="10"/>
        <v>0.01192914707977657</v>
      </c>
      <c r="N53" s="28">
        <f t="shared" si="10"/>
        <v>0.012286372010381514</v>
      </c>
      <c r="O53" s="28">
        <f t="shared" si="10"/>
        <v>0.013006723112237792</v>
      </c>
      <c r="P53" s="28">
        <f t="shared" si="10"/>
        <v>0.01347876256437356</v>
      </c>
      <c r="Q53" s="28">
        <f t="shared" si="10"/>
        <v>0.013659932579480368</v>
      </c>
    </row>
    <row r="54" spans="1:17" ht="25.5">
      <c r="A54" s="27" t="s">
        <v>104</v>
      </c>
      <c r="B54" s="24">
        <v>18</v>
      </c>
      <c r="C54" s="24">
        <v>25</v>
      </c>
      <c r="D54" s="24">
        <v>15</v>
      </c>
      <c r="E54" s="24">
        <v>37</v>
      </c>
      <c r="F54" s="24">
        <v>81</v>
      </c>
      <c r="G54" s="24">
        <v>77.62852589999999</v>
      </c>
      <c r="H54" s="24">
        <v>76.05025525100001</v>
      </c>
      <c r="I54" s="24">
        <v>74.6300720408347</v>
      </c>
      <c r="J54" s="24">
        <v>73.88235971718612</v>
      </c>
      <c r="K54" s="24">
        <v>72.3041392045534</v>
      </c>
      <c r="L54" s="24">
        <v>67.24929350654287</v>
      </c>
      <c r="M54" s="24">
        <v>63.047850397913834</v>
      </c>
      <c r="N54" s="24">
        <v>58.51300909664345</v>
      </c>
      <c r="O54" s="24">
        <v>56.948682165708085</v>
      </c>
      <c r="P54" s="24">
        <v>55.36889541236029</v>
      </c>
      <c r="Q54" s="24">
        <v>54.80606059187258</v>
      </c>
    </row>
    <row r="55" spans="1:17" ht="12.75">
      <c r="A55" s="42" t="s">
        <v>105</v>
      </c>
      <c r="B55" s="45">
        <f aca="true" t="shared" si="11" ref="B55:Q55">B54/B49</f>
        <v>0.016245487364620937</v>
      </c>
      <c r="C55" s="45">
        <f t="shared" si="11"/>
        <v>0.023062730627306273</v>
      </c>
      <c r="D55" s="45">
        <f t="shared" si="11"/>
        <v>0.01293103448275862</v>
      </c>
      <c r="E55" s="45">
        <f t="shared" si="11"/>
        <v>0.02539464653397392</v>
      </c>
      <c r="F55" s="45">
        <f t="shared" si="11"/>
        <v>0.05656424581005587</v>
      </c>
      <c r="G55" s="45">
        <f t="shared" si="11"/>
        <v>0.05167871814568665</v>
      </c>
      <c r="H55" s="45">
        <f t="shared" si="11"/>
        <v>0.051103418261804825</v>
      </c>
      <c r="I55" s="45">
        <f t="shared" si="11"/>
        <v>0.050599747442285264</v>
      </c>
      <c r="J55" s="45">
        <f t="shared" si="11"/>
        <v>0.050013636051013007</v>
      </c>
      <c r="K55" s="45">
        <f t="shared" si="11"/>
        <v>0.04920355259012937</v>
      </c>
      <c r="L55" s="45">
        <f t="shared" si="11"/>
        <v>0.045757661109399564</v>
      </c>
      <c r="M55" s="45">
        <f t="shared" si="11"/>
        <v>0.0432179607407926</v>
      </c>
      <c r="N55" s="45">
        <f t="shared" si="11"/>
        <v>0.04167209702151327</v>
      </c>
      <c r="O55" s="45">
        <f t="shared" si="11"/>
        <v>0.04327677310805062</v>
      </c>
      <c r="P55" s="45">
        <f t="shared" si="11"/>
        <v>0.04369931272865716</v>
      </c>
      <c r="Q55" s="45">
        <f t="shared" si="11"/>
        <v>0.04380782952671646</v>
      </c>
    </row>
    <row r="56" spans="1:17" ht="12.75">
      <c r="A56" s="34" t="s">
        <v>106</v>
      </c>
      <c r="B56" s="14">
        <v>221</v>
      </c>
      <c r="C56" s="14">
        <v>238</v>
      </c>
      <c r="D56" s="14">
        <v>219</v>
      </c>
      <c r="E56" s="14">
        <v>217</v>
      </c>
      <c r="F56" s="14">
        <v>300</v>
      </c>
      <c r="G56" s="14">
        <v>447.445</v>
      </c>
      <c r="H56" s="14">
        <v>365.73072727799996</v>
      </c>
      <c r="I56" s="14">
        <v>366.67998777260755</v>
      </c>
      <c r="J56" s="14">
        <v>370.40973229025417</v>
      </c>
      <c r="K56" s="14">
        <v>369.3853755663566</v>
      </c>
      <c r="L56" s="14">
        <v>368.12491028384136</v>
      </c>
      <c r="M56" s="14">
        <v>365.2419773760964</v>
      </c>
      <c r="N56" s="14">
        <v>363.58417008117027</v>
      </c>
      <c r="O56" s="14">
        <v>359.5176721918912</v>
      </c>
      <c r="P56" s="14">
        <v>354.5349170499395</v>
      </c>
      <c r="Q56" s="14">
        <v>349.8235946716129</v>
      </c>
    </row>
    <row r="57" spans="1:11" ht="12.75">
      <c r="A57" s="44" t="s">
        <v>84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2.75">
      <c r="A58" s="94" t="s">
        <v>85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</row>
  </sheetData>
  <mergeCells count="14">
    <mergeCell ref="A58:K58"/>
    <mergeCell ref="A37:Q37"/>
    <mergeCell ref="A46:K46"/>
    <mergeCell ref="A47:K47"/>
    <mergeCell ref="A48:Q48"/>
    <mergeCell ref="A19:K19"/>
    <mergeCell ref="A20:Q20"/>
    <mergeCell ref="A32:K32"/>
    <mergeCell ref="B36:F36"/>
    <mergeCell ref="G36:Q36"/>
    <mergeCell ref="B4:F4"/>
    <mergeCell ref="G4:Q4"/>
    <mergeCell ref="A5:L5"/>
    <mergeCell ref="A8:Q8"/>
  </mergeCells>
  <printOptions/>
  <pageMargins left="0.75" right="0.75" top="1" bottom="1" header="0.4921259845" footer="0.4921259845"/>
  <pageSetup fitToHeight="1" fitToWidth="1" horizontalDpi="600" verticalDpi="600" orientation="landscape" paperSize="9" scale="49" r:id="rId1"/>
  <headerFooter alignWithMargins="0">
    <oddHeader>&amp;L&amp;"Arial CE,Tučné"Příloha č.2&amp;CData demografické projekce</oddHeader>
  </headerFooter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32"/>
  <sheetViews>
    <sheetView workbookViewId="0" topLeftCell="A1">
      <selection activeCell="I15" sqref="I15"/>
    </sheetView>
  </sheetViews>
  <sheetFormatPr defaultColWidth="9.00390625" defaultRowHeight="12.75"/>
  <cols>
    <col min="1" max="1" width="40.875" style="0" customWidth="1"/>
  </cols>
  <sheetData>
    <row r="1" spans="10:11" ht="12.75">
      <c r="J1" s="1"/>
      <c r="K1" s="1"/>
    </row>
    <row r="2" spans="1:17" ht="15.75">
      <c r="A2" s="3" t="s">
        <v>114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48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pans="1:17" ht="12.75">
      <c r="A4" s="7"/>
      <c r="B4" s="86" t="s">
        <v>18</v>
      </c>
      <c r="C4" s="87"/>
      <c r="D4" s="87"/>
      <c r="E4" s="87"/>
      <c r="F4" s="88"/>
      <c r="G4" s="91" t="s">
        <v>19</v>
      </c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2.75">
      <c r="A5" s="99" t="s">
        <v>115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25.5">
      <c r="A6" s="48" t="s">
        <v>116</v>
      </c>
      <c r="B6" s="14">
        <v>1389</v>
      </c>
      <c r="C6" s="14">
        <v>1398</v>
      </c>
      <c r="D6" s="14">
        <v>1365</v>
      </c>
      <c r="E6" s="14">
        <v>1371</v>
      </c>
      <c r="F6" s="14">
        <v>1370</v>
      </c>
      <c r="G6" s="14">
        <v>1331.1609999999998</v>
      </c>
      <c r="H6" s="14">
        <v>1410.818061</v>
      </c>
      <c r="I6" s="14">
        <v>1417.240791662857</v>
      </c>
      <c r="J6" s="14">
        <v>1456.0406155941862</v>
      </c>
      <c r="K6" s="14">
        <v>1457.3332955859826</v>
      </c>
      <c r="L6" s="14">
        <v>1435.2517957496405</v>
      </c>
      <c r="M6" s="14">
        <v>1438.795041378469</v>
      </c>
      <c r="N6" s="14">
        <v>1414.6779134619828</v>
      </c>
      <c r="O6" s="14">
        <v>1417.6969535620428</v>
      </c>
      <c r="P6" s="14">
        <v>1419.0479221304265</v>
      </c>
      <c r="Q6" s="14">
        <v>1433.7827727274791</v>
      </c>
    </row>
    <row r="7" spans="1:17" ht="12.75">
      <c r="A7" s="32" t="s">
        <v>117</v>
      </c>
      <c r="B7" s="16"/>
      <c r="C7" s="16"/>
      <c r="D7" s="16">
        <v>0.19745407203818893</v>
      </c>
      <c r="E7" s="16">
        <v>0.19872445281924916</v>
      </c>
      <c r="F7" s="16">
        <v>0.1995630007283321</v>
      </c>
      <c r="G7" s="16">
        <v>0.19552893654524087</v>
      </c>
      <c r="H7" s="16">
        <v>0.20177603847254003</v>
      </c>
      <c r="I7" s="16">
        <v>0.21398773843618557</v>
      </c>
      <c r="J7" s="16">
        <v>0.223113793379434</v>
      </c>
      <c r="K7" s="16">
        <v>0.25544843042699084</v>
      </c>
      <c r="L7" s="16">
        <v>0.27343337697649844</v>
      </c>
      <c r="M7" s="16">
        <v>0.2911361880571568</v>
      </c>
      <c r="N7" s="16">
        <v>0.28378694352296546</v>
      </c>
      <c r="O7" s="16">
        <v>0.2889131757819529</v>
      </c>
      <c r="P7" s="16">
        <v>0.2898974304658685</v>
      </c>
      <c r="Q7" s="16">
        <v>0.2947744187350903</v>
      </c>
    </row>
    <row r="8" spans="1:17" ht="12.75">
      <c r="A8" s="100" t="s">
        <v>118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1:17" ht="25.5">
      <c r="A9" s="32" t="s">
        <v>119</v>
      </c>
      <c r="B9" s="14">
        <v>7310</v>
      </c>
      <c r="C9" s="14">
        <v>7293</v>
      </c>
      <c r="D9" s="14">
        <v>7450</v>
      </c>
      <c r="E9" s="14">
        <v>7523</v>
      </c>
      <c r="F9" s="14">
        <v>7530</v>
      </c>
      <c r="G9" s="14">
        <v>7519.3465000000015</v>
      </c>
      <c r="H9" s="14">
        <v>7521.483300142857</v>
      </c>
      <c r="I9" s="14">
        <v>7545.983851301878</v>
      </c>
      <c r="J9" s="14">
        <v>7611.522857826631</v>
      </c>
      <c r="K9" s="14">
        <v>7721.133662975849</v>
      </c>
      <c r="L9" s="14">
        <v>7734.897688674929</v>
      </c>
      <c r="M9" s="14">
        <v>7747.695150704537</v>
      </c>
      <c r="N9" s="14">
        <v>7701.189240607802</v>
      </c>
      <c r="O9" s="14">
        <v>7654.717571412749</v>
      </c>
      <c r="P9" s="14">
        <v>7638.224888855006</v>
      </c>
      <c r="Q9" s="14">
        <v>7631.123456284598</v>
      </c>
    </row>
    <row r="10" spans="1:17" ht="12.75">
      <c r="A10" s="32" t="s">
        <v>120</v>
      </c>
      <c r="B10" s="14">
        <v>2985</v>
      </c>
      <c r="C10" s="14">
        <v>3081</v>
      </c>
      <c r="D10" s="14">
        <v>3073</v>
      </c>
      <c r="E10" s="14">
        <v>3054</v>
      </c>
      <c r="F10" s="14">
        <v>3153</v>
      </c>
      <c r="G10" s="14">
        <v>3170.655</v>
      </c>
      <c r="H10" s="14">
        <v>3190.823985</v>
      </c>
      <c r="I10" s="14">
        <v>3236.020709297857</v>
      </c>
      <c r="J10" s="14">
        <v>3321.555332172534</v>
      </c>
      <c r="K10" s="14">
        <v>3402.167490347656</v>
      </c>
      <c r="L10" s="14">
        <v>3453.847289746358</v>
      </c>
      <c r="M10" s="14">
        <v>3480.5301664803656</v>
      </c>
      <c r="N10" s="14">
        <v>3450.330790106673</v>
      </c>
      <c r="O10" s="14">
        <v>3423.1560596573536</v>
      </c>
      <c r="P10" s="14">
        <v>3415.6335562935524</v>
      </c>
      <c r="Q10" s="14">
        <v>3417.868909370771</v>
      </c>
    </row>
    <row r="11" spans="1:17" ht="12.75">
      <c r="A11" s="32" t="s">
        <v>121</v>
      </c>
      <c r="B11" s="14">
        <v>4325</v>
      </c>
      <c r="C11" s="14">
        <v>4212</v>
      </c>
      <c r="D11" s="14">
        <v>4377</v>
      </c>
      <c r="E11" s="14">
        <v>4469</v>
      </c>
      <c r="F11" s="14">
        <v>4377</v>
      </c>
      <c r="G11" s="14">
        <v>4348.691500000001</v>
      </c>
      <c r="H11" s="14">
        <v>4330.659315142857</v>
      </c>
      <c r="I11" s="14">
        <v>4309.9631420040205</v>
      </c>
      <c r="J11" s="14">
        <v>4289.967525654097</v>
      </c>
      <c r="K11" s="14">
        <v>4318.966172628193</v>
      </c>
      <c r="L11" s="14">
        <v>4281.050398928571</v>
      </c>
      <c r="M11" s="14">
        <v>4267.164984224171</v>
      </c>
      <c r="N11" s="14">
        <v>4250.8584505011295</v>
      </c>
      <c r="O11" s="14">
        <v>4231.561511755395</v>
      </c>
      <c r="P11" s="14">
        <v>4222.591332561454</v>
      </c>
      <c r="Q11" s="14">
        <v>4213.254546913828</v>
      </c>
    </row>
    <row r="12" spans="1:17" ht="12.75">
      <c r="A12" s="49" t="s">
        <v>122</v>
      </c>
      <c r="B12" s="14">
        <v>2223</v>
      </c>
      <c r="C12" s="14">
        <v>2119</v>
      </c>
      <c r="D12" s="14">
        <v>2096</v>
      </c>
      <c r="E12" s="14">
        <v>2084</v>
      </c>
      <c r="F12" s="14">
        <v>2095</v>
      </c>
      <c r="G12" s="14">
        <v>2141.681</v>
      </c>
      <c r="H12" s="14">
        <v>2111.629696642857</v>
      </c>
      <c r="I12" s="14">
        <v>2105.9159446840204</v>
      </c>
      <c r="J12" s="14">
        <v>2095.512771544953</v>
      </c>
      <c r="K12" s="14">
        <v>2082.5202962665235</v>
      </c>
      <c r="L12" s="14">
        <v>2072.7508031363077</v>
      </c>
      <c r="M12" s="14">
        <v>2064.8180726528744</v>
      </c>
      <c r="N12" s="14">
        <v>2059.199334419317</v>
      </c>
      <c r="O12" s="14">
        <v>2051.3668606194005</v>
      </c>
      <c r="P12" s="14">
        <v>2050.749157975089</v>
      </c>
      <c r="Q12" s="14">
        <v>2047.8522728068979</v>
      </c>
    </row>
    <row r="13" spans="1:17" ht="12.75">
      <c r="A13" s="35" t="s">
        <v>123</v>
      </c>
      <c r="B13" s="14">
        <v>2102</v>
      </c>
      <c r="C13" s="14">
        <v>2093</v>
      </c>
      <c r="D13" s="14">
        <v>2281</v>
      </c>
      <c r="E13" s="14">
        <v>2385</v>
      </c>
      <c r="F13" s="14">
        <v>2282</v>
      </c>
      <c r="G13" s="14">
        <v>2207.0105</v>
      </c>
      <c r="H13" s="14">
        <v>2219.0296184999997</v>
      </c>
      <c r="I13" s="14">
        <v>2204.04719732</v>
      </c>
      <c r="J13" s="14">
        <v>2194.454754109144</v>
      </c>
      <c r="K13" s="14">
        <v>2236.4458763616694</v>
      </c>
      <c r="L13" s="14">
        <v>2208.299595792263</v>
      </c>
      <c r="M13" s="14">
        <v>2202.3469115712974</v>
      </c>
      <c r="N13" s="14">
        <v>2191.6591160818125</v>
      </c>
      <c r="O13" s="14">
        <v>2180.1946511359947</v>
      </c>
      <c r="P13" s="14">
        <v>2171.842174586365</v>
      </c>
      <c r="Q13" s="14">
        <v>2165.4022741069293</v>
      </c>
    </row>
    <row r="14" spans="1:17" ht="25.5">
      <c r="A14" s="48" t="s">
        <v>124</v>
      </c>
      <c r="B14" s="16"/>
      <c r="C14" s="16"/>
      <c r="D14" s="16">
        <v>0.18916054267947993</v>
      </c>
      <c r="E14" s="16">
        <v>0.19394522892597346</v>
      </c>
      <c r="F14" s="16">
        <v>0.19640792136455623</v>
      </c>
      <c r="G14" s="16">
        <v>0.1957935447462317</v>
      </c>
      <c r="H14" s="16">
        <v>0.1964005664730441</v>
      </c>
      <c r="I14" s="16">
        <v>0.19948910548653676</v>
      </c>
      <c r="J14" s="16">
        <v>0.20482009900418396</v>
      </c>
      <c r="K14" s="16">
        <v>0.21829707188189412</v>
      </c>
      <c r="L14" s="16">
        <v>0.2350706557702753</v>
      </c>
      <c r="M14" s="16">
        <v>0.2536319324311195</v>
      </c>
      <c r="N14" s="16">
        <v>0.2703656270935636</v>
      </c>
      <c r="O14" s="16">
        <v>0.2791486429927439</v>
      </c>
      <c r="P14" s="16">
        <v>0.2833692935835236</v>
      </c>
      <c r="Q14" s="16">
        <v>0.2842806101567057</v>
      </c>
    </row>
    <row r="15" spans="1:17" ht="25.5">
      <c r="A15" s="48" t="s">
        <v>125</v>
      </c>
      <c r="B15" s="16">
        <v>0.18814957280763397</v>
      </c>
      <c r="C15" s="16">
        <v>0.18833721607454862</v>
      </c>
      <c r="D15" s="16">
        <v>0.19578015870113724</v>
      </c>
      <c r="E15" s="16">
        <v>0.19908491947291362</v>
      </c>
      <c r="F15" s="16">
        <v>0.19714171714606987</v>
      </c>
      <c r="G15" s="16">
        <v>0.19569396825093413</v>
      </c>
      <c r="H15" s="16">
        <v>0.1972098732803012</v>
      </c>
      <c r="I15" s="16">
        <v>0.19838511642497594</v>
      </c>
      <c r="J15" s="16">
        <v>0.20152413565364677</v>
      </c>
      <c r="K15" s="16">
        <v>0.2077097325323761</v>
      </c>
      <c r="L15" s="16">
        <v>0.21638209587890223</v>
      </c>
      <c r="M15" s="16">
        <v>0.22584017213447513</v>
      </c>
      <c r="N15" s="16">
        <v>0.23619585801426493</v>
      </c>
      <c r="O15" s="16">
        <v>0.2440851444291352</v>
      </c>
      <c r="P15" s="16">
        <v>0.2497597324017434</v>
      </c>
      <c r="Q15" s="16">
        <v>0.25386138890155957</v>
      </c>
    </row>
    <row r="16" spans="1:17" ht="25.5">
      <c r="A16" s="50" t="s">
        <v>130</v>
      </c>
      <c r="B16" s="14">
        <v>622</v>
      </c>
      <c r="C16" s="14">
        <v>1250</v>
      </c>
      <c r="D16" s="14">
        <v>1096</v>
      </c>
      <c r="E16" s="14">
        <v>1239</v>
      </c>
      <c r="F16" s="14">
        <v>1339</v>
      </c>
      <c r="G16" s="14">
        <v>1329.57</v>
      </c>
      <c r="H16" s="14">
        <v>1321.1748</v>
      </c>
      <c r="I16" s="14">
        <v>1327.5572112</v>
      </c>
      <c r="J16" s="14">
        <v>1321.1998979107498</v>
      </c>
      <c r="K16" s="14">
        <v>1274.8064464716074</v>
      </c>
      <c r="L16" s="14">
        <v>1350.5268405330705</v>
      </c>
      <c r="M16" s="14">
        <v>1356.903241162426</v>
      </c>
      <c r="N16" s="14">
        <v>1394.1107925443055</v>
      </c>
      <c r="O16" s="14">
        <v>1395.3143492903243</v>
      </c>
      <c r="P16" s="14">
        <v>1374.2419981991038</v>
      </c>
      <c r="Q16" s="14">
        <v>1377.6465031022299</v>
      </c>
    </row>
    <row r="17" ht="12.75">
      <c r="L17" s="51"/>
    </row>
    <row r="18" spans="1:17" ht="15.75">
      <c r="A18" s="3" t="s">
        <v>126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99" t="s">
        <v>115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1:17" ht="25.5">
      <c r="A20" s="48" t="s">
        <v>116</v>
      </c>
      <c r="B20" s="14">
        <v>0</v>
      </c>
      <c r="C20" s="14">
        <v>0</v>
      </c>
      <c r="D20" s="14">
        <v>0</v>
      </c>
      <c r="E20" s="14">
        <v>0</v>
      </c>
      <c r="F20" s="14">
        <v>5</v>
      </c>
      <c r="G20" s="14">
        <v>4.82733</v>
      </c>
      <c r="H20" s="14">
        <v>4.93928541</v>
      </c>
      <c r="I20" s="14">
        <v>5.120064984887142</v>
      </c>
      <c r="J20" s="14">
        <v>5.335520555985931</v>
      </c>
      <c r="K20" s="14">
        <v>5.320080205934387</v>
      </c>
      <c r="L20" s="14">
        <v>5.258866702910287</v>
      </c>
      <c r="M20" s="14">
        <v>5.285642093212125</v>
      </c>
      <c r="N20" s="14">
        <v>5.152915309099731</v>
      </c>
      <c r="O20" s="14">
        <v>5.154419283411038</v>
      </c>
      <c r="P20" s="14">
        <v>5.21190071533411</v>
      </c>
      <c r="Q20" s="14">
        <v>5.295716836868538</v>
      </c>
    </row>
    <row r="21" spans="1:17" ht="12.75">
      <c r="A21" s="100" t="s">
        <v>118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1:17" ht="25.5">
      <c r="A22" s="32" t="s">
        <v>119</v>
      </c>
      <c r="B22" s="14">
        <v>0</v>
      </c>
      <c r="C22" s="14">
        <v>0</v>
      </c>
      <c r="D22" s="14">
        <v>0</v>
      </c>
      <c r="E22" s="14">
        <v>0</v>
      </c>
      <c r="F22" s="14">
        <v>5</v>
      </c>
      <c r="G22" s="14">
        <v>7.926637500000001</v>
      </c>
      <c r="H22" s="14">
        <v>12.125131143</v>
      </c>
      <c r="I22" s="14">
        <v>17.150909759278644</v>
      </c>
      <c r="J22" s="14">
        <v>16.60777666086267</v>
      </c>
      <c r="K22" s="14">
        <v>17.01083745173828</v>
      </c>
      <c r="L22" s="14">
        <v>17.26923644873179</v>
      </c>
      <c r="M22" s="14">
        <v>17.40265083240183</v>
      </c>
      <c r="N22" s="14">
        <v>17.251653950533363</v>
      </c>
      <c r="O22" s="14">
        <v>17.11578029828677</v>
      </c>
      <c r="P22" s="14">
        <v>17.078167781467762</v>
      </c>
      <c r="Q22" s="14">
        <v>17.089344546853855</v>
      </c>
    </row>
    <row r="23" spans="1:17" ht="12.75">
      <c r="A23" s="32" t="s">
        <v>120</v>
      </c>
      <c r="B23" s="14">
        <v>0</v>
      </c>
      <c r="C23" s="14">
        <v>0</v>
      </c>
      <c r="D23" s="14">
        <v>0</v>
      </c>
      <c r="E23" s="14">
        <v>0</v>
      </c>
      <c r="F23" s="14">
        <v>5</v>
      </c>
      <c r="G23" s="14">
        <v>7.926637500000001</v>
      </c>
      <c r="H23" s="14">
        <v>12.125131143</v>
      </c>
      <c r="I23" s="14">
        <v>17.150909759278644</v>
      </c>
      <c r="J23" s="14">
        <v>16.60777666086267</v>
      </c>
      <c r="K23" s="14">
        <v>17.01083745173828</v>
      </c>
      <c r="L23" s="14">
        <v>17.26923644873179</v>
      </c>
      <c r="M23" s="14">
        <v>17.40265083240183</v>
      </c>
      <c r="N23" s="14">
        <v>17.251653950533363</v>
      </c>
      <c r="O23" s="14">
        <v>17.11578029828677</v>
      </c>
      <c r="P23" s="14">
        <v>17.078167781467762</v>
      </c>
      <c r="Q23" s="14">
        <v>17.089344546853855</v>
      </c>
    </row>
    <row r="24" spans="1:17" ht="12.75">
      <c r="A24" s="32" t="s">
        <v>121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ht="12.75">
      <c r="A25" s="35" t="s">
        <v>127</v>
      </c>
      <c r="B25" s="13">
        <f aca="true" t="shared" si="0" ref="B25:Q25">B24</f>
        <v>0</v>
      </c>
      <c r="C25" s="13">
        <f t="shared" si="0"/>
        <v>0</v>
      </c>
      <c r="D25" s="13">
        <f t="shared" si="0"/>
        <v>0</v>
      </c>
      <c r="E25" s="13">
        <f t="shared" si="0"/>
        <v>0</v>
      </c>
      <c r="F25" s="13">
        <f t="shared" si="0"/>
        <v>0</v>
      </c>
      <c r="G25" s="13">
        <f t="shared" si="0"/>
        <v>0</v>
      </c>
      <c r="H25" s="13">
        <f t="shared" si="0"/>
        <v>0</v>
      </c>
      <c r="I25" s="13">
        <f t="shared" si="0"/>
        <v>0</v>
      </c>
      <c r="J25" s="13">
        <f t="shared" si="0"/>
        <v>0</v>
      </c>
      <c r="K25" s="13">
        <f t="shared" si="0"/>
        <v>0</v>
      </c>
      <c r="L25" s="13">
        <f t="shared" si="0"/>
        <v>0</v>
      </c>
      <c r="M25" s="13">
        <f t="shared" si="0"/>
        <v>0</v>
      </c>
      <c r="N25" s="13">
        <f t="shared" si="0"/>
        <v>0</v>
      </c>
      <c r="O25" s="13">
        <f t="shared" si="0"/>
        <v>0</v>
      </c>
      <c r="P25" s="13">
        <f t="shared" si="0"/>
        <v>0</v>
      </c>
      <c r="Q25" s="13">
        <f t="shared" si="0"/>
        <v>0</v>
      </c>
    </row>
    <row r="26" spans="1:17" ht="25.5">
      <c r="A26" s="48" t="s">
        <v>125</v>
      </c>
      <c r="B26" s="16">
        <v>0</v>
      </c>
      <c r="C26" s="16">
        <v>0</v>
      </c>
      <c r="D26" s="16">
        <v>0</v>
      </c>
      <c r="E26" s="16">
        <v>0</v>
      </c>
      <c r="F26" s="16">
        <v>0.0034916201117318434</v>
      </c>
      <c r="G26" s="16">
        <v>0.005276906400789073</v>
      </c>
      <c r="H26" s="16">
        <v>0.008147712933176735</v>
      </c>
      <c r="I26" s="16">
        <v>0.011628445189629199</v>
      </c>
      <c r="J26" s="16">
        <v>0.011242403473743954</v>
      </c>
      <c r="K26" s="16">
        <v>0.011576012720251518</v>
      </c>
      <c r="L26" s="16">
        <v>0.011750307368839186</v>
      </c>
      <c r="M26" s="16">
        <v>0.01192914707977657</v>
      </c>
      <c r="N26" s="16">
        <v>0.012286372010381514</v>
      </c>
      <c r="O26" s="16">
        <v>0.013006723112237792</v>
      </c>
      <c r="P26" s="16">
        <v>0.01347876256437356</v>
      </c>
      <c r="Q26" s="16">
        <v>0.013659932579480368</v>
      </c>
    </row>
    <row r="27" spans="1:17" ht="25.5">
      <c r="A27" s="50" t="s">
        <v>130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</row>
    <row r="29" spans="1:17" ht="14.25">
      <c r="A29" s="84" t="s">
        <v>128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0" spans="1:17" ht="14.25">
      <c r="A30" s="17" t="s">
        <v>44</v>
      </c>
      <c r="B30" s="14">
        <v>651.8</v>
      </c>
      <c r="C30" s="14">
        <v>686.3</v>
      </c>
      <c r="D30" s="14">
        <v>704.3</v>
      </c>
      <c r="E30" s="14">
        <v>720.1</v>
      </c>
      <c r="F30" s="14">
        <v>704.1</v>
      </c>
      <c r="G30" s="14">
        <v>696.235787037037</v>
      </c>
      <c r="H30" s="14">
        <v>696.4336389021163</v>
      </c>
      <c r="I30" s="14">
        <v>698.7022084538775</v>
      </c>
      <c r="J30" s="14">
        <v>704.7706349839473</v>
      </c>
      <c r="K30" s="14">
        <v>714.9197836088748</v>
      </c>
      <c r="L30" s="14">
        <v>716.1942304328637</v>
      </c>
      <c r="M30" s="14">
        <v>717.3791806207904</v>
      </c>
      <c r="N30" s="14">
        <v>713.0730778340558</v>
      </c>
      <c r="O30" s="14">
        <v>708.7701455011804</v>
      </c>
      <c r="P30" s="14">
        <v>707.2430452643525</v>
      </c>
      <c r="Q30" s="14">
        <v>706.5855052115369</v>
      </c>
    </row>
    <row r="31" spans="1:17" ht="12.75">
      <c r="A31" s="17" t="s">
        <v>129</v>
      </c>
      <c r="B31" s="18">
        <f aca="true" t="shared" si="1" ref="B31:Q31">B9/B30</f>
        <v>11.215096655415772</v>
      </c>
      <c r="C31" s="18">
        <f t="shared" si="1"/>
        <v>10.626548156782748</v>
      </c>
      <c r="D31" s="18">
        <f t="shared" si="1"/>
        <v>10.577878744853047</v>
      </c>
      <c r="E31" s="18">
        <f t="shared" si="1"/>
        <v>10.447160116650466</v>
      </c>
      <c r="F31" s="18">
        <f t="shared" si="1"/>
        <v>10.694503621644653</v>
      </c>
      <c r="G31" s="18">
        <f t="shared" si="1"/>
        <v>10.800000000000002</v>
      </c>
      <c r="H31" s="18">
        <f t="shared" si="1"/>
        <v>10.8</v>
      </c>
      <c r="I31" s="52">
        <f t="shared" si="1"/>
        <v>10.8</v>
      </c>
      <c r="J31" s="52">
        <f t="shared" si="1"/>
        <v>10.8</v>
      </c>
      <c r="K31" s="52">
        <f t="shared" si="1"/>
        <v>10.8</v>
      </c>
      <c r="L31" s="18">
        <f t="shared" si="1"/>
        <v>10.8</v>
      </c>
      <c r="M31" s="18">
        <f t="shared" si="1"/>
        <v>10.8</v>
      </c>
      <c r="N31" s="18">
        <f t="shared" si="1"/>
        <v>10.8</v>
      </c>
      <c r="O31" s="18">
        <f t="shared" si="1"/>
        <v>10.8</v>
      </c>
      <c r="P31" s="18">
        <f t="shared" si="1"/>
        <v>10.799999999999997</v>
      </c>
      <c r="Q31" s="18">
        <f t="shared" si="1"/>
        <v>10.8</v>
      </c>
    </row>
    <row r="32" ht="12.75">
      <c r="A32" s="53" t="s">
        <v>131</v>
      </c>
    </row>
  </sheetData>
  <mergeCells count="7">
    <mergeCell ref="A19:Q19"/>
    <mergeCell ref="A21:Q21"/>
    <mergeCell ref="A29:Q29"/>
    <mergeCell ref="B4:F4"/>
    <mergeCell ref="G4:Q4"/>
    <mergeCell ref="A5:Q5"/>
    <mergeCell ref="A8:Q8"/>
  </mergeCells>
  <printOptions/>
  <pageMargins left="0.75" right="0.75" top="1" bottom="1" header="0.4921259845" footer="0.4921259845"/>
  <pageSetup fitToHeight="1" fitToWidth="1" horizontalDpi="600" verticalDpi="600" orientation="landscape" paperSize="9" scale="70" r:id="rId1"/>
  <headerFooter alignWithMargins="0">
    <oddHeader>&amp;L&amp;"Arial CE,Tučné"Příloha č.2&amp;CData demografické projekce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63"/>
  <sheetViews>
    <sheetView workbookViewId="0" topLeftCell="A16">
      <selection activeCell="I15" sqref="I15"/>
    </sheetView>
  </sheetViews>
  <sheetFormatPr defaultColWidth="9.00390625" defaultRowHeight="12.75"/>
  <cols>
    <col min="1" max="1" width="45.75390625" style="0" customWidth="1"/>
  </cols>
  <sheetData>
    <row r="1" spans="10:11" ht="12.75">
      <c r="J1" s="1"/>
      <c r="K1" s="54"/>
    </row>
    <row r="2" spans="1:17" ht="15.75">
      <c r="A2" s="3" t="s">
        <v>132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48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pans="1:17" ht="12.75">
      <c r="A4" s="7"/>
      <c r="B4" s="86" t="s">
        <v>18</v>
      </c>
      <c r="C4" s="87"/>
      <c r="D4" s="87"/>
      <c r="E4" s="87"/>
      <c r="F4" s="88"/>
      <c r="G4" s="91" t="s">
        <v>19</v>
      </c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2.75">
      <c r="A5" s="99" t="s">
        <v>133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25.5">
      <c r="A6" s="48" t="s">
        <v>134</v>
      </c>
      <c r="B6" s="14">
        <v>2629</v>
      </c>
      <c r="C6" s="14">
        <v>2830</v>
      </c>
      <c r="D6" s="14">
        <v>3001</v>
      </c>
      <c r="E6" s="14">
        <v>2933</v>
      </c>
      <c r="F6" s="14">
        <v>3033</v>
      </c>
      <c r="G6" s="14">
        <v>3048.84</v>
      </c>
      <c r="H6" s="14">
        <v>3061.7792600000007</v>
      </c>
      <c r="I6" s="14">
        <v>3066.253606768571</v>
      </c>
      <c r="J6" s="14">
        <v>3001.2303127420864</v>
      </c>
      <c r="K6" s="14">
        <v>2858.5505584125062</v>
      </c>
      <c r="L6" s="14">
        <v>2517.0644048117615</v>
      </c>
      <c r="M6" s="14">
        <v>2422.585959388891</v>
      </c>
      <c r="N6" s="14">
        <v>2208.392275328456</v>
      </c>
      <c r="O6" s="14">
        <v>2168.1287461967067</v>
      </c>
      <c r="P6" s="14">
        <v>2141.3235497109135</v>
      </c>
      <c r="Q6" s="14">
        <v>2126.31054813661</v>
      </c>
    </row>
    <row r="7" spans="1:17" ht="12.75">
      <c r="A7" s="32" t="s">
        <v>117</v>
      </c>
      <c r="B7" s="16"/>
      <c r="C7" s="16"/>
      <c r="D7" s="16">
        <v>0.43410964848835526</v>
      </c>
      <c r="E7" s="16">
        <v>0.4251340774025221</v>
      </c>
      <c r="F7" s="16">
        <v>0.4418062636562272</v>
      </c>
      <c r="G7" s="16">
        <v>0.4478319623971798</v>
      </c>
      <c r="H7" s="16">
        <v>0.4378974914187644</v>
      </c>
      <c r="I7" s="16">
        <v>0.4629704977757166</v>
      </c>
      <c r="J7" s="16">
        <v>0.45988818767117473</v>
      </c>
      <c r="K7" s="16">
        <v>0.5010605711503079</v>
      </c>
      <c r="L7" s="16">
        <v>0.47953217847433066</v>
      </c>
      <c r="M7" s="16">
        <v>0.4902035530936647</v>
      </c>
      <c r="N7" s="16">
        <v>0.44300747749818575</v>
      </c>
      <c r="O7" s="16">
        <v>0.44184404854222675</v>
      </c>
      <c r="P7" s="16">
        <v>0.4374511848234757</v>
      </c>
      <c r="Q7" s="16">
        <v>0.4371526620346649</v>
      </c>
    </row>
    <row r="8" spans="1:17" ht="24">
      <c r="A8" s="35" t="s">
        <v>135</v>
      </c>
      <c r="B8" s="14">
        <v>2629</v>
      </c>
      <c r="C8" s="14">
        <v>2812</v>
      </c>
      <c r="D8" s="14">
        <v>3001</v>
      </c>
      <c r="E8" s="14">
        <v>2933</v>
      </c>
      <c r="F8" s="14">
        <v>3033</v>
      </c>
      <c r="G8" s="14">
        <v>3048.84</v>
      </c>
      <c r="H8" s="14">
        <v>3061.7792600000007</v>
      </c>
      <c r="I8" s="14">
        <v>3066.253606768571</v>
      </c>
      <c r="J8" s="14">
        <v>3001.2303127420864</v>
      </c>
      <c r="K8" s="14">
        <v>2858.5505584125062</v>
      </c>
      <c r="L8" s="14">
        <v>2517.0644048117615</v>
      </c>
      <c r="M8" s="14">
        <v>2422.585959388891</v>
      </c>
      <c r="N8" s="14">
        <v>2208.392275328456</v>
      </c>
      <c r="O8" s="14">
        <v>2168.1287461967067</v>
      </c>
      <c r="P8" s="14">
        <v>2141.3235497109135</v>
      </c>
      <c r="Q8" s="14">
        <v>2126.31054813661</v>
      </c>
    </row>
    <row r="9" spans="1:17" ht="12.75">
      <c r="A9" s="48" t="s">
        <v>136</v>
      </c>
      <c r="B9" s="14">
        <v>75</v>
      </c>
      <c r="C9" s="14">
        <v>57</v>
      </c>
      <c r="D9" s="14">
        <v>95</v>
      </c>
      <c r="E9" s="14">
        <v>182</v>
      </c>
      <c r="F9" s="14">
        <v>194</v>
      </c>
      <c r="G9" s="14">
        <v>211.725</v>
      </c>
      <c r="H9" s="14">
        <v>245.52003500000006</v>
      </c>
      <c r="I9" s="14">
        <v>266.1276715308571</v>
      </c>
      <c r="J9" s="14">
        <v>277.89169562426724</v>
      </c>
      <c r="K9" s="14">
        <v>277.91463762343807</v>
      </c>
      <c r="L9" s="14">
        <v>280.9223666084555</v>
      </c>
      <c r="M9" s="14">
        <v>286.3056133823235</v>
      </c>
      <c r="N9" s="14">
        <v>286.27307272776284</v>
      </c>
      <c r="O9" s="14">
        <v>296.58364924388906</v>
      </c>
      <c r="P9" s="14">
        <v>303.01748344965756</v>
      </c>
      <c r="Q9" s="14">
        <v>310.92276883129676</v>
      </c>
    </row>
    <row r="10" spans="1:17" ht="25.5">
      <c r="A10" s="32" t="s">
        <v>137</v>
      </c>
      <c r="B10" s="14">
        <v>0</v>
      </c>
      <c r="C10" s="14">
        <v>18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</row>
    <row r="11" spans="1:17" ht="12.75">
      <c r="A11" s="48" t="s">
        <v>138</v>
      </c>
      <c r="B11" s="16">
        <v>0.3234100135317997</v>
      </c>
      <c r="C11" s="16">
        <v>0.3442403600535215</v>
      </c>
      <c r="D11" s="16">
        <v>0.36393402861993696</v>
      </c>
      <c r="E11" s="16">
        <v>0.3633548067393459</v>
      </c>
      <c r="F11" s="16">
        <v>0.3697427770327929</v>
      </c>
      <c r="G11" s="16">
        <v>0.3762874389549892</v>
      </c>
      <c r="H11" s="16">
        <v>0.3744802389612267</v>
      </c>
      <c r="I11" s="16">
        <v>0.3743867826635138</v>
      </c>
      <c r="J11" s="16">
        <v>0.37143406633862325</v>
      </c>
      <c r="K11" s="16">
        <v>0.3643009719236183</v>
      </c>
      <c r="L11" s="16">
        <v>0.35141219039635985</v>
      </c>
      <c r="M11" s="16">
        <v>0.34418219035279346</v>
      </c>
      <c r="N11" s="16">
        <v>0.33227043977639387</v>
      </c>
      <c r="O11" s="16">
        <v>0.3313323457531685</v>
      </c>
      <c r="P11" s="16">
        <v>0.329900778448961</v>
      </c>
      <c r="Q11" s="16">
        <v>0.3292632032627316</v>
      </c>
    </row>
    <row r="12" spans="1:17" ht="25.5">
      <c r="A12" s="32" t="s">
        <v>139</v>
      </c>
      <c r="B12" s="16">
        <v>0.3234100135317997</v>
      </c>
      <c r="C12" s="16">
        <v>0.3420508453959372</v>
      </c>
      <c r="D12" s="16">
        <v>0.36393402861993696</v>
      </c>
      <c r="E12" s="16">
        <v>0.3633548067393459</v>
      </c>
      <c r="F12" s="16">
        <v>0.3697427770327929</v>
      </c>
      <c r="G12" s="16">
        <v>0.3762874389549892</v>
      </c>
      <c r="H12" s="16">
        <v>0.3744802389612267</v>
      </c>
      <c r="I12" s="16">
        <v>0.3743867826635138</v>
      </c>
      <c r="J12" s="16">
        <v>0.37143406633862325</v>
      </c>
      <c r="K12" s="16">
        <v>0.3643009719236183</v>
      </c>
      <c r="L12" s="16">
        <v>0.35141219039635985</v>
      </c>
      <c r="M12" s="16">
        <v>0.34418219035279346</v>
      </c>
      <c r="N12" s="16">
        <v>0.33227043977639387</v>
      </c>
      <c r="O12" s="16">
        <v>0.3313323457531685</v>
      </c>
      <c r="P12" s="16">
        <v>0.329900778448961</v>
      </c>
      <c r="Q12" s="16">
        <v>0.3292632032627316</v>
      </c>
    </row>
    <row r="13" spans="1:17" ht="12.75">
      <c r="A13" s="32" t="s">
        <v>140</v>
      </c>
      <c r="B13" s="16">
        <v>0.009226227088202732</v>
      </c>
      <c r="C13" s="16">
        <v>0.006933463082350079</v>
      </c>
      <c r="D13" s="16">
        <v>0.01152073732718894</v>
      </c>
      <c r="E13" s="16">
        <v>0.02254707631318137</v>
      </c>
      <c r="F13" s="16">
        <v>0.02364988418871145</v>
      </c>
      <c r="G13" s="16">
        <v>0.026131072149652025</v>
      </c>
      <c r="H13" s="16">
        <v>0.030029075765758747</v>
      </c>
      <c r="I13" s="16">
        <v>0.032493947174569125</v>
      </c>
      <c r="J13" s="16">
        <v>0.03439204317950215</v>
      </c>
      <c r="K13" s="16">
        <v>0.03541815004812956</v>
      </c>
      <c r="L13" s="16">
        <v>0.039220110535308016</v>
      </c>
      <c r="M13" s="16">
        <v>0.04067607704169378</v>
      </c>
      <c r="N13" s="16">
        <v>0.0430720940450881</v>
      </c>
      <c r="O13" s="16">
        <v>0.04532376427755606</v>
      </c>
      <c r="P13" s="16">
        <v>0.04668407242202278</v>
      </c>
      <c r="Q13" s="16">
        <v>0.04814697783558811</v>
      </c>
    </row>
    <row r="14" spans="1:17" ht="25.5">
      <c r="A14" s="32" t="s">
        <v>141</v>
      </c>
      <c r="B14" s="16">
        <v>0</v>
      </c>
      <c r="C14" s="16">
        <v>0.0021895146575842354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</row>
    <row r="15" spans="1:17" ht="12.75">
      <c r="A15" s="100" t="s">
        <v>118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7" ht="12.75">
      <c r="A16" s="48" t="s">
        <v>142</v>
      </c>
      <c r="B16" s="14">
        <v>10702</v>
      </c>
      <c r="C16" s="14">
        <v>10535</v>
      </c>
      <c r="D16" s="14">
        <v>10679</v>
      </c>
      <c r="E16" s="14">
        <v>10880</v>
      </c>
      <c r="F16" s="14">
        <v>11254</v>
      </c>
      <c r="G16" s="14">
        <v>11479.108400000001</v>
      </c>
      <c r="H16" s="14">
        <v>11566.7890166</v>
      </c>
      <c r="I16" s="14">
        <v>11686.918391092257</v>
      </c>
      <c r="J16" s="14">
        <v>11636.187877388154</v>
      </c>
      <c r="K16" s="14">
        <v>11444.964820597648</v>
      </c>
      <c r="L16" s="14">
        <v>10904.94245091996</v>
      </c>
      <c r="M16" s="14">
        <v>10285.89918013601</v>
      </c>
      <c r="N16" s="14">
        <v>9528.945657764887</v>
      </c>
      <c r="O16" s="14">
        <v>8882.266405708671</v>
      </c>
      <c r="P16" s="14">
        <v>8529.992242455752</v>
      </c>
      <c r="Q16" s="14">
        <v>8256.76473800491</v>
      </c>
    </row>
    <row r="17" spans="1:17" ht="12.75">
      <c r="A17" s="32" t="s">
        <v>143</v>
      </c>
      <c r="B17" s="14">
        <v>10685</v>
      </c>
      <c r="C17" s="14">
        <v>10517</v>
      </c>
      <c r="D17" s="14">
        <v>10679</v>
      </c>
      <c r="E17" s="14">
        <v>10880</v>
      </c>
      <c r="F17" s="14">
        <v>11254</v>
      </c>
      <c r="G17" s="14">
        <v>11479.108400000001</v>
      </c>
      <c r="H17" s="14">
        <v>11566.7890166</v>
      </c>
      <c r="I17" s="14">
        <v>11686.918391092257</v>
      </c>
      <c r="J17" s="14">
        <v>11636.187877388154</v>
      </c>
      <c r="K17" s="14">
        <v>11444.964820597648</v>
      </c>
      <c r="L17" s="14">
        <v>10904.94245091996</v>
      </c>
      <c r="M17" s="14">
        <v>10285.89918013601</v>
      </c>
      <c r="N17" s="14">
        <v>9528.945657764887</v>
      </c>
      <c r="O17" s="14">
        <v>8882.266405708671</v>
      </c>
      <c r="P17" s="14">
        <v>8529.992242455752</v>
      </c>
      <c r="Q17" s="14">
        <v>8256.76473800491</v>
      </c>
    </row>
    <row r="18" spans="1:17" ht="12.75">
      <c r="A18" s="32" t="s">
        <v>144</v>
      </c>
      <c r="B18" s="14">
        <v>207</v>
      </c>
      <c r="C18" s="14">
        <v>224</v>
      </c>
      <c r="D18" s="14">
        <v>282</v>
      </c>
      <c r="E18" s="14">
        <v>397</v>
      </c>
      <c r="F18" s="14">
        <v>512</v>
      </c>
      <c r="G18" s="14">
        <v>657.425</v>
      </c>
      <c r="H18" s="14">
        <v>806.8504725</v>
      </c>
      <c r="I18" s="14">
        <v>887.8506678058573</v>
      </c>
      <c r="J18" s="14">
        <v>967.4044288090445</v>
      </c>
      <c r="K18" s="14">
        <v>1030.1389315178124</v>
      </c>
      <c r="L18" s="14">
        <v>1063.722402033618</v>
      </c>
      <c r="M18" s="14">
        <v>1083.072193583234</v>
      </c>
      <c r="N18" s="14">
        <v>1091.1221981620808</v>
      </c>
      <c r="O18" s="14">
        <v>1109.354455742694</v>
      </c>
      <c r="P18" s="14">
        <v>1130.759936333253</v>
      </c>
      <c r="Q18" s="14">
        <v>1154.6686626604398</v>
      </c>
    </row>
    <row r="19" spans="1:17" ht="25.5">
      <c r="A19" s="32" t="s">
        <v>141</v>
      </c>
      <c r="B19" s="14">
        <v>17</v>
      </c>
      <c r="C19" s="14">
        <v>18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</row>
    <row r="20" spans="1:17" ht="12.75">
      <c r="A20" s="48" t="s">
        <v>145</v>
      </c>
      <c r="B20" s="16"/>
      <c r="C20" s="16"/>
      <c r="D20" s="16">
        <v>0.37729649519502545</v>
      </c>
      <c r="E20" s="16">
        <v>0.3879617743545857</v>
      </c>
      <c r="F20" s="16">
        <v>0.4066926857473258</v>
      </c>
      <c r="G20" s="16">
        <v>0.417938848030292</v>
      </c>
      <c r="H20" s="16">
        <v>0.4199233623742966</v>
      </c>
      <c r="I20" s="16">
        <v>0.4285631973264487</v>
      </c>
      <c r="J20" s="16">
        <v>0.43207411077895935</v>
      </c>
      <c r="K20" s="16">
        <v>0.44308806893525543</v>
      </c>
      <c r="L20" s="16">
        <v>0.45273145061319214</v>
      </c>
      <c r="M20" s="16">
        <v>0.4590689627838976</v>
      </c>
      <c r="N20" s="16">
        <v>0.4566295599848997</v>
      </c>
      <c r="O20" s="16">
        <v>0.4424982018486859</v>
      </c>
      <c r="P20" s="16">
        <v>0.43259926171294005</v>
      </c>
      <c r="Q20" s="16">
        <v>0.42040553655829477</v>
      </c>
    </row>
    <row r="21" spans="1:17" ht="12.75">
      <c r="A21" s="48" t="s">
        <v>146</v>
      </c>
      <c r="B21" s="16">
        <v>0.3958279394903281</v>
      </c>
      <c r="C21" s="16">
        <v>0.38348136284216655</v>
      </c>
      <c r="D21" s="16">
        <v>0.3904998720152119</v>
      </c>
      <c r="E21" s="16">
        <v>0.39824304538799415</v>
      </c>
      <c r="F21" s="16">
        <v>0.40821212231129167</v>
      </c>
      <c r="G21" s="16">
        <v>0.4177262930873316</v>
      </c>
      <c r="H21" s="16">
        <v>0.4216537384205513</v>
      </c>
      <c r="I21" s="16">
        <v>0.4261914934638142</v>
      </c>
      <c r="J21" s="16">
        <v>0.4251211777378797</v>
      </c>
      <c r="K21" s="16">
        <v>0.4215984369072169</v>
      </c>
      <c r="L21" s="16">
        <v>0.41673844756579637</v>
      </c>
      <c r="M21" s="16">
        <v>0.40876640643372636</v>
      </c>
      <c r="N21" s="16">
        <v>0.39891909291407573</v>
      </c>
      <c r="O21" s="16">
        <v>0.38691657731138107</v>
      </c>
      <c r="P21" s="16">
        <v>0.38128999256148743</v>
      </c>
      <c r="Q21" s="16">
        <v>0.37542037550068424</v>
      </c>
    </row>
    <row r="22" spans="1:17" ht="25.5">
      <c r="A22" s="32" t="s">
        <v>139</v>
      </c>
      <c r="B22" s="16">
        <v>0.3951991715057144</v>
      </c>
      <c r="C22" s="16">
        <v>0.38282615026208505</v>
      </c>
      <c r="D22" s="16">
        <v>0.3904998720152119</v>
      </c>
      <c r="E22" s="16">
        <v>0.39824304538799415</v>
      </c>
      <c r="F22" s="16">
        <v>0.40821212231129167</v>
      </c>
      <c r="G22" s="16">
        <v>0.4177262930873316</v>
      </c>
      <c r="H22" s="16">
        <v>0.4216537384205513</v>
      </c>
      <c r="I22" s="16">
        <v>0.4261914934638142</v>
      </c>
      <c r="J22" s="16">
        <v>0.4251211777378797</v>
      </c>
      <c r="K22" s="16">
        <v>0.4215984369072169</v>
      </c>
      <c r="L22" s="16">
        <v>0.41673844756579637</v>
      </c>
      <c r="M22" s="16">
        <v>0.40876640643372636</v>
      </c>
      <c r="N22" s="16">
        <v>0.39891909291407573</v>
      </c>
      <c r="O22" s="16">
        <v>0.38691657731138107</v>
      </c>
      <c r="P22" s="16">
        <v>0.38128999256148743</v>
      </c>
      <c r="Q22" s="16">
        <v>0.37542037550068424</v>
      </c>
    </row>
    <row r="23" spans="1:17" ht="25.5">
      <c r="A23" s="32" t="s">
        <v>141</v>
      </c>
      <c r="B23" s="16">
        <v>0.0006287679846136775</v>
      </c>
      <c r="C23" s="16">
        <v>0.0006552125800815376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</row>
    <row r="24" spans="1:17" ht="25.5">
      <c r="A24" s="48" t="s">
        <v>147</v>
      </c>
      <c r="B24" s="16">
        <f aca="true" t="shared" si="0" ref="B24:Q24">B18/B17</f>
        <v>0.019372952737482452</v>
      </c>
      <c r="C24" s="16">
        <f t="shared" si="0"/>
        <v>0.021298849481791386</v>
      </c>
      <c r="D24" s="16">
        <f t="shared" si="0"/>
        <v>0.026406966944470457</v>
      </c>
      <c r="E24" s="16">
        <f t="shared" si="0"/>
        <v>0.036488970588235296</v>
      </c>
      <c r="F24" s="16">
        <f t="shared" si="0"/>
        <v>0.04549493513417452</v>
      </c>
      <c r="G24" s="16">
        <f t="shared" si="0"/>
        <v>0.05727143407758045</v>
      </c>
      <c r="H24" s="16">
        <f t="shared" si="0"/>
        <v>0.06975578713695339</v>
      </c>
      <c r="I24" s="16">
        <f t="shared" si="0"/>
        <v>0.07596961304038669</v>
      </c>
      <c r="J24" s="16">
        <f t="shared" si="0"/>
        <v>0.08313757383454924</v>
      </c>
      <c r="K24" s="16">
        <f t="shared" si="0"/>
        <v>0.09000804700280583</v>
      </c>
      <c r="L24" s="16">
        <f t="shared" si="0"/>
        <v>0.09754498080307435</v>
      </c>
      <c r="M24" s="16">
        <f t="shared" si="0"/>
        <v>0.1052967926882706</v>
      </c>
      <c r="N24" s="16">
        <f t="shared" si="0"/>
        <v>0.11450607835851746</v>
      </c>
      <c r="O24" s="16">
        <f t="shared" si="0"/>
        <v>0.12489542703084283</v>
      </c>
      <c r="P24" s="16">
        <f t="shared" si="0"/>
        <v>0.13256283290683413</v>
      </c>
      <c r="Q24" s="16">
        <f t="shared" si="0"/>
        <v>0.13984516930046909</v>
      </c>
    </row>
    <row r="25" spans="1:17" ht="12.75">
      <c r="A25" s="50" t="s">
        <v>165</v>
      </c>
      <c r="B25" s="14">
        <v>650</v>
      </c>
      <c r="C25" s="14">
        <v>2598</v>
      </c>
      <c r="D25" s="14">
        <v>2438</v>
      </c>
      <c r="E25" s="14">
        <v>2354</v>
      </c>
      <c r="F25" s="14">
        <v>2308</v>
      </c>
      <c r="G25" s="14">
        <v>2490.67</v>
      </c>
      <c r="H25" s="14">
        <v>2634.978325</v>
      </c>
      <c r="I25" s="14">
        <v>2604.05833825</v>
      </c>
      <c r="J25" s="14">
        <v>2706.3174949199997</v>
      </c>
      <c r="K25" s="14">
        <v>2704.849179332688</v>
      </c>
      <c r="L25" s="14">
        <v>2716.328544203319</v>
      </c>
      <c r="M25" s="14">
        <v>2720.2980648029625</v>
      </c>
      <c r="N25" s="14">
        <v>2662.6111401086378</v>
      </c>
      <c r="O25" s="14">
        <v>2536.0294840014776</v>
      </c>
      <c r="P25" s="14">
        <v>2233.072115848196</v>
      </c>
      <c r="Q25" s="14">
        <v>2149.2533698442467</v>
      </c>
    </row>
    <row r="26" spans="1:17" ht="12.75">
      <c r="A26" s="55" t="s">
        <v>148</v>
      </c>
      <c r="B26" s="14">
        <v>626</v>
      </c>
      <c r="C26" s="14">
        <v>2585</v>
      </c>
      <c r="D26" s="14">
        <v>2438</v>
      </c>
      <c r="E26" s="14">
        <v>2354</v>
      </c>
      <c r="F26" s="14">
        <v>2308</v>
      </c>
      <c r="G26" s="14">
        <v>2490.67</v>
      </c>
      <c r="H26" s="14">
        <v>2634.978325</v>
      </c>
      <c r="I26" s="14">
        <v>2604.05833825</v>
      </c>
      <c r="J26" s="14">
        <v>2706.3174949199997</v>
      </c>
      <c r="K26" s="14">
        <v>2704.849179332688</v>
      </c>
      <c r="L26" s="14">
        <v>2716.328544203319</v>
      </c>
      <c r="M26" s="14">
        <v>2720.2980648029625</v>
      </c>
      <c r="N26" s="14">
        <v>2662.6111401086378</v>
      </c>
      <c r="O26" s="14">
        <v>2536.0294840014776</v>
      </c>
      <c r="P26" s="14">
        <v>2233.072115848196</v>
      </c>
      <c r="Q26" s="14">
        <v>2149.2533698442467</v>
      </c>
    </row>
    <row r="27" spans="1:17" ht="12.75">
      <c r="A27" s="55" t="s">
        <v>149</v>
      </c>
      <c r="B27" s="11">
        <v>0</v>
      </c>
      <c r="C27" s="11">
        <v>36</v>
      </c>
      <c r="D27" s="11">
        <v>32</v>
      </c>
      <c r="E27" s="11">
        <v>59</v>
      </c>
      <c r="F27" s="11">
        <v>69</v>
      </c>
      <c r="G27" s="11">
        <v>54.6</v>
      </c>
      <c r="H27" s="11">
        <v>81.631875</v>
      </c>
      <c r="I27" s="11">
        <v>166.913175</v>
      </c>
      <c r="J27" s="11">
        <v>178.4595835546875</v>
      </c>
      <c r="K27" s="11">
        <v>193.76592475957028</v>
      </c>
      <c r="L27" s="11">
        <v>224.69437538683238</v>
      </c>
      <c r="M27" s="11">
        <v>243.5540176091047</v>
      </c>
      <c r="N27" s="11">
        <v>254.32018602262923</v>
      </c>
      <c r="O27" s="11">
        <v>254.34118202066995</v>
      </c>
      <c r="P27" s="11">
        <v>257.093787467396</v>
      </c>
      <c r="Q27" s="11">
        <v>262.02041299271184</v>
      </c>
    </row>
    <row r="28" spans="1:17" ht="12.75">
      <c r="A28" s="55" t="s">
        <v>150</v>
      </c>
      <c r="B28" s="14">
        <v>24</v>
      </c>
      <c r="C28" s="14">
        <v>13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</row>
    <row r="30" spans="10:11" ht="12.75">
      <c r="J30" s="1"/>
      <c r="K30" s="1"/>
    </row>
    <row r="31" spans="1:17" ht="15.75">
      <c r="A31" s="3" t="s">
        <v>151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4"/>
      <c r="B32" s="5" t="s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6" t="s">
        <v>48</v>
      </c>
      <c r="M32" s="6" t="s">
        <v>12</v>
      </c>
      <c r="N32" s="6" t="s">
        <v>13</v>
      </c>
      <c r="O32" s="6" t="s">
        <v>14</v>
      </c>
      <c r="P32" s="6" t="s">
        <v>15</v>
      </c>
      <c r="Q32" s="6" t="s">
        <v>16</v>
      </c>
    </row>
    <row r="33" spans="1:17" ht="12.75">
      <c r="A33" s="7"/>
      <c r="B33" s="86" t="s">
        <v>18</v>
      </c>
      <c r="C33" s="87"/>
      <c r="D33" s="87"/>
      <c r="E33" s="87"/>
      <c r="F33" s="88"/>
      <c r="G33" s="91" t="s">
        <v>19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1:17" ht="12.75">
      <c r="A34" s="99" t="s">
        <v>133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1:17" ht="25.5">
      <c r="A35" s="48" t="s">
        <v>134</v>
      </c>
      <c r="B35" s="14">
        <v>82</v>
      </c>
      <c r="C35" s="14">
        <v>119</v>
      </c>
      <c r="D35" s="14">
        <v>68</v>
      </c>
      <c r="E35" s="14">
        <v>83</v>
      </c>
      <c r="F35" s="14">
        <v>67</v>
      </c>
      <c r="G35" s="14">
        <v>67.07448</v>
      </c>
      <c r="H35" s="14">
        <v>67.35914372</v>
      </c>
      <c r="I35" s="14">
        <v>67.45757934890855</v>
      </c>
      <c r="J35" s="14">
        <v>66.0270668803259</v>
      </c>
      <c r="K35" s="14">
        <v>62.88811228507513</v>
      </c>
      <c r="L35" s="14">
        <v>55.37541690585875</v>
      </c>
      <c r="M35" s="14">
        <v>53.2968911065556</v>
      </c>
      <c r="N35" s="14">
        <v>48.58463005722603</v>
      </c>
      <c r="O35" s="14">
        <v>47.69883241632755</v>
      </c>
      <c r="P35" s="14">
        <v>47.10911809364009</v>
      </c>
      <c r="Q35" s="14">
        <v>46.77883205900542</v>
      </c>
    </row>
    <row r="36" spans="1:17" ht="24">
      <c r="A36" s="35" t="s">
        <v>152</v>
      </c>
      <c r="B36" s="14">
        <v>82</v>
      </c>
      <c r="C36" s="14">
        <v>119</v>
      </c>
      <c r="D36" s="14">
        <v>68</v>
      </c>
      <c r="E36" s="14">
        <v>83</v>
      </c>
      <c r="F36" s="14">
        <v>67</v>
      </c>
      <c r="G36" s="14">
        <v>67.07448</v>
      </c>
      <c r="H36" s="14">
        <v>67.35914372</v>
      </c>
      <c r="I36" s="14">
        <v>67.45757934890855</v>
      </c>
      <c r="J36" s="14">
        <v>66.0270668803259</v>
      </c>
      <c r="K36" s="14">
        <v>62.88811228507513</v>
      </c>
      <c r="L36" s="14">
        <v>55.37541690585875</v>
      </c>
      <c r="M36" s="14">
        <v>53.2968911065556</v>
      </c>
      <c r="N36" s="14">
        <v>48.58463005722603</v>
      </c>
      <c r="O36" s="14">
        <v>47.69883241632755</v>
      </c>
      <c r="P36" s="14">
        <v>47.10911809364009</v>
      </c>
      <c r="Q36" s="14">
        <v>46.77883205900542</v>
      </c>
    </row>
    <row r="37" spans="1:17" ht="12.75">
      <c r="A37" s="48" t="s">
        <v>136</v>
      </c>
      <c r="B37" s="56">
        <v>0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</row>
    <row r="38" spans="1:17" ht="25.5">
      <c r="A38" s="32" t="s">
        <v>153</v>
      </c>
      <c r="B38" s="56">
        <v>0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24">
      <c r="A39" s="35" t="s">
        <v>154</v>
      </c>
      <c r="B39" s="16">
        <v>0.1740976645435244</v>
      </c>
      <c r="C39" s="16">
        <v>0.22201492537313433</v>
      </c>
      <c r="D39" s="16">
        <v>0.15011037527593818</v>
      </c>
      <c r="E39" s="16">
        <v>0.125948406676783</v>
      </c>
      <c r="F39" s="16">
        <v>0.12093862815884476</v>
      </c>
      <c r="G39" s="16">
        <v>0.12097775122637489</v>
      </c>
      <c r="H39" s="16">
        <v>0.12034028899401557</v>
      </c>
      <c r="I39" s="16">
        <v>0.12065485988063318</v>
      </c>
      <c r="J39" s="16">
        <v>0.11867721811747645</v>
      </c>
      <c r="K39" s="16">
        <v>0.11415745362997219</v>
      </c>
      <c r="L39" s="16">
        <v>0.10332093441696945</v>
      </c>
      <c r="M39" s="16">
        <v>0.10011382647167669</v>
      </c>
      <c r="N39" s="16">
        <v>0.09293463725096959</v>
      </c>
      <c r="O39" s="16">
        <v>0.09208771482654457</v>
      </c>
      <c r="P39" s="16">
        <v>0.0913840305763271</v>
      </c>
      <c r="Q39" s="16">
        <v>0.09210900190757511</v>
      </c>
    </row>
    <row r="40" spans="1:17" ht="25.5">
      <c r="A40" s="32" t="s">
        <v>155</v>
      </c>
      <c r="B40" s="16">
        <v>0.1740976645435244</v>
      </c>
      <c r="C40" s="16">
        <v>0.22201492537313433</v>
      </c>
      <c r="D40" s="16">
        <v>0.15011037527593818</v>
      </c>
      <c r="E40" s="16">
        <v>0.125948406676783</v>
      </c>
      <c r="F40" s="16">
        <v>0.12093862815884476</v>
      </c>
      <c r="G40" s="16">
        <v>0.12097775122637489</v>
      </c>
      <c r="H40" s="16">
        <v>0.12034028899401557</v>
      </c>
      <c r="I40" s="16">
        <v>0.12065485988063318</v>
      </c>
      <c r="J40" s="16">
        <v>0.11867721811747645</v>
      </c>
      <c r="K40" s="16">
        <v>0.11415745362997219</v>
      </c>
      <c r="L40" s="16">
        <v>0.10332093441696945</v>
      </c>
      <c r="M40" s="16">
        <v>0.10011382647167669</v>
      </c>
      <c r="N40" s="16">
        <v>0.09293463725096959</v>
      </c>
      <c r="O40" s="16">
        <v>0.09208771482654457</v>
      </c>
      <c r="P40" s="16">
        <v>0.0913840305763271</v>
      </c>
      <c r="Q40" s="16">
        <v>0.09210900190757511</v>
      </c>
    </row>
    <row r="41" spans="1:17" ht="12.75">
      <c r="A41" s="32" t="s">
        <v>156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</row>
    <row r="42" spans="1:17" ht="25.5">
      <c r="A42" s="32" t="s">
        <v>157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</row>
    <row r="43" spans="1:17" ht="12.75">
      <c r="A43" s="100" t="s">
        <v>118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1:17" ht="12.75">
      <c r="A44" s="35" t="s">
        <v>142</v>
      </c>
      <c r="B44" s="14">
        <v>307</v>
      </c>
      <c r="C44" s="14">
        <v>287</v>
      </c>
      <c r="D44" s="14">
        <v>293</v>
      </c>
      <c r="E44" s="14">
        <v>367</v>
      </c>
      <c r="F44" s="14">
        <v>367</v>
      </c>
      <c r="G44" s="14">
        <v>373.071023</v>
      </c>
      <c r="H44" s="14">
        <v>375.9206430395</v>
      </c>
      <c r="I44" s="14">
        <v>379.8248477104984</v>
      </c>
      <c r="J44" s="14">
        <v>378.176106015115</v>
      </c>
      <c r="K44" s="14">
        <v>371.9613566694236</v>
      </c>
      <c r="L44" s="14">
        <v>354.4106296548987</v>
      </c>
      <c r="M44" s="14">
        <v>334.29172335442036</v>
      </c>
      <c r="N44" s="14">
        <v>309.69073387735887</v>
      </c>
      <c r="O44" s="14">
        <v>288.67365818553185</v>
      </c>
      <c r="P44" s="14">
        <v>277.22474787981196</v>
      </c>
      <c r="Q44" s="14">
        <v>268.34485398515955</v>
      </c>
    </row>
    <row r="45" spans="1:17" ht="12.75">
      <c r="A45" s="32" t="s">
        <v>158</v>
      </c>
      <c r="B45" s="14">
        <v>307</v>
      </c>
      <c r="C45" s="14">
        <v>287</v>
      </c>
      <c r="D45" s="14">
        <v>293</v>
      </c>
      <c r="E45" s="14">
        <v>367</v>
      </c>
      <c r="F45" s="14">
        <v>367</v>
      </c>
      <c r="G45" s="14">
        <v>373.071023</v>
      </c>
      <c r="H45" s="14">
        <v>375.9206430395</v>
      </c>
      <c r="I45" s="14">
        <v>379.8248477104984</v>
      </c>
      <c r="J45" s="14">
        <v>378.176106015115</v>
      </c>
      <c r="K45" s="14">
        <v>371.9613566694236</v>
      </c>
      <c r="L45" s="14">
        <v>354.4106296548987</v>
      </c>
      <c r="M45" s="14">
        <v>334.29172335442036</v>
      </c>
      <c r="N45" s="14">
        <v>309.69073387735887</v>
      </c>
      <c r="O45" s="14">
        <v>288.67365818553185</v>
      </c>
      <c r="P45" s="14">
        <v>277.22474787981196</v>
      </c>
      <c r="Q45" s="14">
        <v>268.34485398515955</v>
      </c>
    </row>
    <row r="46" spans="1:17" ht="12.75">
      <c r="A46" s="32" t="s">
        <v>144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</row>
    <row r="47" spans="1:17" ht="12.75">
      <c r="A47" s="32" t="s">
        <v>159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</row>
    <row r="48" spans="1:17" ht="25.5">
      <c r="A48" s="48" t="s">
        <v>160</v>
      </c>
      <c r="B48" s="16">
        <v>0.2770758122743682</v>
      </c>
      <c r="C48" s="16">
        <v>0.26476014760147604</v>
      </c>
      <c r="D48" s="16">
        <v>0.2525862068965517</v>
      </c>
      <c r="E48" s="16">
        <v>0.25188743994509266</v>
      </c>
      <c r="F48" s="16">
        <v>0.2562849162011173</v>
      </c>
      <c r="G48" s="16">
        <v>0.24836014882951662</v>
      </c>
      <c r="H48" s="16">
        <v>0.2526070397934869</v>
      </c>
      <c r="I48" s="16">
        <v>0.2575240896985837</v>
      </c>
      <c r="J48" s="16">
        <v>0.2560010562985525</v>
      </c>
      <c r="K48" s="16">
        <v>0.253122717118625</v>
      </c>
      <c r="L48" s="16">
        <v>0.24114753686951332</v>
      </c>
      <c r="M48" s="16">
        <v>0.2291498676754455</v>
      </c>
      <c r="N48" s="16">
        <v>0.2205571463174205</v>
      </c>
      <c r="O48" s="16">
        <v>0.21937056192476495</v>
      </c>
      <c r="P48" s="16">
        <v>0.2187966883482138</v>
      </c>
      <c r="Q48" s="16">
        <v>0.2144946287107667</v>
      </c>
    </row>
    <row r="49" spans="1:17" ht="25.5">
      <c r="A49" s="32" t="s">
        <v>139</v>
      </c>
      <c r="B49" s="16">
        <v>0.2770758122743682</v>
      </c>
      <c r="C49" s="16">
        <v>0.26476014760147604</v>
      </c>
      <c r="D49" s="16">
        <v>0.2525862068965517</v>
      </c>
      <c r="E49" s="16">
        <v>0.25188743994509266</v>
      </c>
      <c r="F49" s="16">
        <v>0.2562849162011173</v>
      </c>
      <c r="G49" s="16">
        <v>0.24836014882951662</v>
      </c>
      <c r="H49" s="16">
        <v>0.2526070397934869</v>
      </c>
      <c r="I49" s="16">
        <v>0.2575240896985837</v>
      </c>
      <c r="J49" s="16">
        <v>0.2560010562985525</v>
      </c>
      <c r="K49" s="16">
        <v>0.253122717118625</v>
      </c>
      <c r="L49" s="16">
        <v>0.24114753686951332</v>
      </c>
      <c r="M49" s="16">
        <v>0.2291498676754455</v>
      </c>
      <c r="N49" s="16">
        <v>0.2205571463174205</v>
      </c>
      <c r="O49" s="16">
        <v>0.21937056192476495</v>
      </c>
      <c r="P49" s="16">
        <v>0.2187966883482138</v>
      </c>
      <c r="Q49" s="16">
        <v>0.2144946287107667</v>
      </c>
    </row>
    <row r="50" spans="1:17" ht="12.75">
      <c r="A50" s="13" t="s">
        <v>141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</row>
    <row r="51" spans="1:17" ht="36">
      <c r="A51" s="35" t="s">
        <v>161</v>
      </c>
      <c r="B51" s="16">
        <f aca="true" t="shared" si="1" ref="B51:Q51">B46/B45</f>
        <v>0</v>
      </c>
      <c r="C51" s="16">
        <f t="shared" si="1"/>
        <v>0</v>
      </c>
      <c r="D51" s="16">
        <f t="shared" si="1"/>
        <v>0</v>
      </c>
      <c r="E51" s="16">
        <f t="shared" si="1"/>
        <v>0</v>
      </c>
      <c r="F51" s="16">
        <f t="shared" si="1"/>
        <v>0</v>
      </c>
      <c r="G51" s="16">
        <f t="shared" si="1"/>
        <v>0</v>
      </c>
      <c r="H51" s="16">
        <f t="shared" si="1"/>
        <v>0</v>
      </c>
      <c r="I51" s="16">
        <f t="shared" si="1"/>
        <v>0</v>
      </c>
      <c r="J51" s="16">
        <f t="shared" si="1"/>
        <v>0</v>
      </c>
      <c r="K51" s="16">
        <f t="shared" si="1"/>
        <v>0</v>
      </c>
      <c r="L51" s="16">
        <f t="shared" si="1"/>
        <v>0</v>
      </c>
      <c r="M51" s="16">
        <f t="shared" si="1"/>
        <v>0</v>
      </c>
      <c r="N51" s="16">
        <f t="shared" si="1"/>
        <v>0</v>
      </c>
      <c r="O51" s="16">
        <f t="shared" si="1"/>
        <v>0</v>
      </c>
      <c r="P51" s="16">
        <f t="shared" si="1"/>
        <v>0</v>
      </c>
      <c r="Q51" s="16">
        <f t="shared" si="1"/>
        <v>0</v>
      </c>
    </row>
    <row r="52" spans="1:17" ht="12.75">
      <c r="A52" s="57" t="s">
        <v>166</v>
      </c>
      <c r="B52" s="14">
        <v>24</v>
      </c>
      <c r="C52" s="14">
        <v>61</v>
      </c>
      <c r="D52" s="14">
        <v>45</v>
      </c>
      <c r="E52" s="14">
        <v>27</v>
      </c>
      <c r="F52" s="14">
        <v>45</v>
      </c>
      <c r="G52" s="14">
        <v>45.875</v>
      </c>
      <c r="H52" s="14">
        <v>46.633877875</v>
      </c>
      <c r="I52" s="14">
        <v>46.9900803799375</v>
      </c>
      <c r="J52" s="14">
        <v>47.4781059638123</v>
      </c>
      <c r="K52" s="14">
        <v>47.272013251889376</v>
      </c>
      <c r="L52" s="14">
        <v>46.49516958367795</v>
      </c>
      <c r="M52" s="14">
        <v>45.010149966172136</v>
      </c>
      <c r="N52" s="14">
        <v>45.12938265284675</v>
      </c>
      <c r="O52" s="14">
        <v>43.356702742830244</v>
      </c>
      <c r="P52" s="14">
        <v>40.41431214597446</v>
      </c>
      <c r="Q52" s="14">
        <v>38.81146470317368</v>
      </c>
    </row>
    <row r="53" spans="1:17" ht="12.75">
      <c r="A53" s="55" t="s">
        <v>162</v>
      </c>
      <c r="B53" s="11">
        <v>24</v>
      </c>
      <c r="C53" s="11">
        <v>61</v>
      </c>
      <c r="D53" s="11">
        <v>45</v>
      </c>
      <c r="E53" s="11">
        <v>27</v>
      </c>
      <c r="F53" s="11">
        <v>45</v>
      </c>
      <c r="G53" s="11">
        <v>45.875</v>
      </c>
      <c r="H53" s="11">
        <v>46.633877875</v>
      </c>
      <c r="I53" s="11">
        <v>46.9900803799375</v>
      </c>
      <c r="J53" s="11">
        <v>47.4781059638123</v>
      </c>
      <c r="K53" s="11">
        <v>47.272013251889376</v>
      </c>
      <c r="L53" s="11">
        <v>46.49516958367795</v>
      </c>
      <c r="M53" s="11">
        <v>45.010149966172136</v>
      </c>
      <c r="N53" s="11">
        <v>45.12938265284675</v>
      </c>
      <c r="O53" s="11">
        <v>43.356702742830244</v>
      </c>
      <c r="P53" s="11">
        <v>40.41431214597446</v>
      </c>
      <c r="Q53" s="11">
        <v>38.81146470317368</v>
      </c>
    </row>
    <row r="54" spans="1:17" ht="12.75">
      <c r="A54" s="55" t="s">
        <v>163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</row>
    <row r="55" spans="1:17" ht="12.75">
      <c r="A55" s="55" t="s">
        <v>150</v>
      </c>
      <c r="B55" s="58">
        <v>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</row>
    <row r="57" spans="10:11" ht="12.75">
      <c r="J57" s="59"/>
      <c r="K57" s="59"/>
    </row>
    <row r="58" spans="1:17" ht="12.75">
      <c r="A58" s="4"/>
      <c r="B58" s="5" t="s">
        <v>1</v>
      </c>
      <c r="C58" s="5" t="s">
        <v>2</v>
      </c>
      <c r="D58" s="5" t="s">
        <v>3</v>
      </c>
      <c r="E58" s="5" t="s">
        <v>4</v>
      </c>
      <c r="F58" s="5" t="s">
        <v>5</v>
      </c>
      <c r="G58" s="60" t="s">
        <v>6</v>
      </c>
      <c r="H58" s="60" t="s">
        <v>7</v>
      </c>
      <c r="I58" s="60" t="s">
        <v>8</v>
      </c>
      <c r="J58" s="60" t="s">
        <v>9</v>
      </c>
      <c r="K58" s="60" t="s">
        <v>10</v>
      </c>
      <c r="L58" s="6" t="s">
        <v>48</v>
      </c>
      <c r="M58" s="6" t="s">
        <v>12</v>
      </c>
      <c r="N58" s="6" t="s">
        <v>13</v>
      </c>
      <c r="O58" s="6" t="s">
        <v>14</v>
      </c>
      <c r="P58" s="6" t="s">
        <v>15</v>
      </c>
      <c r="Q58" s="6" t="s">
        <v>16</v>
      </c>
    </row>
    <row r="59" spans="1:17" ht="12.75">
      <c r="A59" s="7"/>
      <c r="B59" s="86" t="s">
        <v>18</v>
      </c>
      <c r="C59" s="87"/>
      <c r="D59" s="87"/>
      <c r="E59" s="87"/>
      <c r="F59" s="88"/>
      <c r="G59" s="91" t="s">
        <v>19</v>
      </c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1:17" ht="12.75">
      <c r="A60" s="101" t="s">
        <v>164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1:17" ht="14.25">
      <c r="A61" s="4" t="s">
        <v>44</v>
      </c>
      <c r="B61" s="14">
        <v>1211.9</v>
      </c>
      <c r="C61" s="14">
        <v>1203.3</v>
      </c>
      <c r="D61" s="14">
        <v>1203.2</v>
      </c>
      <c r="E61" s="14">
        <v>1233.9</v>
      </c>
      <c r="F61" s="14">
        <v>1246.4</v>
      </c>
      <c r="G61" s="14">
        <v>1275.456488888889</v>
      </c>
      <c r="H61" s="14">
        <v>1285.1987796222222</v>
      </c>
      <c r="I61" s="14">
        <v>1298.5464878991397</v>
      </c>
      <c r="J61" s="14">
        <v>1292.9097641542394</v>
      </c>
      <c r="K61" s="14">
        <v>1271.662757844183</v>
      </c>
      <c r="L61" s="14">
        <v>1211.66027232444</v>
      </c>
      <c r="M61" s="14">
        <v>1142.8776866817789</v>
      </c>
      <c r="N61" s="14">
        <v>1058.7717397516542</v>
      </c>
      <c r="O61" s="14">
        <v>986.9184895231857</v>
      </c>
      <c r="P61" s="14">
        <v>947.7769158284168</v>
      </c>
      <c r="Q61" s="14">
        <v>917.4183042227677</v>
      </c>
    </row>
    <row r="62" spans="1:17" ht="12.75">
      <c r="A62" s="7" t="s">
        <v>129</v>
      </c>
      <c r="B62" s="61">
        <v>8.898423962373132</v>
      </c>
      <c r="C62" s="61">
        <v>8.920468711044627</v>
      </c>
      <c r="D62" s="61">
        <v>9.0625</v>
      </c>
      <c r="E62" s="61">
        <v>8.97884755652808</v>
      </c>
      <c r="F62" s="61">
        <v>9.16318998716303</v>
      </c>
      <c r="G62" s="61">
        <v>9.124745737221195</v>
      </c>
      <c r="H62" s="61">
        <v>9.127053230726688</v>
      </c>
      <c r="I62" s="61">
        <v>9.127214692470597</v>
      </c>
      <c r="J62" s="61">
        <v>9.127354393572997</v>
      </c>
      <c r="K62" s="61">
        <v>9.129112177124366</v>
      </c>
      <c r="L62" s="61">
        <v>9.140107885376159</v>
      </c>
      <c r="M62" s="61">
        <v>9.15223118455157</v>
      </c>
      <c r="N62" s="61">
        <v>9.162163127392372</v>
      </c>
      <c r="O62" s="61">
        <v>9.168018082209404</v>
      </c>
      <c r="P62" s="61">
        <v>9.171657190292786</v>
      </c>
      <c r="Q62" s="61">
        <v>9.17461531539818</v>
      </c>
    </row>
    <row r="63" spans="1:17" ht="12.75">
      <c r="A63" s="53" t="s">
        <v>131</v>
      </c>
      <c r="L63" s="22"/>
      <c r="M63" s="22"/>
      <c r="N63" s="22"/>
      <c r="O63" s="22"/>
      <c r="P63" s="22"/>
      <c r="Q63" s="22"/>
    </row>
  </sheetData>
  <mergeCells count="11">
    <mergeCell ref="B59:F59"/>
    <mergeCell ref="G59:Q59"/>
    <mergeCell ref="A60:Q60"/>
    <mergeCell ref="B33:F33"/>
    <mergeCell ref="G33:Q33"/>
    <mergeCell ref="A34:Q34"/>
    <mergeCell ref="A43:Q43"/>
    <mergeCell ref="B4:F4"/>
    <mergeCell ref="G4:Q4"/>
    <mergeCell ref="A5:Q5"/>
    <mergeCell ref="A15:Q15"/>
  </mergeCells>
  <printOptions/>
  <pageMargins left="0.75" right="0.75" top="1" bottom="1" header="0.4921259845" footer="0.4921259845"/>
  <pageSetup fitToHeight="1" fitToWidth="1" horizontalDpi="600" verticalDpi="600" orientation="landscape" paperSize="9" scale="49" r:id="rId1"/>
  <headerFooter alignWithMargins="0">
    <oddHeader>&amp;L&amp;"Arial CE,Tučné"Příloha č.2&amp;CData demografické projekce</oddHeader>
  </headerFooter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52"/>
  <sheetViews>
    <sheetView workbookViewId="0" topLeftCell="A22">
      <selection activeCell="I15" sqref="I15"/>
    </sheetView>
  </sheetViews>
  <sheetFormatPr defaultColWidth="9.00390625" defaultRowHeight="12.75"/>
  <cols>
    <col min="1" max="1" width="43.00390625" style="0" customWidth="1"/>
  </cols>
  <sheetData>
    <row r="1" spans="5:12" ht="12.75">
      <c r="E1" s="40"/>
      <c r="F1" s="40"/>
      <c r="G1" s="40"/>
      <c r="H1" s="40"/>
      <c r="I1" s="40"/>
      <c r="J1" s="40"/>
      <c r="K1" s="40"/>
      <c r="L1" s="40"/>
    </row>
    <row r="2" spans="1:17" ht="15.75">
      <c r="A2" s="3" t="s">
        <v>167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48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pans="1:17" ht="12.75">
      <c r="A4" s="7"/>
      <c r="B4" s="86" t="s">
        <v>18</v>
      </c>
      <c r="C4" s="87"/>
      <c r="D4" s="87"/>
      <c r="E4" s="87"/>
      <c r="F4" s="88"/>
      <c r="G4" s="91" t="s">
        <v>19</v>
      </c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4.25">
      <c r="A5" s="83" t="s">
        <v>185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ht="12.75">
      <c r="A6" s="48" t="s">
        <v>168</v>
      </c>
      <c r="B6" s="14">
        <v>3164</v>
      </c>
      <c r="C6" s="14">
        <v>2949</v>
      </c>
      <c r="D6" s="14">
        <v>2934</v>
      </c>
      <c r="E6" s="14">
        <v>2854</v>
      </c>
      <c r="F6" s="14">
        <v>2813</v>
      </c>
      <c r="G6" s="14">
        <v>2755.2479999999996</v>
      </c>
      <c r="H6" s="14">
        <v>2761.3782760000004</v>
      </c>
      <c r="I6" s="14">
        <v>2765.4136302554284</v>
      </c>
      <c r="J6" s="14">
        <v>2701.107281467878</v>
      </c>
      <c r="K6" s="14">
        <v>2609.7507875877136</v>
      </c>
      <c r="L6" s="14">
        <v>2283.336995793526</v>
      </c>
      <c r="M6" s="14">
        <v>2259.6119948481837</v>
      </c>
      <c r="N6" s="14">
        <v>2118.420738185445</v>
      </c>
      <c r="O6" s="14">
        <v>2098.584993960208</v>
      </c>
      <c r="P6" s="14">
        <v>2072.6395867956576</v>
      </c>
      <c r="Q6" s="14">
        <v>2058.1081343284545</v>
      </c>
    </row>
    <row r="7" spans="1:17" ht="12.75">
      <c r="A7" s="32" t="s">
        <v>117</v>
      </c>
      <c r="B7" s="16"/>
      <c r="C7" s="16"/>
      <c r="D7" s="16">
        <v>0.42441776363373357</v>
      </c>
      <c r="E7" s="16">
        <v>0.413683142484418</v>
      </c>
      <c r="F7" s="16">
        <v>0.40975965040058265</v>
      </c>
      <c r="G7" s="16">
        <v>0.40470740305522906</v>
      </c>
      <c r="H7" s="16">
        <v>0.39493396395881014</v>
      </c>
      <c r="I7" s="16">
        <v>0.41754697723923123</v>
      </c>
      <c r="J7" s="16">
        <v>0.41389936890405726</v>
      </c>
      <c r="K7" s="16">
        <v>0.4574497436612995</v>
      </c>
      <c r="L7" s="16">
        <v>0.4350041904731427</v>
      </c>
      <c r="M7" s="16">
        <v>0.4572262231582727</v>
      </c>
      <c r="N7" s="16">
        <v>0.42495902471122265</v>
      </c>
      <c r="O7" s="16">
        <v>0.4276716922682307</v>
      </c>
      <c r="P7" s="16">
        <v>0.4234197317253642</v>
      </c>
      <c r="Q7" s="16">
        <v>0.4231307841958171</v>
      </c>
    </row>
    <row r="8" spans="1:17" ht="24">
      <c r="A8" s="35" t="s">
        <v>152</v>
      </c>
      <c r="B8" s="14">
        <v>367</v>
      </c>
      <c r="C8" s="14">
        <v>346</v>
      </c>
      <c r="D8" s="14">
        <v>411</v>
      </c>
      <c r="E8" s="14">
        <v>409</v>
      </c>
      <c r="F8" s="14">
        <v>422</v>
      </c>
      <c r="G8" s="14">
        <v>423.45</v>
      </c>
      <c r="H8" s="14">
        <v>433.27065000000005</v>
      </c>
      <c r="I8" s="14">
        <v>433.90381227857137</v>
      </c>
      <c r="J8" s="14">
        <v>433.51104517385687</v>
      </c>
      <c r="K8" s="14">
        <v>423.4889716166676</v>
      </c>
      <c r="L8" s="14">
        <v>404.5282079161759</v>
      </c>
      <c r="M8" s="14">
        <v>396.4231569909094</v>
      </c>
      <c r="N8" s="14">
        <v>368.06537922140933</v>
      </c>
      <c r="O8" s="14">
        <v>368.1728059579313</v>
      </c>
      <c r="P8" s="14">
        <v>363.6209801395891</v>
      </c>
      <c r="Q8" s="14">
        <v>361.07160251376393</v>
      </c>
    </row>
    <row r="9" spans="1:17" ht="25.5">
      <c r="A9" s="32" t="s">
        <v>169</v>
      </c>
      <c r="B9" s="14">
        <v>2797</v>
      </c>
      <c r="C9" s="14">
        <v>2603</v>
      </c>
      <c r="D9" s="14">
        <v>2523</v>
      </c>
      <c r="E9" s="14">
        <v>2445</v>
      </c>
      <c r="F9" s="14">
        <v>2391</v>
      </c>
      <c r="G9" s="14">
        <v>2331.798</v>
      </c>
      <c r="H9" s="14">
        <v>2328.1076260000004</v>
      </c>
      <c r="I9" s="14">
        <v>2331.509817976857</v>
      </c>
      <c r="J9" s="14">
        <v>2267.596236294021</v>
      </c>
      <c r="K9" s="14">
        <v>2186.261815971046</v>
      </c>
      <c r="L9" s="14">
        <v>1878.8087878773501</v>
      </c>
      <c r="M9" s="14">
        <v>1863.1888378572742</v>
      </c>
      <c r="N9" s="14">
        <v>1750.3553589640355</v>
      </c>
      <c r="O9" s="14">
        <v>1730.412188002277</v>
      </c>
      <c r="P9" s="14">
        <v>1709.0186066560686</v>
      </c>
      <c r="Q9" s="14">
        <v>1697.0365318146905</v>
      </c>
    </row>
    <row r="10" spans="1:17" ht="24">
      <c r="A10" s="35" t="s">
        <v>170</v>
      </c>
      <c r="B10" s="16">
        <v>0.3892237667609792</v>
      </c>
      <c r="C10" s="16">
        <v>0.35871548473421727</v>
      </c>
      <c r="D10" s="16">
        <v>0.3558088770312879</v>
      </c>
      <c r="E10" s="16">
        <v>0.35356788899900893</v>
      </c>
      <c r="F10" s="16">
        <v>0.342923320736316</v>
      </c>
      <c r="G10" s="16">
        <v>0.340052352240805</v>
      </c>
      <c r="H10" s="16">
        <v>0.33773878155371007</v>
      </c>
      <c r="I10" s="16">
        <v>0.33765449455313135</v>
      </c>
      <c r="J10" s="16">
        <v>0.3342906597047609</v>
      </c>
      <c r="K10" s="16">
        <v>0.33259329473767374</v>
      </c>
      <c r="L10" s="16">
        <v>0.31878105843098353</v>
      </c>
      <c r="M10" s="16">
        <v>0.3210281157290601</v>
      </c>
      <c r="N10" s="16">
        <v>0.31873349593365186</v>
      </c>
      <c r="O10" s="16">
        <v>0.3207047044742932</v>
      </c>
      <c r="P10" s="16">
        <v>0.3193190553666358</v>
      </c>
      <c r="Q10" s="16">
        <v>0.31870193070524777</v>
      </c>
    </row>
    <row r="11" spans="1:17" ht="25.5">
      <c r="A11" s="32" t="s">
        <v>155</v>
      </c>
      <c r="B11" s="16">
        <v>0.04514700455160536</v>
      </c>
      <c r="C11" s="16">
        <v>0.04208733730689697</v>
      </c>
      <c r="D11" s="16">
        <v>0.04984234780499636</v>
      </c>
      <c r="E11" s="16">
        <v>0.050668979187314174</v>
      </c>
      <c r="F11" s="16">
        <v>0.051444593441423866</v>
      </c>
      <c r="G11" s="16">
        <v>0.05226214429930405</v>
      </c>
      <c r="H11" s="16">
        <v>0.0529924866454566</v>
      </c>
      <c r="I11" s="16">
        <v>0.05297926169766704</v>
      </c>
      <c r="J11" s="16">
        <v>0.05365158736002335</v>
      </c>
      <c r="K11" s="16">
        <v>0.05397051435905457</v>
      </c>
      <c r="L11" s="16">
        <v>0.05647695917084354</v>
      </c>
      <c r="M11" s="16">
        <v>0.05632072205772983</v>
      </c>
      <c r="N11" s="16">
        <v>0.055378406629398975</v>
      </c>
      <c r="O11" s="16">
        <v>0.056263983241104085</v>
      </c>
      <c r="P11" s="16">
        <v>0.05602088690642734</v>
      </c>
      <c r="Q11" s="16">
        <v>0.055912619421973286</v>
      </c>
    </row>
    <row r="12" spans="1:17" ht="12.75">
      <c r="A12" s="13" t="s">
        <v>171</v>
      </c>
      <c r="B12" s="16">
        <v>0.34407676220937383</v>
      </c>
      <c r="C12" s="16">
        <v>0.31662814742732026</v>
      </c>
      <c r="D12" s="16">
        <v>0.30596652922629153</v>
      </c>
      <c r="E12" s="16">
        <v>0.30289890981169476</v>
      </c>
      <c r="F12" s="16">
        <v>0.2914787272948921</v>
      </c>
      <c r="G12" s="16">
        <v>0.28779020794150095</v>
      </c>
      <c r="H12" s="16">
        <v>0.2847462949082535</v>
      </c>
      <c r="I12" s="16">
        <v>0.28467523285546426</v>
      </c>
      <c r="J12" s="16">
        <v>0.28063907234473756</v>
      </c>
      <c r="K12" s="16">
        <v>0.27862278037861915</v>
      </c>
      <c r="L12" s="16">
        <v>0.26230409926014</v>
      </c>
      <c r="M12" s="16">
        <v>0.2647073936713302</v>
      </c>
      <c r="N12" s="16">
        <v>0.2633550893042529</v>
      </c>
      <c r="O12" s="16">
        <v>0.2644407212331892</v>
      </c>
      <c r="P12" s="16">
        <v>0.2632981684602085</v>
      </c>
      <c r="Q12" s="16">
        <v>0.2627893112832745</v>
      </c>
    </row>
    <row r="13" spans="1:17" ht="14.25">
      <c r="A13" s="83" t="s">
        <v>118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 ht="12.75">
      <c r="A14" s="32" t="s">
        <v>172</v>
      </c>
      <c r="B14" s="14">
        <v>9147</v>
      </c>
      <c r="C14" s="14">
        <v>9352</v>
      </c>
      <c r="D14" s="14">
        <v>8977</v>
      </c>
      <c r="E14" s="14">
        <v>8766</v>
      </c>
      <c r="F14" s="14">
        <v>8616</v>
      </c>
      <c r="G14" s="14">
        <v>8355.9211</v>
      </c>
      <c r="H14" s="14">
        <v>8238.7213505</v>
      </c>
      <c r="I14" s="14">
        <v>8115.914629653071</v>
      </c>
      <c r="J14" s="14">
        <v>8060.853897687049</v>
      </c>
      <c r="K14" s="14">
        <v>7922.387724916037</v>
      </c>
      <c r="L14" s="14">
        <v>7454.162447025662</v>
      </c>
      <c r="M14" s="14">
        <v>7052.573089465642</v>
      </c>
      <c r="N14" s="14">
        <v>6595.2277970200485</v>
      </c>
      <c r="O14" s="14">
        <v>6407.501323726183</v>
      </c>
      <c r="P14" s="14">
        <v>6232.072410652465</v>
      </c>
      <c r="Q14" s="14">
        <v>6151.16584555014</v>
      </c>
    </row>
    <row r="15" spans="1:17" ht="25.5">
      <c r="A15" s="32" t="s">
        <v>158</v>
      </c>
      <c r="B15" s="14">
        <v>1429</v>
      </c>
      <c r="C15" s="14">
        <v>1502</v>
      </c>
      <c r="D15" s="14">
        <v>1452</v>
      </c>
      <c r="E15" s="14">
        <v>1461</v>
      </c>
      <c r="F15" s="14">
        <v>1540</v>
      </c>
      <c r="G15" s="14">
        <v>1605.6144999999997</v>
      </c>
      <c r="H15" s="14">
        <v>1625.6556765</v>
      </c>
      <c r="I15" s="14">
        <v>1626.343147841357</v>
      </c>
      <c r="J15" s="14">
        <v>1636.3008788012983</v>
      </c>
      <c r="K15" s="14">
        <v>1635.0712723461766</v>
      </c>
      <c r="L15" s="14">
        <v>1606.3977942828033</v>
      </c>
      <c r="M15" s="14">
        <v>1570.151315734004</v>
      </c>
      <c r="N15" s="14">
        <v>1507.1400494858353</v>
      </c>
      <c r="O15" s="14">
        <v>1455.4420049689575</v>
      </c>
      <c r="P15" s="14">
        <v>1417.3858530559182</v>
      </c>
      <c r="Q15" s="14">
        <v>1385.4214462568725</v>
      </c>
    </row>
    <row r="16" spans="1:17" ht="12.75">
      <c r="A16" s="13" t="s">
        <v>173</v>
      </c>
      <c r="B16" s="14">
        <v>7718</v>
      </c>
      <c r="C16" s="14">
        <v>7850</v>
      </c>
      <c r="D16" s="14">
        <v>7525</v>
      </c>
      <c r="E16" s="14">
        <v>7305</v>
      </c>
      <c r="F16" s="14">
        <v>7076</v>
      </c>
      <c r="G16" s="14">
        <v>6750.306599999999</v>
      </c>
      <c r="H16" s="14">
        <v>6613.065674</v>
      </c>
      <c r="I16" s="14">
        <v>6489.571481811714</v>
      </c>
      <c r="J16" s="14">
        <v>6424.55301888575</v>
      </c>
      <c r="K16" s="14">
        <v>6287.31645256986</v>
      </c>
      <c r="L16" s="14">
        <v>5847.764652742859</v>
      </c>
      <c r="M16" s="14">
        <v>5482.421773731638</v>
      </c>
      <c r="N16" s="14">
        <v>5088.087747534213</v>
      </c>
      <c r="O16" s="14">
        <v>4952.059318757225</v>
      </c>
      <c r="P16" s="14">
        <v>4814.686557596547</v>
      </c>
      <c r="Q16" s="14">
        <v>4765.744399293268</v>
      </c>
    </row>
    <row r="17" spans="1:17" ht="12.75">
      <c r="A17" s="32" t="s">
        <v>174</v>
      </c>
      <c r="B17" s="16"/>
      <c r="C17" s="16"/>
      <c r="D17" s="16">
        <v>0.317163651780667</v>
      </c>
      <c r="E17" s="16">
        <v>0.31258023106546856</v>
      </c>
      <c r="F17" s="16">
        <v>0.3113616652211622</v>
      </c>
      <c r="G17" s="16">
        <v>0.3042278125682662</v>
      </c>
      <c r="H17" s="16">
        <v>0.299100430223271</v>
      </c>
      <c r="I17" s="16">
        <v>0.29761329775038764</v>
      </c>
      <c r="J17" s="16">
        <v>0.2993150606248208</v>
      </c>
      <c r="K17" s="16">
        <v>0.3067126490482399</v>
      </c>
      <c r="L17" s="16">
        <v>0.30946827944640937</v>
      </c>
      <c r="M17" s="16">
        <v>0.3147627014846756</v>
      </c>
      <c r="N17" s="16">
        <v>0.31604503531819284</v>
      </c>
      <c r="O17" s="16">
        <v>0.31920994986928625</v>
      </c>
      <c r="P17" s="16">
        <v>0.3160600674841498</v>
      </c>
      <c r="Q17" s="16">
        <v>0.3131958169832047</v>
      </c>
    </row>
    <row r="18" spans="1:17" ht="12.75">
      <c r="A18" s="48" t="s">
        <v>175</v>
      </c>
      <c r="B18" s="16">
        <v>0.3383141620741946</v>
      </c>
      <c r="C18" s="16">
        <v>0.3404193360512522</v>
      </c>
      <c r="D18" s="16">
        <v>0.328262697919333</v>
      </c>
      <c r="E18" s="16">
        <v>0.32086383601756957</v>
      </c>
      <c r="F18" s="16">
        <v>0.3125249374297218</v>
      </c>
      <c r="G18" s="16">
        <v>0.3040730886758781</v>
      </c>
      <c r="H18" s="16">
        <v>0.3003329318325087</v>
      </c>
      <c r="I18" s="16">
        <v>0.2959662813657578</v>
      </c>
      <c r="J18" s="16">
        <v>0.29449848512817933</v>
      </c>
      <c r="K18" s="16">
        <v>0.29183718200569425</v>
      </c>
      <c r="L18" s="16">
        <v>0.2848649683442087</v>
      </c>
      <c r="M18" s="16">
        <v>0.28027252721467505</v>
      </c>
      <c r="N18" s="16">
        <v>0.276102140240986</v>
      </c>
      <c r="O18" s="16">
        <v>0.2791144025696984</v>
      </c>
      <c r="P18" s="16">
        <v>0.27857315406141836</v>
      </c>
      <c r="Q18" s="16">
        <v>0.27968254695136313</v>
      </c>
    </row>
    <row r="19" spans="1:17" ht="25.5">
      <c r="A19" s="32" t="s">
        <v>139</v>
      </c>
      <c r="B19" s="16">
        <v>0.05285349705958501</v>
      </c>
      <c r="C19" s="16">
        <v>0.05467384973791497</v>
      </c>
      <c r="D19" s="16">
        <v>0.05309540351775332</v>
      </c>
      <c r="E19" s="16">
        <v>0.05347730600292826</v>
      </c>
      <c r="F19" s="16">
        <v>0.05585984257680728</v>
      </c>
      <c r="G19" s="16">
        <v>0.058428526836828996</v>
      </c>
      <c r="H19" s="16">
        <v>0.05926137257255031</v>
      </c>
      <c r="I19" s="16">
        <v>0.059308501340392145</v>
      </c>
      <c r="J19" s="16">
        <v>0.05978127579748867</v>
      </c>
      <c r="K19" s="16">
        <v>0.06023115871989595</v>
      </c>
      <c r="L19" s="16">
        <v>0.061389386140782355</v>
      </c>
      <c r="M19" s="16">
        <v>0.06239854189211382</v>
      </c>
      <c r="N19" s="16">
        <v>0.06309480219833562</v>
      </c>
      <c r="O19" s="16">
        <v>0.0633998816648726</v>
      </c>
      <c r="P19" s="16">
        <v>0.06335703785034856</v>
      </c>
      <c r="Q19" s="16">
        <v>0.06299264373931189</v>
      </c>
    </row>
    <row r="20" spans="1:17" ht="12.75">
      <c r="A20" s="13" t="s">
        <v>176</v>
      </c>
      <c r="B20" s="16">
        <v>0.2854606650146096</v>
      </c>
      <c r="C20" s="16">
        <v>0.28574548631333724</v>
      </c>
      <c r="D20" s="16">
        <v>0.2751672944015797</v>
      </c>
      <c r="E20" s="16">
        <v>0.2673865300146413</v>
      </c>
      <c r="F20" s="16">
        <v>0.2566650948529145</v>
      </c>
      <c r="G20" s="16">
        <v>0.24564456183904912</v>
      </c>
      <c r="H20" s="16">
        <v>0.24107155925995843</v>
      </c>
      <c r="I20" s="16">
        <v>0.2366577800253657</v>
      </c>
      <c r="J20" s="16">
        <v>0.23471720933069068</v>
      </c>
      <c r="K20" s="16">
        <v>0.23160602328579827</v>
      </c>
      <c r="L20" s="16">
        <v>0.22347558220342637</v>
      </c>
      <c r="M20" s="16">
        <v>0.21787398532256122</v>
      </c>
      <c r="N20" s="16">
        <v>0.2130073380426504</v>
      </c>
      <c r="O20" s="16">
        <v>0.21571452090482576</v>
      </c>
      <c r="P20" s="16">
        <v>0.21521611621106979</v>
      </c>
      <c r="Q20" s="16">
        <v>0.21668990321205125</v>
      </c>
    </row>
    <row r="21" spans="1:17" ht="14.25">
      <c r="A21" s="83" t="s">
        <v>186</v>
      </c>
      <c r="B21" s="83">
        <v>40595</v>
      </c>
      <c r="C21" s="83">
        <v>43551</v>
      </c>
      <c r="D21" s="83">
        <v>47207</v>
      </c>
      <c r="E21" s="83">
        <v>47214</v>
      </c>
      <c r="F21" s="83">
        <v>44308</v>
      </c>
      <c r="G21" s="83">
        <v>42770.765</v>
      </c>
      <c r="H21" s="83">
        <v>42830.19965</v>
      </c>
      <c r="I21" s="83">
        <v>41601.88940381681</v>
      </c>
      <c r="J21" s="83">
        <v>39627.32926606423</v>
      </c>
      <c r="K21" s="83">
        <v>39334.53141058091</v>
      </c>
      <c r="L21" s="83">
        <v>37516.39064932444</v>
      </c>
      <c r="M21" s="83">
        <v>36506.99026288354</v>
      </c>
      <c r="N21" s="83">
        <v>33872.439218064115</v>
      </c>
      <c r="O21" s="83">
        <v>27861.727684961774</v>
      </c>
      <c r="P21" s="83">
        <v>24637.11386199071</v>
      </c>
      <c r="Q21" s="83">
        <v>23690.18255520209</v>
      </c>
    </row>
    <row r="22" spans="1:17" ht="12.75">
      <c r="A22" s="55" t="s">
        <v>177</v>
      </c>
      <c r="B22" s="14">
        <v>173</v>
      </c>
      <c r="C22" s="14">
        <v>188</v>
      </c>
      <c r="D22" s="14">
        <v>361</v>
      </c>
      <c r="E22" s="14">
        <v>341</v>
      </c>
      <c r="F22" s="14">
        <v>288</v>
      </c>
      <c r="G22" s="14">
        <v>284.28</v>
      </c>
      <c r="H22" s="14">
        <v>334.74199999999996</v>
      </c>
      <c r="I22" s="14">
        <v>353.23583999999994</v>
      </c>
      <c r="J22" s="14">
        <v>343.93927679999996</v>
      </c>
      <c r="K22" s="14">
        <v>344.49062676479997</v>
      </c>
      <c r="L22" s="14">
        <v>352.4800514282497</v>
      </c>
      <c r="M22" s="14">
        <v>352.99514995272443</v>
      </c>
      <c r="N22" s="14">
        <v>352.67562087945555</v>
      </c>
      <c r="O22" s="14">
        <v>344.52233146819316</v>
      </c>
      <c r="P22" s="14">
        <v>329.0971210038606</v>
      </c>
      <c r="Q22" s="14">
        <v>322.50339311814633</v>
      </c>
    </row>
    <row r="23" spans="1:17" ht="12.75">
      <c r="A23" s="55" t="s">
        <v>178</v>
      </c>
      <c r="B23" s="14">
        <v>1923</v>
      </c>
      <c r="C23" s="14">
        <v>2097</v>
      </c>
      <c r="D23" s="14">
        <v>2348</v>
      </c>
      <c r="E23" s="14">
        <v>2283</v>
      </c>
      <c r="F23" s="14">
        <v>2139</v>
      </c>
      <c r="G23" s="14">
        <v>2129.4</v>
      </c>
      <c r="H23" s="14">
        <v>1967.8386</v>
      </c>
      <c r="I23" s="14">
        <v>1963.4547114</v>
      </c>
      <c r="J23" s="14">
        <v>1851.3258545417998</v>
      </c>
      <c r="K23" s="14">
        <v>1848.1025047208807</v>
      </c>
      <c r="L23" s="14">
        <v>1850.2684755933033</v>
      </c>
      <c r="M23" s="14">
        <v>1799.4579414857587</v>
      </c>
      <c r="N23" s="14">
        <v>1733.6894166113982</v>
      </c>
      <c r="O23" s="14">
        <v>1491.2392872512046</v>
      </c>
      <c r="P23" s="14">
        <v>1478.336034480468</v>
      </c>
      <c r="Q23" s="14">
        <v>1389.4880353843153</v>
      </c>
    </row>
    <row r="25" spans="1:17" ht="15.75">
      <c r="A25" s="3" t="s">
        <v>179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4.25">
      <c r="A26" s="83" t="s">
        <v>185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</row>
    <row r="27" spans="1:17" ht="12.75">
      <c r="A27" s="48" t="s">
        <v>168</v>
      </c>
      <c r="B27" s="14">
        <v>12</v>
      </c>
      <c r="C27" s="14">
        <v>19</v>
      </c>
      <c r="D27" s="14">
        <v>14</v>
      </c>
      <c r="E27" s="14">
        <v>22</v>
      </c>
      <c r="F27" s="14">
        <v>45</v>
      </c>
      <c r="G27" s="14">
        <v>44.304162</v>
      </c>
      <c r="H27" s="14">
        <v>44.23404489400001</v>
      </c>
      <c r="I27" s="14">
        <v>44.29868654156028</v>
      </c>
      <c r="J27" s="14">
        <v>43.0843284895864</v>
      </c>
      <c r="K27" s="14">
        <v>41.53897450344987</v>
      </c>
      <c r="L27" s="14">
        <v>35.69736696966965</v>
      </c>
      <c r="M27" s="14">
        <v>36.332182338216846</v>
      </c>
      <c r="N27" s="14">
        <v>34.131929499798694</v>
      </c>
      <c r="O27" s="14">
        <v>34.26216132244509</v>
      </c>
      <c r="P27" s="14">
        <v>34.180372133121374</v>
      </c>
      <c r="Q27" s="14">
        <v>33.940730636293814</v>
      </c>
    </row>
    <row r="28" spans="1:17" ht="24">
      <c r="A28" s="35" t="s">
        <v>152</v>
      </c>
      <c r="B28" s="56">
        <v>0</v>
      </c>
      <c r="C28" s="56">
        <v>0</v>
      </c>
      <c r="D28" s="56">
        <v>5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</row>
    <row r="29" spans="1:17" ht="24">
      <c r="A29" s="35" t="s">
        <v>169</v>
      </c>
      <c r="B29" s="14">
        <v>12</v>
      </c>
      <c r="C29" s="14">
        <v>19</v>
      </c>
      <c r="D29" s="14">
        <v>9</v>
      </c>
      <c r="E29" s="14">
        <v>22</v>
      </c>
      <c r="F29" s="14">
        <v>45</v>
      </c>
      <c r="G29" s="14">
        <v>44.304162</v>
      </c>
      <c r="H29" s="14">
        <v>44.23404489400001</v>
      </c>
      <c r="I29" s="14">
        <v>44.29868654156028</v>
      </c>
      <c r="J29" s="14">
        <v>43.0843284895864</v>
      </c>
      <c r="K29" s="14">
        <v>41.53897450344987</v>
      </c>
      <c r="L29" s="14">
        <v>35.69736696966965</v>
      </c>
      <c r="M29" s="14">
        <v>36.332182338216846</v>
      </c>
      <c r="N29" s="14">
        <v>34.131929499798694</v>
      </c>
      <c r="O29" s="14">
        <v>34.26216132244509</v>
      </c>
      <c r="P29" s="14">
        <v>34.180372133121374</v>
      </c>
      <c r="Q29" s="14">
        <v>33.940730636293814</v>
      </c>
    </row>
    <row r="30" spans="1:17" ht="12.75">
      <c r="A30" s="35" t="s">
        <v>180</v>
      </c>
      <c r="B30" s="16">
        <v>0.025477707006369428</v>
      </c>
      <c r="C30" s="16">
        <v>0.03544776119402985</v>
      </c>
      <c r="D30" s="16">
        <v>0.03090507726269316</v>
      </c>
      <c r="E30" s="16">
        <v>0.03338391502276176</v>
      </c>
      <c r="F30" s="16">
        <v>0.0812274368231047</v>
      </c>
      <c r="G30" s="16">
        <v>0.07990845234624275</v>
      </c>
      <c r="H30" s="16">
        <v>0.07902620864727078</v>
      </c>
      <c r="I30" s="16">
        <v>0.07923278405711907</v>
      </c>
      <c r="J30" s="16">
        <v>0.07743988172110079</v>
      </c>
      <c r="K30" s="16">
        <v>0.07540349651804644</v>
      </c>
      <c r="L30" s="16">
        <v>0.06660510236522493</v>
      </c>
      <c r="M30" s="16">
        <v>0.06824701633484505</v>
      </c>
      <c r="N30" s="16">
        <v>0.06528892950308016</v>
      </c>
      <c r="O30" s="16">
        <v>0.06614677931031229</v>
      </c>
      <c r="P30" s="16">
        <v>0.06630436523805552</v>
      </c>
      <c r="Q30" s="16">
        <v>0.06683037359674833</v>
      </c>
    </row>
    <row r="31" spans="1:17" ht="25.5">
      <c r="A31" s="32" t="s">
        <v>139</v>
      </c>
      <c r="B31" s="16">
        <v>0</v>
      </c>
      <c r="C31" s="16">
        <v>0</v>
      </c>
      <c r="D31" s="16">
        <v>0.011037527593818985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1:17" ht="12.75">
      <c r="A32" s="13" t="s">
        <v>181</v>
      </c>
      <c r="B32" s="16">
        <v>0.025477707006369428</v>
      </c>
      <c r="C32" s="16">
        <v>0.03544776119402985</v>
      </c>
      <c r="D32" s="16">
        <v>0.019867549668874173</v>
      </c>
      <c r="E32" s="16">
        <v>0.03338391502276176</v>
      </c>
      <c r="F32" s="16">
        <v>0.0812274368231047</v>
      </c>
      <c r="G32" s="16">
        <v>0.07990845234624275</v>
      </c>
      <c r="H32" s="16">
        <v>0.07902620864727078</v>
      </c>
      <c r="I32" s="16">
        <v>0.07923278405711907</v>
      </c>
      <c r="J32" s="16">
        <v>0.07743988172110079</v>
      </c>
      <c r="K32" s="16">
        <v>0.07540349651804644</v>
      </c>
      <c r="L32" s="16">
        <v>0.06660510236522493</v>
      </c>
      <c r="M32" s="16">
        <v>0.06824701633484505</v>
      </c>
      <c r="N32" s="16">
        <v>0.06528892950308016</v>
      </c>
      <c r="O32" s="16">
        <v>0.06614677931031229</v>
      </c>
      <c r="P32" s="16">
        <v>0.06630436523805552</v>
      </c>
      <c r="Q32" s="16">
        <v>0.06683037359674833</v>
      </c>
    </row>
    <row r="33" spans="1:17" ht="14.25">
      <c r="A33" s="83" t="s">
        <v>118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12.75">
      <c r="A34" s="32" t="s">
        <v>172</v>
      </c>
      <c r="B34" s="14">
        <v>18</v>
      </c>
      <c r="C34" s="14">
        <v>25</v>
      </c>
      <c r="D34" s="14">
        <v>21</v>
      </c>
      <c r="E34" s="14">
        <v>42</v>
      </c>
      <c r="F34" s="14">
        <v>81</v>
      </c>
      <c r="G34" s="14">
        <v>77.62852589999999</v>
      </c>
      <c r="H34" s="14">
        <v>76.05025525100001</v>
      </c>
      <c r="I34" s="14">
        <v>74.6300720408347</v>
      </c>
      <c r="J34" s="14">
        <v>73.88235971718612</v>
      </c>
      <c r="K34" s="14">
        <v>72.3041392045534</v>
      </c>
      <c r="L34" s="14">
        <v>67.24929350654287</v>
      </c>
      <c r="M34" s="14">
        <v>63.047850397913834</v>
      </c>
      <c r="N34" s="14">
        <v>58.51300909664345</v>
      </c>
      <c r="O34" s="14">
        <v>56.948682165708085</v>
      </c>
      <c r="P34" s="14">
        <v>55.36889541236029</v>
      </c>
      <c r="Q34" s="14">
        <v>54.80606059187258</v>
      </c>
    </row>
    <row r="35" spans="1:17" ht="12.75">
      <c r="A35" s="32" t="s">
        <v>177</v>
      </c>
      <c r="B35" s="14">
        <v>0</v>
      </c>
      <c r="C35" s="14">
        <v>0</v>
      </c>
      <c r="D35" s="14">
        <v>6</v>
      </c>
      <c r="E35" s="14">
        <v>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</row>
    <row r="36" spans="1:17" ht="12.75">
      <c r="A36" s="13" t="s">
        <v>178</v>
      </c>
      <c r="B36" s="14">
        <v>18</v>
      </c>
      <c r="C36" s="14">
        <v>25</v>
      </c>
      <c r="D36" s="14">
        <v>15</v>
      </c>
      <c r="E36" s="14">
        <v>37</v>
      </c>
      <c r="F36" s="14">
        <v>81</v>
      </c>
      <c r="G36" s="14">
        <v>77.62852589999999</v>
      </c>
      <c r="H36" s="14">
        <v>76.05025525100001</v>
      </c>
      <c r="I36" s="14">
        <v>74.6300720408347</v>
      </c>
      <c r="J36" s="14">
        <v>73.88235971718612</v>
      </c>
      <c r="K36" s="14">
        <v>72.3041392045534</v>
      </c>
      <c r="L36" s="14">
        <v>67.24929350654287</v>
      </c>
      <c r="M36" s="14">
        <v>63.047850397913834</v>
      </c>
      <c r="N36" s="14">
        <v>58.51300909664345</v>
      </c>
      <c r="O36" s="14">
        <v>56.948682165708085</v>
      </c>
      <c r="P36" s="14">
        <v>55.36889541236029</v>
      </c>
      <c r="Q36" s="14">
        <v>54.80606059187258</v>
      </c>
    </row>
    <row r="37" spans="1:17" ht="12.75">
      <c r="A37" s="48" t="s">
        <v>175</v>
      </c>
      <c r="B37" s="16">
        <v>0.016245487364620937</v>
      </c>
      <c r="C37" s="16">
        <v>0.023062730627306273</v>
      </c>
      <c r="D37" s="16">
        <v>0.01810344827586207</v>
      </c>
      <c r="E37" s="16">
        <v>0.028826355525051476</v>
      </c>
      <c r="F37" s="16">
        <v>0.05656424581005587</v>
      </c>
      <c r="G37" s="16">
        <v>0.05167871814568665</v>
      </c>
      <c r="H37" s="16">
        <v>0.051103418261804825</v>
      </c>
      <c r="I37" s="16">
        <v>0.050599747442285264</v>
      </c>
      <c r="J37" s="16">
        <v>0.050013636051013007</v>
      </c>
      <c r="K37" s="16">
        <v>0.04920355259012937</v>
      </c>
      <c r="L37" s="16">
        <v>0.045757661109399564</v>
      </c>
      <c r="M37" s="16">
        <v>0.0432179607407926</v>
      </c>
      <c r="N37" s="16">
        <v>0.04167209702151327</v>
      </c>
      <c r="O37" s="16">
        <v>0.04327677310805062</v>
      </c>
      <c r="P37" s="16">
        <v>0.04369931272865716</v>
      </c>
      <c r="Q37" s="16">
        <v>0.04380782952671646</v>
      </c>
    </row>
    <row r="38" spans="1:17" ht="25.5">
      <c r="A38" s="32" t="s">
        <v>182</v>
      </c>
      <c r="B38" s="16">
        <v>0</v>
      </c>
      <c r="C38" s="16">
        <v>0</v>
      </c>
      <c r="D38" s="16">
        <v>0.005172413793103448</v>
      </c>
      <c r="E38" s="16">
        <v>0.0034317089910775567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</row>
    <row r="39" spans="1:17" ht="12.75">
      <c r="A39" s="13" t="s">
        <v>183</v>
      </c>
      <c r="B39" s="16">
        <v>0.016245487364620937</v>
      </c>
      <c r="C39" s="16">
        <v>0.023062730627306273</v>
      </c>
      <c r="D39" s="16">
        <v>0.01293103448275862</v>
      </c>
      <c r="E39" s="16">
        <v>0.02539464653397392</v>
      </c>
      <c r="F39" s="16">
        <v>0.05656424581005587</v>
      </c>
      <c r="G39" s="16">
        <v>0.05167871814568665</v>
      </c>
      <c r="H39" s="16">
        <v>0.051103418261804825</v>
      </c>
      <c r="I39" s="16">
        <v>0.050599747442285264</v>
      </c>
      <c r="J39" s="16">
        <v>0.050013636051013007</v>
      </c>
      <c r="K39" s="16">
        <v>0.04920355259012937</v>
      </c>
      <c r="L39" s="16">
        <v>0.045757661109399564</v>
      </c>
      <c r="M39" s="16">
        <v>0.0432179607407926</v>
      </c>
      <c r="N39" s="16">
        <v>0.04167209702151327</v>
      </c>
      <c r="O39" s="16">
        <v>0.04327677310805062</v>
      </c>
      <c r="P39" s="16">
        <v>0.04369931272865716</v>
      </c>
      <c r="Q39" s="16">
        <v>0.04380782952671646</v>
      </c>
    </row>
    <row r="40" spans="1:17" ht="14.25">
      <c r="A40" s="83" t="s">
        <v>186</v>
      </c>
      <c r="B40" s="83">
        <v>303</v>
      </c>
      <c r="C40" s="83">
        <v>279</v>
      </c>
      <c r="D40" s="83">
        <v>370</v>
      </c>
      <c r="E40" s="83">
        <v>518</v>
      </c>
      <c r="F40" s="83">
        <v>542</v>
      </c>
      <c r="G40" s="83">
        <v>541.9343575</v>
      </c>
      <c r="H40" s="83">
        <v>526.6148161750001</v>
      </c>
      <c r="I40" s="83">
        <v>516.580053423307</v>
      </c>
      <c r="J40" s="83">
        <v>498.84193539672026</v>
      </c>
      <c r="K40" s="83">
        <v>500.3838964837572</v>
      </c>
      <c r="L40" s="83">
        <v>506.9222510648773</v>
      </c>
      <c r="M40" s="83">
        <v>539.769795098892</v>
      </c>
      <c r="N40" s="83">
        <v>572.4647159161952</v>
      </c>
      <c r="O40" s="83">
        <v>547.8967545874337</v>
      </c>
      <c r="P40" s="83">
        <v>523.454355684944</v>
      </c>
      <c r="Q40" s="83">
        <v>539.5597210464491</v>
      </c>
    </row>
    <row r="41" spans="1:17" ht="12.75" customHeight="1">
      <c r="A41" s="31" t="s">
        <v>158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</row>
    <row r="42" spans="1:17" ht="12.75">
      <c r="A42" s="31" t="s">
        <v>173</v>
      </c>
      <c r="B42" s="11">
        <v>8</v>
      </c>
      <c r="C42" s="11">
        <v>5</v>
      </c>
      <c r="D42" s="11">
        <v>12</v>
      </c>
      <c r="E42" s="11">
        <v>2</v>
      </c>
      <c r="F42" s="11">
        <v>6</v>
      </c>
      <c r="G42" s="11">
        <v>13.77</v>
      </c>
      <c r="H42" s="11">
        <v>13.196849402999998</v>
      </c>
      <c r="I42" s="11">
        <v>12.928543392670003</v>
      </c>
      <c r="J42" s="11">
        <v>12.6871122469419</v>
      </c>
      <c r="K42" s="11">
        <v>12.560001151921641</v>
      </c>
      <c r="L42" s="11">
        <v>12.291703664774078</v>
      </c>
      <c r="M42" s="11">
        <v>11.43237989611229</v>
      </c>
      <c r="N42" s="11">
        <v>10.718134567645352</v>
      </c>
      <c r="O42" s="11">
        <v>9.947211546429388</v>
      </c>
      <c r="P42" s="11">
        <v>9.681275968170375</v>
      </c>
      <c r="Q42" s="11">
        <v>9.41271222010125</v>
      </c>
    </row>
    <row r="43" spans="1:17" ht="12.75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22"/>
      <c r="M43" s="22"/>
      <c r="N43" s="22"/>
      <c r="O43" s="22"/>
      <c r="P43" s="22"/>
      <c r="Q43" s="22"/>
    </row>
    <row r="44" spans="10:11" ht="12.75">
      <c r="J44" s="59"/>
      <c r="K44" s="59"/>
    </row>
    <row r="45" spans="1:17" ht="12.75">
      <c r="A45" s="4"/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60" t="s">
        <v>6</v>
      </c>
      <c r="H45" s="60" t="s">
        <v>7</v>
      </c>
      <c r="I45" s="60" t="s">
        <v>8</v>
      </c>
      <c r="J45" s="60" t="s">
        <v>9</v>
      </c>
      <c r="K45" s="60" t="s">
        <v>10</v>
      </c>
      <c r="L45" s="6" t="s">
        <v>48</v>
      </c>
      <c r="M45" s="6" t="s">
        <v>12</v>
      </c>
      <c r="N45" s="6" t="s">
        <v>13</v>
      </c>
      <c r="O45" s="6" t="s">
        <v>14</v>
      </c>
      <c r="P45" s="6" t="s">
        <v>15</v>
      </c>
      <c r="Q45" s="6" t="s">
        <v>16</v>
      </c>
    </row>
    <row r="46" spans="1:17" ht="12.75">
      <c r="A46" s="7"/>
      <c r="B46" s="86" t="s">
        <v>18</v>
      </c>
      <c r="C46" s="87"/>
      <c r="D46" s="87"/>
      <c r="E46" s="87"/>
      <c r="F46" s="88"/>
      <c r="G46" s="91" t="s">
        <v>19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1:17" ht="15.75">
      <c r="A47" s="84" t="s">
        <v>187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</row>
    <row r="48" spans="1:17" ht="14.25">
      <c r="A48" s="17" t="s">
        <v>188</v>
      </c>
      <c r="B48" s="14">
        <v>512.7</v>
      </c>
      <c r="C48" s="14">
        <v>533.7</v>
      </c>
      <c r="D48" s="14">
        <v>502</v>
      </c>
      <c r="E48" s="14">
        <v>491.6</v>
      </c>
      <c r="F48" s="14">
        <v>488.3</v>
      </c>
      <c r="G48" s="14">
        <v>464.2178388888889</v>
      </c>
      <c r="H48" s="14">
        <v>457.7067416944444</v>
      </c>
      <c r="I48" s="14">
        <v>450.88414609183724</v>
      </c>
      <c r="J48" s="14">
        <v>447.82521653816934</v>
      </c>
      <c r="K48" s="14">
        <v>440.1326513842243</v>
      </c>
      <c r="L48" s="14">
        <v>414.1201359458701</v>
      </c>
      <c r="M48" s="14">
        <v>391.80961608142456</v>
      </c>
      <c r="N48" s="14">
        <v>366.4015442788916</v>
      </c>
      <c r="O48" s="14">
        <v>355.9722957625657</v>
      </c>
      <c r="P48" s="14">
        <v>346.22624503624803</v>
      </c>
      <c r="Q48" s="14">
        <v>341.73143586389665</v>
      </c>
    </row>
    <row r="49" spans="1:17" ht="14.25">
      <c r="A49" s="17" t="s">
        <v>189</v>
      </c>
      <c r="B49" s="14">
        <v>479.2</v>
      </c>
      <c r="C49" s="14">
        <v>496.7</v>
      </c>
      <c r="D49" s="14">
        <v>489.6</v>
      </c>
      <c r="E49" s="14">
        <v>512</v>
      </c>
      <c r="F49" s="14">
        <v>474.5</v>
      </c>
      <c r="G49" s="14">
        <v>459.1165439560439</v>
      </c>
      <c r="H49" s="14">
        <v>452.6769972802198</v>
      </c>
      <c r="I49" s="14">
        <v>445.9293752556632</v>
      </c>
      <c r="J49" s="14">
        <v>442.9040603124752</v>
      </c>
      <c r="K49" s="14">
        <v>435.2960288415405</v>
      </c>
      <c r="L49" s="14">
        <v>409.56936522119025</v>
      </c>
      <c r="M49" s="14">
        <v>387.5040159047056</v>
      </c>
      <c r="N49" s="14">
        <v>362.37515368242026</v>
      </c>
      <c r="O49" s="14">
        <v>352.06051229264745</v>
      </c>
      <c r="P49" s="14">
        <v>342.4215610248607</v>
      </c>
      <c r="Q49" s="14">
        <v>337.9761453598978</v>
      </c>
    </row>
    <row r="50" spans="1:17" ht="12.75">
      <c r="A50" s="17" t="s">
        <v>129</v>
      </c>
      <c r="B50" s="18">
        <v>18.466939730836746</v>
      </c>
      <c r="C50" s="18">
        <v>18.64905377552932</v>
      </c>
      <c r="D50" s="18">
        <v>19.029880478087648</v>
      </c>
      <c r="E50" s="18">
        <v>18.96053702196908</v>
      </c>
      <c r="F50" s="18">
        <v>18.96989555601065</v>
      </c>
      <c r="G50" s="18">
        <v>19.533069047289114</v>
      </c>
      <c r="H50" s="18">
        <v>19.466420834255644</v>
      </c>
      <c r="I50" s="18">
        <v>19.43030663017955</v>
      </c>
      <c r="J50" s="18">
        <v>19.3959633402894</v>
      </c>
      <c r="K50" s="18">
        <v>19.37883895115935</v>
      </c>
      <c r="L50" s="18">
        <v>19.465107813367805</v>
      </c>
      <c r="M50" s="18">
        <v>19.527362452277114</v>
      </c>
      <c r="N50" s="18">
        <v>19.580838046173607</v>
      </c>
      <c r="O50" s="18">
        <v>19.482157409100402</v>
      </c>
      <c r="P50" s="18">
        <v>19.406831700829326</v>
      </c>
      <c r="Q50" s="18">
        <v>19.37516729146879</v>
      </c>
    </row>
    <row r="51" spans="1:17" ht="12.75">
      <c r="A51" s="17" t="s">
        <v>184</v>
      </c>
      <c r="B51" s="18">
        <v>19.757929883138566</v>
      </c>
      <c r="C51" s="18">
        <v>20.03825246627743</v>
      </c>
      <c r="D51" s="18">
        <v>19.511846405228756</v>
      </c>
      <c r="E51" s="18">
        <v>18.205078125</v>
      </c>
      <c r="F51" s="18">
        <v>19.521601685985246</v>
      </c>
      <c r="G51" s="18">
        <v>19.75010314781455</v>
      </c>
      <c r="H51" s="18">
        <v>19.682714399080705</v>
      </c>
      <c r="I51" s="18">
        <v>19.646198926070433</v>
      </c>
      <c r="J51" s="18">
        <v>19.61147404407039</v>
      </c>
      <c r="K51" s="18">
        <v>19.59415938395001</v>
      </c>
      <c r="L51" s="18">
        <v>19.68138678907189</v>
      </c>
      <c r="M51" s="18">
        <v>19.744333146191305</v>
      </c>
      <c r="N51" s="18">
        <v>19.798402913353314</v>
      </c>
      <c r="O51" s="18">
        <v>19.698625824757073</v>
      </c>
      <c r="P51" s="18">
        <v>19.622463164171872</v>
      </c>
      <c r="Q51" s="18">
        <v>19.590446928040663</v>
      </c>
    </row>
    <row r="52" spans="1:17" ht="12.75">
      <c r="A52" s="53" t="s">
        <v>131</v>
      </c>
      <c r="L52" s="22"/>
      <c r="M52" s="22"/>
      <c r="N52" s="22"/>
      <c r="O52" s="22"/>
      <c r="P52" s="22"/>
      <c r="Q52" s="22"/>
    </row>
  </sheetData>
  <mergeCells count="11">
    <mergeCell ref="B46:F46"/>
    <mergeCell ref="G46:Q46"/>
    <mergeCell ref="A47:Q47"/>
    <mergeCell ref="A21:Q21"/>
    <mergeCell ref="A26:Q26"/>
    <mergeCell ref="A33:Q33"/>
    <mergeCell ref="A40:Q40"/>
    <mergeCell ref="B4:F4"/>
    <mergeCell ref="G4:Q4"/>
    <mergeCell ref="A5:Q5"/>
    <mergeCell ref="A13:Q13"/>
  </mergeCells>
  <printOptions/>
  <pageMargins left="0.75" right="0.75" top="1" bottom="1" header="0.4921259845" footer="0.4921259845"/>
  <pageSetup fitToHeight="1" fitToWidth="1" horizontalDpi="600" verticalDpi="600" orientation="landscape" paperSize="9" scale="57" r:id="rId1"/>
  <headerFooter alignWithMargins="0">
    <oddHeader>&amp;L&amp;"Arial CE,Tučné"Příloha č.2&amp;CData demografické projekce</oddHeader>
  </headerFooter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33"/>
  <sheetViews>
    <sheetView tabSelected="1" workbookViewId="0" topLeftCell="A1">
      <selection activeCell="I15" sqref="I15"/>
    </sheetView>
  </sheetViews>
  <sheetFormatPr defaultColWidth="9.00390625" defaultRowHeight="12.75"/>
  <cols>
    <col min="1" max="1" width="37.625" style="0" customWidth="1"/>
  </cols>
  <sheetData>
    <row r="1" spans="10:11" ht="12.75">
      <c r="J1" s="1"/>
      <c r="K1" s="1"/>
    </row>
    <row r="2" spans="1:17" ht="15.75">
      <c r="A2" s="3" t="s">
        <v>190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48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pans="1:17" ht="12.75">
      <c r="A4" s="7"/>
      <c r="B4" s="86" t="s">
        <v>18</v>
      </c>
      <c r="C4" s="87"/>
      <c r="D4" s="87"/>
      <c r="E4" s="87"/>
      <c r="F4" s="88"/>
      <c r="G4" s="91" t="s">
        <v>19</v>
      </c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2.75">
      <c r="A5" s="101" t="s">
        <v>191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17" ht="12.75">
      <c r="A6" s="64" t="s">
        <v>192</v>
      </c>
      <c r="B6" s="14">
        <v>403</v>
      </c>
      <c r="C6" s="14">
        <v>472</v>
      </c>
      <c r="D6" s="14">
        <v>414</v>
      </c>
      <c r="E6" s="14">
        <v>391</v>
      </c>
      <c r="F6" s="14">
        <v>459</v>
      </c>
      <c r="G6" s="14">
        <v>447.17400000000004</v>
      </c>
      <c r="H6" s="14">
        <v>422.10137970000005</v>
      </c>
      <c r="I6" s="14">
        <v>421.16103559530006</v>
      </c>
      <c r="J6" s="14">
        <v>401.73771043557053</v>
      </c>
      <c r="K6" s="14">
        <v>401.03824352443115</v>
      </c>
      <c r="L6" s="14">
        <v>407.05906463052673</v>
      </c>
      <c r="M6" s="14">
        <v>397.68020506835273</v>
      </c>
      <c r="N6" s="14">
        <v>384.8790504877304</v>
      </c>
      <c r="O6" s="14">
        <v>339.25693784964903</v>
      </c>
      <c r="P6" s="14">
        <v>337.79978387878697</v>
      </c>
      <c r="Q6" s="14">
        <v>319.5822481383925</v>
      </c>
    </row>
    <row r="7" spans="1:17" ht="12.75">
      <c r="A7" s="17" t="s">
        <v>193</v>
      </c>
      <c r="B7" s="14">
        <v>82</v>
      </c>
      <c r="C7" s="14">
        <v>113</v>
      </c>
      <c r="D7" s="14">
        <v>126</v>
      </c>
      <c r="E7" s="14">
        <v>96</v>
      </c>
      <c r="F7" s="14">
        <v>84</v>
      </c>
      <c r="G7" s="14">
        <v>85.176</v>
      </c>
      <c r="H7" s="14">
        <v>87.5688177</v>
      </c>
      <c r="I7" s="14">
        <v>87.37373465729999</v>
      </c>
      <c r="J7" s="14">
        <v>87.01231516346459</v>
      </c>
      <c r="K7" s="14">
        <v>86.86081772188139</v>
      </c>
      <c r="L7" s="14">
        <v>92.51342377966517</v>
      </c>
      <c r="M7" s="14">
        <v>91.77235501577368</v>
      </c>
      <c r="N7" s="14">
        <v>90.1518496637927</v>
      </c>
      <c r="O7" s="14">
        <v>85.74625901694426</v>
      </c>
      <c r="P7" s="14">
        <v>86.48265801710738</v>
      </c>
      <c r="Q7" s="14">
        <v>83.36928212305891</v>
      </c>
    </row>
    <row r="8" spans="1:17" ht="12.75">
      <c r="A8" s="17" t="s">
        <v>194</v>
      </c>
      <c r="B8" s="14">
        <v>321</v>
      </c>
      <c r="C8" s="14">
        <v>359</v>
      </c>
      <c r="D8" s="14">
        <v>288</v>
      </c>
      <c r="E8" s="14">
        <v>295</v>
      </c>
      <c r="F8" s="14">
        <v>375</v>
      </c>
      <c r="G8" s="14">
        <v>361.99800000000005</v>
      </c>
      <c r="H8" s="14">
        <v>334.53256200000004</v>
      </c>
      <c r="I8" s="14">
        <v>333.78730093800004</v>
      </c>
      <c r="J8" s="14">
        <v>314.72539527210597</v>
      </c>
      <c r="K8" s="14">
        <v>314.17742580254975</v>
      </c>
      <c r="L8" s="14">
        <v>314.54564085086156</v>
      </c>
      <c r="M8" s="14">
        <v>305.907850052579</v>
      </c>
      <c r="N8" s="14">
        <v>294.7272008239377</v>
      </c>
      <c r="O8" s="14">
        <v>253.5106788327048</v>
      </c>
      <c r="P8" s="14">
        <v>251.31712586167959</v>
      </c>
      <c r="Q8" s="14">
        <v>236.21296601533362</v>
      </c>
    </row>
    <row r="9" spans="1:17" ht="24">
      <c r="A9" s="19" t="s">
        <v>195</v>
      </c>
      <c r="B9" s="16">
        <v>0.20956838273530942</v>
      </c>
      <c r="C9" s="16">
        <v>0.22508345255126372</v>
      </c>
      <c r="D9" s="16">
        <v>0.17632027257240204</v>
      </c>
      <c r="E9" s="16">
        <v>0.1712658782303986</v>
      </c>
      <c r="F9" s="16">
        <v>0.21458625525946703</v>
      </c>
      <c r="G9" s="16">
        <v>0.21</v>
      </c>
      <c r="H9" s="16">
        <v>0.21450000000000002</v>
      </c>
      <c r="I9" s="16">
        <v>0.21450000000000002</v>
      </c>
      <c r="J9" s="16">
        <v>0.217</v>
      </c>
      <c r="K9" s="16">
        <v>0.21700000000000003</v>
      </c>
      <c r="L9" s="16">
        <v>0.22</v>
      </c>
      <c r="M9" s="16">
        <v>0.22100000000000003</v>
      </c>
      <c r="N9" s="16">
        <v>0.222</v>
      </c>
      <c r="O9" s="16">
        <v>0.2275</v>
      </c>
      <c r="P9" s="16">
        <v>0.2285</v>
      </c>
      <c r="Q9" s="16">
        <v>0.23</v>
      </c>
    </row>
    <row r="10" spans="1:17" ht="12.75">
      <c r="A10" s="101" t="s">
        <v>118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17" ht="12.75">
      <c r="A11" s="17" t="s">
        <v>196</v>
      </c>
      <c r="B11" s="14">
        <v>403</v>
      </c>
      <c r="C11" s="14">
        <v>800</v>
      </c>
      <c r="D11" s="14">
        <v>801</v>
      </c>
      <c r="E11" s="14">
        <v>754</v>
      </c>
      <c r="F11" s="14">
        <v>814</v>
      </c>
      <c r="G11" s="14">
        <v>851.84574</v>
      </c>
      <c r="H11" s="14">
        <v>819.254187297</v>
      </c>
      <c r="I11" s="14">
        <v>796.2731282936431</v>
      </c>
      <c r="J11" s="14">
        <v>775.8292895175164</v>
      </c>
      <c r="K11" s="14">
        <v>758.0555521194112</v>
      </c>
      <c r="L11" s="14">
        <v>763.5219598617497</v>
      </c>
      <c r="M11" s="14">
        <v>759.3398072098801</v>
      </c>
      <c r="N11" s="14">
        <v>738.1694371861693</v>
      </c>
      <c r="O11" s="14">
        <v>680.8427288917142</v>
      </c>
      <c r="P11" s="14">
        <v>639.2828530060615</v>
      </c>
      <c r="Q11" s="14">
        <v>619.6027407140665</v>
      </c>
    </row>
    <row r="12" spans="1:17" ht="12.75">
      <c r="A12" s="17" t="s">
        <v>193</v>
      </c>
      <c r="B12" s="14">
        <v>82</v>
      </c>
      <c r="C12" s="14">
        <v>199</v>
      </c>
      <c r="D12" s="14">
        <v>225</v>
      </c>
      <c r="E12" s="14">
        <v>199</v>
      </c>
      <c r="F12" s="14">
        <v>167</v>
      </c>
      <c r="G12" s="14">
        <v>159.10775999999998</v>
      </c>
      <c r="H12" s="14">
        <v>163.28865707699998</v>
      </c>
      <c r="I12" s="14">
        <v>165.19419211686298</v>
      </c>
      <c r="J12" s="14">
        <v>164.6577389584687</v>
      </c>
      <c r="K12" s="14">
        <v>164.18714723323654</v>
      </c>
      <c r="L12" s="14">
        <v>169.76315854967902</v>
      </c>
      <c r="M12" s="14">
        <v>173.9816240411232</v>
      </c>
      <c r="N12" s="14">
        <v>171.69373651279096</v>
      </c>
      <c r="O12" s="14">
        <v>165.82015190668835</v>
      </c>
      <c r="P12" s="14">
        <v>162.6927223954674</v>
      </c>
      <c r="Q12" s="14">
        <v>160.19528654392175</v>
      </c>
    </row>
    <row r="13" spans="1:17" ht="12.75">
      <c r="A13" s="17" t="s">
        <v>194</v>
      </c>
      <c r="B13" s="14">
        <v>321</v>
      </c>
      <c r="C13" s="14">
        <v>601</v>
      </c>
      <c r="D13" s="14">
        <v>576</v>
      </c>
      <c r="E13" s="14">
        <v>555</v>
      </c>
      <c r="F13" s="14">
        <v>647</v>
      </c>
      <c r="G13" s="14">
        <v>711.6780000000001</v>
      </c>
      <c r="H13" s="14">
        <v>671.1907020000001</v>
      </c>
      <c r="I13" s="14">
        <v>644.9025835980001</v>
      </c>
      <c r="J13" s="14">
        <v>625.1475851444461</v>
      </c>
      <c r="K13" s="14">
        <v>606.8720434056083</v>
      </c>
      <c r="L13" s="14">
        <v>606.7306468472328</v>
      </c>
      <c r="M13" s="14">
        <v>598.4352960438803</v>
      </c>
      <c r="N13" s="14">
        <v>579.2215013728362</v>
      </c>
      <c r="O13" s="14">
        <v>527.6069755989669</v>
      </c>
      <c r="P13" s="14">
        <v>487.0820571760951</v>
      </c>
      <c r="Q13" s="14">
        <v>469.93789306669566</v>
      </c>
    </row>
    <row r="14" spans="1:17" ht="12.75">
      <c r="A14" s="101" t="s">
        <v>197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1:17" ht="12.75">
      <c r="A15" s="13" t="s">
        <v>198</v>
      </c>
      <c r="B15" s="14">
        <v>539</v>
      </c>
      <c r="C15" s="14">
        <v>0</v>
      </c>
      <c r="D15" s="14">
        <v>273</v>
      </c>
      <c r="E15" s="14">
        <v>337</v>
      </c>
      <c r="F15" s="14">
        <v>320</v>
      </c>
      <c r="G15" s="14">
        <v>318.6</v>
      </c>
      <c r="H15" s="14">
        <v>380.484</v>
      </c>
      <c r="I15" s="14">
        <v>370.35206208000005</v>
      </c>
      <c r="J15" s="14">
        <v>349.255802495691</v>
      </c>
      <c r="K15" s="14">
        <v>348.4777414641386</v>
      </c>
      <c r="L15" s="14">
        <v>332.2371050434755</v>
      </c>
      <c r="M15" s="14">
        <v>331.65864587572963</v>
      </c>
      <c r="N15" s="14">
        <v>336.43709231984377</v>
      </c>
      <c r="O15" s="14">
        <v>328.62120201113294</v>
      </c>
      <c r="P15" s="14">
        <v>317.98145435925306</v>
      </c>
      <c r="Q15" s="14">
        <v>279.999152201344</v>
      </c>
    </row>
    <row r="16" spans="1:17" ht="12.75">
      <c r="A16" s="17" t="s">
        <v>193</v>
      </c>
      <c r="B16" s="14">
        <v>95</v>
      </c>
      <c r="C16" s="14">
        <v>0</v>
      </c>
      <c r="D16" s="14">
        <v>84</v>
      </c>
      <c r="E16" s="14">
        <v>88</v>
      </c>
      <c r="F16" s="14">
        <v>92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</row>
    <row r="17" spans="1:17" ht="12.75">
      <c r="A17" s="17" t="s">
        <v>194</v>
      </c>
      <c r="B17" s="14">
        <v>444</v>
      </c>
      <c r="C17" s="14">
        <v>0</v>
      </c>
      <c r="D17" s="14">
        <v>189</v>
      </c>
      <c r="E17" s="14">
        <v>249</v>
      </c>
      <c r="F17" s="14">
        <v>228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</row>
    <row r="20" spans="1:17" ht="15.75">
      <c r="A20" s="3" t="s">
        <v>199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101" t="s">
        <v>191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64" t="s">
        <v>192</v>
      </c>
      <c r="B22" s="14">
        <v>377</v>
      </c>
      <c r="C22" s="14">
        <v>398</v>
      </c>
      <c r="D22" s="14">
        <v>371</v>
      </c>
      <c r="E22" s="14">
        <v>554</v>
      </c>
      <c r="F22" s="14">
        <v>437</v>
      </c>
      <c r="G22" s="14">
        <v>438.23052</v>
      </c>
      <c r="H22" s="14">
        <v>443.20644868500005</v>
      </c>
      <c r="I22" s="14">
        <v>442.2190873750651</v>
      </c>
      <c r="J22" s="14">
        <v>441.91148147912764</v>
      </c>
      <c r="K22" s="14">
        <v>441.1420678768743</v>
      </c>
      <c r="L22" s="14">
        <v>439.6237898009689</v>
      </c>
      <c r="M22" s="14">
        <v>437.448225575188</v>
      </c>
      <c r="N22" s="14">
        <v>434.9133270511353</v>
      </c>
      <c r="O22" s="14">
        <v>430.8563110690543</v>
      </c>
      <c r="P22" s="14">
        <v>429.00572552605945</v>
      </c>
      <c r="Q22" s="14">
        <v>421.84856754267815</v>
      </c>
    </row>
    <row r="23" spans="1:17" ht="12.75">
      <c r="A23" s="17" t="s">
        <v>193</v>
      </c>
      <c r="B23" s="14">
        <v>159</v>
      </c>
      <c r="C23" s="14">
        <v>157</v>
      </c>
      <c r="D23" s="14">
        <v>114</v>
      </c>
      <c r="E23" s="14">
        <v>202</v>
      </c>
      <c r="F23" s="14">
        <v>146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</row>
    <row r="24" spans="1:17" ht="12.75">
      <c r="A24" s="17" t="s">
        <v>194</v>
      </c>
      <c r="B24" s="14">
        <v>218</v>
      </c>
      <c r="C24" s="14">
        <v>241</v>
      </c>
      <c r="D24" s="14">
        <v>257</v>
      </c>
      <c r="E24" s="14">
        <v>352</v>
      </c>
      <c r="F24" s="14">
        <v>291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</row>
    <row r="25" spans="1:17" ht="12.75">
      <c r="A25" s="101" t="s">
        <v>118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7" ht="12.75">
      <c r="A26" s="17" t="s">
        <v>196</v>
      </c>
      <c r="B26" s="14">
        <v>783</v>
      </c>
      <c r="C26" s="14">
        <v>772</v>
      </c>
      <c r="D26" s="14">
        <v>846</v>
      </c>
      <c r="E26" s="14">
        <v>1048</v>
      </c>
      <c r="F26" s="14">
        <v>979</v>
      </c>
      <c r="G26" s="14">
        <v>1043.5110315</v>
      </c>
      <c r="H26" s="14">
        <v>1024.06773412125</v>
      </c>
      <c r="I26" s="14">
        <v>1003.3041416499904</v>
      </c>
      <c r="J26" s="14">
        <v>1008.5780763727713</v>
      </c>
      <c r="K26" s="14">
        <v>1008.213884318817</v>
      </c>
      <c r="L26" s="14">
        <v>1030.7546458133622</v>
      </c>
      <c r="M26" s="14">
        <v>1044.0922349135851</v>
      </c>
      <c r="N26" s="14">
        <v>1018.6738233169135</v>
      </c>
      <c r="O26" s="14">
        <v>953.1798204483997</v>
      </c>
      <c r="P26" s="14">
        <v>917.3708940636983</v>
      </c>
      <c r="Q26" s="14">
        <v>910.8160288496778</v>
      </c>
    </row>
    <row r="27" spans="1:17" ht="12.75">
      <c r="A27" s="17" t="s">
        <v>193</v>
      </c>
      <c r="B27" s="14">
        <v>335</v>
      </c>
      <c r="C27" s="14">
        <v>334</v>
      </c>
      <c r="D27" s="14">
        <v>285</v>
      </c>
      <c r="E27" s="14">
        <v>328</v>
      </c>
      <c r="F27" s="14">
        <v>300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</row>
    <row r="28" spans="1:17" ht="12.75">
      <c r="A28" s="17" t="s">
        <v>194</v>
      </c>
      <c r="B28" s="14">
        <v>448</v>
      </c>
      <c r="C28" s="14">
        <v>438</v>
      </c>
      <c r="D28" s="14">
        <v>561</v>
      </c>
      <c r="E28" s="14">
        <v>720</v>
      </c>
      <c r="F28" s="14">
        <v>679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</row>
    <row r="29" spans="1:17" ht="12.75">
      <c r="A29" s="101" t="s">
        <v>197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1:17" ht="12.75">
      <c r="A30" s="13" t="s">
        <v>198</v>
      </c>
      <c r="B30" s="14">
        <v>189</v>
      </c>
      <c r="C30" s="14">
        <v>172</v>
      </c>
      <c r="D30" s="14">
        <v>162</v>
      </c>
      <c r="E30" s="14">
        <v>188</v>
      </c>
      <c r="F30" s="14">
        <v>249</v>
      </c>
      <c r="G30" s="14">
        <v>387.8</v>
      </c>
      <c r="H30" s="14">
        <v>305.9</v>
      </c>
      <c r="I30" s="14">
        <v>306.761364</v>
      </c>
      <c r="J30" s="14">
        <v>310.2445140795</v>
      </c>
      <c r="K30" s="14">
        <v>309.55336116254557</v>
      </c>
      <c r="L30" s="14">
        <v>309.33803703538933</v>
      </c>
      <c r="M30" s="14">
        <v>308.79944751381197</v>
      </c>
      <c r="N30" s="14">
        <v>307.7366528606782</v>
      </c>
      <c r="O30" s="14">
        <v>306.2137579026316</v>
      </c>
      <c r="P30" s="14">
        <v>304.43932893579466</v>
      </c>
      <c r="Q30" s="14">
        <v>301.599417748338</v>
      </c>
    </row>
    <row r="31" spans="1:17" ht="12.75">
      <c r="A31" s="17" t="s">
        <v>193</v>
      </c>
      <c r="B31" s="14">
        <v>33</v>
      </c>
      <c r="C31" s="14">
        <v>76</v>
      </c>
      <c r="D31" s="14">
        <v>76</v>
      </c>
      <c r="E31" s="14">
        <v>82</v>
      </c>
      <c r="F31" s="14">
        <v>78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</row>
    <row r="32" spans="1:17" ht="12.75">
      <c r="A32" s="17" t="s">
        <v>194</v>
      </c>
      <c r="B32" s="14">
        <v>156</v>
      </c>
      <c r="C32" s="14">
        <v>96</v>
      </c>
      <c r="D32" s="14">
        <v>86</v>
      </c>
      <c r="E32" s="14">
        <v>106</v>
      </c>
      <c r="F32" s="14">
        <v>171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</row>
    <row r="33" ht="12.75">
      <c r="A33" s="65" t="s">
        <v>200</v>
      </c>
    </row>
  </sheetData>
  <mergeCells count="8">
    <mergeCell ref="A14:Q14"/>
    <mergeCell ref="A21:Q21"/>
    <mergeCell ref="A25:Q25"/>
    <mergeCell ref="A29:Q29"/>
    <mergeCell ref="B4:F4"/>
    <mergeCell ref="G4:Q4"/>
    <mergeCell ref="A5:Q5"/>
    <mergeCell ref="A10:Q10"/>
  </mergeCells>
  <printOptions/>
  <pageMargins left="0.75" right="0.75" top="1" bottom="1" header="0.4921259845" footer="0.4921259845"/>
  <pageSetup fitToHeight="1" fitToWidth="1" horizontalDpi="600" verticalDpi="600" orientation="landscape" paperSize="9" scale="71" r:id="rId1"/>
  <headerFooter alignWithMargins="0">
    <oddHeader>&amp;L&amp;"Arial CE,Tučné"Příloha č.2&amp;CData demografické projekce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24"/>
  <sheetViews>
    <sheetView workbookViewId="0" topLeftCell="A1">
      <selection activeCell="I15" sqref="I15"/>
    </sheetView>
  </sheetViews>
  <sheetFormatPr defaultColWidth="9.00390625" defaultRowHeight="12.75"/>
  <cols>
    <col min="1" max="1" width="36.625" style="0" customWidth="1"/>
  </cols>
  <sheetData>
    <row r="1" spans="10:18" ht="15.75">
      <c r="J1" s="1"/>
      <c r="K1" s="1"/>
      <c r="R1" s="2" t="s">
        <v>201</v>
      </c>
    </row>
    <row r="2" spans="1:18" ht="15.75">
      <c r="A2" s="3" t="s">
        <v>202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48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</row>
    <row r="4" spans="1:18" ht="12.75">
      <c r="A4" s="7"/>
      <c r="B4" s="86" t="s">
        <v>18</v>
      </c>
      <c r="C4" s="87"/>
      <c r="D4" s="87"/>
      <c r="E4" s="87"/>
      <c r="F4" s="88"/>
      <c r="G4" s="91" t="s">
        <v>19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12.75">
      <c r="A5" s="99" t="s">
        <v>203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18" ht="12.75">
      <c r="A6" s="66" t="s">
        <v>204</v>
      </c>
      <c r="B6" s="14">
        <v>606</v>
      </c>
      <c r="C6" s="14">
        <v>628</v>
      </c>
      <c r="D6" s="14">
        <v>585</v>
      </c>
      <c r="E6" s="14">
        <v>507</v>
      </c>
      <c r="F6" s="14">
        <v>548</v>
      </c>
      <c r="G6" s="14">
        <v>547.7484999999999</v>
      </c>
      <c r="H6" s="14">
        <v>551.2975</v>
      </c>
      <c r="I6" s="14">
        <v>557.7425</v>
      </c>
      <c r="J6" s="14">
        <v>565.1915</v>
      </c>
      <c r="K6" s="14">
        <v>571.6855</v>
      </c>
      <c r="L6" s="14">
        <v>574.7470000000001</v>
      </c>
      <c r="M6" s="14">
        <v>574.355</v>
      </c>
      <c r="N6" s="14">
        <v>571.5285</v>
      </c>
      <c r="O6" s="14">
        <v>567.7605000000001</v>
      </c>
      <c r="P6" s="14">
        <v>563.508</v>
      </c>
      <c r="Q6" s="14">
        <v>559.108</v>
      </c>
      <c r="R6" s="14">
        <v>0</v>
      </c>
    </row>
    <row r="7" spans="1:18" ht="24">
      <c r="A7" s="39" t="s">
        <v>205</v>
      </c>
      <c r="B7" s="56">
        <v>3214</v>
      </c>
      <c r="C7" s="56">
        <v>3057</v>
      </c>
      <c r="D7" s="56">
        <v>2890</v>
      </c>
      <c r="E7" s="56">
        <v>2750</v>
      </c>
      <c r="F7" s="56">
        <v>2441</v>
      </c>
      <c r="G7" s="56">
        <v>2355.8652</v>
      </c>
      <c r="H7" s="56">
        <v>2264.6075</v>
      </c>
      <c r="I7" s="56">
        <v>2183.8873000000003</v>
      </c>
      <c r="J7" s="56">
        <v>2114.7365</v>
      </c>
      <c r="K7" s="56">
        <v>2081.5591</v>
      </c>
      <c r="L7" s="56">
        <v>2074.01865</v>
      </c>
      <c r="M7" s="56">
        <v>2079.4305</v>
      </c>
      <c r="N7" s="56">
        <v>2086.2188</v>
      </c>
      <c r="O7" s="56">
        <v>2097.2299000000003</v>
      </c>
      <c r="P7" s="56">
        <v>2106.534</v>
      </c>
      <c r="Q7" s="56">
        <v>2115.923</v>
      </c>
      <c r="R7" s="56">
        <v>0</v>
      </c>
    </row>
    <row r="8" spans="1:18" ht="12.75">
      <c r="A8" s="21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22"/>
      <c r="N8" s="22"/>
      <c r="O8" s="22"/>
      <c r="P8" s="22"/>
      <c r="Q8" s="22"/>
      <c r="R8" s="22"/>
    </row>
    <row r="9" spans="1:18" ht="12.75">
      <c r="A9" s="102" t="s">
        <v>206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ht="12.75">
      <c r="A10" s="68" t="s">
        <v>207</v>
      </c>
      <c r="B10" s="69">
        <v>544</v>
      </c>
      <c r="C10" s="69">
        <v>572</v>
      </c>
      <c r="D10" s="69">
        <v>532</v>
      </c>
      <c r="E10" s="69">
        <v>523</v>
      </c>
      <c r="F10" s="69">
        <v>528</v>
      </c>
      <c r="G10" s="69">
        <v>520</v>
      </c>
      <c r="H10" s="69">
        <v>520</v>
      </c>
      <c r="I10" s="69">
        <v>520</v>
      </c>
      <c r="J10" s="69">
        <v>520</v>
      </c>
      <c r="K10" s="69">
        <v>520</v>
      </c>
      <c r="L10" s="69">
        <v>520</v>
      </c>
      <c r="M10" s="69">
        <v>520</v>
      </c>
      <c r="N10" s="69">
        <v>520</v>
      </c>
      <c r="O10" s="69">
        <v>520</v>
      </c>
      <c r="P10" s="69">
        <v>520</v>
      </c>
      <c r="Q10" s="69">
        <v>520</v>
      </c>
      <c r="R10" s="69">
        <v>0</v>
      </c>
    </row>
    <row r="11" spans="1:18" ht="12.75">
      <c r="A11" s="66" t="s">
        <v>208</v>
      </c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3"/>
    </row>
    <row r="12" spans="1:18" ht="25.5">
      <c r="A12" s="74" t="s">
        <v>209</v>
      </c>
      <c r="B12" s="75">
        <v>99</v>
      </c>
      <c r="C12" s="75">
        <v>88</v>
      </c>
      <c r="D12" s="75">
        <v>78</v>
      </c>
      <c r="E12" s="75">
        <v>51</v>
      </c>
      <c r="F12" s="75">
        <v>80</v>
      </c>
      <c r="G12" s="75">
        <v>80</v>
      </c>
      <c r="H12" s="75">
        <v>80</v>
      </c>
      <c r="I12" s="75">
        <v>80</v>
      </c>
      <c r="J12" s="75">
        <v>80</v>
      </c>
      <c r="K12" s="75">
        <v>80</v>
      </c>
      <c r="L12" s="75">
        <v>80</v>
      </c>
      <c r="M12" s="75">
        <v>80</v>
      </c>
      <c r="N12" s="75">
        <v>80</v>
      </c>
      <c r="O12" s="75">
        <v>80</v>
      </c>
      <c r="P12" s="75">
        <v>80</v>
      </c>
      <c r="Q12" s="75">
        <v>80</v>
      </c>
      <c r="R12" s="75">
        <v>0</v>
      </c>
    </row>
    <row r="13" spans="1:18" ht="12.75">
      <c r="A13" s="17" t="s">
        <v>210</v>
      </c>
      <c r="B13" s="14">
        <v>445</v>
      </c>
      <c r="C13" s="14">
        <v>484</v>
      </c>
      <c r="D13" s="14">
        <v>454</v>
      </c>
      <c r="E13" s="14">
        <v>472</v>
      </c>
      <c r="F13" s="14">
        <v>448</v>
      </c>
      <c r="G13" s="14">
        <v>440</v>
      </c>
      <c r="H13" s="14">
        <v>440</v>
      </c>
      <c r="I13" s="14">
        <v>440</v>
      </c>
      <c r="J13" s="14">
        <v>440</v>
      </c>
      <c r="K13" s="14">
        <v>440</v>
      </c>
      <c r="L13" s="14">
        <v>440</v>
      </c>
      <c r="M13" s="14">
        <v>440</v>
      </c>
      <c r="N13" s="14">
        <v>440</v>
      </c>
      <c r="O13" s="14">
        <v>440</v>
      </c>
      <c r="P13" s="14">
        <v>440</v>
      </c>
      <c r="Q13" s="14">
        <v>440</v>
      </c>
      <c r="R13" s="14">
        <v>0</v>
      </c>
    </row>
    <row r="14" spans="1:18" ht="25.5">
      <c r="A14" s="50" t="s">
        <v>211</v>
      </c>
      <c r="B14" s="56">
        <v>1698</v>
      </c>
      <c r="C14" s="56">
        <v>1611</v>
      </c>
      <c r="D14" s="56">
        <v>1536</v>
      </c>
      <c r="E14" s="56">
        <v>1481</v>
      </c>
      <c r="F14" s="56">
        <v>1450</v>
      </c>
      <c r="G14" s="56">
        <v>1415.435</v>
      </c>
      <c r="H14" s="56">
        <v>1397.3430999999998</v>
      </c>
      <c r="I14" s="56">
        <v>1382.58018</v>
      </c>
      <c r="J14" s="56">
        <v>1382.58018</v>
      </c>
      <c r="K14" s="56">
        <v>1382.58018</v>
      </c>
      <c r="L14" s="56">
        <v>1382.58018</v>
      </c>
      <c r="M14" s="56">
        <v>1382.58018</v>
      </c>
      <c r="N14" s="56">
        <v>1382.58018</v>
      </c>
      <c r="O14" s="56">
        <v>1382.58018</v>
      </c>
      <c r="P14" s="56">
        <v>1382.58018</v>
      </c>
      <c r="Q14" s="56">
        <v>1382.58018</v>
      </c>
      <c r="R14" s="56">
        <v>0</v>
      </c>
    </row>
    <row r="15" spans="1:18" ht="12.75">
      <c r="A15" s="66" t="s">
        <v>212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2"/>
      <c r="N15" s="72"/>
      <c r="O15" s="72"/>
      <c r="P15" s="72"/>
      <c r="Q15" s="72"/>
      <c r="R15" s="73"/>
    </row>
    <row r="16" spans="1:18" ht="25.5">
      <c r="A16" s="74" t="s">
        <v>209</v>
      </c>
      <c r="B16" s="75">
        <v>284</v>
      </c>
      <c r="C16" s="75">
        <v>224</v>
      </c>
      <c r="D16" s="75">
        <v>225</v>
      </c>
      <c r="E16" s="75">
        <v>205</v>
      </c>
      <c r="F16" s="75">
        <v>218</v>
      </c>
      <c r="G16" s="75">
        <v>210.03</v>
      </c>
      <c r="H16" s="75">
        <v>209.704</v>
      </c>
      <c r="I16" s="75">
        <v>206.70128</v>
      </c>
      <c r="J16" s="75">
        <v>206.70128</v>
      </c>
      <c r="K16" s="75">
        <v>206.70128</v>
      </c>
      <c r="L16" s="75">
        <v>206.70128</v>
      </c>
      <c r="M16" s="75">
        <v>206.70128</v>
      </c>
      <c r="N16" s="75">
        <v>206.70128</v>
      </c>
      <c r="O16" s="75">
        <v>206.70128</v>
      </c>
      <c r="P16" s="75">
        <v>206.70128</v>
      </c>
      <c r="Q16" s="75">
        <v>206.70128</v>
      </c>
      <c r="R16" s="75">
        <v>0</v>
      </c>
    </row>
    <row r="17" spans="1:18" ht="12.75">
      <c r="A17" s="17" t="s">
        <v>210</v>
      </c>
      <c r="B17" s="14">
        <v>1414</v>
      </c>
      <c r="C17" s="14">
        <v>1387</v>
      </c>
      <c r="D17" s="14">
        <v>1311</v>
      </c>
      <c r="E17" s="14">
        <v>1276</v>
      </c>
      <c r="F17" s="14">
        <v>1232</v>
      </c>
      <c r="G17" s="14">
        <v>1205.405</v>
      </c>
      <c r="H17" s="14">
        <v>1187.6390999999999</v>
      </c>
      <c r="I17" s="14">
        <v>1175.8789</v>
      </c>
      <c r="J17" s="14">
        <v>1175.8789</v>
      </c>
      <c r="K17" s="14">
        <v>1175.8789</v>
      </c>
      <c r="L17" s="14">
        <v>1175.8789</v>
      </c>
      <c r="M17" s="14">
        <v>1175.8789</v>
      </c>
      <c r="N17" s="14">
        <v>1175.8789</v>
      </c>
      <c r="O17" s="14">
        <v>1175.8789</v>
      </c>
      <c r="P17" s="14">
        <v>1175.8789</v>
      </c>
      <c r="Q17" s="14">
        <v>1175.8789</v>
      </c>
      <c r="R17" s="14">
        <v>0</v>
      </c>
    </row>
    <row r="18" spans="1:18" ht="14.25">
      <c r="A18" s="101" t="s">
        <v>216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</row>
    <row r="19" spans="1:18" ht="12.75">
      <c r="A19" s="17" t="s">
        <v>213</v>
      </c>
      <c r="B19" s="14">
        <v>657.2</v>
      </c>
      <c r="C19" s="14">
        <v>651.7</v>
      </c>
      <c r="D19" s="14">
        <v>625.5</v>
      </c>
      <c r="E19" s="14">
        <v>595.5</v>
      </c>
      <c r="F19" s="14">
        <v>593.4</v>
      </c>
      <c r="G19" s="14">
        <v>575.8731599999999</v>
      </c>
      <c r="H19" s="14">
        <v>561.7664133333333</v>
      </c>
      <c r="I19" s="14">
        <v>549.894664</v>
      </c>
      <c r="J19" s="14">
        <v>541.6677573333333</v>
      </c>
      <c r="K19" s="14">
        <v>538.1099706666666</v>
      </c>
      <c r="L19" s="14">
        <v>537.5127773333332</v>
      </c>
      <c r="M19" s="14">
        <v>538.1820906666667</v>
      </c>
      <c r="N19" s="14">
        <v>538.7103306666667</v>
      </c>
      <c r="O19" s="14">
        <v>539.6760773333333</v>
      </c>
      <c r="P19" s="14">
        <v>540.349624</v>
      </c>
      <c r="Q19" s="14">
        <v>541.014824</v>
      </c>
      <c r="R19" s="14">
        <v>0</v>
      </c>
    </row>
    <row r="20" spans="1:18" ht="25.5">
      <c r="A20" s="74" t="s">
        <v>214</v>
      </c>
      <c r="B20" s="14">
        <v>95</v>
      </c>
      <c r="C20" s="14">
        <v>95.9</v>
      </c>
      <c r="D20" s="14">
        <v>102.8</v>
      </c>
      <c r="E20" s="14">
        <v>124.7</v>
      </c>
      <c r="F20" s="14">
        <v>118.6</v>
      </c>
      <c r="G20" s="14">
        <v>115.17463199999999</v>
      </c>
      <c r="H20" s="14">
        <v>112.35328266666666</v>
      </c>
      <c r="I20" s="14">
        <v>109.97893280000001</v>
      </c>
      <c r="J20" s="14">
        <v>108.33355146666666</v>
      </c>
      <c r="K20" s="14">
        <v>107.62199413333333</v>
      </c>
      <c r="L20" s="14">
        <v>107.50255546666665</v>
      </c>
      <c r="M20" s="14">
        <v>107.63641813333334</v>
      </c>
      <c r="N20" s="14">
        <v>107.74206613333332</v>
      </c>
      <c r="O20" s="14">
        <v>107.93521546666666</v>
      </c>
      <c r="P20" s="14">
        <v>108.06992479999998</v>
      </c>
      <c r="Q20" s="14">
        <v>108.2029648</v>
      </c>
      <c r="R20" s="14">
        <v>0</v>
      </c>
    </row>
    <row r="21" spans="1:18" ht="12.75">
      <c r="A21" s="17" t="s">
        <v>215</v>
      </c>
      <c r="B21" s="18">
        <f aca="true" t="shared" si="0" ref="B21:L21">(B6+B7+B14)/B19</f>
        <v>8.39622641509434</v>
      </c>
      <c r="C21" s="18">
        <f t="shared" si="0"/>
        <v>8.126438545342948</v>
      </c>
      <c r="D21" s="18">
        <f t="shared" si="0"/>
        <v>8.01119104716227</v>
      </c>
      <c r="E21" s="18">
        <f t="shared" si="0"/>
        <v>7.956339210747271</v>
      </c>
      <c r="F21" s="18">
        <f t="shared" si="0"/>
        <v>7.48062015503876</v>
      </c>
      <c r="G21" s="52">
        <f t="shared" si="0"/>
        <v>7.500000000000001</v>
      </c>
      <c r="H21" s="52">
        <f t="shared" si="0"/>
        <v>7.5</v>
      </c>
      <c r="I21" s="52">
        <f t="shared" si="0"/>
        <v>7.499999999999999</v>
      </c>
      <c r="J21" s="52">
        <f t="shared" si="0"/>
        <v>7.500000000000001</v>
      </c>
      <c r="K21" s="52">
        <f t="shared" si="0"/>
        <v>7.5</v>
      </c>
      <c r="L21" s="52">
        <f t="shared" si="0"/>
        <v>7.500000000000002</v>
      </c>
      <c r="M21" s="38" t="s">
        <v>42</v>
      </c>
      <c r="N21" s="38" t="s">
        <v>42</v>
      </c>
      <c r="O21" s="38" t="s">
        <v>42</v>
      </c>
      <c r="P21" s="38" t="s">
        <v>42</v>
      </c>
      <c r="Q21" s="38" t="s">
        <v>42</v>
      </c>
      <c r="R21" s="38" t="s">
        <v>42</v>
      </c>
    </row>
    <row r="22" spans="1:18" ht="27">
      <c r="A22" s="78" t="s">
        <v>232</v>
      </c>
      <c r="B22" s="18">
        <f aca="true" t="shared" si="1" ref="B22:L22">(B17)/B20</f>
        <v>14.884210526315789</v>
      </c>
      <c r="C22" s="18">
        <f t="shared" si="1"/>
        <v>14.46298227320125</v>
      </c>
      <c r="D22" s="18">
        <f t="shared" si="1"/>
        <v>12.752918287937744</v>
      </c>
      <c r="E22" s="18">
        <f t="shared" si="1"/>
        <v>10.232558139534884</v>
      </c>
      <c r="F22" s="18">
        <f t="shared" si="1"/>
        <v>10.387858347386173</v>
      </c>
      <c r="G22" s="18">
        <f t="shared" si="1"/>
        <v>10.465889745582171</v>
      </c>
      <c r="H22" s="18">
        <f t="shared" si="1"/>
        <v>10.570577661923114</v>
      </c>
      <c r="I22" s="18">
        <f t="shared" si="1"/>
        <v>10.691855886057478</v>
      </c>
      <c r="J22" s="18">
        <f t="shared" si="1"/>
        <v>10.854244913791165</v>
      </c>
      <c r="K22" s="18">
        <f t="shared" si="1"/>
        <v>10.926009218368494</v>
      </c>
      <c r="L22" s="18">
        <f t="shared" si="1"/>
        <v>10.938148352804554</v>
      </c>
      <c r="M22" s="37" t="s">
        <v>42</v>
      </c>
      <c r="N22" s="37" t="s">
        <v>42</v>
      </c>
      <c r="O22" s="37" t="s">
        <v>42</v>
      </c>
      <c r="P22" s="37" t="s">
        <v>42</v>
      </c>
      <c r="Q22" s="37" t="s">
        <v>42</v>
      </c>
      <c r="R22" s="37" t="s">
        <v>42</v>
      </c>
    </row>
    <row r="23" ht="12.75">
      <c r="A23" s="53" t="s">
        <v>131</v>
      </c>
    </row>
    <row r="24" spans="1:12" ht="12.75" customHeight="1">
      <c r="A24" s="85" t="s">
        <v>233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</sheetData>
  <mergeCells count="6">
    <mergeCell ref="A24:L24"/>
    <mergeCell ref="A18:R18"/>
    <mergeCell ref="B4:F4"/>
    <mergeCell ref="G4:R4"/>
    <mergeCell ref="A5:R5"/>
    <mergeCell ref="A9:R9"/>
  </mergeCells>
  <printOptions/>
  <pageMargins left="0.75" right="0.75" top="1" bottom="1" header="0.4921259845" footer="0.4921259845"/>
  <pageSetup fitToHeight="1" fitToWidth="1" horizontalDpi="600" verticalDpi="600" orientation="landscape" paperSize="9" scale="68" r:id="rId1"/>
  <headerFooter alignWithMargins="0">
    <oddHeader>&amp;L&amp;"Arial CE,Tučné"Příloha č.2&amp;CData demografické projekce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27"/>
  <sheetViews>
    <sheetView workbookViewId="0" topLeftCell="A1">
      <selection activeCell="I15" sqref="I15"/>
    </sheetView>
  </sheetViews>
  <sheetFormatPr defaultColWidth="9.00390625" defaultRowHeight="12.75"/>
  <cols>
    <col min="1" max="1" width="36.75390625" style="0" customWidth="1"/>
  </cols>
  <sheetData>
    <row r="1" spans="10:11" ht="12.75">
      <c r="J1" s="1"/>
      <c r="K1" s="1"/>
    </row>
    <row r="2" spans="1:17" ht="15.75">
      <c r="A2" s="3" t="s">
        <v>217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79"/>
    </row>
    <row r="3" spans="1:17" ht="12.7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48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pans="1:17" ht="12.75">
      <c r="A4" s="7"/>
      <c r="B4" s="86" t="s">
        <v>18</v>
      </c>
      <c r="C4" s="87"/>
      <c r="D4" s="87"/>
      <c r="E4" s="87"/>
      <c r="F4" s="88"/>
      <c r="G4" s="91" t="s">
        <v>19</v>
      </c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2.75">
      <c r="A5" s="101" t="s">
        <v>20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17" ht="12.75">
      <c r="A6" s="4" t="s">
        <v>218</v>
      </c>
      <c r="B6" s="14"/>
      <c r="C6" s="14"/>
      <c r="D6" s="14">
        <v>7076</v>
      </c>
      <c r="E6" s="14">
        <v>7146</v>
      </c>
      <c r="F6" s="14">
        <v>7221</v>
      </c>
      <c r="G6" s="14">
        <v>7000</v>
      </c>
      <c r="H6" s="14">
        <v>6899</v>
      </c>
      <c r="I6" s="14">
        <v>6885</v>
      </c>
      <c r="J6" s="14">
        <v>6851</v>
      </c>
      <c r="K6" s="14">
        <v>6794</v>
      </c>
      <c r="L6" s="14">
        <v>6978</v>
      </c>
      <c r="M6" s="14">
        <v>6609</v>
      </c>
      <c r="N6" s="14">
        <v>6513</v>
      </c>
      <c r="O6" s="14">
        <v>5693</v>
      </c>
      <c r="P6" s="14">
        <v>5239</v>
      </c>
      <c r="Q6" s="14">
        <v>4932</v>
      </c>
    </row>
    <row r="7" spans="1:17" ht="12.75">
      <c r="A7" s="80" t="s">
        <v>219</v>
      </c>
      <c r="B7" s="14"/>
      <c r="C7" s="14"/>
      <c r="D7" s="14">
        <v>21688</v>
      </c>
      <c r="E7" s="14">
        <v>21502</v>
      </c>
      <c r="F7" s="14">
        <v>21428</v>
      </c>
      <c r="G7" s="14">
        <v>21351</v>
      </c>
      <c r="H7" s="14">
        <v>21105</v>
      </c>
      <c r="I7" s="14">
        <v>20769</v>
      </c>
      <c r="J7" s="14">
        <v>20619</v>
      </c>
      <c r="K7" s="14">
        <v>20514</v>
      </c>
      <c r="L7" s="14">
        <v>20608</v>
      </c>
      <c r="M7" s="14">
        <v>20368</v>
      </c>
      <c r="N7" s="14">
        <v>20087</v>
      </c>
      <c r="O7" s="14">
        <v>18802</v>
      </c>
      <c r="P7" s="14">
        <v>17433</v>
      </c>
      <c r="Q7" s="14">
        <v>15853</v>
      </c>
    </row>
    <row r="8" spans="1:17" ht="12.75">
      <c r="A8" s="101" t="s">
        <v>220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9" spans="1:17" ht="12.75">
      <c r="A9" s="4" t="s">
        <v>221</v>
      </c>
      <c r="B9" s="14">
        <v>238</v>
      </c>
      <c r="C9" s="14">
        <v>431</v>
      </c>
      <c r="D9" s="14">
        <v>497</v>
      </c>
      <c r="E9" s="14">
        <v>535</v>
      </c>
      <c r="F9" s="14">
        <v>408</v>
      </c>
      <c r="G9" s="14">
        <v>443.993903133347</v>
      </c>
      <c r="H9" s="14">
        <v>465.41672673058866</v>
      </c>
      <c r="I9" s="14">
        <v>460.1160946818222</v>
      </c>
      <c r="J9" s="14">
        <v>472.64919390234104</v>
      </c>
      <c r="K9" s="14">
        <v>470.299555665146</v>
      </c>
      <c r="L9" s="14">
        <v>474.8334305185986</v>
      </c>
      <c r="M9" s="14">
        <v>475.4339738925041</v>
      </c>
      <c r="N9" s="14">
        <v>469.43860807815287</v>
      </c>
      <c r="O9" s="14">
        <v>451.4343389022522</v>
      </c>
      <c r="P9" s="14">
        <v>407.9776740385719</v>
      </c>
      <c r="Q9" s="14">
        <v>394.74555442763926</v>
      </c>
    </row>
    <row r="10" spans="1:17" ht="12.75">
      <c r="A10" s="7" t="s">
        <v>222</v>
      </c>
      <c r="B10" s="16"/>
      <c r="C10" s="16"/>
      <c r="D10" s="16">
        <f aca="true" t="shared" si="0" ref="D10:Q10">D9/D6</f>
        <v>0.07023742227247032</v>
      </c>
      <c r="E10" s="16">
        <f t="shared" si="0"/>
        <v>0.07486705849426252</v>
      </c>
      <c r="F10" s="16">
        <f t="shared" si="0"/>
        <v>0.05650186954715413</v>
      </c>
      <c r="G10" s="16">
        <f t="shared" si="0"/>
        <v>0.063427700447621</v>
      </c>
      <c r="H10" s="16">
        <f t="shared" si="0"/>
        <v>0.06746147655175948</v>
      </c>
      <c r="I10" s="16">
        <f t="shared" si="0"/>
        <v>0.06682877192183329</v>
      </c>
      <c r="J10" s="16">
        <f t="shared" si="0"/>
        <v>0.06898981081628099</v>
      </c>
      <c r="K10" s="16">
        <f t="shared" si="0"/>
        <v>0.06922277828453724</v>
      </c>
      <c r="L10" s="16">
        <f t="shared" si="0"/>
        <v>0.06804720987655469</v>
      </c>
      <c r="M10" s="16">
        <f t="shared" si="0"/>
        <v>0.0719373541976856</v>
      </c>
      <c r="N10" s="16">
        <f t="shared" si="0"/>
        <v>0.07207716997975631</v>
      </c>
      <c r="O10" s="16">
        <f t="shared" si="0"/>
        <v>0.0792963883545147</v>
      </c>
      <c r="P10" s="16">
        <f t="shared" si="0"/>
        <v>0.07787319603713913</v>
      </c>
      <c r="Q10" s="16">
        <f t="shared" si="0"/>
        <v>0.0800376225522383</v>
      </c>
    </row>
    <row r="11" spans="1:17" ht="12.75">
      <c r="A11" s="101" t="s">
        <v>223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17" ht="12.75">
      <c r="A12" s="4" t="s">
        <v>224</v>
      </c>
      <c r="B12" s="14">
        <v>996</v>
      </c>
      <c r="C12" s="14">
        <v>976</v>
      </c>
      <c r="D12" s="14">
        <v>993</v>
      </c>
      <c r="E12" s="14">
        <v>1179</v>
      </c>
      <c r="F12" s="14">
        <v>1147</v>
      </c>
      <c r="G12" s="14">
        <v>1108.6448787458803</v>
      </c>
      <c r="H12" s="14">
        <v>1076.9005355858405</v>
      </c>
      <c r="I12" s="14">
        <v>1107.7555771872967</v>
      </c>
      <c r="J12" s="14">
        <v>1131.8604449216414</v>
      </c>
      <c r="K12" s="14">
        <v>1136.6197213377209</v>
      </c>
      <c r="L12" s="14">
        <v>1147.1498578522787</v>
      </c>
      <c r="M12" s="14">
        <v>1150.4459483025335</v>
      </c>
      <c r="N12" s="14">
        <v>1147.5664852475204</v>
      </c>
      <c r="O12" s="14">
        <v>1126.0643939342287</v>
      </c>
      <c r="P12" s="14">
        <v>1066.0548613491815</v>
      </c>
      <c r="Q12" s="14">
        <v>1010.3480840404516</v>
      </c>
    </row>
    <row r="13" spans="1:17" ht="12.75">
      <c r="A13" s="7" t="s">
        <v>225</v>
      </c>
      <c r="B13" s="16"/>
      <c r="C13" s="16"/>
      <c r="D13" s="16">
        <f aca="true" t="shared" si="1" ref="D13:Q13">D12/D7</f>
        <v>0.04578568793803025</v>
      </c>
      <c r="E13" s="16">
        <f t="shared" si="1"/>
        <v>0.05483210864105664</v>
      </c>
      <c r="F13" s="16">
        <f t="shared" si="1"/>
        <v>0.053528094082508866</v>
      </c>
      <c r="G13" s="16">
        <f t="shared" si="1"/>
        <v>0.05192472852540304</v>
      </c>
      <c r="H13" s="16">
        <f t="shared" si="1"/>
        <v>0.05102584864183087</v>
      </c>
      <c r="I13" s="16">
        <f t="shared" si="1"/>
        <v>0.05333697227537661</v>
      </c>
      <c r="J13" s="16">
        <f t="shared" si="1"/>
        <v>0.05489405135659544</v>
      </c>
      <c r="K13" s="16">
        <f t="shared" si="1"/>
        <v>0.055407025511246995</v>
      </c>
      <c r="L13" s="16">
        <f t="shared" si="1"/>
        <v>0.05566526872342191</v>
      </c>
      <c r="M13" s="16">
        <f t="shared" si="1"/>
        <v>0.05648301003056429</v>
      </c>
      <c r="N13" s="16">
        <f t="shared" si="1"/>
        <v>0.057129809590656666</v>
      </c>
      <c r="O13" s="16">
        <f t="shared" si="1"/>
        <v>0.05989067088257785</v>
      </c>
      <c r="P13" s="16">
        <f t="shared" si="1"/>
        <v>0.06115154370155346</v>
      </c>
      <c r="Q13" s="16">
        <f t="shared" si="1"/>
        <v>0.06373229571945067</v>
      </c>
    </row>
    <row r="14" spans="1:17" ht="12.75">
      <c r="A14" s="81" t="s">
        <v>226</v>
      </c>
      <c r="B14" s="14">
        <v>326</v>
      </c>
      <c r="C14" s="14">
        <v>372</v>
      </c>
      <c r="D14" s="14">
        <v>322</v>
      </c>
      <c r="E14" s="14">
        <v>219</v>
      </c>
      <c r="F14" s="14">
        <v>242</v>
      </c>
      <c r="G14" s="14">
        <v>315.7</v>
      </c>
      <c r="H14" s="14">
        <v>324.3625</v>
      </c>
      <c r="I14" s="14">
        <v>251.3759325</v>
      </c>
      <c r="J14" s="14">
        <v>270.27818960124245</v>
      </c>
      <c r="K14" s="14">
        <v>283.0758924400288</v>
      </c>
      <c r="L14" s="14">
        <v>281.9613778583177</v>
      </c>
      <c r="M14" s="14">
        <v>288.2095291602811</v>
      </c>
      <c r="N14" s="14">
        <v>287.9574211113705</v>
      </c>
      <c r="O14" s="14">
        <v>290.18327860382897</v>
      </c>
      <c r="P14" s="14">
        <v>290.8640848260457</v>
      </c>
      <c r="Q14" s="14">
        <v>287.7210484109302</v>
      </c>
    </row>
    <row r="16" spans="1:12" ht="15.75">
      <c r="A16" s="3" t="s">
        <v>227</v>
      </c>
      <c r="B16" s="3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7" ht="12.75">
      <c r="A17" s="101" t="s">
        <v>220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1:17" ht="12.75">
      <c r="A18" s="66" t="s">
        <v>221</v>
      </c>
      <c r="B18" s="14">
        <v>11</v>
      </c>
      <c r="C18" s="14">
        <v>19</v>
      </c>
      <c r="D18" s="14">
        <v>17</v>
      </c>
      <c r="E18" s="14">
        <v>20</v>
      </c>
      <c r="F18" s="14">
        <v>8</v>
      </c>
      <c r="G18" s="14">
        <v>9.989862820500264</v>
      </c>
      <c r="H18" s="14">
        <v>12.798959985091244</v>
      </c>
      <c r="I18" s="14">
        <v>14.953773077159212</v>
      </c>
      <c r="J18" s="14">
        <v>16.54272178658192</v>
      </c>
      <c r="K18" s="14">
        <v>17.636233337443002</v>
      </c>
      <c r="L18" s="14">
        <v>18.993337220743967</v>
      </c>
      <c r="M18" s="14">
        <v>19.01735895570016</v>
      </c>
      <c r="N18" s="14">
        <v>18.777544323126108</v>
      </c>
      <c r="O18" s="14">
        <v>18.057373556090113</v>
      </c>
      <c r="P18" s="14">
        <v>17.74702882067794</v>
      </c>
      <c r="Q18" s="14">
        <v>17.763549949243725</v>
      </c>
    </row>
    <row r="19" spans="1:17" ht="12.75">
      <c r="A19" s="101" t="s">
        <v>223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66" t="s">
        <v>224</v>
      </c>
      <c r="B20" s="14">
        <v>43</v>
      </c>
      <c r="C20" s="14">
        <v>49</v>
      </c>
      <c r="D20" s="14">
        <v>36</v>
      </c>
      <c r="E20" s="14">
        <v>45</v>
      </c>
      <c r="F20" s="14">
        <v>34</v>
      </c>
      <c r="G20" s="14">
        <v>33.25934636237639</v>
      </c>
      <c r="H20" s="14">
        <v>33.38391660316097</v>
      </c>
      <c r="I20" s="14">
        <v>35.448178469993536</v>
      </c>
      <c r="J20" s="14">
        <v>37.35139468241414</v>
      </c>
      <c r="K20" s="14">
        <v>37.508450804144786</v>
      </c>
      <c r="L20" s="14">
        <v>37.85594530912499</v>
      </c>
      <c r="M20" s="14">
        <v>37.96471629398343</v>
      </c>
      <c r="N20" s="14">
        <v>37.8696940131681</v>
      </c>
      <c r="O20" s="14">
        <v>37.72315719679682</v>
      </c>
      <c r="P20" s="14">
        <v>35.71283785519768</v>
      </c>
      <c r="Q20" s="14">
        <v>35.36218294141577</v>
      </c>
    </row>
    <row r="21" spans="1:17" ht="12.75">
      <c r="A21" s="101" t="s">
        <v>228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76" t="s">
        <v>229</v>
      </c>
      <c r="B22" s="14">
        <v>9</v>
      </c>
      <c r="C22" s="14">
        <v>6</v>
      </c>
      <c r="D22" s="14">
        <v>14</v>
      </c>
      <c r="E22" s="14">
        <v>5</v>
      </c>
      <c r="F22" s="14">
        <v>7</v>
      </c>
      <c r="G22" s="14">
        <v>9</v>
      </c>
      <c r="H22" s="14">
        <v>3.76</v>
      </c>
      <c r="I22" s="14">
        <v>4.795134153840126</v>
      </c>
      <c r="J22" s="14">
        <v>6.399479992545622</v>
      </c>
      <c r="K22" s="14">
        <v>7.476886538579606</v>
      </c>
      <c r="L22" s="14">
        <v>8.27136089329096</v>
      </c>
      <c r="M22" s="14">
        <v>8.818116668721501</v>
      </c>
      <c r="N22" s="14">
        <v>9.496668610371984</v>
      </c>
      <c r="O22" s="14">
        <v>9.50867947785008</v>
      </c>
      <c r="P22" s="14">
        <v>9.388772161563054</v>
      </c>
      <c r="Q22" s="14">
        <v>9.028686778045056</v>
      </c>
    </row>
    <row r="24" spans="1:17" ht="14.25">
      <c r="A24" s="84" t="s">
        <v>230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ht="14.25">
      <c r="A25" s="17" t="s">
        <v>44</v>
      </c>
      <c r="B25" s="14">
        <v>87.9</v>
      </c>
      <c r="C25" s="14">
        <v>86.9</v>
      </c>
      <c r="D25" s="14">
        <v>90.9</v>
      </c>
      <c r="E25" s="14">
        <v>98.5</v>
      </c>
      <c r="F25" s="14">
        <v>97.4</v>
      </c>
      <c r="G25" s="14">
        <v>93.16343518872944</v>
      </c>
      <c r="H25" s="14">
        <v>90.49584332654122</v>
      </c>
      <c r="I25" s="14">
        <v>93.08870396531904</v>
      </c>
      <c r="J25" s="14">
        <v>95.11432310265893</v>
      </c>
      <c r="K25" s="14">
        <v>95.51426229728746</v>
      </c>
      <c r="L25" s="14">
        <v>96.39914771867888</v>
      </c>
      <c r="M25" s="14">
        <v>96.6761301094566</v>
      </c>
      <c r="N25" s="14">
        <v>96.43415842416138</v>
      </c>
      <c r="O25" s="14">
        <v>94.62725999447301</v>
      </c>
      <c r="P25" s="14">
        <v>89.58444213018332</v>
      </c>
      <c r="Q25" s="14">
        <v>84.90320033953374</v>
      </c>
    </row>
    <row r="26" spans="1:17" ht="12.75">
      <c r="A26" s="17" t="s">
        <v>231</v>
      </c>
      <c r="B26" s="18">
        <f aca="true" t="shared" si="2" ref="B26:L26">B12/B25</f>
        <v>11.331058020477816</v>
      </c>
      <c r="C26" s="18">
        <f t="shared" si="2"/>
        <v>11.231300345224396</v>
      </c>
      <c r="D26" s="18">
        <f t="shared" si="2"/>
        <v>10.924092409240924</v>
      </c>
      <c r="E26" s="18">
        <f t="shared" si="2"/>
        <v>11.969543147208121</v>
      </c>
      <c r="F26" s="18">
        <f t="shared" si="2"/>
        <v>11.77618069815195</v>
      </c>
      <c r="G26" s="18">
        <f t="shared" si="2"/>
        <v>11.9</v>
      </c>
      <c r="H26" s="52">
        <f t="shared" si="2"/>
        <v>11.9</v>
      </c>
      <c r="I26" s="52">
        <f t="shared" si="2"/>
        <v>11.9</v>
      </c>
      <c r="J26" s="52">
        <f t="shared" si="2"/>
        <v>11.9</v>
      </c>
      <c r="K26" s="52">
        <f t="shared" si="2"/>
        <v>11.9</v>
      </c>
      <c r="L26" s="52">
        <f t="shared" si="2"/>
        <v>11.9</v>
      </c>
      <c r="M26" s="37" t="s">
        <v>42</v>
      </c>
      <c r="N26" s="37" t="s">
        <v>42</v>
      </c>
      <c r="O26" s="37" t="s">
        <v>42</v>
      </c>
      <c r="P26" s="37" t="s">
        <v>42</v>
      </c>
      <c r="Q26" s="37" t="s">
        <v>42</v>
      </c>
    </row>
    <row r="27" spans="1:17" ht="12.75">
      <c r="A27" s="53" t="s">
        <v>131</v>
      </c>
      <c r="L27" s="22"/>
      <c r="M27" s="22"/>
      <c r="N27" s="22"/>
      <c r="O27" s="22"/>
      <c r="P27" s="22"/>
      <c r="Q27" s="22"/>
    </row>
  </sheetData>
  <mergeCells count="9">
    <mergeCell ref="A24:Q24"/>
    <mergeCell ref="A11:Q11"/>
    <mergeCell ref="A17:Q17"/>
    <mergeCell ref="A19:Q19"/>
    <mergeCell ref="A21:Q21"/>
    <mergeCell ref="B4:F4"/>
    <mergeCell ref="G4:Q4"/>
    <mergeCell ref="A5:Q5"/>
    <mergeCell ref="A8:Q8"/>
  </mergeCells>
  <printOptions/>
  <pageMargins left="0.75" right="0.75" top="1" bottom="1" header="0.4921259845" footer="0.4921259845"/>
  <pageSetup fitToHeight="1" fitToWidth="1" horizontalDpi="600" verticalDpi="600" orientation="landscape" paperSize="9" scale="71" r:id="rId1"/>
  <headerFooter alignWithMargins="0">
    <oddHeader>&amp;L&amp;"Arial CE,Tučné"Příloha č.2&amp;CData demografické projekce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tesarkovak</dc:creator>
  <cp:keywords/>
  <dc:description/>
  <cp:lastModifiedBy>293</cp:lastModifiedBy>
  <cp:lastPrinted>2006-01-18T10:50:02Z</cp:lastPrinted>
  <dcterms:created xsi:type="dcterms:W3CDTF">2005-11-14T08:48:08Z</dcterms:created>
  <dcterms:modified xsi:type="dcterms:W3CDTF">2006-01-18T10:50:23Z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1689480262</vt:i4>
  </property>
  <property fmtid="{D5CDD505-2E9C-101B-9397-08002B2CF9AE}" pid="3" name="_EmailSubject">
    <vt:lpwstr>Vykony_projekce_kralovehradecky_navrh_pruchodu_141105.xls</vt:lpwstr>
  </property>
  <property fmtid="{D5CDD505-2E9C-101B-9397-08002B2CF9AE}" pid="4" name="_AuthorEmail">
    <vt:lpwstr>Klara.Tesarkova@msmt.cz</vt:lpwstr>
  </property>
  <property fmtid="{D5CDD505-2E9C-101B-9397-08002B2CF9AE}" pid="5" name="_AuthorEmailDisplayName">
    <vt:lpwstr>Tesárková Klára</vt:lpwstr>
  </property>
  <property fmtid="{D5CDD505-2E9C-101B-9397-08002B2CF9AE}" pid="6" name="_ReviewingToolsShownOnce">
    <vt:lpwstr/>
  </property>
</Properties>
</file>