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0" yWindow="65446" windowWidth="7650" windowHeight="910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RRD200806" sheetId="6" r:id="rId6"/>
    <sheet name="žádost" sheetId="7" r:id="rId7"/>
    <sheet name="pokyny" sheetId="8" r:id="rId8"/>
    <sheet name="80" sheetId="9" r:id="rId9"/>
    <sheet name="81" sheetId="10" r:id="rId10"/>
    <sheet name="82" sheetId="11" r:id="rId11"/>
  </sheets>
  <definedNames>
    <definedName name="_Regression_Int" localSheetId="8" hidden="1">1</definedName>
    <definedName name="_Regression_Int" localSheetId="9" hidden="1">1</definedName>
    <definedName name="_Regression_Int" localSheetId="10" hidden="1">1</definedName>
    <definedName name="_xlnm.Print_Area" localSheetId="8">'80'!$A$1:$T$49</definedName>
    <definedName name="_xlnm.Print_Area" localSheetId="9">'81'!$A$1:$N$93</definedName>
    <definedName name="_xlnm.Print_Area" localSheetId="10">'82'!$A$1:$N$91</definedName>
    <definedName name="_xlnm.Print_Area" localSheetId="4">'Legenda '!$A$1:$A$545</definedName>
    <definedName name="_xlnm.Print_Area" localSheetId="3">'Přehled'!$A$1:$C$91</definedName>
    <definedName name="Oblast_tisku_MIž" localSheetId="8">'80'!$A$3:$T$50</definedName>
    <definedName name="Oblast_tisku_MIž" localSheetId="9">'81'!#REF!</definedName>
    <definedName name="Oblast_tisku_MIž" localSheetId="10">'82'!#REF!</definedName>
    <definedName name="TABULKA_1" localSheetId="8">'80'!$A$3:$T$50</definedName>
    <definedName name="TABULKA_1">#REF!</definedName>
    <definedName name="TABULKA_2" localSheetId="8">#REF!</definedName>
    <definedName name="TABULKA_2">#REF!</definedName>
    <definedName name="VSTUPY_1" localSheetId="8">#REF!</definedName>
    <definedName name="VSTUPY_1">#REF!</definedName>
    <definedName name="VSTUPY_2" localSheetId="8">#REF!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comments11.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9.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sharedStrings.xml><?xml version="1.0" encoding="utf-8"?>
<sst xmlns="http://schemas.openxmlformats.org/spreadsheetml/2006/main" count="1847" uniqueCount="1292">
  <si>
    <t>f) souhlasí se zveřejněním svého názvu/jména, názvu projektu a v případě poskytnutí podpory i výše této podpory na internetových stránkách Královéhradeckého kraje</t>
  </si>
  <si>
    <t xml:space="preserve">právnická osoba/podnikající fyzická osoba - adresa sídla subjektu, telefon, fax, e-mail                                                               </t>
  </si>
  <si>
    <t xml:space="preserve">právnická osoba nebo fyzická osoba zapsaná v RES - IČ                                                   </t>
  </si>
  <si>
    <t xml:space="preserve">právnická osoba - kdo vydal, dne, čj.                                          fyzická osoba zapsaná v RES - místo, datum vydání a číslo ŽL                         </t>
  </si>
  <si>
    <t xml:space="preserve">uveďte stručný a výstižný popis způsobu realizace projektu (věcný obsah projektu), doložený dle požadavku 5.2.4 Základní informace - program RRD20080X. Popis projektu žádosti bude obsahovat zejména nezbytnost realizace, základní údaje o válečném hrobu (pietním místě), historickou událost, chrakteristiku a dislokaci válečného hrobu (pietního místa) popis stávajícího stavu, technických parametrů a navrhovaného řešení v rámci realizace projektu. Popis je možné připojit jako přílohu podávané žádosti.   </t>
  </si>
  <si>
    <t>uveďte součet přijatelných nákladů z rozpočtu projektu podle přijatelných a nepřijatelných výdajů;                                                                                                                                                         přijatelné a nepřijatelné výdaje jsou specifikovány v oddíle "3. Ekonomická část programu" (Základní informace - program SPD20080X)</t>
  </si>
  <si>
    <t>1) kopie všech dokladů vyžadovaných při registraci subjektu u orgáná státní správy v aktuálním znění včetně kopie dokladu o přidělení IČ (originály nebo ověřené kopie budou předloženy v případě poskytnutí podpory před uzavřením smlouvy); nevztahuje se na obce a města Královéhradeckého kraje.</t>
  </si>
  <si>
    <t xml:space="preserve">právnická osoba - včetně kopie dokladu o způsobu jmenování oprávněného zástupce                               fyzická osoba zapsaná v RES - kopie živnostenského listu                                                                        </t>
  </si>
  <si>
    <r>
      <t>2) poslední podaná "výroční zpráva" nebo"závěrečný účet" žadatele včetně zprávy o hospodaření žadatele za předchozí účetní období</t>
    </r>
    <r>
      <rPr>
        <sz val="12"/>
        <rFont val="Arial"/>
        <family val="0"/>
      </rPr>
      <t xml:space="preserve">; </t>
    </r>
    <r>
      <rPr>
        <sz val="12"/>
        <rFont val="Times New Roman"/>
        <family val="1"/>
      </rPr>
      <t>kopii poslední auditorské zprávy</t>
    </r>
  </si>
  <si>
    <t>3) podrobný rozpočet projektu - formuláře RA80 a RA82 pro akce neinvestičního charakteru, RA80 a RA81pro akce investičního charakteru, rozpočet projektu podle přijatelných a nepřijatelných výdajů</t>
  </si>
  <si>
    <t>rozpočet projektu podle přijatelných a nepřijatelných výdajů sestavte podle oddílů 3.1. a 3.2. základní informace</t>
  </si>
  <si>
    <t>4) projektová dokumenatce stavby nebo projekt záměru realizace obsahující zejména: jeho celkový stručný popis, ekonomickou kalkulaci v návaznosti na požadavku výše dotace, dle přijatelných a nepřijatelných výdajů, předpokládané dosažené výstupy projektem, očekávané přínosy a rizika.</t>
  </si>
  <si>
    <t>5) prokázání vlastnických či jiných práv k dotčeným pozemkům a nemovitosti související s realizací projektu - výpis z katastru nemovitostí, snímek pozemkové mapy s vyznačením umístění válečného hrobu (pietního místa) s vyznačením příslušného katastrálního území. Potvrzení přísluišného obecního úřadu s rozšířenou působností (dle § 4 odst. 1 zák. č. 122/2004 Sb., o válečných hrobech a pietních místech) o evidenci válečného hrobu (pietního místa).</t>
  </si>
  <si>
    <t xml:space="preserve">výpis z katastru nemovitostí ne straší 1 měsíce, smlouva s vlastníkem pozemku zaručující příslušná práva užívání. Potvrzení příslušné obce s rozšířenou působností.                                                  </t>
  </si>
  <si>
    <t>postačuje černobílá fotokopie v písemné podobě (digitálně ve formátu *.jpg, gif, tif, nebo pcx na vhodném nosiči v rámci elektronicky předávaných podkladů žádosti)</t>
  </si>
  <si>
    <t>200.000,- Kč</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</si>
  <si>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</si>
  <si>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</si>
  <si>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</si>
  <si>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</si>
  <si>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</si>
  <si>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</si>
  <si>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</si>
  <si>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</si>
  <si>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</si>
  <si>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</si>
  <si>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</si>
  <si>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</si>
  <si>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</si>
  <si>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</si>
  <si>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</si>
  <si>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</si>
  <si>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</si>
  <si>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</si>
  <si>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</si>
  <si>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</si>
  <si>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</si>
  <si>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</si>
  <si>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</si>
  <si>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</si>
  <si>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</si>
  <si>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</si>
  <si>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</si>
  <si>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</si>
  <si>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</si>
  <si>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</si>
  <si>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</si>
  <si>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</si>
  <si>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</si>
  <si>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</si>
  <si>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</si>
  <si>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</si>
  <si>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</si>
  <si>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</si>
  <si>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</si>
  <si>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</si>
  <si>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</si>
  <si>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</si>
  <si>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</si>
  <si>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</si>
  <si>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</si>
  <si>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</si>
  <si>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</si>
  <si>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</si>
  <si>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</si>
  <si>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</si>
  <si>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</si>
  <si>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</si>
  <si>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</si>
  <si>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</si>
  <si>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</si>
  <si>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</si>
  <si>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</si>
  <si>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</si>
  <si>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</si>
  <si>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</si>
  <si>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</si>
  <si>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</si>
  <si>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</si>
  <si>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</si>
  <si>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</si>
  <si>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</si>
  <si>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</si>
  <si>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</si>
  <si>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</si>
  <si>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</si>
  <si>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</si>
  <si>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</si>
  <si>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</si>
  <si>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</si>
  <si>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</si>
  <si>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</si>
  <si>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</si>
  <si>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</si>
  <si>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</si>
  <si>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</si>
  <si>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</si>
  <si>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</si>
  <si>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</si>
  <si>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</si>
  <si>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</si>
  <si>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</si>
  <si>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</si>
  <si>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</si>
  <si>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</si>
  <si>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Forma právní subjektivity</t>
  </si>
  <si>
    <r>
      <t>Registrace právní subjektivity</t>
    </r>
    <r>
      <rPr>
        <sz val="12"/>
        <rFont val="Times New Roman"/>
        <family val="1"/>
      </rPr>
      <t xml:space="preserve"> </t>
    </r>
    <r>
      <rPr>
        <sz val="10"/>
        <rFont val="Times New Roman"/>
        <family val="1"/>
      </rPr>
      <t xml:space="preserve">(kdy, kde) </t>
    </r>
    <r>
      <rPr>
        <sz val="8"/>
        <rFont val="Times New Roman"/>
        <family val="1"/>
      </rPr>
      <t xml:space="preserve">                      </t>
    </r>
  </si>
  <si>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</si>
  <si>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</si>
  <si>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</si>
  <si>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</si>
  <si>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</si>
  <si>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</si>
  <si>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</si>
  <si>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</si>
  <si>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</si>
  <si>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Podíl žádané podpory na celkových přijatelných nákladech projektu</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</si>
  <si>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</si>
  <si>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</si>
  <si>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</si>
  <si>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</si>
  <si>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</si>
  <si>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</si>
  <si>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</si>
  <si>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</si>
  <si>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</si>
  <si>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</si>
  <si>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</si>
  <si>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</si>
  <si>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</si>
  <si>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</si>
  <si>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</si>
  <si>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</si>
  <si>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</si>
  <si>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</si>
  <si>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</si>
  <si>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</si>
  <si>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</si>
  <si>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</si>
  <si>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</si>
  <si>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</si>
  <si>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</si>
  <si>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</si>
  <si>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</si>
  <si>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</si>
  <si>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</si>
  <si>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</si>
  <si>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</si>
  <si>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</si>
  <si>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</si>
  <si>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</si>
  <si>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</si>
  <si>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</si>
  <si>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</si>
  <si>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</si>
  <si>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</si>
  <si>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</si>
  <si>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</si>
  <si>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</si>
  <si>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</si>
  <si>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</si>
  <si>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</si>
  <si>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</si>
  <si>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</si>
  <si>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</si>
  <si>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</si>
  <si>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</si>
  <si>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</si>
  <si>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</si>
  <si>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</si>
  <si>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</si>
  <si>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</si>
  <si>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</si>
  <si>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</si>
  <si>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</si>
  <si>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</si>
  <si>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</si>
  <si>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</si>
  <si>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</si>
  <si>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</si>
  <si>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</si>
  <si>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</si>
  <si>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</si>
  <si>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</si>
  <si>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</si>
  <si>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</si>
  <si>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</si>
  <si>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</si>
  <si>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</si>
  <si>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</si>
  <si>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</si>
  <si>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</si>
  <si>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</si>
  <si>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</si>
  <si>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</si>
  <si>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</si>
  <si>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</si>
  <si>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</si>
  <si>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</si>
  <si>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</si>
  <si>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</si>
  <si>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</si>
  <si>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</si>
  <si>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</si>
  <si>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</si>
  <si>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</si>
  <si>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</si>
  <si>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</si>
  <si>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</si>
  <si>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</si>
  <si>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</si>
  <si>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</si>
  <si>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</si>
  <si>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</si>
  <si>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</si>
  <si>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</si>
  <si>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</si>
  <si>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</si>
  <si>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</si>
  <si>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</si>
  <si>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</si>
  <si>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</si>
  <si>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</si>
  <si>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</si>
  <si>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</si>
  <si>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</si>
  <si>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</si>
  <si>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</si>
  <si>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</si>
  <si>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</si>
  <si>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</si>
  <si>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</si>
  <si>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</si>
  <si>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</si>
  <si>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</si>
  <si>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</si>
  <si>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</si>
  <si>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</si>
  <si>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</si>
  <si>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</si>
  <si>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</si>
  <si>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</si>
  <si>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</si>
  <si>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</si>
  <si>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</si>
  <si>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</si>
  <si>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</si>
  <si>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</si>
  <si>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</si>
  <si>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</si>
  <si>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</si>
  <si>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</si>
  <si>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</si>
  <si>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</si>
  <si>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</si>
  <si>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</si>
  <si>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</si>
  <si>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</si>
  <si>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</si>
  <si>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</si>
  <si>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</si>
  <si>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</si>
  <si>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</si>
  <si>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</si>
  <si>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</si>
  <si>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</si>
  <si>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</si>
  <si>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</si>
  <si>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</si>
  <si>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</si>
  <si>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</si>
  <si>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</si>
  <si>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</si>
  <si>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</si>
  <si>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</si>
  <si>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</si>
  <si>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</si>
  <si>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</si>
  <si>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</si>
  <si>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</si>
  <si>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</si>
  <si>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</si>
  <si>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</si>
  <si>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</si>
  <si>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</si>
  <si>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</si>
  <si>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</si>
  <si>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</si>
  <si>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</si>
  <si>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</si>
  <si>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</si>
  <si>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</si>
  <si>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</si>
  <si>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</si>
  <si>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</si>
  <si>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</si>
  <si>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</si>
  <si>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</si>
  <si>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</si>
  <si>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</si>
  <si>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</si>
  <si>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</si>
  <si>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</si>
  <si>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</si>
  <si>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</si>
  <si>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</si>
  <si>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</si>
  <si>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</si>
  <si>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</si>
  <si>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</si>
  <si>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</si>
  <si>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</si>
  <si>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</si>
  <si>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</si>
  <si>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</si>
  <si>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</si>
  <si>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</si>
  <si>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</si>
  <si>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</si>
  <si>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</si>
  <si>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</si>
  <si>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</si>
  <si>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</si>
  <si>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</si>
  <si>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</si>
  <si>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</si>
  <si>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</si>
  <si>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</si>
  <si>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</si>
  <si>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</si>
  <si>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</si>
  <si>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</si>
  <si>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</si>
  <si>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</si>
  <si>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</si>
  <si>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</si>
  <si>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</si>
  <si>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</si>
  <si>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</si>
  <si>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</si>
  <si>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</si>
  <si>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</si>
  <si>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</si>
  <si>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</si>
  <si>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</si>
  <si>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</si>
  <si>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</si>
  <si>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</si>
  <si>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</si>
  <si>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</si>
  <si>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</si>
  <si>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</si>
  <si>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</si>
  <si>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</si>
  <si>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</si>
  <si>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</si>
  <si>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</si>
  <si>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</si>
  <si>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</si>
  <si>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</si>
  <si>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</si>
  <si>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</si>
  <si>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</si>
  <si>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</si>
  <si>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</si>
  <si>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</si>
  <si>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</si>
  <si>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</si>
  <si>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</si>
  <si>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</si>
  <si>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</si>
  <si>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</si>
  <si>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</si>
  <si>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</si>
  <si>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</si>
  <si>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</si>
  <si>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</si>
  <si>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</si>
  <si>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</si>
  <si>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</si>
  <si>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</si>
  <si>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</si>
  <si>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</si>
  <si>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</si>
  <si>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</si>
  <si>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</si>
  <si>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</si>
  <si>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</si>
  <si>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</si>
  <si>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</si>
  <si>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</si>
  <si>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</si>
  <si>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</si>
  <si>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</si>
  <si>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</si>
  <si>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</si>
  <si>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</si>
  <si>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</si>
  <si>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</si>
  <si>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</si>
  <si>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</si>
  <si>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</si>
  <si>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</si>
  <si>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</si>
  <si>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</si>
  <si>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</si>
  <si>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</si>
  <si>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</si>
  <si>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</si>
  <si>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</si>
  <si>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</si>
  <si>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</si>
  <si>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</si>
  <si>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</si>
  <si>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</si>
  <si>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</si>
  <si>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</si>
  <si>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</si>
  <si>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</si>
  <si>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</si>
  <si>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</si>
  <si>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</si>
  <si>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</si>
  <si>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</si>
  <si>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</si>
  <si>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</si>
  <si>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</si>
  <si>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</si>
  <si>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</si>
  <si>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</si>
  <si>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</si>
  <si>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</si>
  <si>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</si>
  <si>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</si>
  <si>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</si>
  <si>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</si>
  <si>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</si>
  <si>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</si>
  <si>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</si>
  <si>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</si>
  <si>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</si>
  <si>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</si>
  <si>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</si>
  <si>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</si>
  <si>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</si>
  <si>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</si>
  <si>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</si>
  <si>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</si>
  <si>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</si>
  <si>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</si>
  <si>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</si>
  <si>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</si>
  <si>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</si>
  <si>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</si>
  <si>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</si>
  <si>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</si>
  <si>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</si>
  <si>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</si>
  <si>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</si>
  <si>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</si>
  <si>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</si>
  <si>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</si>
  <si>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</si>
  <si>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</si>
  <si>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</si>
  <si>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</si>
  <si>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</si>
  <si>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</si>
  <si>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</si>
  <si>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</si>
  <si>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</si>
  <si>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</si>
  <si>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</si>
  <si>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</si>
  <si>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</si>
  <si>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</si>
  <si>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</si>
  <si>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</si>
  <si>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</si>
  <si>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</si>
  <si>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</si>
  <si>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</si>
  <si>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</si>
  <si>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</si>
  <si>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</si>
  <si>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</si>
  <si>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</si>
  <si>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</si>
  <si>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</si>
  <si>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</si>
  <si>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</si>
  <si>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</si>
  <si>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</si>
  <si>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</si>
  <si>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</si>
  <si>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</si>
  <si>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</si>
  <si>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</si>
  <si>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</si>
  <si>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</si>
  <si>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</si>
  <si>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</si>
  <si>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</si>
  <si>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</si>
  <si>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</si>
  <si>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</si>
  <si>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</si>
  <si>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</si>
  <si>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</si>
  <si>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</si>
  <si>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</si>
  <si>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</si>
  <si>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</si>
  <si>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</si>
  <si>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</si>
  <si>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</si>
  <si>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</si>
  <si>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</si>
  <si>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</si>
  <si>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</si>
  <si>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</si>
  <si>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</si>
  <si>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</si>
  <si>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</si>
  <si>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</si>
  <si>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</si>
  <si>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</si>
  <si>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</si>
  <si>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</si>
  <si>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</si>
  <si>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</si>
  <si>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</si>
  <si>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</si>
  <si>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</si>
  <si>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</si>
  <si>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</si>
  <si>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</si>
  <si>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</si>
  <si>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</si>
  <si>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</si>
  <si>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</si>
  <si>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</si>
  <si>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</si>
  <si>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</si>
  <si>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</si>
  <si>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</si>
  <si>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</si>
  <si>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</si>
  <si>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</si>
  <si>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</si>
  <si>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</si>
  <si>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</si>
  <si>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</si>
  <si>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</si>
  <si>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</si>
  <si>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</si>
  <si>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</si>
  <si>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</si>
  <si>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</si>
  <si>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</si>
  <si>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</si>
  <si>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</si>
  <si>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</si>
  <si>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</si>
  <si>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</si>
  <si>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</si>
  <si>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</si>
  <si>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</si>
  <si>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</si>
  <si>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</si>
  <si>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</si>
  <si>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</si>
  <si>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</si>
  <si>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</si>
  <si>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</si>
  <si>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</si>
  <si>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</si>
  <si>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</si>
  <si>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</si>
  <si>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</si>
  <si>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</si>
  <si>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</si>
  <si>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</si>
  <si>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</si>
  <si>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</si>
  <si>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</si>
  <si>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</si>
  <si>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</si>
  <si>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</si>
  <si>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</si>
  <si>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</si>
  <si>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</si>
  <si>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</si>
  <si>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</si>
  <si>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</si>
  <si>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</si>
  <si>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</si>
  <si>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</si>
  <si>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</si>
  <si>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</si>
  <si>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</si>
  <si>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</si>
  <si>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</si>
  <si>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</si>
  <si>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</si>
  <si>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</si>
  <si>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</si>
  <si>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</si>
  <si>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</si>
  <si>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</si>
  <si>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</si>
  <si>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</si>
  <si>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</si>
  <si>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</si>
  <si>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</si>
  <si>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</si>
  <si>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</si>
  <si>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</si>
  <si>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</si>
  <si>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</si>
  <si>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</si>
  <si>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</si>
  <si>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</si>
  <si>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</si>
  <si>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</si>
  <si>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</si>
  <si>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</si>
  <si>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</si>
  <si>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</si>
  <si>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</si>
  <si>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</si>
  <si>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</si>
  <si>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</si>
  <si>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</si>
  <si>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</si>
  <si>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</si>
  <si>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</si>
  <si>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</si>
  <si>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</si>
  <si>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</si>
  <si>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</si>
  <si>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</si>
  <si>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</si>
  <si>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</si>
  <si>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</si>
  <si>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</si>
  <si>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</si>
  <si>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</si>
  <si>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</si>
  <si>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</si>
  <si>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</si>
  <si>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</si>
  <si>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</si>
  <si>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</si>
  <si>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</si>
  <si>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</si>
  <si>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</si>
  <si>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</si>
  <si>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</si>
  <si>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</si>
  <si>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</si>
  <si>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</si>
  <si>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</si>
  <si>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</si>
  <si>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</si>
  <si>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</si>
  <si>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</si>
  <si>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</si>
  <si>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</si>
  <si>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</si>
  <si>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</si>
  <si>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</si>
  <si>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</si>
  <si>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</si>
  <si>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</si>
  <si>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</si>
  <si>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</si>
  <si>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</si>
  <si>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</si>
  <si>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</si>
  <si>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</si>
  <si>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</si>
  <si>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</si>
  <si>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</si>
  <si>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</si>
  <si>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</si>
  <si>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</si>
  <si>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</si>
  <si>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</si>
  <si>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</si>
  <si>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</si>
  <si>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</si>
  <si>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</si>
  <si>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</si>
  <si>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</si>
  <si>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</si>
  <si>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</si>
  <si>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</si>
  <si>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</si>
  <si>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</si>
  <si>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</si>
  <si>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</si>
  <si>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</si>
  <si>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</si>
  <si>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</si>
  <si>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</si>
  <si>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</si>
  <si>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</si>
  <si>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</si>
  <si>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</si>
  <si>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</si>
  <si>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</si>
  <si>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</si>
  <si>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</si>
  <si>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</si>
  <si>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</si>
  <si>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</si>
  <si>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</si>
  <si>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</si>
  <si>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</si>
  <si>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</si>
  <si>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</si>
  <si>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</si>
  <si>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</si>
  <si>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</si>
  <si>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</si>
  <si>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</si>
  <si>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</si>
  <si>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</si>
  <si>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</si>
  <si>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</si>
  <si>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</si>
  <si>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</si>
  <si>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</si>
  <si>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</si>
  <si>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</si>
  <si>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</si>
  <si>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</si>
  <si>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</si>
  <si>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</si>
  <si>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</si>
  <si>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</si>
  <si>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</si>
  <si>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</si>
  <si>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</si>
  <si>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</si>
  <si>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</si>
  <si>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</si>
  <si>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</si>
  <si>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</si>
  <si>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</si>
  <si>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</si>
  <si>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</si>
  <si>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</si>
  <si>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</si>
  <si>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</si>
  <si>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</si>
  <si>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</si>
  <si>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</si>
  <si>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</si>
  <si>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</si>
  <si>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</si>
  <si>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</si>
  <si>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</si>
  <si>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</si>
  <si>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</si>
  <si>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Celkový objem prostředků alokovaných na program v roce 2008</t>
  </si>
  <si>
    <t>Charakter přijatelných výdajů podpory</t>
  </si>
  <si>
    <t>Maximální výše podpory</t>
  </si>
  <si>
    <t>Peněžní prostředky (účelově vázané) se převádějí bezhotovostně na účet příjemce po uzavření smlouvy. Čerpání i využití těchto účelově vázaných prostředků se řídí podmínkami, které budou specifikovány ve smlouvě.</t>
  </si>
  <si>
    <t>dokladovaná připravenost realizace projektu</t>
  </si>
  <si>
    <t>Rada Královéhradeckého kraje vyhlašuje dílčí program RRD 200806</t>
  </si>
  <si>
    <t xml:space="preserve">Obnova válečných hrobů a pietních míst na území Královéhradeckého kraje </t>
  </si>
  <si>
    <t>A.3. Rozvoj cestovního ruchu                                                       D.3. Obnova venkova a rozvoj venkovského území</t>
  </si>
  <si>
    <t xml:space="preserve">A.3.6. Zapojení ekonomického potenciálu kulturních památek prosřednictvím její obnovy a vhodného využití                          D.3.3. Zvýšení atraktivity venkova pro návštěvníky                                                                                     </t>
  </si>
  <si>
    <t xml:space="preserve">Podporovány budou projekty, které budou mít za cíl realizci obnovy a údržby válečných hrobů a válečných hrobů - pietních míst, splňující definici danou zákonem č. 122/2004 Sb., o válečných hrobech a pietních místech, nacházejících se na území Královéhradeckého kraje a nejsou vedeny jako kulturní památka nebo se nenacházejí přímo v památkové rezervaci, památkové zóně nebo památkovém ochranném pásnu. Válečný hrob (pietní místo) je zapsán v evidenci válečných hrobů dle § 4 odst. 1) zákona č. 122/2004 Sb., o válečných hrobech a pietních místech u obecního úřadu obce s rozšířenou působností. Popis je možné připojit jako přílohu podávané žádosti.                                                    </t>
  </si>
  <si>
    <t xml:space="preserve">O dotaci mohou žádat obce Královéhradeckého kraje a právnické osoby v jejichž vlastnictví je válečný hrob nebo pietní místo  </t>
  </si>
  <si>
    <t>Žadatelem o podporu nesmí být právnická osoba:</t>
  </si>
  <si>
    <t>pořízení prováděcího projektu rekontrukce válečného hrobu nebo pietního místa, dotace maximálně do výše 50% přijatelných nákladů projektu</t>
  </si>
  <si>
    <t xml:space="preserve">náklady související s odstraněním havarijního stavu, statickým zajištěním, opravou válečného hrobu nebo pietního místa, dotace maximálně do výše 75% přijatelných nákladů </t>
  </si>
  <si>
    <t xml:space="preserve">úprava bezprostředně souvisejícího okolí válečného hrobu nebo pietního místa, dotace maximálně do výše 75% přijatelných nákladů </t>
  </si>
  <si>
    <t xml:space="preserve">nákupy pozemků, budov nebo jiných nemovitostí </t>
  </si>
  <si>
    <t>modernizace budouv na kterých je umístěno pietní místo - válečný hrob</t>
  </si>
  <si>
    <t>parkové, sadové a další úpravy prostranství bezprostředně nesouvisející s válečným hrobem nebo pietním místem</t>
  </si>
  <si>
    <t>závažnost stavu a ohrožení válečného hrobu nebo pietního místa</t>
  </si>
  <si>
    <t>úplnost a správnost obsahu předložené žádosti</t>
  </si>
  <si>
    <r>
      <t>6) stavební povolení nebo souhlas s realizací stavby příslušného povolujícího orgánu</t>
    </r>
    <r>
      <rPr>
        <sz val="12"/>
        <color indexed="10"/>
        <rFont val="Times New Roman"/>
        <family val="1"/>
      </rPr>
      <t xml:space="preserve"> </t>
    </r>
    <r>
      <rPr>
        <sz val="12"/>
        <rFont val="Times New Roman"/>
        <family val="1"/>
      </rPr>
      <t>(musí být předloženo nejpozději při podpisu smlouvy)</t>
    </r>
  </si>
  <si>
    <t>Odbor regionálního rozvoje, cestovního ruchu a kultury</t>
  </si>
  <si>
    <t>Soukenická 1245</t>
  </si>
  <si>
    <t>500 03 Hradec Králové</t>
  </si>
  <si>
    <t xml:space="preserve">Pokud bude audit hospodaření u žadatele dotace hodnocen za poslední hodnocené období s velmi vážnými nedostatky a žadatel k žádosti nedoloží, že zjištěné nedostatky byly v plném rozsahu odstraněny, nebude žadateli dotace poskytnuta. </t>
  </si>
  <si>
    <t>Pavel Mucha, tel.: 495 817 460, e-mail: pmucha@kr-kralovehradecky.cz</t>
  </si>
  <si>
    <t>charakteristika subjektu s ohledem na dosavadní zaměření činnosti, významné akce nebo realizované projekty</t>
  </si>
  <si>
    <t xml:space="preserve">Stručný popis projektu, doložený dle vyhlášeného dílčího programu                         </t>
  </si>
  <si>
    <t>(může být jako samostatná příloha podané žádosti)</t>
  </si>
  <si>
    <t xml:space="preserve">Podíl žádané podpory na celkových přijatelných nákladech projektu </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</si>
  <si>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</si>
  <si>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</si>
  <si>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</si>
  <si>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</si>
  <si>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</si>
  <si>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</si>
  <si>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</si>
  <si>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</si>
  <si>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</si>
  <si>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</si>
  <si>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</si>
  <si>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</si>
  <si>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</si>
  <si>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</si>
  <si>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</si>
  <si>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</si>
  <si>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</si>
  <si>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</si>
  <si>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</si>
  <si>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</si>
  <si>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která byla v posledních třech letech disciplinárně potrestána podle zvláštních předpisů upravujících výkon odborné činnosti, pokud tato činnost souvisí s předmětem poskytované podpory</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</si>
  <si>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</si>
  <si>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</si>
  <si>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</si>
  <si>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</si>
  <si>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</si>
  <si>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</si>
  <si>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</si>
  <si>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</si>
  <si>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</si>
  <si>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</si>
  <si>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</si>
  <si>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</si>
  <si>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</si>
  <si>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</si>
  <si>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</si>
  <si>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</si>
  <si>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</si>
  <si>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</si>
  <si>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</si>
  <si>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</si>
  <si>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</si>
  <si>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</si>
  <si>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</si>
  <si>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</si>
  <si>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</si>
  <si>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</si>
  <si>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</si>
  <si>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</si>
  <si>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</si>
  <si>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</si>
  <si>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</si>
  <si>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</si>
  <si>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</si>
  <si>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</si>
  <si>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</si>
  <si>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</si>
  <si>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</si>
  <si>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</si>
  <si>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</si>
  <si>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</si>
  <si>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</si>
  <si>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</si>
  <si>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</si>
  <si>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</si>
  <si>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</si>
  <si>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</si>
  <si>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</si>
  <si>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</si>
  <si>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</si>
  <si>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</si>
  <si>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</si>
  <si>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</si>
  <si>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</si>
  <si>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</si>
  <si>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</si>
  <si>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</si>
  <si>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</si>
  <si>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</si>
  <si>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</si>
  <si>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</si>
  <si>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</si>
  <si>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</si>
  <si>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</si>
  <si>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</si>
  <si>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</si>
  <si>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</si>
  <si>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</si>
  <si>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</si>
  <si>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</si>
  <si>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</si>
  <si>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</si>
  <si>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</si>
  <si>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</si>
  <si>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 xml:space="preserve">soulad předloženého projektu s vyhlášeným cílem </t>
  </si>
  <si>
    <t>podíl vlastních zdrojů (větší podíl – lepší hodnocení)</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</si>
  <si>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</si>
  <si>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</si>
  <si>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</si>
  <si>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</si>
  <si>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</si>
  <si>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</si>
  <si>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</si>
  <si>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</si>
  <si>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</si>
  <si>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</si>
  <si>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</si>
  <si>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</si>
  <si>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</si>
  <si>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</si>
  <si>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</si>
  <si>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</si>
  <si>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</si>
  <si>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</si>
  <si>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</si>
  <si>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</si>
  <si>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</si>
  <si>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</si>
  <si>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</si>
  <si>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</si>
  <si>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</si>
  <si>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</si>
  <si>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</si>
  <si>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</si>
  <si>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</si>
  <si>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</si>
  <si>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</si>
  <si>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</si>
  <si>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</si>
  <si>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</si>
  <si>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</si>
  <si>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</si>
  <si>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</si>
  <si>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</si>
  <si>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</si>
  <si>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</si>
  <si>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</si>
  <si>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</si>
  <si>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</si>
  <si>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</si>
  <si>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</si>
  <si>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</si>
  <si>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</si>
  <si>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</si>
  <si>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</si>
  <si>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</si>
  <si>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</si>
  <si>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</si>
  <si>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</si>
  <si>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</si>
  <si>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</si>
  <si>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</si>
  <si>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</si>
  <si>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</si>
  <si>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</si>
  <si>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</si>
  <si>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</si>
  <si>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</si>
  <si>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</si>
  <si>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</si>
  <si>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</si>
  <si>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</si>
  <si>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</si>
  <si>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</si>
  <si>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</si>
  <si>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</si>
  <si>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</si>
  <si>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</si>
  <si>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</si>
  <si>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</si>
  <si>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</si>
  <si>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</si>
  <si>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</si>
  <si>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</si>
  <si>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</si>
  <si>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</si>
  <si>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</si>
  <si>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</si>
  <si>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</si>
  <si>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</si>
  <si>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</si>
  <si>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</si>
  <si>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</si>
  <si>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</si>
  <si>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</si>
  <si>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</si>
  <si>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</si>
  <si>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</si>
  <si>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</si>
  <si>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</si>
  <si>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</si>
  <si>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</si>
  <si>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</si>
  <si>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</si>
  <si>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</si>
  <si>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</si>
  <si>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</si>
  <si>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</si>
  <si>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</si>
  <si>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</si>
  <si>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</si>
  <si>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</si>
  <si>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</si>
  <si>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</si>
  <si>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</si>
  <si>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</si>
  <si>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</si>
  <si>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</si>
  <si>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</si>
  <si>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</si>
  <si>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</si>
  <si>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</si>
  <si>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</si>
  <si>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</si>
  <si>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</si>
  <si>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</si>
  <si>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</si>
  <si>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</si>
  <si>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</si>
  <si>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</si>
  <si>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</si>
  <si>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</si>
  <si>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</si>
  <si>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</si>
  <si>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</si>
  <si>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</si>
  <si>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</si>
  <si>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</si>
  <si>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</si>
  <si>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</si>
  <si>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</si>
  <si>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</si>
  <si>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</si>
  <si>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</si>
  <si>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</si>
  <si>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</si>
  <si>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</si>
  <si>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</si>
  <si>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</si>
  <si>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</si>
  <si>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</si>
  <si>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</si>
  <si>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</si>
  <si>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</si>
  <si>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</si>
  <si>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</si>
  <si>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</si>
  <si>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</si>
  <si>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</si>
  <si>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</si>
  <si>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</si>
  <si>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</si>
  <si>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</si>
  <si>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</si>
  <si>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</si>
  <si>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</si>
  <si>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</si>
  <si>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</si>
  <si>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</si>
  <si>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</si>
  <si>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</si>
  <si>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</si>
  <si>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</si>
  <si>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</si>
  <si>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</si>
  <si>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</si>
  <si>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</si>
  <si>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</si>
  <si>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</si>
  <si>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</si>
  <si>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</si>
  <si>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</si>
  <si>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</si>
  <si>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</si>
  <si>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</si>
  <si>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</si>
  <si>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</si>
  <si>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</si>
  <si>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</si>
  <si>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</si>
  <si>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</si>
  <si>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</si>
  <si>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</si>
  <si>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</si>
  <si>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</si>
  <si>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</si>
  <si>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</si>
  <si>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</si>
  <si>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</si>
  <si>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</si>
  <si>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</si>
  <si>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</si>
  <si>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</si>
  <si>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</si>
  <si>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</si>
  <si>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</si>
  <si>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</si>
  <si>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</si>
  <si>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</si>
  <si>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</si>
  <si>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</si>
  <si>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</si>
  <si>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</si>
  <si>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</si>
  <si>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</si>
  <si>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</si>
  <si>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</si>
  <si>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</si>
  <si>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</si>
  <si>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</si>
  <si>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</si>
  <si>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</si>
  <si>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</si>
  <si>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</si>
  <si>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</si>
  <si>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</si>
  <si>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</si>
  <si>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</si>
  <si>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</si>
  <si>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</si>
  <si>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má splatný nedoplatek na pojistném a na penále na veřejné zdravotní pojištění nebo na pojistném a na penále na sociální zabezpečení a příspěvku na státní politiku zaměstnanosti</t>
  </si>
  <si>
    <t>2.3.</t>
  </si>
  <si>
    <t xml:space="preserve"> Lokalizace projektů </t>
  </si>
  <si>
    <t>území Královéhradeckého kraje</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</si>
  <si>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</si>
  <si>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</si>
  <si>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</si>
  <si>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</si>
  <si>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</si>
  <si>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</si>
  <si>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</si>
  <si>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</si>
  <si>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</si>
  <si>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</si>
  <si>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</si>
  <si>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</si>
  <si>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 xml:space="preserve">Minimální výše podpory </t>
  </si>
  <si>
    <t>3.4.</t>
  </si>
  <si>
    <t>3.5.</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</si>
  <si>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</si>
  <si>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</si>
  <si>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</si>
  <si>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</si>
  <si>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</si>
  <si>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</si>
  <si>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</si>
  <si>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</si>
  <si>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</si>
  <si>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</si>
  <si>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</si>
  <si>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</si>
  <si>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</si>
  <si>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</si>
  <si>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</si>
  <si>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</si>
  <si>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</si>
  <si>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</si>
  <si>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</si>
  <si>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</si>
  <si>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</si>
  <si>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</si>
  <si>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</si>
  <si>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</si>
  <si>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</si>
  <si>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</si>
  <si>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</si>
  <si>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6.</t>
  </si>
  <si>
    <t>Způsob podání projektů</t>
  </si>
  <si>
    <t>6.1.</t>
  </si>
  <si>
    <t xml:space="preserve">Termín podání projektů </t>
  </si>
  <si>
    <t>6.2.</t>
  </si>
  <si>
    <t xml:space="preserve"> Místo pro podání projektů</t>
  </si>
  <si>
    <t>Žádost o dotaci může být podána:</t>
  </si>
  <si>
    <t>1) osobně v podatelně krajského úřadu Královéhradeckého kraje</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</si>
  <si>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</si>
  <si>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</si>
  <si>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</si>
  <si>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</si>
  <si>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</si>
  <si>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</si>
  <si>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</si>
  <si>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</si>
  <si>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</si>
  <si>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</si>
  <si>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</si>
  <si>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</si>
  <si>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</si>
  <si>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</si>
  <si>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</si>
  <si>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</si>
  <si>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</si>
  <si>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Firma / jméno žadatele</t>
  </si>
  <si>
    <t>Sídlo/adresa bydliště</t>
  </si>
  <si>
    <t>obec</t>
  </si>
  <si>
    <t>PSČ</t>
  </si>
  <si>
    <t>ulice</t>
  </si>
  <si>
    <t>čp</t>
  </si>
  <si>
    <t>telefon</t>
  </si>
  <si>
    <t>fax</t>
  </si>
  <si>
    <t>e-mail</t>
  </si>
  <si>
    <t>2.4.</t>
  </si>
  <si>
    <t>IČ / RČ</t>
  </si>
  <si>
    <t>2.5.</t>
  </si>
  <si>
    <t>2.6.</t>
  </si>
  <si>
    <t>2.7.</t>
  </si>
  <si>
    <t xml:space="preserve">Finanční úřad               </t>
  </si>
  <si>
    <t>2.8.</t>
  </si>
  <si>
    <t>2.9.</t>
  </si>
  <si>
    <t xml:space="preserve">Působnost </t>
  </si>
  <si>
    <t>mezinárodní</t>
  </si>
  <si>
    <t>celostátní</t>
  </si>
  <si>
    <t>krajská</t>
  </si>
  <si>
    <t>mikroregionální</t>
  </si>
  <si>
    <t>místní</t>
  </si>
  <si>
    <t>2.10.</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</si>
  <si>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</si>
  <si>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</si>
  <si>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</si>
  <si>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</si>
  <si>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</si>
  <si>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</si>
  <si>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</si>
  <si>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</si>
  <si>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</si>
  <si>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</si>
  <si>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</si>
  <si>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</si>
  <si>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</si>
  <si>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</si>
  <si>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</si>
  <si>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</si>
  <si>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Žadatel svým podpisem stvrzuje, že: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</si>
  <si>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</si>
  <si>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</si>
  <si>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</si>
  <si>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</si>
  <si>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</si>
  <si>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</si>
  <si>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</si>
  <si>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</si>
  <si>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právní forma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</si>
  <si>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</si>
  <si>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</si>
  <si>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</si>
  <si>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zaškrtněte rozsah působnosti žádajícího subjektu</t>
  </si>
  <si>
    <t>uveďte www adresu (pokud existuje)</t>
  </si>
  <si>
    <t>stručný, co nejvýstižnější název projektu</t>
  </si>
  <si>
    <t>hlavní cíle, kterých má být realizací projektu dosaženo</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</si>
  <si>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</si>
  <si>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</si>
  <si>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týká se právnické osoby                                                                                                           fyzická osoba přiloží kopie posledního daňového přiznání</t>
  </si>
  <si>
    <t>týká se právnické osoby a fyzické osoby zapsané v RES; fyzická osoba nezapsaná v RES může předložit doklad o zřízení účtu s charakterem sporožirového účtu</t>
  </si>
  <si>
    <t xml:space="preserve">Poznámky:                                                                                        </t>
  </si>
  <si>
    <t>2) Pokud se žadatel již dříve účastnil grantového programu Královéhradeckého kraje, může místo povinných příloh, které předložil v rámci dotčeného programu, které zůstaly nezměněny a které vyžaduje i aktuální program, uvést odkaz na svou předchozí žádost.</t>
  </si>
  <si>
    <t>Použité zkratky:</t>
  </si>
  <si>
    <t>IČ</t>
  </si>
  <si>
    <t>identifikační číslo</t>
  </si>
  <si>
    <t>RČ</t>
  </si>
  <si>
    <t>rodné číslo</t>
  </si>
  <si>
    <t>RES</t>
  </si>
  <si>
    <t>Registr ekonomických subjektů</t>
  </si>
  <si>
    <t>ŽL</t>
  </si>
  <si>
    <t>živnostenský list</t>
  </si>
  <si>
    <t>občanský průkaz</t>
  </si>
  <si>
    <t>Název dílčího programu</t>
  </si>
  <si>
    <t>Označení dílčího programu</t>
  </si>
  <si>
    <t>Schváleno Zastupitelstvem Královéhradeckého kraje</t>
  </si>
  <si>
    <t xml:space="preserve"> 8223 S   Náklady materiální povahy a služby</t>
  </si>
  <si>
    <t xml:space="preserve"> Součet řádků 8223 1 + 8223 2 + 8223 3 + 8223 9</t>
  </si>
  <si>
    <t>uveďte další informace vhodné k posouzení projektu - např. rok založení žádajícího subjektu, hlavní cíl činnosti, příklady akcí, významné úspěchy apod.</t>
  </si>
  <si>
    <t>uveďte celkový součet zdrojů financování projektu (včetně možných přímých přínosů akce)</t>
  </si>
  <si>
    <t>Žádost na oficiálně vydaném formuláři musí být vyplněna strojem nebo na PC - 1 originál + elektronická podoba (například elektronické médium CD nebo: e-mail na adresu  pmucha@kr-kralovehradecky.cz)</t>
  </si>
  <si>
    <t>1) kopie všech dokladů vyžadovaných při registraci subjektu u orgánu státní správy v aktuálním znění včetně kopie dokladu o přidělení IČ (originály nebo ověřené kopie budou předloženy v případě poskytnutí podpory před uzavřením smlouvy); nevztahuje se na obce a města Královéhradeckého kraje</t>
  </si>
  <si>
    <t>2) poslední podaná "výroční zpráva" nebo "závěrečný účet" žadatele včetně zprávy o hospodaření žadatele za předchozí účetní období; kopii poslední auditorské zprávy</t>
  </si>
  <si>
    <t>3) samostatný rozpočet (kalkulaci) projektu dle položkových nákladů a podle přijatelných, nepřijatelných výdajů a v rozdělení investiční, neinvestiční část</t>
  </si>
  <si>
    <t>4) projektová dokumenatce stavby, pokud bude nezbytná pro realizaci nebo projekt záměru realizace obsahující zejména: jeho celkový stručný popis, ekonomickou kalkulaci v návaznosti na požadavku výše dotace, dle přijatelných a nepřijatelných výdajů, předpokládané dosažené výstupy projektem, očekávané přínosy a rizika.</t>
  </si>
  <si>
    <t>Základní informace - dílčí program RRD200806</t>
  </si>
  <si>
    <t>Zkvalitnit a rozšířit péči o válečné hroby nezahrnuté do podpory v rámci obnovy kulturních památek na území Královéhradeckého kraje a zachování kulturního dědictví pro další generace</t>
  </si>
  <si>
    <t xml:space="preserve">  10.000,- Kč</t>
  </si>
  <si>
    <t>RRD200806</t>
  </si>
  <si>
    <t>5) prokázání vlastnických či jiných práv k dotčeným pozemkům a nemovitosti související s realizací projektu, včetně snímku pozemkové mapy s vyznačením umístění válečného hrobu (pietního místa) a uvedením katastrálního území</t>
  </si>
  <si>
    <t>7) Souhlasné stanovisko územně příslušného odboru životního prostředí k realizaci akce v případech, kdy jsou součástí realizace akce práce týkající se životního prostředí (např. sadová a parková úprava).</t>
  </si>
  <si>
    <t>8) Vyjádření Komitétu pro udržování památek z války roku 1866 (Eliščino nábřeží 465, budova Muzea Východních Čech, 500 01 Hradec Králové) k realizaci akce v případech, kdy se jedná o válečný hrob vztahující se k prusko-rakouské válce r. 1866.</t>
  </si>
  <si>
    <t>9) fotodokumentace válečného hrobu (pietního místa)</t>
  </si>
  <si>
    <t>10) doklad o zřízení běžného účtu (nevztahuje se na obce)</t>
  </si>
  <si>
    <t>Možnost poskytnutí účelové dotace se vztahuje na všechny válečné hroby, které jsou evidovány jako válečné hroby u obecního úřadu s rozšířenou působností dle § 4 odst. 1 zák. č. 122/2004 Sb., o válečných hrobech a pietních místech. O výsledcích hodnotícího řízení bude rozhodnuto na nejbližším možném zasedání Zastupitelstva Královéhradeckého kraje po termínu uzavření hodnotícího řízení a výběru projektů doporučených k podpoře. Předkladatelé projektů, kterým byla schválena dotace k podpoře, budou bezprostředně po rozhodnutí o hodnotícím řízení písemně vyrozuměni a vyzváni k podepsání smlouvy. Krajský úřad (odbor RR) zveřejní seznam všech podpořených projektů na úřední desce a na internetové stránce kraje.</t>
  </si>
  <si>
    <t>2) poslední podaná "výroční zpráva" nebo "závěrečný účet" žadatele, včetně zprávy o hospodaření žadatele za předchozí účetní období; kopii poslední auditorské zprávy.</t>
  </si>
  <si>
    <t>3) podrobný rozpočet projektu - formuláře RA 80 a RA 82 pro akce neinvestičního charakteru, RA 80 a RA 81 pro akce investičního charakteru, samostatný rozpočet (kalkulaci) projektu dle položkových nákladů a podle přijatelných a nepřijatelných výdajů (v rozdělení investiční a neinvestiční část).</t>
  </si>
  <si>
    <t>5) prokázání vlastnických či jiných práv k dotčeným pozemkům a nemovitosti související s realizací projektu, včetně snímku pozemkové mapy s vyznačením umístění válečného hrobu (pietního místa) a uvedením katastrálního území.</t>
  </si>
  <si>
    <t>6) stavební povolení nebo souhlas s realizací stavby příslušného povolujícího orgánu (musí být předloženo nejpozději při podpisu smlouvy).</t>
  </si>
  <si>
    <t>10) doklad o zřízení běžného účtu (nevztahuje se na obce).</t>
  </si>
  <si>
    <t>a) zaručí i nadále zabezpečení správy a údržbu realizovaného díla po jeho převzetí bez závad</t>
  </si>
  <si>
    <t>b) nemá žádné závazky ke Královéhradeckému kraji</t>
  </si>
  <si>
    <t>c) nemá žádné závazky k finančnímu úřadu (příslušný doklad bude předložen v případě poskytnutí podpory před uzavřením smlouvy)</t>
  </si>
  <si>
    <t>d) nemá žádné závazky k veřejné zdravotní pojišťovně</t>
  </si>
  <si>
    <t>e) nemá žádné závazky ke správě sociálního zabezpečení</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</si>
</sst>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60">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b/>
      <sz val="10"/>
      <color indexed="8"/>
      <name val="Arial"/>
      <family val="2"/>
    </font>
    <font>
      <sz val="10"/>
      <color indexed="10"/>
      <name val="Courier"/>
      <family val="3"/>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
      <sz val="12"/>
      <color indexed="10"/>
      <name val="Times New Roman"/>
      <family val="1"/>
    </font>
    <font>
      <sz val="12"/>
      <name val="Arial"/>
      <family val="0"/>
    </font>
    <font>
      <sz val="12"/>
      <color indexed="8"/>
      <name val="Times New Roman"/>
      <family val="1"/>
    </font>
    <font>
      <b/>
      <sz val="12"/>
      <color indexed="8"/>
      <name val="Times New Roman"/>
      <family val="1"/>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59">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thin"/>
      <right style="medium"/>
      <top style="thin"/>
      <bottom>
        <color indexed="63"/>
      </bottom>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color indexed="63"/>
      </top>
      <bottom style="medium"/>
    </border>
    <border>
      <left>
        <color indexed="63"/>
      </left>
      <right style="medium"/>
      <top style="thin"/>
      <bottom>
        <color indexed="63"/>
      </bottom>
    </border>
    <border>
      <left>
        <color indexed="63"/>
      </left>
      <right style="thin"/>
      <top style="thin"/>
      <bottom style="medium"/>
    </border>
    <border>
      <left style="medium"/>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53"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1198">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8" applyFont="1" applyFill="1" applyBorder="1" applyAlignment="1" applyProtection="1">
      <alignment/>
      <protection/>
    </xf>
    <xf numFmtId="168" fontId="8" fillId="2" borderId="3" xfId="28" applyFont="1" applyFill="1" applyBorder="1" applyAlignment="1" applyProtection="1">
      <alignment/>
      <protection/>
    </xf>
    <xf numFmtId="168" fontId="8" fillId="2" borderId="4" xfId="28"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8"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8" applyFont="1" applyFill="1" applyProtection="1">
      <alignment/>
      <protection/>
    </xf>
    <xf numFmtId="168" fontId="7" fillId="0" borderId="0" xfId="28" applyProtection="1">
      <alignment/>
      <protection/>
    </xf>
    <xf numFmtId="168" fontId="7" fillId="0" borderId="0" xfId="28" applyBorder="1" applyProtection="1">
      <alignment/>
      <protection/>
    </xf>
    <xf numFmtId="171" fontId="21" fillId="2" borderId="32" xfId="28" applyNumberFormat="1" applyFont="1" applyFill="1" applyBorder="1" applyAlignment="1" applyProtection="1">
      <alignment horizontal="center"/>
      <protection/>
    </xf>
    <xf numFmtId="168" fontId="23" fillId="3" borderId="0" xfId="28" applyFont="1" applyFill="1" applyBorder="1" applyProtection="1">
      <alignment/>
      <protection/>
    </xf>
    <xf numFmtId="168" fontId="7" fillId="0" borderId="33" xfId="28"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8" applyBorder="1" applyAlignment="1" applyProtection="1">
      <alignment horizontal="centerContinuous"/>
      <protection/>
    </xf>
    <xf numFmtId="168" fontId="7" fillId="0" borderId="4" xfId="28"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8" applyFont="1" applyFill="1" applyAlignment="1" applyProtection="1">
      <alignment horizontal="center"/>
      <protection/>
    </xf>
    <xf numFmtId="168" fontId="23" fillId="3" borderId="38" xfId="28"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8"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7" applyProtection="1">
      <alignment/>
      <protection hidden="1"/>
    </xf>
    <xf numFmtId="168" fontId="0" fillId="0" borderId="0" xfId="27" applyFont="1" applyBorder="1" applyProtection="1">
      <alignment/>
      <protection hidden="1"/>
    </xf>
    <xf numFmtId="0" fontId="0" fillId="0" borderId="0" xfId="0" applyBorder="1" applyAlignment="1" applyProtection="1">
      <alignment/>
      <protection hidden="1"/>
    </xf>
    <xf numFmtId="168" fontId="7" fillId="0" borderId="0" xfId="27" applyBorder="1" applyProtection="1">
      <alignment/>
      <protection hidden="1"/>
    </xf>
    <xf numFmtId="168" fontId="9" fillId="2" borderId="47" xfId="27" applyFont="1" applyFill="1" applyBorder="1" applyAlignment="1" applyProtection="1">
      <alignment/>
      <protection hidden="1"/>
    </xf>
    <xf numFmtId="168" fontId="8" fillId="2" borderId="6" xfId="27" applyFont="1" applyFill="1" applyBorder="1" applyProtection="1">
      <alignment/>
      <protection hidden="1"/>
    </xf>
    <xf numFmtId="168" fontId="8" fillId="2" borderId="6" xfId="27" applyFont="1" applyFill="1" applyBorder="1" applyAlignment="1" applyProtection="1">
      <alignment/>
      <protection hidden="1"/>
    </xf>
    <xf numFmtId="168" fontId="11" fillId="2" borderId="6" xfId="27" applyFont="1" applyFill="1" applyBorder="1" applyProtection="1">
      <alignment/>
      <protection hidden="1"/>
    </xf>
    <xf numFmtId="168" fontId="7" fillId="0" borderId="6" xfId="27" applyBorder="1" applyProtection="1">
      <alignment/>
      <protection hidden="1"/>
    </xf>
    <xf numFmtId="168" fontId="7" fillId="0" borderId="48" xfId="27" applyBorder="1" applyProtection="1">
      <alignment/>
      <protection hidden="1"/>
    </xf>
    <xf numFmtId="168" fontId="9" fillId="2" borderId="49" xfId="27" applyFont="1" applyFill="1" applyBorder="1" applyAlignment="1" applyProtection="1">
      <alignment/>
      <protection hidden="1"/>
    </xf>
    <xf numFmtId="168" fontId="8" fillId="2" borderId="0" xfId="27" applyFont="1" applyFill="1" applyBorder="1" applyProtection="1">
      <alignment/>
      <protection hidden="1"/>
    </xf>
    <xf numFmtId="168" fontId="8" fillId="2" borderId="0" xfId="27" applyFont="1" applyFill="1" applyBorder="1" applyAlignment="1" applyProtection="1">
      <alignment/>
      <protection hidden="1"/>
    </xf>
    <xf numFmtId="168" fontId="12" fillId="0" borderId="0" xfId="27" applyFont="1" applyAlignment="1" applyProtection="1">
      <alignment horizontal="centerContinuous"/>
      <protection hidden="1"/>
    </xf>
    <xf numFmtId="168" fontId="7" fillId="0" borderId="50" xfId="27" applyBorder="1" applyProtection="1">
      <alignment/>
      <protection hidden="1"/>
    </xf>
    <xf numFmtId="168" fontId="8" fillId="2" borderId="0" xfId="27" applyFont="1" applyFill="1" applyBorder="1" applyProtection="1">
      <alignment/>
      <protection hidden="1"/>
    </xf>
    <xf numFmtId="168" fontId="11" fillId="2" borderId="51" xfId="27" applyFont="1" applyFill="1" applyBorder="1" applyProtection="1">
      <alignment/>
      <protection hidden="1"/>
    </xf>
    <xf numFmtId="168" fontId="11" fillId="2" borderId="52" xfId="27" applyFont="1" applyFill="1" applyBorder="1" applyAlignment="1" applyProtection="1">
      <alignment horizontal="center" vertical="center"/>
      <protection hidden="1"/>
    </xf>
    <xf numFmtId="168" fontId="11" fillId="2" borderId="0" xfId="27" applyFont="1" applyFill="1" applyBorder="1" applyProtection="1">
      <alignment/>
      <protection hidden="1"/>
    </xf>
    <xf numFmtId="168" fontId="11" fillId="2" borderId="50" xfId="27" applyFont="1" applyFill="1" applyBorder="1" applyProtection="1">
      <alignment/>
      <protection hidden="1"/>
    </xf>
    <xf numFmtId="168" fontId="9" fillId="2" borderId="53" xfId="27" applyFont="1" applyFill="1" applyBorder="1" applyAlignment="1" applyProtection="1">
      <alignment/>
      <protection hidden="1"/>
    </xf>
    <xf numFmtId="168" fontId="9" fillId="2" borderId="53" xfId="27" applyFont="1" applyFill="1" applyBorder="1" applyAlignment="1" applyProtection="1">
      <alignment horizontal="fill"/>
      <protection hidden="1"/>
    </xf>
    <xf numFmtId="168" fontId="11" fillId="2" borderId="31" xfId="27" applyFont="1" applyFill="1" applyBorder="1" applyAlignment="1" applyProtection="1">
      <alignment horizontal="fill"/>
      <protection hidden="1"/>
    </xf>
    <xf numFmtId="168" fontId="7" fillId="0" borderId="30" xfId="27" applyBorder="1" applyAlignment="1" applyProtection="1">
      <alignment horizontal="fill"/>
      <protection hidden="1"/>
    </xf>
    <xf numFmtId="168" fontId="8" fillId="0" borderId="34" xfId="27" applyFont="1" applyFill="1" applyBorder="1" applyProtection="1">
      <alignment/>
      <protection hidden="1"/>
    </xf>
    <xf numFmtId="168" fontId="8" fillId="0" borderId="38" xfId="27" applyFont="1" applyFill="1" applyBorder="1" applyProtection="1">
      <alignment/>
      <protection hidden="1"/>
    </xf>
    <xf numFmtId="168" fontId="8" fillId="0" borderId="0" xfId="27" applyFont="1" applyFill="1" applyBorder="1" applyProtection="1">
      <alignment/>
      <protection hidden="1"/>
    </xf>
    <xf numFmtId="168" fontId="8" fillId="0" borderId="1" xfId="27" applyFont="1" applyFill="1" applyBorder="1" applyProtection="1">
      <alignment/>
      <protection hidden="1"/>
    </xf>
    <xf numFmtId="168" fontId="8" fillId="0" borderId="1" xfId="27" applyFont="1" applyFill="1" applyBorder="1" applyAlignment="1" applyProtection="1">
      <alignment/>
      <protection hidden="1"/>
    </xf>
    <xf numFmtId="168" fontId="8" fillId="0" borderId="10" xfId="27" applyFont="1" applyFill="1" applyBorder="1" applyAlignment="1" applyProtection="1">
      <alignment/>
      <protection hidden="1"/>
    </xf>
    <xf numFmtId="168" fontId="0" fillId="0" borderId="38" xfId="27" applyFont="1" applyBorder="1" applyProtection="1">
      <alignment/>
      <protection hidden="1"/>
    </xf>
    <xf numFmtId="168" fontId="8" fillId="0" borderId="53" xfId="27" applyFont="1" applyFill="1" applyBorder="1" applyAlignment="1" applyProtection="1">
      <alignment/>
      <protection hidden="1"/>
    </xf>
    <xf numFmtId="168" fontId="21" fillId="0" borderId="38" xfId="27" applyFont="1" applyBorder="1" applyProtection="1">
      <alignment/>
      <protection hidden="1"/>
    </xf>
    <xf numFmtId="168" fontId="9" fillId="0" borderId="11" xfId="27" applyFont="1" applyFill="1" applyBorder="1" applyAlignment="1" applyProtection="1">
      <alignment horizontal="centerContinuous"/>
      <protection hidden="1"/>
    </xf>
    <xf numFmtId="168" fontId="9" fillId="0" borderId="34" xfId="27" applyFont="1" applyFill="1" applyBorder="1" applyAlignment="1" applyProtection="1">
      <alignment horizontal="centerContinuous"/>
      <protection hidden="1"/>
    </xf>
    <xf numFmtId="168" fontId="9" fillId="0" borderId="20" xfId="27" applyFont="1" applyFill="1" applyBorder="1" applyAlignment="1" applyProtection="1">
      <alignment horizontal="centerContinuous"/>
      <protection hidden="1"/>
    </xf>
    <xf numFmtId="168" fontId="11" fillId="0" borderId="28" xfId="27" applyFont="1" applyFill="1" applyBorder="1" applyProtection="1">
      <alignment/>
      <protection hidden="1"/>
    </xf>
    <xf numFmtId="168" fontId="9" fillId="0" borderId="28" xfId="27" applyFont="1" applyFill="1" applyBorder="1" applyAlignment="1" applyProtection="1">
      <alignment/>
      <protection hidden="1"/>
    </xf>
    <xf numFmtId="168" fontId="9" fillId="0" borderId="54" xfId="27" applyFont="1" applyFill="1" applyBorder="1" applyAlignment="1" applyProtection="1">
      <alignment/>
      <protection hidden="1"/>
    </xf>
    <xf numFmtId="168" fontId="8" fillId="0" borderId="54" xfId="27" applyFont="1" applyFill="1" applyBorder="1" applyProtection="1">
      <alignment/>
      <protection hidden="1"/>
    </xf>
    <xf numFmtId="168" fontId="11" fillId="2" borderId="28" xfId="27" applyFont="1" applyFill="1" applyBorder="1" applyProtection="1">
      <alignment/>
      <protection hidden="1"/>
    </xf>
    <xf numFmtId="168" fontId="9" fillId="2" borderId="28" xfId="27" applyFont="1" applyFill="1" applyBorder="1" applyAlignment="1" applyProtection="1">
      <alignment/>
      <protection hidden="1"/>
    </xf>
    <xf numFmtId="168" fontId="9" fillId="2" borderId="54" xfId="27" applyFont="1" applyFill="1" applyBorder="1" applyAlignment="1" applyProtection="1">
      <alignment/>
      <protection hidden="1"/>
    </xf>
    <xf numFmtId="168" fontId="8" fillId="2" borderId="54" xfId="27" applyFont="1" applyFill="1" applyBorder="1" applyProtection="1">
      <alignment/>
      <protection hidden="1"/>
    </xf>
    <xf numFmtId="168" fontId="11" fillId="0" borderId="22" xfId="27" applyFont="1" applyFill="1" applyBorder="1" applyProtection="1">
      <alignment/>
      <protection hidden="1"/>
    </xf>
    <xf numFmtId="168" fontId="9" fillId="0" borderId="22" xfId="27" applyFont="1" applyFill="1" applyBorder="1" applyAlignment="1" applyProtection="1">
      <alignment/>
      <protection hidden="1"/>
    </xf>
    <xf numFmtId="168" fontId="9" fillId="0" borderId="38" xfId="27" applyFont="1" applyFill="1" applyBorder="1" applyAlignment="1" applyProtection="1">
      <alignment/>
      <protection hidden="1"/>
    </xf>
    <xf numFmtId="168" fontId="8" fillId="0" borderId="12" xfId="27" applyFont="1" applyFill="1" applyBorder="1" applyAlignment="1" applyProtection="1">
      <alignment/>
      <protection hidden="1"/>
    </xf>
    <xf numFmtId="168" fontId="21" fillId="0" borderId="34" xfId="27" applyFont="1" applyBorder="1" applyProtection="1">
      <alignment/>
      <protection hidden="1"/>
    </xf>
    <xf numFmtId="168" fontId="0" fillId="0" borderId="34" xfId="27" applyFont="1" applyBorder="1" applyProtection="1">
      <alignment/>
      <protection hidden="1"/>
    </xf>
    <xf numFmtId="168" fontId="12" fillId="0" borderId="34" xfId="27" applyFont="1" applyBorder="1" applyProtection="1">
      <alignment/>
      <protection hidden="1"/>
    </xf>
    <xf numFmtId="168" fontId="12" fillId="0" borderId="34" xfId="27" applyFont="1" applyBorder="1" applyAlignment="1" applyProtection="1">
      <alignment horizontal="centerContinuous"/>
      <protection hidden="1"/>
    </xf>
    <xf numFmtId="168" fontId="10" fillId="0" borderId="34" xfId="27" applyFont="1" applyBorder="1" applyAlignment="1" applyProtection="1">
      <alignment horizontal="centerContinuous"/>
      <protection hidden="1"/>
    </xf>
    <xf numFmtId="168" fontId="8" fillId="0" borderId="6" xfId="27" applyFont="1" applyFill="1" applyBorder="1" applyProtection="1">
      <alignment/>
      <protection hidden="1"/>
    </xf>
    <xf numFmtId="168" fontId="9" fillId="0" borderId="11" xfId="27" applyFont="1" applyFill="1" applyBorder="1" applyProtection="1">
      <alignment/>
      <protection hidden="1"/>
    </xf>
    <xf numFmtId="168" fontId="9" fillId="0" borderId="34" xfId="27" applyFont="1" applyFill="1" applyBorder="1" applyProtection="1">
      <alignment/>
      <protection hidden="1"/>
    </xf>
    <xf numFmtId="168" fontId="13" fillId="0" borderId="34" xfId="27" applyFont="1" applyBorder="1" applyProtection="1">
      <alignment/>
      <protection hidden="1"/>
    </xf>
    <xf numFmtId="168" fontId="13" fillId="0" borderId="20" xfId="27" applyFont="1" applyBorder="1" applyProtection="1">
      <alignment/>
      <protection hidden="1"/>
    </xf>
    <xf numFmtId="168" fontId="9" fillId="0" borderId="10" xfId="27" applyFont="1" applyFill="1" applyBorder="1" applyProtection="1">
      <alignment/>
      <protection hidden="1"/>
    </xf>
    <xf numFmtId="168" fontId="9" fillId="0" borderId="0" xfId="27" applyFont="1" applyFill="1" applyBorder="1" applyProtection="1">
      <alignment/>
      <protection hidden="1"/>
    </xf>
    <xf numFmtId="168" fontId="13" fillId="0" borderId="0" xfId="27" applyFont="1" applyBorder="1" applyProtection="1">
      <alignment/>
      <protection hidden="1"/>
    </xf>
    <xf numFmtId="168" fontId="13" fillId="0" borderId="21" xfId="27" applyFont="1" applyBorder="1" applyProtection="1">
      <alignment/>
      <protection hidden="1"/>
    </xf>
    <xf numFmtId="168" fontId="13" fillId="0" borderId="0" xfId="27" applyFont="1" applyProtection="1">
      <alignment/>
      <protection hidden="1"/>
    </xf>
    <xf numFmtId="168" fontId="9" fillId="0" borderId="0" xfId="27" applyFont="1" applyFill="1" applyBorder="1" applyAlignment="1" applyProtection="1">
      <alignment/>
      <protection hidden="1"/>
    </xf>
    <xf numFmtId="168" fontId="14" fillId="0" borderId="0" xfId="27" applyFont="1" applyProtection="1">
      <alignment/>
      <protection hidden="1"/>
    </xf>
    <xf numFmtId="0" fontId="32" fillId="0" borderId="0" xfId="31" applyFont="1">
      <alignment/>
      <protection/>
    </xf>
    <xf numFmtId="0" fontId="0" fillId="0" borderId="0" xfId="31">
      <alignment/>
      <protection/>
    </xf>
    <xf numFmtId="0" fontId="0" fillId="0" borderId="0" xfId="31" applyAlignment="1">
      <alignment horizontal="center"/>
      <protection/>
    </xf>
    <xf numFmtId="0" fontId="0" fillId="0" borderId="55" xfId="31" applyBorder="1" applyAlignment="1">
      <alignment horizontal="center" vertical="center" wrapText="1"/>
      <protection/>
    </xf>
    <xf numFmtId="0" fontId="0" fillId="0" borderId="56" xfId="31" applyBorder="1" applyAlignment="1">
      <alignment horizontal="center" vertical="center" wrapText="1"/>
      <protection/>
    </xf>
    <xf numFmtId="0" fontId="0" fillId="0" borderId="16" xfId="31" applyBorder="1">
      <alignment/>
      <protection/>
    </xf>
    <xf numFmtId="0" fontId="0" fillId="0" borderId="16" xfId="31" applyBorder="1" applyAlignment="1">
      <alignment horizontal="center"/>
      <protection/>
    </xf>
    <xf numFmtId="0" fontId="0" fillId="0" borderId="15" xfId="31" applyBorder="1">
      <alignment/>
      <protection/>
    </xf>
    <xf numFmtId="0" fontId="0" fillId="0" borderId="53" xfId="31" applyBorder="1">
      <alignment/>
      <protection/>
    </xf>
    <xf numFmtId="0" fontId="0" fillId="0" borderId="53" xfId="31" applyBorder="1" applyAlignment="1">
      <alignment horizontal="center"/>
      <protection/>
    </xf>
    <xf numFmtId="0" fontId="0" fillId="0" borderId="9" xfId="31" applyBorder="1">
      <alignment/>
      <protection/>
    </xf>
    <xf numFmtId="0" fontId="0" fillId="0" borderId="0" xfId="31" applyFont="1">
      <alignment/>
      <protection/>
    </xf>
    <xf numFmtId="0" fontId="0" fillId="0" borderId="53" xfId="31" applyFont="1" applyBorder="1">
      <alignment/>
      <protection/>
    </xf>
    <xf numFmtId="0" fontId="0" fillId="0" borderId="0" xfId="31" applyProtection="1">
      <alignment/>
      <protection locked="0"/>
    </xf>
    <xf numFmtId="0" fontId="0" fillId="0" borderId="53" xfId="0" applyBorder="1" applyAlignment="1" applyProtection="1">
      <alignment horizontal="center" vertical="center"/>
      <protection hidden="1"/>
    </xf>
    <xf numFmtId="168" fontId="7" fillId="0" borderId="50" xfId="27" applyBorder="1" applyAlignment="1" applyProtection="1">
      <alignment vertical="center"/>
      <protection hidden="1"/>
    </xf>
    <xf numFmtId="168" fontId="7" fillId="0" borderId="0" xfId="27" applyAlignment="1" applyProtection="1">
      <alignment vertical="center"/>
      <protection hidden="1"/>
    </xf>
    <xf numFmtId="168" fontId="9" fillId="2" borderId="0" xfId="27" applyFont="1" applyFill="1" applyBorder="1" applyAlignment="1" applyProtection="1">
      <alignment/>
      <protection hidden="1"/>
    </xf>
    <xf numFmtId="168" fontId="9" fillId="2" borderId="0" xfId="27" applyFont="1" applyFill="1" applyBorder="1" applyAlignment="1" applyProtection="1">
      <alignment horizontal="fill"/>
      <protection hidden="1"/>
    </xf>
    <xf numFmtId="168" fontId="11" fillId="2" borderId="0" xfId="27" applyFont="1" applyFill="1" applyBorder="1" applyAlignment="1" applyProtection="1">
      <alignment horizontal="fill"/>
      <protection hidden="1"/>
    </xf>
    <xf numFmtId="168" fontId="7" fillId="0" borderId="0" xfId="27" applyBorder="1" applyAlignment="1" applyProtection="1">
      <alignment horizontal="fill"/>
      <protection hidden="1"/>
    </xf>
    <xf numFmtId="168" fontId="8" fillId="0" borderId="4" xfId="27" applyFont="1" applyFill="1" applyBorder="1" applyAlignment="1" applyProtection="1">
      <alignment/>
      <protection hidden="1"/>
    </xf>
    <xf numFmtId="168" fontId="7" fillId="0" borderId="1" xfId="27" applyBorder="1" applyProtection="1">
      <alignment/>
      <protection hidden="1"/>
    </xf>
    <xf numFmtId="168" fontId="12" fillId="0" borderId="0" xfId="27" applyFont="1" applyBorder="1" applyAlignment="1" applyProtection="1">
      <alignment horizontal="centerContinuous"/>
      <protection hidden="1"/>
    </xf>
    <xf numFmtId="168" fontId="9" fillId="2" borderId="57" xfId="27" applyFont="1" applyFill="1" applyBorder="1" applyAlignment="1" applyProtection="1">
      <alignment/>
      <protection hidden="1"/>
    </xf>
    <xf numFmtId="168" fontId="7" fillId="0" borderId="58" xfId="27" applyBorder="1" applyProtection="1">
      <alignment/>
      <protection hidden="1"/>
    </xf>
    <xf numFmtId="168" fontId="9" fillId="0" borderId="49" xfId="27" applyFont="1" applyFill="1" applyBorder="1" applyAlignment="1" applyProtection="1">
      <alignment/>
      <protection hidden="1"/>
    </xf>
    <xf numFmtId="168" fontId="11" fillId="2" borderId="6" xfId="27" applyFont="1" applyFill="1" applyBorder="1" applyAlignment="1" applyProtection="1">
      <alignment horizontal="centerContinuous"/>
      <protection hidden="1"/>
    </xf>
    <xf numFmtId="168" fontId="9" fillId="0" borderId="59" xfId="27" applyFont="1" applyFill="1" applyBorder="1" applyAlignment="1" applyProtection="1">
      <alignment vertical="center"/>
      <protection hidden="1"/>
    </xf>
    <xf numFmtId="168" fontId="8" fillId="0" borderId="60" xfId="27" applyFont="1" applyFill="1" applyBorder="1" applyAlignment="1" applyProtection="1">
      <alignment vertical="center"/>
      <protection hidden="1"/>
    </xf>
    <xf numFmtId="168" fontId="9" fillId="0" borderId="6" xfId="27" applyFont="1" applyFill="1" applyBorder="1" applyAlignment="1" applyProtection="1">
      <alignment vertical="center"/>
      <protection hidden="1"/>
    </xf>
    <xf numFmtId="168" fontId="8" fillId="0" borderId="6" xfId="27" applyFont="1" applyFill="1" applyBorder="1" applyAlignment="1" applyProtection="1">
      <alignment vertical="center"/>
      <protection hidden="1"/>
    </xf>
    <xf numFmtId="168" fontId="8" fillId="0" borderId="48" xfId="27" applyFont="1" applyFill="1" applyBorder="1" applyAlignment="1" applyProtection="1">
      <alignment vertical="center"/>
      <protection hidden="1"/>
    </xf>
    <xf numFmtId="168" fontId="9" fillId="0" borderId="61" xfId="27" applyFont="1" applyFill="1" applyBorder="1" applyAlignment="1" applyProtection="1">
      <alignment vertical="center"/>
      <protection hidden="1"/>
    </xf>
    <xf numFmtId="168" fontId="8" fillId="0" borderId="54" xfId="27" applyFont="1" applyFill="1" applyBorder="1" applyAlignment="1" applyProtection="1">
      <alignment vertical="center"/>
      <protection hidden="1"/>
    </xf>
    <xf numFmtId="168" fontId="9" fillId="0" borderId="62" xfId="27" applyFont="1" applyFill="1" applyBorder="1" applyAlignment="1" applyProtection="1">
      <alignment vertical="center"/>
      <protection hidden="1"/>
    </xf>
    <xf numFmtId="168" fontId="8" fillId="2" borderId="49" xfId="27"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7"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7" applyFont="1" applyFill="1" applyBorder="1" applyAlignment="1" applyProtection="1">
      <alignment horizontal="center" vertical="center" wrapText="1"/>
      <protection hidden="1"/>
    </xf>
    <xf numFmtId="168" fontId="33" fillId="0" borderId="0" xfId="27"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8"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7" applyFont="1" applyFill="1" applyBorder="1" applyAlignment="1" applyProtection="1">
      <alignment horizontal="center" vertical="center"/>
      <protection hidden="1"/>
    </xf>
    <xf numFmtId="168" fontId="11" fillId="0" borderId="47" xfId="27" applyFont="1" applyFill="1" applyBorder="1" applyAlignment="1" applyProtection="1">
      <alignment vertical="center"/>
      <protection hidden="1"/>
    </xf>
    <xf numFmtId="168" fontId="11" fillId="0" borderId="68" xfId="27" applyFont="1" applyFill="1" applyBorder="1" applyAlignment="1" applyProtection="1">
      <alignment vertical="center"/>
      <protection hidden="1"/>
    </xf>
    <xf numFmtId="168" fontId="11" fillId="0" borderId="69" xfId="27"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8"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8" applyNumberFormat="1" applyFont="1" applyFill="1" applyBorder="1" applyAlignment="1" applyProtection="1">
      <alignment shrinkToFit="1"/>
      <protection locked="0"/>
    </xf>
    <xf numFmtId="173" fontId="35" fillId="3" borderId="0" xfId="28" applyNumberFormat="1" applyFont="1" applyFill="1" applyAlignment="1" applyProtection="1">
      <alignment shrinkToFit="1"/>
      <protection locked="0"/>
    </xf>
    <xf numFmtId="173" fontId="35" fillId="4" borderId="0" xfId="28"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7" applyFont="1" applyFill="1" applyBorder="1" applyProtection="1">
      <alignment/>
      <protection hidden="1"/>
    </xf>
    <xf numFmtId="0" fontId="0" fillId="0" borderId="0" xfId="30" applyFont="1" applyProtection="1">
      <alignment/>
      <protection/>
    </xf>
    <xf numFmtId="0" fontId="0" fillId="0" borderId="0" xfId="30" applyProtection="1">
      <alignment/>
      <protection locked="0"/>
    </xf>
    <xf numFmtId="175" fontId="0" fillId="0" borderId="0" xfId="30" applyNumberFormat="1" applyProtection="1">
      <alignment/>
      <protection locked="0"/>
    </xf>
    <xf numFmtId="0" fontId="0" fillId="0" borderId="0" xfId="30" applyProtection="1">
      <alignment/>
      <protection/>
    </xf>
    <xf numFmtId="1" fontId="0" fillId="0" borderId="0" xfId="30" applyNumberFormat="1" applyProtection="1">
      <alignment/>
      <protection locked="0"/>
    </xf>
    <xf numFmtId="0" fontId="0" fillId="5" borderId="0" xfId="30" applyFill="1" applyProtection="1">
      <alignment/>
      <protection locked="0"/>
    </xf>
    <xf numFmtId="3" fontId="0" fillId="0" borderId="0" xfId="30" applyNumberFormat="1" applyProtection="1">
      <alignment/>
      <protection locked="0"/>
    </xf>
    <xf numFmtId="0" fontId="0" fillId="5" borderId="0" xfId="30" applyFill="1" applyProtection="1">
      <alignment/>
      <protection/>
    </xf>
    <xf numFmtId="0" fontId="1" fillId="0" borderId="0" xfId="30" applyFont="1" applyProtection="1">
      <alignment/>
      <protection/>
    </xf>
    <xf numFmtId="175" fontId="0" fillId="0" borderId="0" xfId="30" applyNumberFormat="1" applyProtection="1">
      <alignment/>
      <protection/>
    </xf>
    <xf numFmtId="3" fontId="1" fillId="0" borderId="0" xfId="30" applyNumberFormat="1" applyFont="1" applyProtection="1">
      <alignment/>
      <protection/>
    </xf>
    <xf numFmtId="0" fontId="1" fillId="0" borderId="0" xfId="30" applyFont="1" applyProtection="1">
      <alignment/>
      <protection locked="0"/>
    </xf>
    <xf numFmtId="0" fontId="31" fillId="3" borderId="0" xfId="30" applyFont="1" applyFill="1" applyProtection="1">
      <alignment/>
      <protection hidden="1"/>
    </xf>
    <xf numFmtId="49" fontId="11" fillId="0" borderId="101" xfId="27" applyNumberFormat="1" applyFont="1" applyFill="1" applyBorder="1" applyAlignment="1" applyProtection="1">
      <alignment horizontal="center" vertical="center"/>
      <protection locked="0"/>
    </xf>
    <xf numFmtId="168" fontId="8" fillId="0" borderId="25" xfId="27" applyFont="1" applyFill="1" applyBorder="1" applyAlignment="1" applyProtection="1">
      <alignment horizontal="center" vertical="center"/>
      <protection locked="0"/>
    </xf>
    <xf numFmtId="168" fontId="8" fillId="0" borderId="102" xfId="27" applyFont="1" applyFill="1" applyBorder="1" applyAlignment="1" applyProtection="1">
      <alignment horizontal="center" vertical="center"/>
      <protection locked="0"/>
    </xf>
    <xf numFmtId="168" fontId="8" fillId="0" borderId="103" xfId="27"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7" applyAlignment="1" applyProtection="1">
      <alignment horizontal="centerContinuous"/>
      <protection hidden="1"/>
    </xf>
    <xf numFmtId="0" fontId="14" fillId="0" borderId="0" xfId="0" applyFont="1" applyAlignment="1">
      <alignment horizontal="center" vertical="center"/>
    </xf>
    <xf numFmtId="0" fontId="0" fillId="0" borderId="104" xfId="0" applyBorder="1" applyAlignment="1">
      <alignment vertical="center"/>
    </xf>
    <xf numFmtId="168" fontId="8" fillId="3" borderId="11" xfId="29" applyFont="1" applyFill="1" applyBorder="1" applyAlignment="1" applyProtection="1">
      <alignment horizontal="right"/>
      <protection/>
    </xf>
    <xf numFmtId="168" fontId="8" fillId="3" borderId="34" xfId="29" applyFont="1" applyFill="1" applyBorder="1" applyProtection="1">
      <alignment/>
      <protection/>
    </xf>
    <xf numFmtId="168" fontId="24" fillId="3" borderId="35" xfId="29" applyFont="1" applyFill="1" applyBorder="1" applyProtection="1">
      <alignment/>
      <protection/>
    </xf>
    <xf numFmtId="168" fontId="9" fillId="3" borderId="36" xfId="29" applyFont="1" applyFill="1" applyBorder="1" applyProtection="1">
      <alignment/>
      <protection/>
    </xf>
    <xf numFmtId="173" fontId="24" fillId="3" borderId="70" xfId="29" applyNumberFormat="1" applyFont="1" applyFill="1" applyBorder="1" applyAlignment="1" applyProtection="1">
      <alignment shrinkToFit="1"/>
      <protection locked="0"/>
    </xf>
    <xf numFmtId="173" fontId="24" fillId="3" borderId="25" xfId="29" applyNumberFormat="1" applyFont="1" applyFill="1" applyBorder="1" applyAlignment="1" applyProtection="1">
      <alignment shrinkToFit="1"/>
      <protection locked="0"/>
    </xf>
    <xf numFmtId="173" fontId="24" fillId="5" borderId="25" xfId="29" applyNumberFormat="1" applyFont="1" applyFill="1" applyBorder="1" applyAlignment="1" applyProtection="1">
      <alignment shrinkToFit="1"/>
      <protection locked="0"/>
    </xf>
    <xf numFmtId="173" fontId="24" fillId="3" borderId="105" xfId="29" applyNumberFormat="1" applyFont="1" applyFill="1" applyBorder="1" applyAlignment="1" applyProtection="1">
      <alignment shrinkToFit="1"/>
      <protection locked="0"/>
    </xf>
    <xf numFmtId="173" fontId="24" fillId="3" borderId="92" xfId="29" applyNumberFormat="1" applyFont="1" applyFill="1" applyBorder="1" applyAlignment="1" applyProtection="1">
      <alignment shrinkToFit="1"/>
      <protection locked="0"/>
    </xf>
    <xf numFmtId="173" fontId="34" fillId="3" borderId="27" xfId="29" applyNumberFormat="1" applyFont="1" applyFill="1" applyBorder="1" applyAlignment="1" applyProtection="1">
      <alignment shrinkToFit="1"/>
      <protection/>
    </xf>
    <xf numFmtId="168" fontId="8" fillId="3" borderId="10" xfId="29" applyFont="1" applyFill="1" applyBorder="1" applyProtection="1">
      <alignment/>
      <protection/>
    </xf>
    <xf numFmtId="168" fontId="8" fillId="3" borderId="0" xfId="29" applyFont="1" applyFill="1" applyProtection="1">
      <alignment/>
      <protection/>
    </xf>
    <xf numFmtId="168" fontId="24" fillId="3" borderId="28" xfId="29" applyFont="1" applyFill="1" applyBorder="1" applyProtection="1">
      <alignment/>
      <protection/>
    </xf>
    <xf numFmtId="168" fontId="9" fillId="3" borderId="37" xfId="29" applyFont="1" applyFill="1" applyBorder="1" applyProtection="1">
      <alignment/>
      <protection/>
    </xf>
    <xf numFmtId="173" fontId="24" fillId="3" borderId="72" xfId="29" applyNumberFormat="1" applyFont="1" applyFill="1" applyBorder="1" applyAlignment="1" applyProtection="1">
      <alignment shrinkToFit="1"/>
      <protection locked="0"/>
    </xf>
    <xf numFmtId="173" fontId="24" fillId="3" borderId="40" xfId="29" applyNumberFormat="1" applyFont="1" applyFill="1" applyBorder="1" applyAlignment="1" applyProtection="1">
      <alignment shrinkToFit="1"/>
      <protection locked="0"/>
    </xf>
    <xf numFmtId="173" fontId="24" fillId="5" borderId="40" xfId="29" applyNumberFormat="1" applyFont="1" applyFill="1" applyBorder="1" applyAlignment="1" applyProtection="1">
      <alignment shrinkToFit="1"/>
      <protection locked="0"/>
    </xf>
    <xf numFmtId="173" fontId="24" fillId="3" borderId="93" xfId="29" applyNumberFormat="1" applyFont="1" applyFill="1" applyBorder="1" applyAlignment="1" applyProtection="1">
      <alignment shrinkToFit="1"/>
      <protection locked="0"/>
    </xf>
    <xf numFmtId="173" fontId="24" fillId="3" borderId="94" xfId="29" applyNumberFormat="1" applyFont="1" applyFill="1" applyBorder="1" applyAlignment="1" applyProtection="1">
      <alignment shrinkToFit="1"/>
      <protection locked="0"/>
    </xf>
    <xf numFmtId="173" fontId="34" fillId="3" borderId="106" xfId="29" applyNumberFormat="1" applyFont="1" applyFill="1" applyBorder="1" applyAlignment="1" applyProtection="1">
      <alignment shrinkToFit="1"/>
      <protection/>
    </xf>
    <xf numFmtId="168" fontId="11" fillId="3" borderId="22" xfId="29" applyFont="1" applyFill="1" applyBorder="1" applyProtection="1">
      <alignment/>
      <protection/>
    </xf>
    <xf numFmtId="168" fontId="8" fillId="3" borderId="38" xfId="29" applyFont="1" applyFill="1" applyBorder="1" applyAlignment="1" applyProtection="1">
      <alignment horizontal="center"/>
      <protection/>
    </xf>
    <xf numFmtId="168" fontId="25" fillId="3" borderId="39" xfId="29" applyFont="1" applyFill="1" applyBorder="1" applyProtection="1">
      <alignment/>
      <protection/>
    </xf>
    <xf numFmtId="168" fontId="8" fillId="3" borderId="30" xfId="29" applyFont="1" applyFill="1" applyBorder="1" applyProtection="1">
      <alignment/>
      <protection/>
    </xf>
    <xf numFmtId="173" fontId="24" fillId="3" borderId="76" xfId="29" applyNumberFormat="1" applyFont="1" applyFill="1" applyBorder="1" applyAlignment="1" applyProtection="1">
      <alignment shrinkToFit="1"/>
      <protection/>
    </xf>
    <xf numFmtId="173" fontId="24" fillId="3" borderId="53" xfId="29" applyNumberFormat="1" applyFont="1" applyFill="1" applyBorder="1" applyAlignment="1" applyProtection="1">
      <alignment shrinkToFit="1"/>
      <protection/>
    </xf>
    <xf numFmtId="173" fontId="24" fillId="5" borderId="53" xfId="29" applyNumberFormat="1" applyFont="1" applyFill="1" applyBorder="1" applyAlignment="1" applyProtection="1">
      <alignment shrinkToFit="1"/>
      <protection/>
    </xf>
    <xf numFmtId="173" fontId="24" fillId="3" borderId="95" xfId="29" applyNumberFormat="1" applyFont="1" applyFill="1" applyBorder="1" applyAlignment="1" applyProtection="1">
      <alignment shrinkToFit="1"/>
      <protection/>
    </xf>
    <xf numFmtId="173" fontId="24" fillId="3" borderId="96" xfId="29" applyNumberFormat="1" applyFont="1" applyFill="1" applyBorder="1" applyAlignment="1" applyProtection="1">
      <alignment shrinkToFit="1"/>
      <protection/>
    </xf>
    <xf numFmtId="173" fontId="34" fillId="3" borderId="82" xfId="29"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9" applyFont="1" applyFill="1" applyBorder="1" applyProtection="1">
      <alignment/>
      <protection/>
    </xf>
    <xf numFmtId="168" fontId="11" fillId="2" borderId="22" xfId="29"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9"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9"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9" applyFont="1" applyFill="1" applyBorder="1" applyProtection="1">
      <alignment/>
      <protection/>
    </xf>
    <xf numFmtId="168" fontId="25" fillId="2" borderId="22" xfId="29" applyFont="1" applyFill="1" applyBorder="1" applyAlignment="1" applyProtection="1">
      <alignment/>
      <protection/>
    </xf>
    <xf numFmtId="168" fontId="8" fillId="2" borderId="23" xfId="29" applyFont="1" applyFill="1" applyBorder="1" applyAlignment="1" applyProtection="1">
      <alignment/>
      <protection/>
    </xf>
    <xf numFmtId="173" fontId="21" fillId="2" borderId="74" xfId="29" applyNumberFormat="1" applyFont="1" applyFill="1" applyBorder="1" applyAlignment="1" applyProtection="1">
      <alignment shrinkToFit="1"/>
      <protection locked="0"/>
    </xf>
    <xf numFmtId="173" fontId="24" fillId="3" borderId="16" xfId="29" applyNumberFormat="1" applyFont="1" applyFill="1" applyBorder="1" applyAlignment="1" applyProtection="1">
      <alignment shrinkToFit="1"/>
      <protection locked="0"/>
    </xf>
    <xf numFmtId="173" fontId="24" fillId="2" borderId="23" xfId="29" applyNumberFormat="1" applyFont="1" applyFill="1" applyBorder="1" applyAlignment="1" applyProtection="1">
      <alignment shrinkToFit="1"/>
      <protection locked="0"/>
    </xf>
    <xf numFmtId="173" fontId="24" fillId="5" borderId="23" xfId="29" applyNumberFormat="1" applyFont="1" applyFill="1" applyBorder="1" applyAlignment="1" applyProtection="1">
      <alignment shrinkToFit="1"/>
      <protection locked="0"/>
    </xf>
    <xf numFmtId="173" fontId="24" fillId="2" borderId="74" xfId="29" applyNumberFormat="1" applyFont="1" applyFill="1" applyBorder="1" applyAlignment="1" applyProtection="1">
      <alignment shrinkToFit="1"/>
      <protection locked="0"/>
    </xf>
    <xf numFmtId="173" fontId="24" fillId="2" borderId="75" xfId="29" applyNumberFormat="1" applyFont="1" applyFill="1" applyBorder="1" applyAlignment="1" applyProtection="1">
      <alignment shrinkToFit="1"/>
      <protection locked="0"/>
    </xf>
    <xf numFmtId="173" fontId="34" fillId="3" borderId="79" xfId="29" applyNumberFormat="1" applyFont="1" applyFill="1" applyBorder="1" applyAlignment="1" applyProtection="1">
      <alignment shrinkToFit="1"/>
      <protection/>
    </xf>
    <xf numFmtId="168" fontId="11" fillId="2" borderId="22" xfId="29" applyFont="1" applyFill="1" applyBorder="1" applyAlignment="1" applyProtection="1">
      <alignment/>
      <protection/>
    </xf>
    <xf numFmtId="168" fontId="8" fillId="2" borderId="10" xfId="29" applyFont="1" applyFill="1" applyBorder="1" applyAlignment="1" applyProtection="1">
      <alignment/>
      <protection/>
    </xf>
    <xf numFmtId="168" fontId="8" fillId="2" borderId="0" xfId="29" applyFont="1" applyFill="1" applyBorder="1" applyAlignment="1" applyProtection="1">
      <alignment horizontal="center"/>
      <protection/>
    </xf>
    <xf numFmtId="168" fontId="8" fillId="2" borderId="37" xfId="29" applyFont="1" applyFill="1" applyBorder="1" applyAlignment="1" applyProtection="1">
      <alignment/>
      <protection/>
    </xf>
    <xf numFmtId="173" fontId="21" fillId="2" borderId="72" xfId="29" applyNumberFormat="1" applyFont="1" applyFill="1" applyBorder="1" applyAlignment="1" applyProtection="1">
      <alignment shrinkToFit="1"/>
      <protection locked="0"/>
    </xf>
    <xf numFmtId="173" fontId="24" fillId="2" borderId="37" xfId="29" applyNumberFormat="1" applyFont="1" applyFill="1" applyBorder="1" applyAlignment="1" applyProtection="1">
      <alignment shrinkToFit="1"/>
      <protection locked="0"/>
    </xf>
    <xf numFmtId="173" fontId="24" fillId="5" borderId="37" xfId="29" applyNumberFormat="1" applyFont="1" applyFill="1" applyBorder="1" applyAlignment="1" applyProtection="1">
      <alignment shrinkToFit="1"/>
      <protection locked="0"/>
    </xf>
    <xf numFmtId="173" fontId="24" fillId="2" borderId="72" xfId="29" applyNumberFormat="1" applyFont="1" applyFill="1" applyBorder="1" applyAlignment="1" applyProtection="1">
      <alignment shrinkToFit="1"/>
      <protection locked="0"/>
    </xf>
    <xf numFmtId="173" fontId="24" fillId="2" borderId="73" xfId="29" applyNumberFormat="1" applyFont="1" applyFill="1" applyBorder="1" applyAlignment="1" applyProtection="1">
      <alignment shrinkToFit="1"/>
      <protection locked="0"/>
    </xf>
    <xf numFmtId="168" fontId="11" fillId="2" borderId="10" xfId="29" applyFont="1" applyFill="1" applyBorder="1" applyAlignment="1" applyProtection="1">
      <alignment/>
      <protection/>
    </xf>
    <xf numFmtId="168" fontId="11" fillId="2" borderId="38" xfId="29"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9" applyFont="1" applyFill="1" applyBorder="1" applyProtection="1">
      <alignment/>
      <protection/>
    </xf>
    <xf numFmtId="173" fontId="21" fillId="2" borderId="74" xfId="29" applyNumberFormat="1" applyFont="1" applyFill="1" applyBorder="1" applyAlignment="1" applyProtection="1">
      <alignment shrinkToFit="1"/>
      <protection/>
    </xf>
    <xf numFmtId="173" fontId="24" fillId="3" borderId="16" xfId="29" applyNumberFormat="1" applyFont="1" applyFill="1" applyBorder="1" applyAlignment="1" applyProtection="1">
      <alignment shrinkToFit="1"/>
      <protection/>
    </xf>
    <xf numFmtId="173" fontId="24" fillId="2" borderId="23" xfId="29" applyNumberFormat="1" applyFont="1" applyFill="1" applyBorder="1" applyAlignment="1" applyProtection="1">
      <alignment shrinkToFit="1"/>
      <protection/>
    </xf>
    <xf numFmtId="173" fontId="24" fillId="5" borderId="23" xfId="29" applyNumberFormat="1" applyFont="1" applyFill="1" applyBorder="1" applyAlignment="1" applyProtection="1">
      <alignment shrinkToFit="1"/>
      <protection/>
    </xf>
    <xf numFmtId="173" fontId="24" fillId="2" borderId="74" xfId="29" applyNumberFormat="1" applyFont="1" applyFill="1" applyBorder="1" applyAlignment="1" applyProtection="1">
      <alignment shrinkToFit="1"/>
      <protection/>
    </xf>
    <xf numFmtId="173" fontId="24" fillId="2" borderId="75" xfId="29" applyNumberFormat="1" applyFont="1" applyFill="1" applyBorder="1" applyAlignment="1" applyProtection="1">
      <alignment shrinkToFit="1"/>
      <protection/>
    </xf>
    <xf numFmtId="168" fontId="8" fillId="2" borderId="10" xfId="29" applyFont="1" applyFill="1" applyBorder="1" applyAlignment="1" applyProtection="1">
      <alignment horizontal="right"/>
      <protection/>
    </xf>
    <xf numFmtId="168" fontId="8" fillId="2" borderId="37" xfId="29" applyFont="1" applyFill="1" applyBorder="1" applyProtection="1">
      <alignment/>
      <protection/>
    </xf>
    <xf numFmtId="168" fontId="8" fillId="2" borderId="30" xfId="29" applyFont="1" applyFill="1" applyBorder="1" applyProtection="1">
      <alignment/>
      <protection/>
    </xf>
    <xf numFmtId="173" fontId="21" fillId="2" borderId="76" xfId="29" applyNumberFormat="1" applyFont="1" applyFill="1" applyBorder="1" applyAlignment="1" applyProtection="1">
      <alignment shrinkToFit="1"/>
      <protection/>
    </xf>
    <xf numFmtId="173" fontId="24" fillId="2" borderId="30" xfId="29" applyNumberFormat="1" applyFont="1" applyFill="1" applyBorder="1" applyAlignment="1" applyProtection="1">
      <alignment shrinkToFit="1"/>
      <protection/>
    </xf>
    <xf numFmtId="173" fontId="24" fillId="5" borderId="30" xfId="29" applyNumberFormat="1" applyFont="1" applyFill="1" applyBorder="1" applyAlignment="1" applyProtection="1">
      <alignment shrinkToFit="1"/>
      <protection/>
    </xf>
    <xf numFmtId="173" fontId="24" fillId="2" borderId="76" xfId="29" applyNumberFormat="1" applyFont="1" applyFill="1" applyBorder="1" applyAlignment="1" applyProtection="1">
      <alignment shrinkToFit="1"/>
      <protection/>
    </xf>
    <xf numFmtId="173" fontId="24" fillId="2" borderId="81" xfId="29" applyNumberFormat="1" applyFont="1" applyFill="1" applyBorder="1" applyAlignment="1" applyProtection="1">
      <alignment shrinkToFit="1"/>
      <protection/>
    </xf>
    <xf numFmtId="168" fontId="8" fillId="2" borderId="0" xfId="29" applyFont="1" applyFill="1" applyBorder="1" applyProtection="1">
      <alignment/>
      <protection/>
    </xf>
    <xf numFmtId="0" fontId="8" fillId="3" borderId="22" xfId="0" applyFont="1" applyFill="1" applyBorder="1" applyAlignment="1" applyProtection="1">
      <alignment/>
      <protection/>
    </xf>
    <xf numFmtId="168" fontId="9" fillId="3" borderId="23" xfId="29" applyFont="1" applyFill="1" applyBorder="1" applyProtection="1">
      <alignment/>
      <protection/>
    </xf>
    <xf numFmtId="173" fontId="24" fillId="3" borderId="74" xfId="29" applyNumberFormat="1" applyFont="1" applyFill="1" applyBorder="1" applyAlignment="1" applyProtection="1">
      <alignment shrinkToFit="1"/>
      <protection locked="0"/>
    </xf>
    <xf numFmtId="168" fontId="11" fillId="2" borderId="0" xfId="29" applyFont="1" applyFill="1" applyBorder="1" applyAlignment="1" applyProtection="1">
      <alignment horizontal="center"/>
      <protection/>
    </xf>
    <xf numFmtId="168" fontId="25" fillId="2" borderId="10" xfId="29" applyFont="1" applyFill="1" applyBorder="1" applyProtection="1">
      <alignment/>
      <protection/>
    </xf>
    <xf numFmtId="168" fontId="8" fillId="2" borderId="21" xfId="29" applyFont="1" applyFill="1" applyBorder="1" applyProtection="1">
      <alignment/>
      <protection/>
    </xf>
    <xf numFmtId="173" fontId="21" fillId="2" borderId="50" xfId="29" applyNumberFormat="1" applyFont="1" applyFill="1" applyBorder="1" applyAlignment="1" applyProtection="1">
      <alignment shrinkToFit="1"/>
      <protection/>
    </xf>
    <xf numFmtId="173" fontId="24" fillId="2" borderId="21" xfId="29" applyNumberFormat="1" applyFont="1" applyFill="1" applyBorder="1" applyAlignment="1" applyProtection="1">
      <alignment shrinkToFit="1"/>
      <protection/>
    </xf>
    <xf numFmtId="173" fontId="24" fillId="5" borderId="21" xfId="29" applyNumberFormat="1" applyFont="1" applyFill="1" applyBorder="1" applyAlignment="1" applyProtection="1">
      <alignment shrinkToFit="1"/>
      <protection/>
    </xf>
    <xf numFmtId="173" fontId="24" fillId="2" borderId="50" xfId="29" applyNumberFormat="1" applyFont="1" applyFill="1" applyBorder="1" applyAlignment="1" applyProtection="1">
      <alignment shrinkToFit="1"/>
      <protection/>
    </xf>
    <xf numFmtId="173" fontId="24" fillId="2" borderId="107" xfId="29" applyNumberFormat="1" applyFont="1" applyFill="1" applyBorder="1" applyAlignment="1" applyProtection="1">
      <alignment shrinkToFit="1"/>
      <protection/>
    </xf>
    <xf numFmtId="173" fontId="34" fillId="2" borderId="108" xfId="29" applyNumberFormat="1" applyFont="1" applyFill="1" applyBorder="1" applyAlignment="1" applyProtection="1">
      <alignment shrinkToFit="1"/>
      <protection/>
    </xf>
    <xf numFmtId="168" fontId="11" fillId="2" borderId="17" xfId="29" applyFont="1" applyFill="1" applyBorder="1" applyAlignment="1" applyProtection="1">
      <alignment horizontal="right"/>
      <protection/>
    </xf>
    <xf numFmtId="168" fontId="11" fillId="2" borderId="41" xfId="29" applyFont="1" applyFill="1" applyBorder="1" applyProtection="1">
      <alignment/>
      <protection/>
    </xf>
    <xf numFmtId="168" fontId="25" fillId="2" borderId="42" xfId="29" applyFont="1" applyFill="1" applyBorder="1" applyProtection="1">
      <alignment/>
      <protection/>
    </xf>
    <xf numFmtId="168" fontId="8" fillId="2" borderId="18" xfId="29" applyFont="1" applyFill="1" applyBorder="1" applyProtection="1">
      <alignment/>
      <protection/>
    </xf>
    <xf numFmtId="173" fontId="21" fillId="2" borderId="19" xfId="29" applyNumberFormat="1" applyFont="1" applyFill="1" applyBorder="1" applyAlignment="1" applyProtection="1">
      <alignment shrinkToFit="1"/>
      <protection locked="0"/>
    </xf>
    <xf numFmtId="173" fontId="24" fillId="3" borderId="56" xfId="29" applyNumberFormat="1" applyFont="1" applyFill="1" applyBorder="1" applyAlignment="1" applyProtection="1">
      <alignment shrinkToFit="1"/>
      <protection locked="0"/>
    </xf>
    <xf numFmtId="173" fontId="24" fillId="2" borderId="18" xfId="29" applyNumberFormat="1" applyFont="1" applyFill="1" applyBorder="1" applyAlignment="1" applyProtection="1">
      <alignment shrinkToFit="1"/>
      <protection locked="0"/>
    </xf>
    <xf numFmtId="173" fontId="24" fillId="5" borderId="18" xfId="29" applyNumberFormat="1" applyFont="1" applyFill="1" applyBorder="1" applyAlignment="1" applyProtection="1">
      <alignment shrinkToFit="1"/>
      <protection locked="0"/>
    </xf>
    <xf numFmtId="173" fontId="24" fillId="2" borderId="19" xfId="29" applyNumberFormat="1" applyFont="1" applyFill="1" applyBorder="1" applyAlignment="1" applyProtection="1">
      <alignment shrinkToFit="1"/>
      <protection locked="0"/>
    </xf>
    <xf numFmtId="173" fontId="24" fillId="2" borderId="83" xfId="29" applyNumberFormat="1" applyFont="1" applyFill="1" applyBorder="1" applyAlignment="1" applyProtection="1">
      <alignment shrinkToFit="1"/>
      <protection locked="0"/>
    </xf>
    <xf numFmtId="173" fontId="34" fillId="3" borderId="109" xfId="29" applyNumberFormat="1" applyFont="1" applyFill="1" applyBorder="1" applyAlignment="1" applyProtection="1">
      <alignment shrinkToFit="1"/>
      <protection/>
    </xf>
    <xf numFmtId="168" fontId="11" fillId="2" borderId="43" xfId="29" applyFont="1" applyFill="1" applyBorder="1" applyAlignment="1" applyProtection="1">
      <alignment horizontal="right"/>
      <protection/>
    </xf>
    <xf numFmtId="168" fontId="11" fillId="2" borderId="44" xfId="29" applyFont="1" applyFill="1" applyBorder="1" applyAlignment="1" applyProtection="1">
      <alignment horizontal="center"/>
      <protection/>
    </xf>
    <xf numFmtId="168" fontId="25" fillId="2" borderId="45" xfId="29" applyFont="1" applyFill="1" applyBorder="1" applyProtection="1">
      <alignment/>
      <protection/>
    </xf>
    <xf numFmtId="168" fontId="8" fillId="2" borderId="46" xfId="29" applyFont="1" applyFill="1" applyBorder="1" applyProtection="1">
      <alignment/>
      <protection/>
    </xf>
    <xf numFmtId="173" fontId="21" fillId="2" borderId="84" xfId="29" applyNumberFormat="1" applyFont="1" applyFill="1" applyBorder="1" applyAlignment="1" applyProtection="1">
      <alignment shrinkToFit="1"/>
      <protection/>
    </xf>
    <xf numFmtId="173" fontId="24" fillId="2" borderId="46" xfId="29" applyNumberFormat="1" applyFont="1" applyFill="1" applyBorder="1" applyAlignment="1" applyProtection="1">
      <alignment shrinkToFit="1"/>
      <protection/>
    </xf>
    <xf numFmtId="173" fontId="24" fillId="5" borderId="46" xfId="29" applyNumberFormat="1" applyFont="1" applyFill="1" applyBorder="1" applyAlignment="1" applyProtection="1">
      <alignment shrinkToFit="1"/>
      <protection/>
    </xf>
    <xf numFmtId="173" fontId="24" fillId="2" borderId="84" xfId="29" applyNumberFormat="1" applyFont="1" applyFill="1" applyBorder="1" applyAlignment="1" applyProtection="1">
      <alignment shrinkToFit="1"/>
      <protection/>
    </xf>
    <xf numFmtId="173" fontId="24" fillId="2" borderId="110" xfId="29" applyNumberFormat="1" applyFont="1" applyFill="1" applyBorder="1" applyAlignment="1" applyProtection="1">
      <alignment shrinkToFit="1"/>
      <protection/>
    </xf>
    <xf numFmtId="173" fontId="34" fillId="2" borderId="89" xfId="29" applyNumberFormat="1" applyFont="1" applyFill="1" applyBorder="1" applyAlignment="1" applyProtection="1">
      <alignment shrinkToFit="1"/>
      <protection/>
    </xf>
    <xf numFmtId="168" fontId="11" fillId="2" borderId="38" xfId="29" applyFont="1" applyFill="1" applyBorder="1" applyAlignment="1" applyProtection="1">
      <alignment/>
      <protection/>
    </xf>
    <xf numFmtId="168" fontId="8" fillId="2" borderId="0" xfId="29" applyFont="1" applyFill="1" applyBorder="1" applyAlignment="1" applyProtection="1">
      <alignment/>
      <protection/>
    </xf>
    <xf numFmtId="168" fontId="8" fillId="2" borderId="37" xfId="29" applyFont="1" applyFill="1" applyBorder="1" applyAlignment="1" applyProtection="1">
      <alignment/>
      <protection/>
    </xf>
    <xf numFmtId="168" fontId="24" fillId="2" borderId="22" xfId="29" applyFont="1" applyFill="1" applyBorder="1" applyAlignment="1" applyProtection="1">
      <alignment/>
      <protection/>
    </xf>
    <xf numFmtId="168" fontId="8" fillId="2" borderId="38" xfId="29" applyFont="1" applyFill="1" applyBorder="1" applyAlignment="1" applyProtection="1">
      <alignment horizontal="center"/>
      <protection/>
    </xf>
    <xf numFmtId="168" fontId="25" fillId="2" borderId="22" xfId="29" applyFont="1" applyFill="1" applyBorder="1" applyProtection="1">
      <alignment/>
      <protection/>
    </xf>
    <xf numFmtId="173" fontId="34" fillId="2" borderId="79" xfId="29" applyNumberFormat="1" applyFont="1" applyFill="1" applyBorder="1" applyAlignment="1" applyProtection="1">
      <alignment shrinkToFit="1"/>
      <protection/>
    </xf>
    <xf numFmtId="168" fontId="11" fillId="2" borderId="43" xfId="29" applyFont="1" applyFill="1" applyBorder="1" applyAlignment="1" applyProtection="1">
      <alignment horizontal="right"/>
      <protection/>
    </xf>
    <xf numFmtId="168" fontId="11" fillId="2" borderId="44" xfId="29" applyFont="1" applyFill="1" applyBorder="1" applyAlignment="1" applyProtection="1">
      <alignment horizontal="center"/>
      <protection/>
    </xf>
    <xf numFmtId="168" fontId="26" fillId="2" borderId="45" xfId="29" applyFont="1" applyFill="1" applyBorder="1" applyProtection="1">
      <alignment/>
      <protection/>
    </xf>
    <xf numFmtId="168" fontId="11" fillId="2" borderId="46" xfId="29" applyFont="1" applyFill="1" applyBorder="1" applyProtection="1">
      <alignment/>
      <protection/>
    </xf>
    <xf numFmtId="173" fontId="24" fillId="2" borderId="90" xfId="29" applyNumberFormat="1" applyFont="1" applyFill="1" applyBorder="1" applyAlignment="1" applyProtection="1">
      <alignment shrinkToFit="1"/>
      <protection/>
    </xf>
    <xf numFmtId="173" fontId="24" fillId="5" borderId="90" xfId="29" applyNumberFormat="1" applyFont="1" applyFill="1" applyBorder="1" applyAlignment="1" applyProtection="1">
      <alignment shrinkToFit="1"/>
      <protection/>
    </xf>
    <xf numFmtId="173" fontId="24" fillId="2" borderId="91" xfId="29" applyNumberFormat="1" applyFont="1" applyFill="1" applyBorder="1" applyAlignment="1" applyProtection="1">
      <alignment shrinkToFit="1"/>
      <protection/>
    </xf>
    <xf numFmtId="173" fontId="24" fillId="2" borderId="88" xfId="29" applyNumberFormat="1" applyFont="1" applyFill="1" applyBorder="1" applyAlignment="1" applyProtection="1">
      <alignment shrinkToFit="1"/>
      <protection/>
    </xf>
    <xf numFmtId="168" fontId="11" fillId="2" borderId="38" xfId="29" applyFont="1" applyFill="1" applyBorder="1" applyAlignment="1" applyProtection="1">
      <alignment horizontal="center"/>
      <protection/>
    </xf>
    <xf numFmtId="168" fontId="11" fillId="2" borderId="38" xfId="29" applyFont="1" applyFill="1" applyBorder="1" applyProtection="1">
      <alignment/>
      <protection/>
    </xf>
    <xf numFmtId="173" fontId="21" fillId="2" borderId="38" xfId="29" applyNumberFormat="1" applyFont="1" applyFill="1" applyBorder="1" applyAlignment="1" applyProtection="1">
      <alignment shrinkToFit="1"/>
      <protection/>
    </xf>
    <xf numFmtId="173" fontId="24" fillId="2" borderId="38" xfId="29" applyNumberFormat="1" applyFont="1" applyFill="1" applyBorder="1" applyAlignment="1" applyProtection="1">
      <alignment shrinkToFit="1"/>
      <protection/>
    </xf>
    <xf numFmtId="173" fontId="24" fillId="5" borderId="38" xfId="29" applyNumberFormat="1" applyFont="1" applyFill="1" applyBorder="1" applyAlignment="1" applyProtection="1">
      <alignment shrinkToFit="1"/>
      <protection/>
    </xf>
    <xf numFmtId="173" fontId="34" fillId="2" borderId="38" xfId="29" applyNumberFormat="1" applyFont="1" applyFill="1" applyBorder="1" applyAlignment="1" applyProtection="1">
      <alignment shrinkToFit="1"/>
      <protection/>
    </xf>
    <xf numFmtId="173" fontId="34" fillId="3" borderId="111" xfId="29" applyNumberFormat="1" applyFont="1" applyFill="1" applyBorder="1" applyAlignment="1" applyProtection="1">
      <alignment shrinkToFit="1"/>
      <protection/>
    </xf>
    <xf numFmtId="168" fontId="8" fillId="3" borderId="0" xfId="29" applyFont="1" applyFill="1" applyBorder="1" applyProtection="1">
      <alignment/>
      <protection/>
    </xf>
    <xf numFmtId="168" fontId="11" fillId="2" borderId="22" xfId="29" applyFont="1" applyFill="1" applyBorder="1" applyAlignment="1" applyProtection="1">
      <alignment/>
      <protection/>
    </xf>
    <xf numFmtId="168" fontId="11" fillId="2" borderId="23" xfId="29" applyFont="1" applyFill="1" applyBorder="1" applyAlignment="1" applyProtection="1">
      <alignment/>
      <protection/>
    </xf>
    <xf numFmtId="173" fontId="34" fillId="2" borderId="74" xfId="29" applyNumberFormat="1" applyFont="1" applyFill="1" applyBorder="1" applyAlignment="1" applyProtection="1">
      <alignment shrinkToFit="1"/>
      <protection/>
    </xf>
    <xf numFmtId="173" fontId="34" fillId="2" borderId="23" xfId="29" applyNumberFormat="1" applyFont="1" applyFill="1" applyBorder="1" applyAlignment="1" applyProtection="1">
      <alignment shrinkToFit="1"/>
      <protection/>
    </xf>
    <xf numFmtId="173" fontId="34" fillId="5" borderId="23" xfId="29" applyNumberFormat="1" applyFont="1" applyFill="1" applyBorder="1" applyAlignment="1" applyProtection="1">
      <alignment shrinkToFit="1"/>
      <protection/>
    </xf>
    <xf numFmtId="173" fontId="34" fillId="2" borderId="75" xfId="29"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8" applyFont="1" applyFill="1" applyBorder="1" applyAlignment="1" applyProtection="1">
      <alignment/>
      <protection/>
    </xf>
    <xf numFmtId="172" fontId="1" fillId="2" borderId="113" xfId="28" applyNumberFormat="1" applyFont="1" applyFill="1" applyBorder="1" applyAlignment="1" applyProtection="1">
      <alignment horizontal="center"/>
      <protection/>
    </xf>
    <xf numFmtId="171" fontId="21" fillId="2" borderId="104" xfId="28"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8"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9" applyNumberFormat="1" applyFont="1" applyFill="1" applyBorder="1" applyAlignment="1" applyProtection="1">
      <alignment shrinkToFit="1"/>
      <protection/>
    </xf>
    <xf numFmtId="173" fontId="34" fillId="2" borderId="115" xfId="29" applyNumberFormat="1" applyFont="1" applyFill="1" applyBorder="1" applyAlignment="1" applyProtection="1">
      <alignment shrinkToFit="1"/>
      <protection/>
    </xf>
    <xf numFmtId="173" fontId="23" fillId="3" borderId="0" xfId="28" applyNumberFormat="1" applyFont="1" applyFill="1" applyProtection="1">
      <alignment/>
      <protection/>
    </xf>
    <xf numFmtId="168" fontId="38" fillId="3" borderId="0" xfId="28" applyFont="1" applyFill="1" applyAlignment="1" applyProtection="1">
      <alignment vertical="center" wrapText="1"/>
      <protection/>
    </xf>
    <xf numFmtId="0" fontId="39" fillId="0" borderId="0" xfId="0" applyFont="1" applyAlignment="1">
      <alignment vertical="top"/>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xf>
    <xf numFmtId="0" fontId="39" fillId="0" borderId="43" xfId="0" applyFont="1" applyBorder="1" applyAlignment="1">
      <alignment vertical="top"/>
    </xf>
    <xf numFmtId="0" fontId="39" fillId="0" borderId="116" xfId="0" applyFont="1" applyBorder="1" applyAlignment="1">
      <alignment vertical="top"/>
    </xf>
    <xf numFmtId="0" fontId="40" fillId="0" borderId="53" xfId="0" applyFont="1" applyBorder="1" applyAlignment="1">
      <alignment vertical="center"/>
    </xf>
    <xf numFmtId="0" fontId="39" fillId="0" borderId="53" xfId="0" applyFont="1" applyBorder="1" applyAlignment="1">
      <alignment vertical="top" wrapText="1"/>
    </xf>
    <xf numFmtId="0" fontId="39" fillId="0" borderId="117" xfId="0" applyFont="1" applyBorder="1" applyAlignment="1">
      <alignment vertical="top"/>
    </xf>
    <xf numFmtId="0" fontId="39" fillId="0" borderId="12" xfId="0" applyFont="1" applyBorder="1" applyAlignment="1">
      <alignment vertical="top" wrapText="1"/>
    </xf>
    <xf numFmtId="0" fontId="39" fillId="0" borderId="118" xfId="0" applyFont="1" applyBorder="1" applyAlignment="1">
      <alignment vertical="top"/>
    </xf>
    <xf numFmtId="0" fontId="39" fillId="0" borderId="119" xfId="0" applyFont="1" applyBorder="1" applyAlignment="1">
      <alignment vertical="top"/>
    </xf>
    <xf numFmtId="0" fontId="39" fillId="0" borderId="120" xfId="0" applyFont="1" applyBorder="1" applyAlignment="1">
      <alignment vertical="top" wrapText="1"/>
    </xf>
    <xf numFmtId="0" fontId="0" fillId="0" borderId="0" xfId="0" applyAlignment="1">
      <alignment/>
    </xf>
    <xf numFmtId="0" fontId="39" fillId="0" borderId="121" xfId="0" applyFont="1" applyBorder="1" applyAlignment="1">
      <alignment vertical="top"/>
    </xf>
    <xf numFmtId="0" fontId="39" fillId="0" borderId="122" xfId="0" applyFont="1" applyBorder="1" applyAlignment="1">
      <alignment vertical="top" wrapText="1"/>
    </xf>
    <xf numFmtId="0" fontId="39" fillId="0" borderId="64" xfId="0" applyFont="1" applyBorder="1" applyAlignment="1">
      <alignment horizontal="left" vertical="top" wrapText="1"/>
    </xf>
    <xf numFmtId="0" fontId="40" fillId="0" borderId="12" xfId="0" applyFont="1" applyBorder="1" applyAlignment="1">
      <alignment vertical="top"/>
    </xf>
    <xf numFmtId="0" fontId="40" fillId="0" borderId="12" xfId="0" applyFont="1" applyBorder="1" applyAlignment="1">
      <alignment/>
    </xf>
    <xf numFmtId="0" fontId="40" fillId="0" borderId="12" xfId="0" applyFont="1" applyBorder="1" applyAlignment="1">
      <alignment horizontal="center"/>
    </xf>
    <xf numFmtId="0" fontId="40" fillId="0" borderId="123" xfId="0" applyFont="1" applyBorder="1" applyAlignment="1">
      <alignment/>
    </xf>
    <xf numFmtId="0" fontId="40" fillId="0" borderId="9" xfId="0" applyFont="1" applyBorder="1" applyAlignment="1">
      <alignment horizontal="center"/>
    </xf>
    <xf numFmtId="0" fontId="40" fillId="0" borderId="97" xfId="0" applyFont="1" applyBorder="1" applyAlignment="1">
      <alignment/>
    </xf>
    <xf numFmtId="0" fontId="40" fillId="0" borderId="16" xfId="0" applyFont="1" applyBorder="1" applyAlignment="1">
      <alignment horizontal="center"/>
    </xf>
    <xf numFmtId="0" fontId="40" fillId="0" borderId="78" xfId="0" applyFont="1" applyBorder="1" applyAlignment="1">
      <alignment/>
    </xf>
    <xf numFmtId="0" fontId="39" fillId="0" borderId="124" xfId="0" applyFont="1" applyBorder="1" applyAlignment="1">
      <alignment vertical="top"/>
    </xf>
    <xf numFmtId="0" fontId="40" fillId="0" borderId="96" xfId="0" applyFont="1" applyBorder="1" applyAlignment="1">
      <alignment horizontal="center" wrapText="1"/>
    </xf>
    <xf numFmtId="0" fontId="39" fillId="0" borderId="125" xfId="0" applyFont="1" applyBorder="1" applyAlignment="1">
      <alignment vertical="top"/>
    </xf>
    <xf numFmtId="0" fontId="47" fillId="0" borderId="126" xfId="0" applyFont="1" applyBorder="1" applyAlignment="1">
      <alignment vertical="top"/>
    </xf>
    <xf numFmtId="0" fontId="39" fillId="0" borderId="16" xfId="0" applyFont="1" applyBorder="1" applyAlignment="1">
      <alignment vertical="top" wrapText="1"/>
    </xf>
    <xf numFmtId="16" fontId="39" fillId="0" borderId="116" xfId="0" applyNumberFormat="1" applyFont="1" applyBorder="1" applyAlignment="1">
      <alignment vertical="top"/>
    </xf>
    <xf numFmtId="16" fontId="39" fillId="0" borderId="125" xfId="0" applyNumberFormat="1" applyFont="1" applyBorder="1" applyAlignment="1">
      <alignment vertical="top"/>
    </xf>
    <xf numFmtId="0" fontId="40" fillId="0" borderId="0" xfId="0" applyFont="1" applyAlignment="1">
      <alignment/>
    </xf>
    <xf numFmtId="0" fontId="47" fillId="0" borderId="127" xfId="0" applyFont="1" applyBorder="1" applyAlignment="1">
      <alignment vertical="top"/>
    </xf>
    <xf numFmtId="0" fontId="40" fillId="0" borderId="0" xfId="0" applyFont="1" applyAlignment="1">
      <alignment wrapText="1"/>
    </xf>
    <xf numFmtId="0" fontId="40" fillId="0" borderId="0" xfId="0" applyFont="1" applyAlignment="1">
      <alignment horizontal="center" wrapText="1"/>
    </xf>
    <xf numFmtId="0" fontId="40" fillId="0" borderId="0" xfId="0" applyFont="1" applyAlignment="1">
      <alignment horizontal="center"/>
    </xf>
    <xf numFmtId="0" fontId="40" fillId="0" borderId="0" xfId="0" applyFont="1" applyAlignment="1">
      <alignment horizontal="right"/>
    </xf>
    <xf numFmtId="0" fontId="40" fillId="0" borderId="0" xfId="0" applyFont="1" applyAlignment="1">
      <alignment vertical="center" wrapText="1"/>
    </xf>
    <xf numFmtId="0" fontId="39" fillId="0" borderId="0" xfId="0" applyFont="1" applyAlignment="1">
      <alignment vertical="center"/>
    </xf>
    <xf numFmtId="0" fontId="40" fillId="0" borderId="0" xfId="0" applyFont="1" applyAlignment="1">
      <alignment horizontal="right" vertical="center"/>
    </xf>
    <xf numFmtId="0" fontId="47" fillId="0" borderId="0" xfId="0" applyFont="1" applyAlignment="1">
      <alignment vertical="top"/>
    </xf>
    <xf numFmtId="0" fontId="47" fillId="0" borderId="0" xfId="0" applyFont="1" applyAlignment="1">
      <alignment vertical="top" wrapText="1"/>
    </xf>
    <xf numFmtId="0" fontId="48" fillId="0" borderId="0" xfId="0" applyFont="1" applyAlignment="1">
      <alignment/>
    </xf>
    <xf numFmtId="0" fontId="0" fillId="0" borderId="0" xfId="0" applyAlignment="1">
      <alignment vertical="top"/>
    </xf>
    <xf numFmtId="0" fontId="40" fillId="0" borderId="53" xfId="0" applyFont="1" applyBorder="1" applyAlignment="1">
      <alignment horizontal="left" vertical="center"/>
    </xf>
    <xf numFmtId="0" fontId="40" fillId="0" borderId="78" xfId="0" applyFont="1" applyBorder="1" applyAlignment="1">
      <alignment horizontal="left" vertical="center"/>
    </xf>
    <xf numFmtId="0" fontId="40" fillId="0" borderId="96" xfId="0" applyFont="1" applyBorder="1" applyAlignment="1">
      <alignment horizontal="left" vertical="center"/>
    </xf>
    <xf numFmtId="0" fontId="40" fillId="0" borderId="128" xfId="0" applyFont="1" applyBorder="1" applyAlignment="1">
      <alignment horizontal="left" vertical="center"/>
    </xf>
    <xf numFmtId="0" fontId="53" fillId="0" borderId="0" xfId="0" applyFont="1" applyAlignment="1">
      <alignment/>
    </xf>
    <xf numFmtId="0" fontId="40" fillId="0" borderId="0" xfId="0" applyFont="1" applyAlignment="1">
      <alignment vertical="top"/>
    </xf>
    <xf numFmtId="0" fontId="43" fillId="0" borderId="0" xfId="0" applyFont="1" applyAlignment="1">
      <alignment horizontal="left" vertical="center"/>
    </xf>
    <xf numFmtId="0" fontId="43" fillId="0" borderId="0" xfId="0" applyFont="1" applyAlignment="1">
      <alignment horizontal="left" vertical="center" wrapText="1"/>
    </xf>
    <xf numFmtId="0" fontId="41" fillId="0" borderId="0" xfId="0" applyFont="1" applyAlignment="1">
      <alignment horizontal="left" vertical="center"/>
    </xf>
    <xf numFmtId="0" fontId="41" fillId="0" borderId="0" xfId="0" applyFont="1" applyAlignment="1">
      <alignment vertical="top"/>
    </xf>
    <xf numFmtId="0" fontId="41" fillId="0" borderId="0" xfId="0" applyFont="1" applyAlignment="1">
      <alignment vertical="top" wrapText="1"/>
    </xf>
    <xf numFmtId="0" fontId="53" fillId="0" borderId="0" xfId="32">
      <alignment/>
      <protection/>
    </xf>
    <xf numFmtId="0" fontId="39" fillId="0" borderId="16" xfId="0" applyFont="1" applyBorder="1" applyAlignment="1">
      <alignment horizontal="left" vertical="top" wrapText="1"/>
    </xf>
    <xf numFmtId="0" fontId="39" fillId="0" borderId="125" xfId="0" applyFont="1" applyBorder="1" applyAlignment="1">
      <alignment horizontal="left" vertical="top"/>
    </xf>
    <xf numFmtId="0" fontId="39" fillId="0" borderId="116" xfId="0" applyFont="1" applyBorder="1" applyAlignment="1">
      <alignment horizontal="left" vertical="top"/>
    </xf>
    <xf numFmtId="0" fontId="39" fillId="0" borderId="53" xfId="0" applyFont="1" applyBorder="1" applyAlignment="1">
      <alignment horizontal="left" vertical="top" wrapText="1"/>
    </xf>
    <xf numFmtId="0" fontId="39" fillId="0" borderId="117" xfId="0" applyFont="1" applyBorder="1" applyAlignment="1">
      <alignment horizontal="left" vertical="top"/>
    </xf>
    <xf numFmtId="0" fontId="39" fillId="0" borderId="12" xfId="0" applyFont="1" applyBorder="1" applyAlignment="1">
      <alignment horizontal="left" vertical="top" wrapText="1"/>
    </xf>
    <xf numFmtId="0" fontId="40" fillId="0" borderId="32" xfId="0" applyFont="1" applyBorder="1" applyAlignment="1">
      <alignment vertical="top" wrapText="1"/>
    </xf>
    <xf numFmtId="0" fontId="0" fillId="0" borderId="32" xfId="0" applyBorder="1" applyAlignment="1">
      <alignment vertical="top"/>
    </xf>
    <xf numFmtId="0" fontId="0" fillId="0" borderId="96" xfId="0" applyBorder="1" applyAlignment="1">
      <alignment/>
    </xf>
    <xf numFmtId="0" fontId="39" fillId="0" borderId="64" xfId="0" applyFont="1" applyBorder="1" applyAlignment="1">
      <alignment vertical="top" wrapText="1"/>
    </xf>
    <xf numFmtId="0" fontId="40" fillId="0" borderId="53" xfId="0" applyFont="1" applyBorder="1" applyAlignment="1">
      <alignment/>
    </xf>
    <xf numFmtId="0" fontId="40" fillId="0" borderId="78" xfId="0" applyFont="1" applyBorder="1" applyAlignment="1">
      <alignment horizontal="center"/>
    </xf>
    <xf numFmtId="0" fontId="40" fillId="0" borderId="96" xfId="0" applyFont="1" applyBorder="1" applyAlignment="1">
      <alignment horizontal="center"/>
    </xf>
    <xf numFmtId="0" fontId="40" fillId="0" borderId="128" xfId="0" applyFont="1" applyBorder="1" applyAlignment="1">
      <alignment horizontal="center" vertical="center"/>
    </xf>
    <xf numFmtId="0" fontId="40" fillId="0" borderId="119" xfId="0" applyFont="1" applyBorder="1" applyAlignment="1">
      <alignment horizontal="left" vertical="center"/>
    </xf>
    <xf numFmtId="0" fontId="40" fillId="0" borderId="118" xfId="0" applyFont="1" applyBorder="1" applyAlignment="1">
      <alignment horizontal="left" vertical="center"/>
    </xf>
    <xf numFmtId="0" fontId="39" fillId="0" borderId="64" xfId="0" applyFont="1" applyBorder="1" applyAlignment="1">
      <alignment horizontal="left" vertical="center" wrapText="1"/>
    </xf>
    <xf numFmtId="0" fontId="39" fillId="0" borderId="0" xfId="0" applyFont="1" applyBorder="1" applyAlignment="1">
      <alignment vertical="top"/>
    </xf>
    <xf numFmtId="0" fontId="0" fillId="0" borderId="0" xfId="0" applyBorder="1" applyAlignment="1">
      <alignment/>
    </xf>
    <xf numFmtId="0" fontId="40" fillId="0" borderId="128" xfId="0" applyFont="1" applyBorder="1" applyAlignment="1">
      <alignment horizontal="center"/>
    </xf>
    <xf numFmtId="0" fontId="39" fillId="0" borderId="67" xfId="0" applyFont="1" applyBorder="1" applyAlignment="1">
      <alignment vertical="top"/>
    </xf>
    <xf numFmtId="14" fontId="58" fillId="0" borderId="96" xfId="0" applyNumberFormat="1" applyFont="1" applyBorder="1" applyAlignment="1">
      <alignment vertical="center"/>
    </xf>
    <xf numFmtId="0" fontId="40" fillId="0" borderId="96" xfId="0" applyFont="1" applyBorder="1" applyAlignment="1">
      <alignment/>
    </xf>
    <xf numFmtId="0" fontId="40" fillId="0" borderId="53" xfId="0" applyFont="1" applyBorder="1" applyAlignment="1">
      <alignment/>
    </xf>
    <xf numFmtId="0" fontId="40" fillId="0" borderId="53" xfId="0" applyFont="1" applyBorder="1" applyAlignment="1">
      <alignment wrapText="1"/>
    </xf>
    <xf numFmtId="0" fontId="40" fillId="0" borderId="96" xfId="0" applyFont="1" applyBorder="1" applyAlignment="1">
      <alignment wrapText="1"/>
    </xf>
    <xf numFmtId="0" fontId="40" fillId="0" borderId="53" xfId="0" applyFont="1" applyBorder="1" applyAlignment="1">
      <alignment horizontal="left"/>
    </xf>
    <xf numFmtId="0" fontId="40" fillId="0" borderId="39" xfId="0" applyFont="1" applyBorder="1" applyAlignment="1">
      <alignment vertical="center"/>
    </xf>
    <xf numFmtId="0" fontId="42" fillId="0" borderId="31" xfId="0" applyFont="1" applyBorder="1" applyAlignment="1">
      <alignment vertical="center"/>
    </xf>
    <xf numFmtId="0" fontId="42" fillId="0" borderId="81" xfId="0" applyFont="1" applyBorder="1" applyAlignment="1">
      <alignment vertical="center"/>
    </xf>
    <xf numFmtId="0" fontId="40" fillId="0" borderId="53" xfId="0" applyFont="1" applyBorder="1" applyAlignment="1">
      <alignment horizontal="left" wrapText="1"/>
    </xf>
    <xf numFmtId="0" fontId="40" fillId="0" borderId="129" xfId="0" applyFont="1" applyBorder="1" applyAlignment="1">
      <alignment vertical="center" wrapText="1"/>
    </xf>
    <xf numFmtId="0" fontId="40" fillId="0" borderId="130" xfId="0" applyFont="1" applyBorder="1" applyAlignment="1">
      <alignment vertical="center" wrapText="1"/>
    </xf>
    <xf numFmtId="0" fontId="39" fillId="0" borderId="117" xfId="0" applyFont="1" applyBorder="1" applyAlignment="1">
      <alignment vertical="top"/>
    </xf>
    <xf numFmtId="0" fontId="0" fillId="0" borderId="131" xfId="0" applyBorder="1" applyAlignment="1">
      <alignment vertical="top"/>
    </xf>
    <xf numFmtId="0" fontId="0" fillId="0" borderId="125" xfId="0" applyBorder="1" applyAlignment="1">
      <alignment vertical="top"/>
    </xf>
    <xf numFmtId="0" fontId="41" fillId="0" borderId="44" xfId="0" applyFont="1" applyBorder="1" applyAlignment="1">
      <alignment/>
    </xf>
    <xf numFmtId="0" fontId="41" fillId="0" borderId="110" xfId="0" applyFont="1" applyBorder="1" applyAlignment="1">
      <alignment/>
    </xf>
    <xf numFmtId="0" fontId="40" fillId="0" borderId="132" xfId="0" applyFont="1" applyBorder="1" applyAlignment="1">
      <alignment vertical="center" wrapText="1"/>
    </xf>
    <xf numFmtId="0" fontId="0" fillId="0" borderId="33" xfId="0" applyBorder="1" applyAlignment="1">
      <alignment/>
    </xf>
    <xf numFmtId="0" fontId="41" fillId="0" borderId="45" xfId="0" applyFont="1" applyBorder="1" applyAlignment="1">
      <alignment vertical="top" wrapText="1"/>
    </xf>
    <xf numFmtId="0" fontId="39" fillId="0" borderId="33" xfId="0" applyFont="1" applyBorder="1" applyAlignment="1">
      <alignment vertical="top"/>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40" fillId="0" borderId="122" xfId="0" applyFont="1" applyBorder="1" applyAlignment="1">
      <alignment horizontal="center" vertical="center" wrapText="1"/>
    </xf>
    <xf numFmtId="0" fontId="39" fillId="0" borderId="0" xfId="32" applyFont="1" applyAlignment="1">
      <alignment vertical="top" wrapText="1"/>
      <protection/>
    </xf>
    <xf numFmtId="0" fontId="0" fillId="0" borderId="0" xfId="0" applyAlignment="1">
      <alignment vertical="top"/>
    </xf>
    <xf numFmtId="0" fontId="41" fillId="0" borderId="45" xfId="0" applyFont="1" applyBorder="1" applyAlignment="1">
      <alignment wrapText="1"/>
    </xf>
    <xf numFmtId="0" fontId="42" fillId="0" borderId="44" xfId="0" applyFont="1" applyBorder="1" applyAlignment="1">
      <alignment/>
    </xf>
    <xf numFmtId="0" fontId="42" fillId="0" borderId="110" xfId="0" applyFont="1" applyBorder="1" applyAlignment="1">
      <alignment/>
    </xf>
    <xf numFmtId="0" fontId="39" fillId="0" borderId="132" xfId="0" applyFont="1" applyBorder="1" applyAlignment="1">
      <alignment vertical="top" wrapText="1"/>
    </xf>
    <xf numFmtId="0" fontId="0" fillId="0" borderId="135" xfId="0" applyBorder="1" applyAlignment="1">
      <alignment/>
    </xf>
    <xf numFmtId="0" fontId="44" fillId="0" borderId="39" xfId="0" applyFont="1" applyBorder="1" applyAlignment="1">
      <alignment vertical="center" wrapText="1"/>
    </xf>
    <xf numFmtId="0" fontId="44" fillId="0" borderId="31" xfId="0" applyFont="1" applyBorder="1" applyAlignment="1">
      <alignment vertical="center" wrapText="1"/>
    </xf>
    <xf numFmtId="0" fontId="44" fillId="0" borderId="81" xfId="0" applyFont="1" applyBorder="1" applyAlignment="1">
      <alignment vertical="center" wrapText="1"/>
    </xf>
    <xf numFmtId="0" fontId="40" fillId="0" borderId="39" xfId="0" applyFont="1" applyBorder="1" applyAlignment="1">
      <alignment vertical="center" wrapText="1"/>
    </xf>
    <xf numFmtId="0" fontId="40" fillId="0" borderId="31" xfId="0" applyFont="1" applyBorder="1" applyAlignment="1">
      <alignment vertical="center" wrapText="1"/>
    </xf>
    <xf numFmtId="0" fontId="40" fillId="0" borderId="81" xfId="0" applyFont="1" applyBorder="1" applyAlignment="1">
      <alignment vertical="center" wrapText="1"/>
    </xf>
    <xf numFmtId="0" fontId="0" fillId="0" borderId="31" xfId="0" applyBorder="1" applyAlignment="1">
      <alignment/>
    </xf>
    <xf numFmtId="0" fontId="0" fillId="0" borderId="81" xfId="0" applyBorder="1" applyAlignment="1">
      <alignment/>
    </xf>
    <xf numFmtId="0" fontId="40" fillId="0" borderId="39" xfId="0" applyFont="1" applyBorder="1" applyAlignment="1">
      <alignment horizontal="left" wrapText="1"/>
    </xf>
    <xf numFmtId="0" fontId="42" fillId="0" borderId="31" xfId="0" applyFont="1" applyBorder="1" applyAlignment="1">
      <alignment/>
    </xf>
    <xf numFmtId="0" fontId="42" fillId="0" borderId="81" xfId="0" applyFont="1" applyBorder="1" applyAlignment="1">
      <alignment/>
    </xf>
    <xf numFmtId="0" fontId="40" fillId="0" borderId="122" xfId="0" applyFont="1" applyBorder="1" applyAlignment="1">
      <alignment wrapText="1"/>
    </xf>
    <xf numFmtId="0" fontId="40" fillId="0" borderId="133" xfId="0" applyFont="1" applyBorder="1" applyAlignment="1">
      <alignment wrapText="1"/>
    </xf>
    <xf numFmtId="0" fontId="40" fillId="0" borderId="134" xfId="0" applyFont="1" applyBorder="1" applyAlignment="1">
      <alignment wrapText="1"/>
    </xf>
    <xf numFmtId="0" fontId="39" fillId="0" borderId="44" xfId="0" applyFont="1" applyBorder="1" applyAlignment="1">
      <alignment vertical="top"/>
    </xf>
    <xf numFmtId="0" fontId="0" fillId="0" borderId="44" xfId="0" applyBorder="1" applyAlignment="1">
      <alignment/>
    </xf>
    <xf numFmtId="0" fontId="41" fillId="0" borderId="45" xfId="0" applyFont="1" applyBorder="1" applyAlignment="1">
      <alignment horizontal="left"/>
    </xf>
    <xf numFmtId="0" fontId="39" fillId="0" borderId="44" xfId="0" applyFont="1" applyBorder="1" applyAlignment="1">
      <alignment/>
    </xf>
    <xf numFmtId="0" fontId="39" fillId="0" borderId="110" xfId="0" applyFont="1" applyBorder="1" applyAlignment="1">
      <alignment/>
    </xf>
    <xf numFmtId="0" fontId="39" fillId="0" borderId="127" xfId="0" applyFont="1" applyBorder="1" applyAlignment="1">
      <alignment vertical="top"/>
    </xf>
    <xf numFmtId="0" fontId="39" fillId="0" borderId="131" xfId="0" applyFont="1" applyBorder="1" applyAlignment="1">
      <alignment vertical="top"/>
    </xf>
    <xf numFmtId="0" fontId="39" fillId="0" borderId="132" xfId="0" applyFont="1" applyBorder="1" applyAlignment="1">
      <alignment horizontal="left"/>
    </xf>
    <xf numFmtId="0" fontId="0" fillId="0" borderId="129" xfId="0" applyBorder="1" applyAlignment="1">
      <alignment/>
    </xf>
    <xf numFmtId="0" fontId="0" fillId="0" borderId="130" xfId="0" applyBorder="1" applyAlignment="1">
      <alignment/>
    </xf>
    <xf numFmtId="0" fontId="40" fillId="0" borderId="39" xfId="0" applyFont="1" applyBorder="1" applyAlignment="1">
      <alignment wrapText="1"/>
    </xf>
    <xf numFmtId="0" fontId="0" fillId="0" borderId="31" xfId="0" applyBorder="1" applyAlignment="1">
      <alignment wrapText="1"/>
    </xf>
    <xf numFmtId="0" fontId="0" fillId="0" borderId="81" xfId="0" applyBorder="1" applyAlignment="1">
      <alignment wrapText="1"/>
    </xf>
    <xf numFmtId="0" fontId="0" fillId="0" borderId="31" xfId="0" applyBorder="1" applyAlignment="1">
      <alignment vertical="center" wrapText="1"/>
    </xf>
    <xf numFmtId="0" fontId="0" fillId="0" borderId="81" xfId="0" applyBorder="1" applyAlignment="1">
      <alignment vertical="center" wrapText="1"/>
    </xf>
    <xf numFmtId="0" fontId="39" fillId="0" borderId="16" xfId="0" applyFont="1" applyBorder="1" applyAlignment="1">
      <alignment horizontal="left" vertical="top"/>
    </xf>
    <xf numFmtId="0" fontId="42" fillId="0" borderId="16" xfId="0" applyFont="1" applyBorder="1" applyAlignment="1">
      <alignment/>
    </xf>
    <xf numFmtId="0" fontId="40" fillId="0" borderId="16" xfId="0" applyFont="1" applyBorder="1" applyAlignment="1">
      <alignment/>
    </xf>
    <xf numFmtId="0" fontId="40" fillId="0" borderId="78" xfId="0" applyFont="1" applyBorder="1" applyAlignment="1">
      <alignment/>
    </xf>
    <xf numFmtId="0" fontId="57" fillId="0" borderId="16" xfId="0" applyFont="1" applyBorder="1" applyAlignment="1">
      <alignment/>
    </xf>
    <xf numFmtId="0" fontId="57" fillId="0" borderId="78" xfId="0" applyFont="1" applyBorder="1" applyAlignment="1">
      <alignment/>
    </xf>
    <xf numFmtId="16" fontId="39" fillId="0" borderId="131" xfId="0" applyNumberFormat="1" applyFont="1" applyBorder="1" applyAlignment="1">
      <alignment vertical="top"/>
    </xf>
    <xf numFmtId="0" fontId="39" fillId="0" borderId="22" xfId="0" applyFont="1" applyBorder="1" applyAlignment="1">
      <alignment vertical="top"/>
    </xf>
    <xf numFmtId="0" fontId="42" fillId="0" borderId="38" xfId="0" applyFont="1" applyBorder="1" applyAlignment="1">
      <alignment/>
    </xf>
    <xf numFmtId="0" fontId="42" fillId="0" borderId="75" xfId="0" applyFont="1" applyBorder="1" applyAlignment="1">
      <alignment/>
    </xf>
    <xf numFmtId="0" fontId="40" fillId="0" borderId="122" xfId="0" applyFont="1" applyBorder="1" applyAlignment="1">
      <alignment vertical="center" wrapText="1"/>
    </xf>
    <xf numFmtId="0" fontId="40" fillId="0" borderId="133" xfId="0" applyFont="1" applyBorder="1" applyAlignment="1">
      <alignment vertical="center" wrapText="1"/>
    </xf>
    <xf numFmtId="0" fontId="40" fillId="0" borderId="134" xfId="0" applyFont="1" applyBorder="1" applyAlignment="1">
      <alignment vertical="center" wrapText="1"/>
    </xf>
    <xf numFmtId="0" fontId="41" fillId="0" borderId="45" xfId="0" applyFont="1" applyBorder="1" applyAlignment="1">
      <alignment horizontal="left" vertical="top"/>
    </xf>
    <xf numFmtId="0" fontId="40" fillId="0" borderId="10" xfId="0" applyFont="1" applyBorder="1" applyAlignment="1">
      <alignment horizontal="left" vertical="top" wrapText="1"/>
    </xf>
    <xf numFmtId="0" fontId="42" fillId="0" borderId="0" xfId="0" applyFont="1" applyBorder="1" applyAlignment="1">
      <alignment wrapText="1"/>
    </xf>
    <xf numFmtId="0" fontId="42" fillId="0" borderId="107" xfId="0" applyFont="1" applyBorder="1" applyAlignment="1">
      <alignment wrapText="1"/>
    </xf>
    <xf numFmtId="0" fontId="40" fillId="0" borderId="9" xfId="0" applyFont="1" applyBorder="1" applyAlignment="1">
      <alignment vertical="top"/>
    </xf>
    <xf numFmtId="0" fontId="42" fillId="0" borderId="9" xfId="0" applyFont="1" applyBorder="1" applyAlignment="1">
      <alignment/>
    </xf>
    <xf numFmtId="0" fontId="40" fillId="0" borderId="16" xfId="0" applyFont="1" applyBorder="1" applyAlignment="1">
      <alignment vertical="top"/>
    </xf>
    <xf numFmtId="0" fontId="40" fillId="0" borderId="22" xfId="0" applyFont="1" applyBorder="1" applyAlignment="1">
      <alignment horizontal="left" vertical="top" wrapText="1"/>
    </xf>
    <xf numFmtId="0" fontId="42" fillId="0" borderId="38" xfId="0" applyFont="1" applyBorder="1" applyAlignment="1">
      <alignment wrapText="1"/>
    </xf>
    <xf numFmtId="0" fontId="42" fillId="0" borderId="75" xfId="0" applyFont="1" applyBorder="1" applyAlignment="1">
      <alignment wrapText="1"/>
    </xf>
    <xf numFmtId="0" fontId="39" fillId="0" borderId="22" xfId="0" applyFont="1" applyBorder="1" applyAlignment="1">
      <alignment horizontal="left" vertical="top" wrapText="1"/>
    </xf>
    <xf numFmtId="0" fontId="0" fillId="0" borderId="38" xfId="0" applyBorder="1" applyAlignment="1">
      <alignment wrapText="1"/>
    </xf>
    <xf numFmtId="0" fontId="40" fillId="0" borderId="53" xfId="0" applyFont="1" applyBorder="1" applyAlignment="1">
      <alignment horizontal="left" vertical="top" wrapText="1"/>
    </xf>
    <xf numFmtId="0" fontId="42" fillId="0" borderId="53" xfId="0" applyFont="1" applyBorder="1" applyAlignment="1">
      <alignment wrapText="1"/>
    </xf>
    <xf numFmtId="0" fontId="0" fillId="0" borderId="53" xfId="0" applyBorder="1" applyAlignment="1">
      <alignment wrapText="1"/>
    </xf>
    <xf numFmtId="0" fontId="40" fillId="0" borderId="39" xfId="0" applyFont="1" applyBorder="1" applyAlignment="1">
      <alignment horizontal="left" vertical="top" wrapText="1"/>
    </xf>
    <xf numFmtId="0" fontId="0" fillId="0" borderId="30" xfId="0" applyBorder="1" applyAlignment="1">
      <alignment wrapText="1"/>
    </xf>
    <xf numFmtId="0" fontId="0" fillId="0" borderId="136" xfId="0" applyBorder="1" applyAlignment="1">
      <alignment vertical="top"/>
    </xf>
    <xf numFmtId="0" fontId="39" fillId="0" borderId="53" xfId="0" applyFont="1" applyBorder="1" applyAlignment="1">
      <alignment horizontal="left" vertical="top" wrapText="1"/>
    </xf>
    <xf numFmtId="0" fontId="40" fillId="0" borderId="64" xfId="0" applyFont="1" applyBorder="1" applyAlignment="1">
      <alignment vertical="top" wrapText="1"/>
    </xf>
    <xf numFmtId="0" fontId="42" fillId="0" borderId="64" xfId="0" applyFont="1" applyBorder="1" applyAlignment="1">
      <alignment/>
    </xf>
    <xf numFmtId="0" fontId="41" fillId="0" borderId="45" xfId="0" applyFont="1" applyBorder="1" applyAlignment="1">
      <alignment horizontal="left" vertical="top" wrapText="1"/>
    </xf>
    <xf numFmtId="0" fontId="41" fillId="0" borderId="44" xfId="0" applyFont="1" applyBorder="1" applyAlignment="1">
      <alignment horizontal="left" vertical="top" wrapText="1"/>
    </xf>
    <xf numFmtId="0" fontId="41" fillId="0" borderId="110" xfId="0" applyFont="1" applyBorder="1" applyAlignment="1">
      <alignment horizontal="left" vertical="top" wrapText="1"/>
    </xf>
    <xf numFmtId="0" fontId="39" fillId="0" borderId="10" xfId="0" applyFont="1" applyBorder="1" applyAlignment="1">
      <alignment horizontal="left" vertical="top" wrapText="1"/>
    </xf>
    <xf numFmtId="0" fontId="39" fillId="0" borderId="0" xfId="0" applyFont="1" applyBorder="1" applyAlignment="1">
      <alignment horizontal="left" vertical="top" wrapText="1"/>
    </xf>
    <xf numFmtId="0" fontId="39" fillId="0" borderId="107" xfId="0" applyFont="1" applyBorder="1" applyAlignment="1">
      <alignment horizontal="left" vertical="top" wrapText="1"/>
    </xf>
    <xf numFmtId="0" fontId="40" fillId="0" borderId="39" xfId="0" applyFont="1" applyBorder="1" applyAlignment="1">
      <alignment vertical="top" wrapText="1"/>
    </xf>
    <xf numFmtId="0" fontId="40" fillId="0" borderId="31" xfId="0" applyFont="1" applyBorder="1" applyAlignment="1">
      <alignment vertical="top" wrapText="1"/>
    </xf>
    <xf numFmtId="0" fontId="40" fillId="0" borderId="81" xfId="0" applyFont="1" applyBorder="1" applyAlignment="1">
      <alignment vertical="top" wrapText="1"/>
    </xf>
    <xf numFmtId="0" fontId="41" fillId="0" borderId="44" xfId="0" applyFont="1" applyBorder="1" applyAlignment="1">
      <alignment horizontal="left" vertical="top"/>
    </xf>
    <xf numFmtId="0" fontId="41" fillId="0" borderId="110" xfId="0" applyFont="1" applyBorder="1" applyAlignment="1">
      <alignment horizontal="left" vertical="top"/>
    </xf>
    <xf numFmtId="0" fontId="39" fillId="0" borderId="39" xfId="0" applyFont="1" applyBorder="1" applyAlignment="1">
      <alignment horizontal="left" vertical="top"/>
    </xf>
    <xf numFmtId="0" fontId="39" fillId="0" borderId="31" xfId="0" applyFont="1" applyBorder="1" applyAlignment="1">
      <alignment horizontal="left" vertical="top"/>
    </xf>
    <xf numFmtId="0" fontId="39" fillId="0" borderId="81" xfId="0" applyFont="1" applyBorder="1" applyAlignment="1">
      <alignment horizontal="left" vertical="top"/>
    </xf>
    <xf numFmtId="0" fontId="0" fillId="0" borderId="31" xfId="0" applyBorder="1" applyAlignment="1">
      <alignment/>
    </xf>
    <xf numFmtId="0" fontId="0" fillId="0" borderId="81" xfId="0" applyBorder="1" applyAlignment="1">
      <alignment/>
    </xf>
    <xf numFmtId="0" fontId="39" fillId="0" borderId="16" xfId="0" applyFont="1" applyBorder="1" applyAlignment="1">
      <alignment horizontal="left" vertical="top" wrapText="1"/>
    </xf>
    <xf numFmtId="0" fontId="42" fillId="0" borderId="16" xfId="0" applyFont="1" applyBorder="1" applyAlignment="1">
      <alignment wrapText="1"/>
    </xf>
    <xf numFmtId="14" fontId="58" fillId="0" borderId="132" xfId="0" applyNumberFormat="1" applyFont="1" applyBorder="1" applyAlignment="1">
      <alignment vertical="top" wrapText="1"/>
    </xf>
    <xf numFmtId="0" fontId="58" fillId="0" borderId="130" xfId="0" applyFont="1" applyBorder="1" applyAlignment="1">
      <alignment vertical="top" wrapText="1"/>
    </xf>
    <xf numFmtId="16" fontId="39" fillId="0" borderId="117" xfId="0" applyNumberFormat="1" applyFont="1" applyBorder="1" applyAlignment="1">
      <alignment vertical="top"/>
    </xf>
    <xf numFmtId="0" fontId="39" fillId="0" borderId="39" xfId="0" applyFont="1" applyBorder="1" applyAlignment="1">
      <alignment horizontal="left" vertical="top" wrapText="1"/>
    </xf>
    <xf numFmtId="0" fontId="39" fillId="0" borderId="31" xfId="0" applyFont="1" applyBorder="1" applyAlignment="1">
      <alignment horizontal="left" vertical="top" wrapText="1"/>
    </xf>
    <xf numFmtId="0" fontId="39" fillId="0" borderId="81" xfId="0" applyFont="1" applyBorder="1" applyAlignment="1">
      <alignment horizontal="left" vertical="top" wrapText="1"/>
    </xf>
    <xf numFmtId="0" fontId="40" fillId="0" borderId="11" xfId="0" applyFont="1" applyBorder="1" applyAlignment="1">
      <alignment vertical="top" wrapText="1"/>
    </xf>
    <xf numFmtId="0" fontId="40" fillId="0" borderId="34" xfId="0" applyFont="1" applyBorder="1" applyAlignment="1">
      <alignment vertical="top" wrapText="1"/>
    </xf>
    <xf numFmtId="0" fontId="40" fillId="0" borderId="137" xfId="0" applyFont="1" applyBorder="1" applyAlignment="1">
      <alignment vertical="top" wrapText="1"/>
    </xf>
    <xf numFmtId="0" fontId="40" fillId="0" borderId="10" xfId="0" applyFont="1" applyBorder="1" applyAlignment="1">
      <alignment vertical="top" wrapText="1"/>
    </xf>
    <xf numFmtId="0" fontId="40" fillId="0" borderId="0" xfId="0" applyFont="1" applyBorder="1" applyAlignment="1">
      <alignment vertical="top" wrapText="1"/>
    </xf>
    <xf numFmtId="0" fontId="40" fillId="0" borderId="107" xfId="0" applyFont="1" applyBorder="1" applyAlignment="1">
      <alignment vertical="top" wrapText="1"/>
    </xf>
    <xf numFmtId="0" fontId="40" fillId="0" borderId="10" xfId="0" applyFont="1" applyBorder="1" applyAlignment="1">
      <alignment vertical="top"/>
    </xf>
    <xf numFmtId="0" fontId="40" fillId="0" borderId="0" xfId="0" applyFont="1" applyBorder="1" applyAlignment="1">
      <alignment vertical="top"/>
    </xf>
    <xf numFmtId="0" fontId="40" fillId="0" borderId="107" xfId="0" applyFont="1" applyBorder="1" applyAlignment="1">
      <alignment vertical="top"/>
    </xf>
    <xf numFmtId="0" fontId="39" fillId="0" borderId="39" xfId="0" applyFont="1" applyBorder="1" applyAlignment="1">
      <alignment vertical="top"/>
    </xf>
    <xf numFmtId="0" fontId="39" fillId="0" borderId="31" xfId="0" applyFont="1" applyBorder="1" applyAlignment="1">
      <alignment vertical="top"/>
    </xf>
    <xf numFmtId="0" fontId="39" fillId="0" borderId="81" xfId="0" applyFont="1" applyBorder="1" applyAlignment="1">
      <alignment vertical="top"/>
    </xf>
    <xf numFmtId="0" fontId="40" fillId="0" borderId="122" xfId="0" applyFont="1" applyBorder="1" applyAlignment="1">
      <alignment vertical="top" wrapText="1"/>
    </xf>
    <xf numFmtId="0" fontId="40" fillId="0" borderId="133" xfId="0" applyFont="1" applyBorder="1" applyAlignment="1">
      <alignment vertical="top" wrapText="1"/>
    </xf>
    <xf numFmtId="0" fontId="40" fillId="0" borderId="134" xfId="0" applyFont="1" applyBorder="1" applyAlignment="1">
      <alignment vertical="top" wrapText="1"/>
    </xf>
    <xf numFmtId="0" fontId="40" fillId="0" borderId="45" xfId="0" applyFont="1" applyBorder="1" applyAlignment="1">
      <alignment horizontal="justify" vertical="justify"/>
    </xf>
    <xf numFmtId="0" fontId="40" fillId="0" borderId="44" xfId="0" applyFont="1" applyBorder="1" applyAlignment="1">
      <alignment horizontal="justify" vertical="justify"/>
    </xf>
    <xf numFmtId="0" fontId="40" fillId="0" borderId="110" xfId="0" applyFont="1" applyBorder="1" applyAlignment="1">
      <alignment horizontal="justify" vertical="justify"/>
    </xf>
    <xf numFmtId="0" fontId="0" fillId="0" borderId="44" xfId="0" applyBorder="1" applyAlignment="1">
      <alignment horizontal="justify" vertical="justify"/>
    </xf>
    <xf numFmtId="0" fontId="0" fillId="0" borderId="110" xfId="0" applyBorder="1" applyAlignment="1">
      <alignment horizontal="justify" vertical="justify"/>
    </xf>
    <xf numFmtId="0" fontId="39" fillId="0" borderId="132" xfId="0" applyFont="1" applyBorder="1" applyAlignment="1">
      <alignment vertical="top"/>
    </xf>
    <xf numFmtId="0" fontId="45" fillId="0" borderId="129" xfId="0" applyFont="1" applyBorder="1" applyAlignment="1">
      <alignment/>
    </xf>
    <xf numFmtId="0" fontId="45" fillId="0" borderId="130" xfId="0" applyFont="1" applyBorder="1" applyAlignment="1">
      <alignment/>
    </xf>
    <xf numFmtId="0" fontId="39" fillId="0" borderId="122" xfId="0" applyFont="1" applyBorder="1" applyAlignment="1">
      <alignment horizontal="left" vertical="top"/>
    </xf>
    <xf numFmtId="0" fontId="0" fillId="0" borderId="133" xfId="0" applyBorder="1" applyAlignment="1">
      <alignment/>
    </xf>
    <xf numFmtId="0" fontId="0" fillId="0" borderId="134" xfId="0" applyBorder="1" applyAlignment="1">
      <alignment/>
    </xf>
    <xf numFmtId="0" fontId="39" fillId="0" borderId="0" xfId="0" applyFont="1" applyAlignment="1">
      <alignment vertical="top"/>
    </xf>
    <xf numFmtId="0" fontId="0" fillId="0" borderId="0" xfId="0" applyAlignment="1">
      <alignment/>
    </xf>
    <xf numFmtId="0" fontId="0" fillId="0" borderId="32" xfId="0" applyBorder="1" applyAlignment="1">
      <alignment/>
    </xf>
    <xf numFmtId="0" fontId="46" fillId="0" borderId="0" xfId="0" applyFont="1" applyAlignment="1">
      <alignment horizontal="center"/>
    </xf>
    <xf numFmtId="0" fontId="46" fillId="0" borderId="0" xfId="0" applyFont="1" applyAlignment="1">
      <alignment horizontal="center" wrapText="1"/>
    </xf>
    <xf numFmtId="0" fontId="47" fillId="0" borderId="90" xfId="0" applyFont="1" applyBorder="1" applyAlignment="1">
      <alignment vertical="top" wrapText="1"/>
    </xf>
    <xf numFmtId="0" fontId="48" fillId="0" borderId="90" xfId="0" applyFont="1" applyBorder="1" applyAlignment="1">
      <alignment/>
    </xf>
    <xf numFmtId="0" fontId="49" fillId="0" borderId="90" xfId="0" applyFont="1" applyBorder="1" applyAlignment="1">
      <alignment/>
    </xf>
    <xf numFmtId="0" fontId="49" fillId="0" borderId="88" xfId="0" applyFont="1" applyBorder="1" applyAlignment="1">
      <alignment/>
    </xf>
    <xf numFmtId="0" fontId="40" fillId="0" borderId="16" xfId="0" applyFont="1" applyFill="1" applyBorder="1" applyAlignment="1" applyProtection="1">
      <alignment horizontal="left" vertical="top" wrapText="1" shrinkToFit="1"/>
      <protection locked="0"/>
    </xf>
    <xf numFmtId="0" fontId="40" fillId="0" borderId="16" xfId="0" applyFont="1" applyBorder="1" applyAlignment="1" applyProtection="1">
      <alignment horizontal="left" vertical="top"/>
      <protection locked="0"/>
    </xf>
    <xf numFmtId="0" fontId="40" fillId="0" borderId="78" xfId="0" applyFont="1" applyBorder="1" applyAlignment="1" applyProtection="1">
      <alignment horizontal="left" vertical="top"/>
      <protection locked="0"/>
    </xf>
    <xf numFmtId="0" fontId="40" fillId="0" borderId="53" xfId="0" applyFont="1" applyFill="1" applyBorder="1" applyAlignment="1" applyProtection="1">
      <alignment horizontal="left" vertical="top" wrapText="1" shrinkToFit="1"/>
      <protection locked="0"/>
    </xf>
    <xf numFmtId="0" fontId="40" fillId="0" borderId="53" xfId="0" applyFont="1" applyBorder="1" applyAlignment="1" applyProtection="1">
      <alignment horizontal="left" vertical="top" wrapText="1" shrinkToFit="1"/>
      <protection locked="0"/>
    </xf>
    <xf numFmtId="0" fontId="40" fillId="0" borderId="96" xfId="0" applyFont="1" applyBorder="1" applyAlignment="1" applyProtection="1">
      <alignment horizontal="left" vertical="top" wrapText="1" shrinkToFit="1"/>
      <protection locked="0"/>
    </xf>
    <xf numFmtId="0" fontId="40" fillId="0" borderId="122" xfId="0" applyFont="1" applyBorder="1" applyAlignment="1" applyProtection="1">
      <alignment horizontal="left" vertical="top" wrapText="1"/>
      <protection locked="0"/>
    </xf>
    <xf numFmtId="0" fontId="40" fillId="0" borderId="133" xfId="0" applyFont="1" applyBorder="1" applyAlignment="1" applyProtection="1">
      <alignment horizontal="left" vertical="top" wrapText="1"/>
      <protection locked="0"/>
    </xf>
    <xf numFmtId="0" fontId="40" fillId="0" borderId="134" xfId="0" applyFont="1" applyBorder="1" applyAlignment="1" applyProtection="1">
      <alignment horizontal="left" vertical="top" wrapText="1"/>
      <protection locked="0"/>
    </xf>
    <xf numFmtId="0" fontId="39" fillId="0" borderId="44" xfId="0" applyFont="1" applyBorder="1" applyAlignment="1">
      <alignment horizontal="left" vertical="top"/>
    </xf>
    <xf numFmtId="0" fontId="39" fillId="0" borderId="44" xfId="0" applyFont="1" applyBorder="1" applyAlignment="1">
      <alignment horizontal="left" vertical="top" wrapText="1"/>
    </xf>
    <xf numFmtId="0" fontId="40" fillId="0" borderId="44" xfId="0" applyFont="1" applyBorder="1" applyAlignment="1">
      <alignment horizontal="left" vertical="top"/>
    </xf>
    <xf numFmtId="0" fontId="0" fillId="0" borderId="44" xfId="0" applyBorder="1" applyAlignment="1">
      <alignment horizontal="left" vertical="top"/>
    </xf>
    <xf numFmtId="0" fontId="40" fillId="0" borderId="16" xfId="0" applyFont="1" applyBorder="1" applyAlignment="1" applyProtection="1">
      <alignment horizontal="left" vertical="top" wrapText="1"/>
      <protection locked="0"/>
    </xf>
    <xf numFmtId="0" fontId="40" fillId="0" borderId="78" xfId="0" applyFont="1" applyBorder="1" applyAlignment="1" applyProtection="1">
      <alignment horizontal="left" vertical="top" wrapText="1"/>
      <protection locked="0"/>
    </xf>
    <xf numFmtId="0" fontId="40" fillId="0" borderId="53" xfId="0" applyFont="1" applyBorder="1" applyAlignment="1" applyProtection="1">
      <alignment horizontal="left" vertical="top"/>
      <protection locked="0"/>
    </xf>
    <xf numFmtId="0" fontId="40" fillId="0" borderId="96" xfId="0" applyFont="1" applyBorder="1" applyAlignment="1" applyProtection="1">
      <alignment horizontal="left" vertical="top"/>
      <protection locked="0"/>
    </xf>
    <xf numFmtId="0" fontId="39" fillId="0" borderId="125" xfId="0" applyFont="1" applyBorder="1" applyAlignment="1">
      <alignment vertical="top"/>
    </xf>
    <xf numFmtId="0" fontId="39" fillId="0" borderId="12" xfId="0" applyFont="1" applyBorder="1" applyAlignment="1">
      <alignment vertical="top" wrapText="1"/>
    </xf>
    <xf numFmtId="0" fontId="39" fillId="0" borderId="9" xfId="0" applyFont="1" applyBorder="1" applyAlignment="1">
      <alignment vertical="top" wrapText="1"/>
    </xf>
    <xf numFmtId="0" fontId="39" fillId="0" borderId="16" xfId="0" applyFont="1" applyBorder="1" applyAlignment="1">
      <alignment vertical="top" wrapText="1"/>
    </xf>
    <xf numFmtId="0" fontId="0" fillId="0" borderId="53" xfId="0" applyBorder="1" applyAlignment="1" applyProtection="1">
      <alignment horizontal="left" vertical="top"/>
      <protection locked="0"/>
    </xf>
    <xf numFmtId="0" fontId="40" fillId="0" borderId="39" xfId="0" applyFont="1" applyBorder="1" applyAlignment="1" applyProtection="1">
      <alignment horizontal="left" vertical="top"/>
      <protection locked="0"/>
    </xf>
    <xf numFmtId="0" fontId="40" fillId="0" borderId="31" xfId="0" applyFont="1"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40" fillId="0" borderId="81" xfId="0" applyFont="1" applyBorder="1" applyAlignment="1" applyProtection="1">
      <alignment horizontal="left" vertical="top"/>
      <protection locked="0"/>
    </xf>
    <xf numFmtId="0" fontId="40" fillId="0" borderId="39"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0" fillId="0" borderId="96" xfId="0" applyBorder="1" applyAlignment="1" applyProtection="1">
      <alignment horizontal="left" vertical="top"/>
      <protection locked="0"/>
    </xf>
    <xf numFmtId="0" fontId="40" fillId="0" borderId="53" xfId="0" applyFont="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96" xfId="0" applyBorder="1" applyAlignment="1" applyProtection="1">
      <alignment horizontal="left" vertical="top" wrapText="1"/>
      <protection locked="0"/>
    </xf>
    <xf numFmtId="0" fontId="40" fillId="0" borderId="53" xfId="0" applyFont="1" applyBorder="1" applyAlignment="1" applyProtection="1">
      <alignment horizontal="center" vertical="center"/>
      <protection locked="0"/>
    </xf>
    <xf numFmtId="0" fontId="40" fillId="0" borderId="53" xfId="0" applyFont="1" applyBorder="1" applyAlignment="1" applyProtection="1">
      <alignment horizontal="center" vertical="center" wrapText="1"/>
      <protection locked="0"/>
    </xf>
    <xf numFmtId="0" fontId="40" fillId="0" borderId="96" xfId="0" applyFont="1" applyBorder="1" applyAlignment="1" applyProtection="1">
      <alignment horizontal="center" vertical="center"/>
      <protection locked="0"/>
    </xf>
    <xf numFmtId="0" fontId="39" fillId="0" borderId="53" xfId="0" applyFont="1" applyBorder="1" applyAlignment="1">
      <alignment vertical="top" wrapText="1"/>
    </xf>
    <xf numFmtId="0" fontId="0" fillId="0" borderId="53" xfId="0" applyBorder="1" applyAlignment="1">
      <alignment/>
    </xf>
    <xf numFmtId="0" fontId="0" fillId="0" borderId="96" xfId="0" applyBorder="1" applyAlignment="1">
      <alignment/>
    </xf>
    <xf numFmtId="0" fontId="43" fillId="0" borderId="11" xfId="0" applyFont="1" applyBorder="1" applyAlignment="1" applyProtection="1">
      <alignment horizontal="left" vertical="top" wrapText="1"/>
      <protection locked="0"/>
    </xf>
    <xf numFmtId="0" fontId="43" fillId="0" borderId="34" xfId="0" applyFont="1" applyBorder="1" applyAlignment="1" applyProtection="1">
      <alignment horizontal="left" vertical="top" wrapText="1"/>
      <protection locked="0"/>
    </xf>
    <xf numFmtId="0" fontId="43" fillId="0" borderId="137" xfId="0" applyFont="1" applyBorder="1" applyAlignment="1" applyProtection="1">
      <alignment horizontal="left" vertical="top" wrapText="1"/>
      <protection locked="0"/>
    </xf>
    <xf numFmtId="0" fontId="43" fillId="0" borderId="10" xfId="0" applyFont="1" applyBorder="1" applyAlignment="1" applyProtection="1">
      <alignment horizontal="left" vertical="top" wrapText="1"/>
      <protection locked="0"/>
    </xf>
    <xf numFmtId="0" fontId="43" fillId="0" borderId="0" xfId="0" applyFont="1" applyBorder="1" applyAlignment="1" applyProtection="1">
      <alignment horizontal="left" vertical="top" wrapText="1"/>
      <protection locked="0"/>
    </xf>
    <xf numFmtId="0" fontId="43" fillId="0" borderId="107" xfId="0" applyFont="1" applyBorder="1" applyAlignment="1" applyProtection="1">
      <alignment horizontal="left" vertical="top" wrapText="1"/>
      <protection locked="0"/>
    </xf>
    <xf numFmtId="0" fontId="43" fillId="0" borderId="22" xfId="0" applyFont="1" applyBorder="1" applyAlignment="1" applyProtection="1">
      <alignment horizontal="left" vertical="top" wrapText="1"/>
      <protection locked="0"/>
    </xf>
    <xf numFmtId="0" fontId="43" fillId="0" borderId="38" xfId="0" applyFont="1" applyBorder="1" applyAlignment="1" applyProtection="1">
      <alignment horizontal="left" vertical="top" wrapText="1"/>
      <protection locked="0"/>
    </xf>
    <xf numFmtId="0" fontId="43" fillId="0" borderId="75" xfId="0" applyFont="1" applyBorder="1" applyAlignment="1" applyProtection="1">
      <alignment horizontal="left" vertical="top" wrapText="1"/>
      <protection locked="0"/>
    </xf>
    <xf numFmtId="0" fontId="39" fillId="0" borderId="64" xfId="0" applyFont="1" applyBorder="1" applyAlignment="1">
      <alignment vertical="top" wrapText="1"/>
    </xf>
    <xf numFmtId="0" fontId="0" fillId="0" borderId="64" xfId="0" applyBorder="1" applyAlignment="1">
      <alignment/>
    </xf>
    <xf numFmtId="0" fontId="29" fillId="0" borderId="122" xfId="24" applyBorder="1" applyAlignment="1" applyProtection="1">
      <alignment horizontal="left"/>
      <protection locked="0"/>
    </xf>
    <xf numFmtId="0" fontId="40" fillId="0" borderId="133" xfId="0" applyFont="1" applyBorder="1" applyAlignment="1" applyProtection="1">
      <alignment horizontal="left"/>
      <protection locked="0"/>
    </xf>
    <xf numFmtId="0" fontId="40" fillId="0" borderId="134" xfId="0" applyFont="1" applyBorder="1" applyAlignment="1" applyProtection="1">
      <alignment horizontal="left"/>
      <protection locked="0"/>
    </xf>
    <xf numFmtId="0" fontId="39" fillId="0" borderId="0" xfId="0" applyFont="1" applyBorder="1" applyAlignment="1">
      <alignment vertical="top"/>
    </xf>
    <xf numFmtId="0" fontId="0" fillId="0" borderId="0" xfId="0" applyBorder="1" applyAlignment="1">
      <alignment/>
    </xf>
    <xf numFmtId="0" fontId="48" fillId="0" borderId="88" xfId="0" applyFont="1" applyBorder="1" applyAlignment="1">
      <alignment/>
    </xf>
    <xf numFmtId="0" fontId="40" fillId="0" borderId="96" xfId="0" applyFont="1" applyBorder="1" applyAlignment="1" applyProtection="1">
      <alignment horizontal="left" vertical="top" wrapText="1"/>
      <protection locked="0"/>
    </xf>
    <xf numFmtId="0" fontId="39" fillId="0" borderId="116" xfId="0" applyFont="1" applyBorder="1" applyAlignment="1">
      <alignment vertical="top"/>
    </xf>
    <xf numFmtId="0" fontId="0" fillId="0" borderId="53" xfId="0" applyBorder="1" applyAlignment="1">
      <alignment vertical="top" wrapText="1"/>
    </xf>
    <xf numFmtId="0" fontId="40" fillId="0" borderId="53" xfId="0" applyFont="1" applyBorder="1" applyAlignment="1">
      <alignment vertical="top" wrapText="1"/>
    </xf>
    <xf numFmtId="0" fontId="40" fillId="0" borderId="30" xfId="0" applyFont="1" applyBorder="1" applyAlignment="1" applyProtection="1">
      <alignment horizontal="left" vertical="top"/>
      <protection locked="0"/>
    </xf>
    <xf numFmtId="0" fontId="29" fillId="0" borderId="39" xfId="24" applyBorder="1" applyAlignment="1" applyProtection="1">
      <alignment horizontal="left" vertical="top"/>
      <protection locked="0"/>
    </xf>
    <xf numFmtId="0" fontId="40" fillId="0" borderId="64" xfId="0" applyFont="1" applyBorder="1" applyAlignment="1" applyProtection="1">
      <alignment horizontal="left" vertical="top" wrapText="1"/>
      <protection locked="0"/>
    </xf>
    <xf numFmtId="0" fontId="40" fillId="0" borderId="128" xfId="0" applyFont="1" applyBorder="1" applyAlignment="1" applyProtection="1">
      <alignment horizontal="left" vertical="top" wrapText="1"/>
      <protection locked="0"/>
    </xf>
    <xf numFmtId="0" fontId="39" fillId="0" borderId="0" xfId="0" applyFont="1" applyAlignment="1">
      <alignment vertical="top" wrapText="1"/>
    </xf>
    <xf numFmtId="0" fontId="40" fillId="0" borderId="0" xfId="0" applyFont="1" applyAlignment="1">
      <alignment/>
    </xf>
    <xf numFmtId="0" fontId="0" fillId="0" borderId="16" xfId="0" applyBorder="1" applyAlignment="1">
      <alignment/>
    </xf>
    <xf numFmtId="0" fontId="0" fillId="0" borderId="16" xfId="0" applyBorder="1" applyAlignment="1" applyProtection="1">
      <alignment horizontal="left" vertical="top"/>
      <protection locked="0"/>
    </xf>
    <xf numFmtId="0" fontId="45" fillId="0" borderId="53" xfId="0" applyFont="1" applyBorder="1" applyAlignment="1">
      <alignment/>
    </xf>
    <xf numFmtId="0" fontId="39" fillId="0" borderId="39" xfId="0" applyFont="1" applyBorder="1" applyAlignment="1">
      <alignment vertical="top" wrapText="1"/>
    </xf>
    <xf numFmtId="0" fontId="0" fillId="0" borderId="30" xfId="0" applyBorder="1" applyAlignment="1">
      <alignment/>
    </xf>
    <xf numFmtId="0" fontId="0" fillId="0" borderId="39" xfId="0" applyBorder="1" applyAlignment="1">
      <alignment/>
    </xf>
    <xf numFmtId="0" fontId="45" fillId="0" borderId="31" xfId="0" applyFont="1" applyBorder="1" applyAlignment="1">
      <alignment/>
    </xf>
    <xf numFmtId="0" fontId="0" fillId="0" borderId="39" xfId="0" applyBorder="1" applyAlignment="1" applyProtection="1">
      <alignment horizontal="left"/>
      <protection locked="0"/>
    </xf>
    <xf numFmtId="0" fontId="0" fillId="0" borderId="31" xfId="0" applyBorder="1" applyAlignment="1" applyProtection="1">
      <alignment horizontal="left"/>
      <protection locked="0"/>
    </xf>
    <xf numFmtId="0" fontId="0" fillId="0" borderId="30" xfId="0" applyBorder="1" applyAlignment="1" applyProtection="1">
      <alignment horizontal="left"/>
      <protection locked="0"/>
    </xf>
    <xf numFmtId="0" fontId="40" fillId="0" borderId="53" xfId="0" applyFont="1" applyBorder="1" applyAlignment="1" applyProtection="1">
      <alignment horizontal="left"/>
      <protection locked="0"/>
    </xf>
    <xf numFmtId="0" fontId="39" fillId="0" borderId="122" xfId="0" applyFont="1" applyBorder="1" applyAlignment="1">
      <alignment vertical="top" wrapText="1"/>
    </xf>
    <xf numFmtId="0" fontId="0" fillId="0" borderId="138" xfId="0" applyBorder="1" applyAlignment="1">
      <alignment/>
    </xf>
    <xf numFmtId="0" fontId="0" fillId="0" borderId="122" xfId="0" applyBorder="1" applyAlignment="1" applyProtection="1">
      <alignment horizontal="left" vertical="top"/>
      <protection locked="0"/>
    </xf>
    <xf numFmtId="0" fontId="0" fillId="0" borderId="133" xfId="0" applyBorder="1" applyAlignment="1" applyProtection="1">
      <alignment horizontal="left" vertical="top"/>
      <protection locked="0"/>
    </xf>
    <xf numFmtId="0" fontId="0" fillId="0" borderId="138" xfId="0" applyBorder="1" applyAlignment="1" applyProtection="1">
      <alignment horizontal="left" vertical="top"/>
      <protection locked="0"/>
    </xf>
    <xf numFmtId="0" fontId="47" fillId="0" borderId="45" xfId="0" applyFont="1" applyBorder="1" applyAlignment="1">
      <alignment vertical="top" wrapText="1"/>
    </xf>
    <xf numFmtId="0" fontId="47" fillId="0" borderId="44" xfId="0" applyFont="1" applyBorder="1" applyAlignment="1">
      <alignment/>
    </xf>
    <xf numFmtId="0" fontId="47" fillId="0" borderId="110" xfId="0" applyFont="1" applyBorder="1" applyAlignment="1">
      <alignment/>
    </xf>
    <xf numFmtId="0" fontId="54" fillId="0" borderId="127" xfId="0" applyFont="1" applyBorder="1" applyAlignment="1">
      <alignment vertical="top"/>
    </xf>
    <xf numFmtId="0" fontId="40" fillId="0" borderId="132" xfId="0" applyFont="1" applyBorder="1" applyAlignment="1">
      <alignment vertical="top" wrapText="1"/>
    </xf>
    <xf numFmtId="0" fontId="0" fillId="0" borderId="129" xfId="0" applyFont="1" applyBorder="1" applyAlignment="1">
      <alignment/>
    </xf>
    <xf numFmtId="0" fontId="0" fillId="0" borderId="130" xfId="0" applyFont="1" applyBorder="1" applyAlignment="1">
      <alignment/>
    </xf>
    <xf numFmtId="0" fontId="53" fillId="0" borderId="53" xfId="0" applyFont="1" applyBorder="1" applyAlignment="1">
      <alignment/>
    </xf>
    <xf numFmtId="0" fontId="53" fillId="0" borderId="96" xfId="0" applyFont="1" applyBorder="1" applyAlignment="1">
      <alignment/>
    </xf>
    <xf numFmtId="0" fontId="0" fillId="0" borderId="44" xfId="0" applyBorder="1" applyAlignment="1">
      <alignment vertical="top"/>
    </xf>
    <xf numFmtId="0" fontId="54" fillId="0" borderId="131" xfId="0" applyFont="1" applyBorder="1" applyAlignment="1">
      <alignment vertical="top"/>
    </xf>
    <xf numFmtId="0" fontId="0" fillId="0" borderId="64" xfId="0" applyBorder="1" applyAlignment="1" applyProtection="1">
      <alignment horizontal="left" vertical="center"/>
      <protection locked="0"/>
    </xf>
    <xf numFmtId="0" fontId="40" fillId="0" borderId="64" xfId="0" applyFont="1" applyBorder="1" applyAlignment="1">
      <alignment horizontal="left" vertical="center"/>
    </xf>
    <xf numFmtId="0" fontId="40" fillId="0" borderId="64" xfId="0" applyFont="1" applyBorder="1" applyAlignment="1" applyProtection="1">
      <alignment/>
      <protection locked="0"/>
    </xf>
    <xf numFmtId="0" fontId="0" fillId="0" borderId="64" xfId="0" applyBorder="1" applyAlignment="1" applyProtection="1">
      <alignment/>
      <protection locked="0"/>
    </xf>
    <xf numFmtId="0" fontId="0" fillId="0" borderId="128" xfId="0" applyBorder="1" applyAlignment="1" applyProtection="1">
      <alignment/>
      <protection locked="0"/>
    </xf>
    <xf numFmtId="0" fontId="0" fillId="0" borderId="128" xfId="0" applyBorder="1" applyAlignment="1">
      <alignment/>
    </xf>
    <xf numFmtId="0" fontId="39" fillId="0" borderId="132" xfId="0" applyFont="1" applyBorder="1" applyAlignment="1" applyProtection="1">
      <alignment vertical="center" wrapText="1"/>
      <protection locked="0"/>
    </xf>
    <xf numFmtId="0" fontId="0" fillId="0" borderId="129" xfId="0" applyBorder="1" applyAlignment="1" applyProtection="1">
      <alignment vertical="center"/>
      <protection locked="0"/>
    </xf>
    <xf numFmtId="0" fontId="0" fillId="0" borderId="135" xfId="0" applyBorder="1" applyAlignment="1" applyProtection="1">
      <alignment vertical="center"/>
      <protection locked="0"/>
    </xf>
    <xf numFmtId="0" fontId="40" fillId="0" borderId="120" xfId="0" applyFont="1" applyBorder="1" applyAlignment="1">
      <alignment horizontal="left" vertical="center"/>
    </xf>
    <xf numFmtId="0" fontId="40" fillId="0" borderId="132" xfId="0" applyFont="1" applyBorder="1" applyAlignment="1" applyProtection="1">
      <alignment horizontal="left" vertical="center"/>
      <protection locked="0"/>
    </xf>
    <xf numFmtId="0" fontId="0" fillId="0" borderId="129" xfId="0" applyBorder="1" applyAlignment="1" applyProtection="1">
      <alignment horizontal="left" vertical="center"/>
      <protection locked="0"/>
    </xf>
    <xf numFmtId="0" fontId="0" fillId="0" borderId="130" xfId="0" applyBorder="1" applyAlignment="1" applyProtection="1">
      <alignment horizontal="left" vertical="center"/>
      <protection locked="0"/>
    </xf>
    <xf numFmtId="0" fontId="46" fillId="0" borderId="0" xfId="0" applyFont="1" applyAlignment="1">
      <alignment horizontal="center" vertical="center" wrapText="1"/>
    </xf>
    <xf numFmtId="0" fontId="43" fillId="0" borderId="0" xfId="0" applyFont="1" applyBorder="1" applyAlignment="1">
      <alignment vertical="top" wrapText="1"/>
    </xf>
    <xf numFmtId="0" fontId="49" fillId="0" borderId="0" xfId="0" applyFont="1" applyBorder="1" applyAlignment="1">
      <alignment wrapText="1"/>
    </xf>
    <xf numFmtId="0" fontId="43" fillId="0" borderId="16" xfId="0" applyFont="1" applyFill="1" applyBorder="1" applyAlignment="1" applyProtection="1">
      <alignment horizontal="left" vertical="center" wrapText="1" shrinkToFit="1"/>
      <protection locked="0"/>
    </xf>
    <xf numFmtId="0" fontId="43" fillId="0" borderId="16" xfId="0" applyFont="1" applyBorder="1" applyAlignment="1" applyProtection="1">
      <alignment horizontal="left" vertical="center"/>
      <protection locked="0"/>
    </xf>
    <xf numFmtId="0" fontId="43" fillId="0" borderId="78" xfId="0" applyFont="1" applyBorder="1" applyAlignment="1" applyProtection="1">
      <alignment horizontal="left" vertical="center"/>
      <protection locked="0"/>
    </xf>
    <xf numFmtId="0" fontId="43" fillId="0" borderId="53" xfId="0" applyFont="1" applyFill="1" applyBorder="1" applyAlignment="1" applyProtection="1">
      <alignment horizontal="left" vertical="center" wrapText="1" shrinkToFit="1"/>
      <protection locked="0"/>
    </xf>
    <xf numFmtId="0" fontId="43" fillId="0" borderId="53" xfId="0" applyFont="1" applyBorder="1" applyAlignment="1" applyProtection="1">
      <alignment horizontal="left" vertical="center" wrapText="1" shrinkToFit="1"/>
      <protection locked="0"/>
    </xf>
    <xf numFmtId="0" fontId="43" fillId="0" borderId="96" xfId="0" applyFont="1" applyBorder="1" applyAlignment="1" applyProtection="1">
      <alignment horizontal="left" vertical="center" wrapText="1" shrinkToFit="1"/>
      <protection locked="0"/>
    </xf>
    <xf numFmtId="0" fontId="43" fillId="0" borderId="12" xfId="0" applyFont="1" applyBorder="1" applyAlignment="1">
      <alignment horizontal="left" vertical="center" wrapText="1"/>
    </xf>
    <xf numFmtId="0" fontId="43" fillId="0" borderId="123" xfId="0" applyFont="1" applyBorder="1" applyAlignment="1">
      <alignment horizontal="left" vertical="center" wrapText="1"/>
    </xf>
    <xf numFmtId="0" fontId="39" fillId="0" borderId="44" xfId="0" applyFont="1" applyBorder="1" applyAlignment="1">
      <alignment vertical="top" wrapText="1"/>
    </xf>
    <xf numFmtId="0" fontId="40" fillId="0" borderId="44" xfId="0" applyFont="1" applyBorder="1" applyAlignment="1">
      <alignment/>
    </xf>
    <xf numFmtId="0" fontId="43" fillId="0" borderId="16" xfId="0" applyFont="1" applyBorder="1" applyAlignment="1" applyProtection="1">
      <alignment horizontal="left" vertical="center" wrapText="1"/>
      <protection locked="0"/>
    </xf>
    <xf numFmtId="0" fontId="43" fillId="0" borderId="78" xfId="0" applyFont="1" applyBorder="1" applyAlignment="1" applyProtection="1">
      <alignment horizontal="left" vertical="center" wrapText="1"/>
      <protection locked="0"/>
    </xf>
    <xf numFmtId="0" fontId="43" fillId="0" borderId="53" xfId="0" applyFont="1" applyBorder="1" applyAlignment="1" applyProtection="1">
      <alignment horizontal="left" vertical="center"/>
      <protection locked="0"/>
    </xf>
    <xf numFmtId="0" fontId="43" fillId="0" borderId="96" xfId="0" applyFont="1" applyBorder="1" applyAlignment="1" applyProtection="1">
      <alignment horizontal="left" vertical="center"/>
      <protection locked="0"/>
    </xf>
    <xf numFmtId="0" fontId="43" fillId="0" borderId="11" xfId="0" applyFont="1" applyBorder="1" applyAlignment="1">
      <alignment horizontal="left" vertical="center" wrapText="1"/>
    </xf>
    <xf numFmtId="0" fontId="0" fillId="0" borderId="34" xfId="0" applyBorder="1" applyAlignment="1">
      <alignment horizontal="left" vertical="center" wrapText="1"/>
    </xf>
    <xf numFmtId="0" fontId="0" fillId="0" borderId="137"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07" xfId="0" applyBorder="1" applyAlignment="1">
      <alignment horizontal="left" vertical="center" wrapText="1"/>
    </xf>
    <xf numFmtId="0" fontId="0" fillId="0" borderId="22" xfId="0" applyBorder="1" applyAlignment="1">
      <alignment horizontal="left" vertical="center" wrapText="1"/>
    </xf>
    <xf numFmtId="0" fontId="0" fillId="0" borderId="38" xfId="0" applyBorder="1" applyAlignment="1">
      <alignment horizontal="left" vertical="center" wrapText="1"/>
    </xf>
    <xf numFmtId="0" fontId="0" fillId="0" borderId="75" xfId="0" applyBorder="1" applyAlignment="1">
      <alignment horizontal="left" vertical="center" wrapText="1"/>
    </xf>
    <xf numFmtId="0" fontId="43" fillId="0" borderId="39" xfId="0" applyFont="1" applyBorder="1" applyAlignment="1" applyProtection="1">
      <alignment horizontal="left" vertical="center" wrapText="1"/>
      <protection locked="0"/>
    </xf>
    <xf numFmtId="0" fontId="43" fillId="0" borderId="31" xfId="0" applyFont="1" applyBorder="1" applyAlignment="1" applyProtection="1">
      <alignment horizontal="left" vertical="center" wrapText="1"/>
      <protection locked="0"/>
    </xf>
    <xf numFmtId="0" fontId="49" fillId="0" borderId="31" xfId="0" applyFont="1" applyBorder="1" applyAlignment="1" applyProtection="1">
      <alignment horizontal="left" vertical="center" wrapText="1"/>
      <protection locked="0"/>
    </xf>
    <xf numFmtId="0" fontId="49" fillId="0" borderId="81" xfId="0" applyFont="1" applyBorder="1" applyAlignment="1" applyProtection="1">
      <alignment horizontal="left" vertical="center" wrapText="1"/>
      <protection locked="0"/>
    </xf>
    <xf numFmtId="0" fontId="43" fillId="0" borderId="53" xfId="0" applyFont="1" applyBorder="1" applyAlignment="1" applyProtection="1">
      <alignment horizontal="left" vertical="center" wrapText="1"/>
      <protection locked="0"/>
    </xf>
    <xf numFmtId="0" fontId="49" fillId="0" borderId="53" xfId="0" applyFont="1" applyBorder="1" applyAlignment="1" applyProtection="1">
      <alignment horizontal="left" vertical="center" wrapText="1"/>
      <protection locked="0"/>
    </xf>
    <xf numFmtId="0" fontId="49" fillId="0" borderId="96" xfId="0" applyFont="1" applyBorder="1" applyAlignment="1" applyProtection="1">
      <alignment horizontal="left" vertical="center" wrapText="1"/>
      <protection locked="0"/>
    </xf>
    <xf numFmtId="0" fontId="43" fillId="0" borderId="39"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0" fillId="0" borderId="31" xfId="0" applyBorder="1" applyAlignment="1">
      <alignment horizontal="left" vertical="center"/>
    </xf>
    <xf numFmtId="0" fontId="0" fillId="0" borderId="81" xfId="0" applyBorder="1" applyAlignment="1">
      <alignment horizontal="left" vertical="center"/>
    </xf>
    <xf numFmtId="0" fontId="43" fillId="0" borderId="53" xfId="0" applyFont="1" applyBorder="1" applyAlignment="1" applyProtection="1">
      <alignment vertical="top" wrapText="1"/>
      <protection locked="0"/>
    </xf>
    <xf numFmtId="0" fontId="43" fillId="0" borderId="53" xfId="0" applyFont="1" applyBorder="1" applyAlignment="1" applyProtection="1">
      <alignment wrapText="1"/>
      <protection locked="0"/>
    </xf>
    <xf numFmtId="0" fontId="43" fillId="0" borderId="96" xfId="0" applyFont="1" applyBorder="1" applyAlignment="1" applyProtection="1">
      <alignment wrapText="1"/>
      <protection locked="0"/>
    </xf>
    <xf numFmtId="0" fontId="49" fillId="0" borderId="64" xfId="24" applyFont="1" applyBorder="1" applyAlignment="1" applyProtection="1">
      <alignment horizontal="left" vertical="center"/>
      <protection locked="0"/>
    </xf>
    <xf numFmtId="0" fontId="49" fillId="0" borderId="64" xfId="0" applyFont="1" applyBorder="1" applyAlignment="1" applyProtection="1">
      <alignment horizontal="left" vertical="center"/>
      <protection locked="0"/>
    </xf>
    <xf numFmtId="0" fontId="49" fillId="0" borderId="128" xfId="0" applyFont="1" applyBorder="1" applyAlignment="1" applyProtection="1">
      <alignment horizontal="left" vertical="center"/>
      <protection locked="0"/>
    </xf>
    <xf numFmtId="0" fontId="53" fillId="0" borderId="0" xfId="0" applyFont="1" applyBorder="1" applyAlignment="1">
      <alignment/>
    </xf>
    <xf numFmtId="0" fontId="43" fillId="0" borderId="96" xfId="0" applyFont="1" applyBorder="1" applyAlignment="1" applyProtection="1">
      <alignment horizontal="left" vertical="center" wrapText="1"/>
      <protection locked="0"/>
    </xf>
    <xf numFmtId="0" fontId="40" fillId="0" borderId="53" xfId="0" applyFont="1" applyBorder="1" applyAlignment="1">
      <alignment horizontal="left" vertical="center"/>
    </xf>
    <xf numFmtId="0" fontId="40" fillId="0" borderId="53" xfId="0" applyFont="1" applyBorder="1" applyAlignment="1" applyProtection="1">
      <alignment horizontal="left" vertical="center"/>
      <protection locked="0"/>
    </xf>
    <xf numFmtId="0" fontId="40" fillId="0" borderId="96" xfId="0" applyFont="1" applyBorder="1" applyAlignment="1" applyProtection="1">
      <alignment horizontal="left" vertical="center"/>
      <protection locked="0"/>
    </xf>
    <xf numFmtId="0" fontId="40" fillId="0" borderId="53" xfId="0" applyFont="1" applyBorder="1" applyAlignment="1">
      <alignment horizontal="left" vertical="center" wrapText="1"/>
    </xf>
    <xf numFmtId="0" fontId="40" fillId="0" borderId="53" xfId="0" applyFont="1" applyBorder="1" applyAlignment="1" applyProtection="1">
      <alignment horizontal="left" vertical="center" wrapText="1"/>
      <protection locked="0"/>
    </xf>
    <xf numFmtId="0" fontId="40" fillId="0" borderId="96" xfId="0" applyFont="1" applyBorder="1" applyAlignment="1" applyProtection="1">
      <alignment horizontal="left" vertical="center" wrapText="1"/>
      <protection locked="0"/>
    </xf>
    <xf numFmtId="0" fontId="52" fillId="0" borderId="53" xfId="24" applyFont="1" applyBorder="1" applyAlignment="1" applyProtection="1">
      <alignment horizontal="left" vertical="center"/>
      <protection locked="0"/>
    </xf>
    <xf numFmtId="0" fontId="43" fillId="0" borderId="64" xfId="0" applyFont="1" applyBorder="1" applyAlignment="1" applyProtection="1">
      <alignment horizontal="left" vertical="center" wrapText="1"/>
      <protection locked="0"/>
    </xf>
    <xf numFmtId="0" fontId="43" fillId="0" borderId="128" xfId="0" applyFont="1" applyBorder="1" applyAlignment="1" applyProtection="1">
      <alignment horizontal="left" vertical="center" wrapText="1"/>
      <protection locked="0"/>
    </xf>
    <xf numFmtId="0" fontId="49" fillId="0" borderId="16" xfId="0" applyFont="1" applyBorder="1" applyAlignment="1" applyProtection="1">
      <alignment horizontal="left" vertical="center"/>
      <protection locked="0"/>
    </xf>
    <xf numFmtId="0" fontId="0" fillId="0" borderId="30" xfId="0" applyBorder="1" applyAlignment="1">
      <alignment/>
    </xf>
    <xf numFmtId="0" fontId="43" fillId="0" borderId="39" xfId="0" applyFont="1" applyBorder="1" applyAlignment="1">
      <alignment vertical="top" wrapText="1"/>
    </xf>
    <xf numFmtId="0" fontId="49" fillId="0" borderId="31" xfId="0" applyFont="1" applyBorder="1" applyAlignment="1">
      <alignment wrapText="1"/>
    </xf>
    <xf numFmtId="0" fontId="49" fillId="0" borderId="81" xfId="0" applyFont="1" applyBorder="1" applyAlignment="1">
      <alignment wrapText="1"/>
    </xf>
    <xf numFmtId="0" fontId="49" fillId="0" borderId="53" xfId="0" applyFont="1" applyBorder="1" applyAlignment="1" applyProtection="1">
      <alignment horizontal="left" vertical="center"/>
      <protection locked="0"/>
    </xf>
    <xf numFmtId="0" fontId="49" fillId="0" borderId="64" xfId="0" applyFont="1" applyBorder="1" applyAlignment="1" applyProtection="1">
      <alignment horizontal="left" vertical="center"/>
      <protection locked="0"/>
    </xf>
    <xf numFmtId="0" fontId="43" fillId="0" borderId="22" xfId="0" applyFont="1" applyBorder="1" applyAlignment="1">
      <alignment vertical="top" wrapText="1"/>
    </xf>
    <xf numFmtId="0" fontId="49" fillId="0" borderId="38" xfId="0" applyFont="1" applyBorder="1" applyAlignment="1">
      <alignment wrapText="1"/>
    </xf>
    <xf numFmtId="0" fontId="49" fillId="0" borderId="75" xfId="0" applyFont="1" applyBorder="1" applyAlignment="1">
      <alignment wrapText="1"/>
    </xf>
    <xf numFmtId="0" fontId="40" fillId="0" borderId="11" xfId="0" applyFont="1" applyBorder="1" applyAlignment="1">
      <alignment wrapText="1"/>
    </xf>
    <xf numFmtId="0" fontId="0" fillId="0" borderId="34" xfId="0" applyFont="1" applyBorder="1" applyAlignment="1">
      <alignment wrapText="1"/>
    </xf>
    <xf numFmtId="0" fontId="0" fillId="0" borderId="137" xfId="0" applyFont="1" applyBorder="1" applyAlignment="1">
      <alignment wrapText="1"/>
    </xf>
    <xf numFmtId="0" fontId="40" fillId="0" borderId="10" xfId="0" applyFont="1" applyBorder="1" applyAlignment="1">
      <alignment wrapText="1"/>
    </xf>
    <xf numFmtId="0" fontId="0" fillId="0" borderId="0" xfId="0" applyAlignment="1">
      <alignment wrapText="1"/>
    </xf>
    <xf numFmtId="0" fontId="0" fillId="0" borderId="107" xfId="0" applyBorder="1" applyAlignment="1">
      <alignment wrapText="1"/>
    </xf>
    <xf numFmtId="0" fontId="43" fillId="0" borderId="10" xfId="0" applyFont="1" applyBorder="1" applyAlignment="1">
      <alignment wrapText="1"/>
    </xf>
    <xf numFmtId="0" fontId="0" fillId="0" borderId="0" xfId="0" applyFont="1" applyAlignment="1">
      <alignment wrapText="1"/>
    </xf>
    <xf numFmtId="0" fontId="0" fillId="0" borderId="107" xfId="0" applyFont="1" applyBorder="1" applyAlignment="1">
      <alignment wrapText="1"/>
    </xf>
    <xf numFmtId="0" fontId="43" fillId="0" borderId="22" xfId="0" applyFont="1" applyBorder="1" applyAlignment="1">
      <alignment wrapText="1"/>
    </xf>
    <xf numFmtId="0" fontId="2" fillId="0" borderId="38" xfId="0" applyFont="1" applyBorder="1" applyAlignment="1">
      <alignment wrapText="1"/>
    </xf>
    <xf numFmtId="0" fontId="2" fillId="0" borderId="75" xfId="0" applyFont="1" applyBorder="1" applyAlignment="1">
      <alignment wrapText="1"/>
    </xf>
    <xf numFmtId="0" fontId="40" fillId="0" borderId="12" xfId="0" applyFont="1" applyBorder="1" applyAlignment="1">
      <alignment vertical="top" wrapText="1"/>
    </xf>
    <xf numFmtId="0" fontId="53" fillId="0" borderId="12" xfId="0" applyFont="1" applyBorder="1" applyAlignment="1">
      <alignment/>
    </xf>
    <xf numFmtId="0" fontId="53" fillId="0" borderId="123" xfId="0" applyFont="1" applyBorder="1" applyAlignment="1">
      <alignment/>
    </xf>
    <xf numFmtId="0" fontId="43" fillId="0" borderId="139" xfId="0" applyFont="1" applyBorder="1" applyAlignment="1">
      <alignment vertical="top" wrapText="1"/>
    </xf>
    <xf numFmtId="0" fontId="43" fillId="0" borderId="31" xfId="0" applyFont="1" applyBorder="1" applyAlignment="1">
      <alignment wrapText="1"/>
    </xf>
    <xf numFmtId="0" fontId="43" fillId="0" borderId="81" xfId="0" applyFont="1" applyBorder="1" applyAlignment="1">
      <alignment wrapText="1"/>
    </xf>
    <xf numFmtId="0" fontId="0" fillId="0" borderId="140" xfId="0" applyBorder="1" applyAlignment="1">
      <alignment horizontal="center" vertical="top"/>
    </xf>
    <xf numFmtId="0" fontId="0" fillId="0" borderId="21" xfId="0" applyBorder="1" applyAlignment="1">
      <alignment horizontal="center" vertical="top"/>
    </xf>
    <xf numFmtId="0" fontId="40" fillId="0" borderId="141" xfId="0" applyFont="1" applyBorder="1" applyAlignment="1">
      <alignment vertical="top" wrapText="1"/>
    </xf>
    <xf numFmtId="0" fontId="0" fillId="0" borderId="33" xfId="0" applyBorder="1" applyAlignment="1">
      <alignment/>
    </xf>
    <xf numFmtId="0" fontId="0" fillId="0" borderId="142" xfId="0" applyBorder="1" applyAlignment="1">
      <alignment/>
    </xf>
    <xf numFmtId="0" fontId="0" fillId="0" borderId="38" xfId="0" applyBorder="1" applyAlignment="1">
      <alignment/>
    </xf>
    <xf numFmtId="0" fontId="0" fillId="0" borderId="75" xfId="0" applyBorder="1" applyAlignment="1">
      <alignment/>
    </xf>
    <xf numFmtId="0" fontId="40" fillId="0" borderId="31" xfId="0" applyFont="1" applyBorder="1" applyAlignment="1">
      <alignment wrapText="1"/>
    </xf>
    <xf numFmtId="0" fontId="40" fillId="0" borderId="81" xfId="0" applyFont="1" applyBorder="1" applyAlignment="1">
      <alignment wrapText="1"/>
    </xf>
    <xf numFmtId="0" fontId="43" fillId="0" borderId="121" xfId="0" applyFont="1" applyBorder="1" applyAlignment="1">
      <alignment vertical="top" wrapText="1"/>
    </xf>
    <xf numFmtId="0" fontId="40" fillId="0" borderId="33" xfId="0" applyFont="1" applyBorder="1" applyAlignment="1">
      <alignment vertical="top"/>
    </xf>
    <xf numFmtId="0" fontId="40" fillId="0" borderId="33" xfId="0" applyFont="1" applyBorder="1" applyAlignment="1">
      <alignment/>
    </xf>
    <xf numFmtId="0" fontId="40" fillId="0" borderId="0" xfId="0" applyFont="1" applyAlignment="1">
      <alignment wrapText="1"/>
    </xf>
    <xf numFmtId="0" fontId="40" fillId="0" borderId="0" xfId="0" applyFont="1" applyAlignment="1">
      <alignment vertical="top" wrapText="1"/>
    </xf>
    <xf numFmtId="168" fontId="9" fillId="0" borderId="69" xfId="27" applyFont="1" applyFill="1" applyBorder="1" applyAlignment="1" applyProtection="1">
      <alignment horizontal="center" vertical="center" wrapText="1"/>
      <protection hidden="1"/>
    </xf>
    <xf numFmtId="0" fontId="0" fillId="0" borderId="143" xfId="0" applyBorder="1" applyAlignment="1">
      <alignment horizontal="center" vertical="center" wrapText="1"/>
    </xf>
    <xf numFmtId="168" fontId="8" fillId="0" borderId="102" xfId="27"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0" xfId="0" applyBorder="1" applyAlignment="1" applyProtection="1">
      <alignment/>
      <protection hidden="1"/>
    </xf>
    <xf numFmtId="168" fontId="11" fillId="0" borderId="43" xfId="27"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7"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35" xfId="27" applyFont="1" applyFill="1"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8" fillId="0" borderId="145" xfId="27"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43" xfId="0" applyBorder="1" applyAlignment="1" applyProtection="1">
      <alignment horizontal="center" vertical="center" wrapText="1"/>
      <protection hidden="1"/>
    </xf>
    <xf numFmtId="168" fontId="9" fillId="0" borderId="146" xfId="27"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53" xfId="27" applyFont="1" applyFill="1" applyBorder="1" applyAlignment="1" applyProtection="1">
      <alignment vertical="center"/>
      <protection locked="0"/>
    </xf>
    <xf numFmtId="0" fontId="0" fillId="0" borderId="53" xfId="0" applyBorder="1" applyAlignment="1" applyProtection="1">
      <alignment vertical="center"/>
      <protection locked="0"/>
    </xf>
    <xf numFmtId="168" fontId="8" fillId="0" borderId="147" xfId="27" applyFont="1" applyFill="1" applyBorder="1" applyAlignment="1" applyProtection="1">
      <alignment vertical="center"/>
      <protection locked="0"/>
    </xf>
    <xf numFmtId="0" fontId="0" fillId="0" borderId="147" xfId="0" applyBorder="1" applyAlignment="1" applyProtection="1">
      <alignment vertical="center"/>
      <protection locked="0"/>
    </xf>
    <xf numFmtId="168" fontId="8" fillId="0" borderId="39" xfId="27"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9" fillId="0" borderId="10" xfId="27" applyFont="1" applyFill="1" applyBorder="1" applyAlignment="1" applyProtection="1">
      <alignment/>
      <protection hidden="1" locked="0"/>
    </xf>
    <xf numFmtId="0" fontId="0" fillId="0" borderId="0" xfId="0" applyAlignment="1" applyProtection="1">
      <alignment/>
      <protection locked="0"/>
    </xf>
    <xf numFmtId="0" fontId="0" fillId="0" borderId="2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23" xfId="0" applyBorder="1" applyAlignment="1" applyProtection="1">
      <alignment/>
      <protection locked="0"/>
    </xf>
    <xf numFmtId="168" fontId="7" fillId="0" borderId="147" xfId="27" applyBorder="1" applyAlignment="1" applyProtection="1">
      <alignment vertical="center"/>
      <protection locked="0"/>
    </xf>
    <xf numFmtId="0" fontId="0" fillId="0" borderId="148" xfId="0" applyBorder="1" applyAlignment="1" applyProtection="1">
      <alignment vertical="center"/>
      <protection locked="0"/>
    </xf>
    <xf numFmtId="168" fontId="24" fillId="0" borderId="31" xfId="27"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49" xfId="28" applyNumberFormat="1" applyFont="1" applyFill="1" applyBorder="1" applyAlignment="1" applyProtection="1">
      <alignment horizontal="center" vertical="center"/>
      <protection locked="0"/>
    </xf>
    <xf numFmtId="49" fontId="0" fillId="0" borderId="150" xfId="0" applyNumberFormat="1" applyBorder="1" applyAlignment="1" applyProtection="1">
      <alignment horizontal="center" vertical="center"/>
      <protection locked="0"/>
    </xf>
    <xf numFmtId="49" fontId="0" fillId="0" borderId="151" xfId="0" applyNumberFormat="1" applyBorder="1" applyAlignment="1" applyProtection="1">
      <alignment horizontal="center" vertical="center"/>
      <protection locked="0"/>
    </xf>
    <xf numFmtId="168" fontId="11" fillId="2" borderId="152" xfId="27"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9" fillId="0" borderId="10" xfId="27"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53" xfId="0" applyBorder="1" applyAlignment="1" applyProtection="1">
      <alignment vertical="center"/>
      <protection locked="0"/>
    </xf>
    <xf numFmtId="168" fontId="7" fillId="0" borderId="53" xfId="27" applyBorder="1" applyAlignment="1" applyProtection="1">
      <alignment vertical="center"/>
      <protection locked="0"/>
    </xf>
    <xf numFmtId="0" fontId="0" fillId="0" borderId="95" xfId="0" applyBorder="1" applyAlignment="1" applyProtection="1">
      <alignment vertical="center"/>
      <protection locked="0"/>
    </xf>
    <xf numFmtId="168" fontId="8" fillId="0" borderId="146" xfId="27"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8" fillId="0" borderId="146" xfId="27"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 xfId="27"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45" xfId="27" applyFont="1" applyFill="1" applyBorder="1" applyAlignment="1" applyProtection="1">
      <alignment horizontal="center" vertical="center"/>
      <protection hidden="1"/>
    </xf>
    <xf numFmtId="0" fontId="0" fillId="0" borderId="154" xfId="0" applyBorder="1" applyAlignment="1" applyProtection="1">
      <alignment horizontal="center" vertical="center"/>
      <protection hidden="1"/>
    </xf>
    <xf numFmtId="14" fontId="8" fillId="0" borderId="145" xfId="27"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54" xfId="0" applyNumberFormat="1" applyBorder="1" applyAlignment="1" applyProtection="1">
      <alignment horizontal="center" vertical="center"/>
      <protection locked="0"/>
    </xf>
    <xf numFmtId="168" fontId="11" fillId="0" borderId="155" xfId="27" applyFont="1" applyFill="1" applyBorder="1" applyAlignment="1" applyProtection="1">
      <alignment horizontal="center" vertical="center"/>
      <protection hidden="1"/>
    </xf>
    <xf numFmtId="0" fontId="0" fillId="0" borderId="156" xfId="0" applyBorder="1" applyAlignment="1" applyProtection="1">
      <alignment horizontal="center" vertical="center"/>
      <protection hidden="1"/>
    </xf>
    <xf numFmtId="0" fontId="0" fillId="0" borderId="157" xfId="0" applyBorder="1" applyAlignment="1" applyProtection="1">
      <alignment horizontal="center" vertical="center"/>
      <protection hidden="1"/>
    </xf>
    <xf numFmtId="168" fontId="9" fillId="0" borderId="30" xfId="27"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11" fillId="0" borderId="0" xfId="27"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03" xfId="27"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46" xfId="27" applyFont="1" applyBorder="1" applyAlignment="1" applyProtection="1">
      <alignment vertical="center"/>
      <protection locked="0"/>
    </xf>
    <xf numFmtId="0" fontId="0" fillId="0" borderId="158" xfId="0" applyBorder="1" applyAlignment="1" applyProtection="1">
      <alignment vertical="center"/>
      <protection locked="0"/>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49" fontId="9" fillId="2" borderId="129" xfId="28" applyNumberFormat="1" applyFont="1" applyFill="1" applyBorder="1" applyAlignment="1" applyProtection="1">
      <alignment/>
      <protection locked="0"/>
    </xf>
    <xf numFmtId="49" fontId="12" fillId="0" borderId="130" xfId="0" applyNumberFormat="1" applyFont="1" applyBorder="1" applyAlignment="1" applyProtection="1">
      <alignment/>
      <protection locked="0"/>
    </xf>
    <xf numFmtId="168" fontId="37" fillId="2" borderId="34" xfId="28"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29" xfId="28" applyFont="1" applyFill="1" applyBorder="1" applyAlignment="1" applyProtection="1">
      <alignment shrinkToFit="1"/>
      <protection/>
    </xf>
    <xf numFmtId="0" fontId="12" fillId="0" borderId="130" xfId="0" applyFont="1" applyBorder="1" applyAlignment="1">
      <alignment shrinkToFit="1"/>
    </xf>
    <xf numFmtId="168" fontId="37" fillId="2" borderId="34" xfId="28"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3">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80" xfId="27"/>
    <cellStyle name="normální_81" xfId="28"/>
    <cellStyle name="normální_82" xfId="29"/>
    <cellStyle name="normální_Algoritmus ICO" xfId="30"/>
    <cellStyle name="normální_Příloha 8" xfId="31"/>
    <cellStyle name="normální_Sešit2" xfId="32"/>
    <cellStyle name="Percent" xfId="33"/>
    <cellStyle name="Percent" xfId="34"/>
    <cellStyle name="Followed Hyperlink" xfId="35"/>
    <cellStyle name="Total" xfId="36"/>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239" customWidth="1"/>
    <col min="2" max="2" width="7.75390625" style="239" customWidth="1"/>
    <col min="3" max="3" width="19.75390625" style="239" customWidth="1"/>
    <col min="4" max="4" width="7.75390625" style="240" customWidth="1"/>
    <col min="5" max="5" width="7.375" style="240" customWidth="1"/>
    <col min="6" max="6" width="1.00390625" style="239" customWidth="1"/>
    <col min="7" max="16384" width="11.375" style="239" customWidth="1"/>
  </cols>
  <sheetData>
    <row r="1" ht="12.75">
      <c r="B1" s="238" t="s">
        <v>148</v>
      </c>
    </row>
    <row r="2" ht="13.5" thickBot="1"/>
    <row r="3" spans="2:6" ht="27" thickBot="1" thickTop="1">
      <c r="B3" s="241" t="s">
        <v>149</v>
      </c>
      <c r="C3" s="242" t="s">
        <v>150</v>
      </c>
      <c r="D3" s="242" t="s">
        <v>151</v>
      </c>
      <c r="E3" s="242" t="s">
        <v>152</v>
      </c>
      <c r="F3" s="242"/>
    </row>
    <row r="4" spans="1:8" ht="13.5" thickTop="1">
      <c r="A4" s="239">
        <v>1</v>
      </c>
      <c r="B4" s="243">
        <v>8888</v>
      </c>
      <c r="C4" s="243" t="s">
        <v>153</v>
      </c>
      <c r="D4" s="244" t="s">
        <v>154</v>
      </c>
      <c r="E4" s="244" t="s">
        <v>154</v>
      </c>
      <c r="F4" s="245"/>
      <c r="G4" s="251">
        <v>58</v>
      </c>
      <c r="H4" s="249">
        <f>LEN(C4)</f>
        <v>17</v>
      </c>
    </row>
    <row r="5" spans="1:8" ht="12.75">
      <c r="A5" s="239">
        <v>2</v>
      </c>
      <c r="B5" s="246" t="s">
        <v>157</v>
      </c>
      <c r="C5" s="246" t="s">
        <v>158</v>
      </c>
      <c r="D5" s="247" t="s">
        <v>154</v>
      </c>
      <c r="E5" s="247" t="s">
        <v>154</v>
      </c>
      <c r="F5" s="248"/>
      <c r="H5" s="249">
        <f>LEN(C5)</f>
        <v>9</v>
      </c>
    </row>
    <row r="6" spans="1:12" ht="12.75">
      <c r="A6" s="239">
        <v>3</v>
      </c>
      <c r="B6" s="250" t="s">
        <v>170</v>
      </c>
      <c r="C6" s="246" t="s">
        <v>171</v>
      </c>
      <c r="D6" s="247" t="s">
        <v>154</v>
      </c>
      <c r="E6" s="247" t="s">
        <v>172</v>
      </c>
      <c r="F6" s="248"/>
      <c r="H6" s="249" t="e">
        <f>LEN(#REF!)</f>
        <v>#REF!</v>
      </c>
      <c r="I6" s="250" t="s">
        <v>163</v>
      </c>
      <c r="J6" s="246" t="s">
        <v>164</v>
      </c>
      <c r="K6" s="247" t="s">
        <v>154</v>
      </c>
      <c r="L6" s="247" t="s">
        <v>165</v>
      </c>
    </row>
    <row r="7" spans="1:8" ht="12.75">
      <c r="A7" s="239">
        <v>4</v>
      </c>
      <c r="B7" s="246" t="s">
        <v>177</v>
      </c>
      <c r="C7" s="246" t="s">
        <v>178</v>
      </c>
      <c r="D7" s="247" t="s">
        <v>154</v>
      </c>
      <c r="E7" s="247" t="s">
        <v>179</v>
      </c>
      <c r="F7" s="248"/>
      <c r="H7" s="249">
        <f aca="true" t="shared" si="0" ref="H7:H21">LEN(C6)</f>
        <v>7</v>
      </c>
    </row>
    <row r="8" spans="1:8" ht="12.75">
      <c r="A8" s="239">
        <v>5</v>
      </c>
      <c r="B8" s="246" t="s">
        <v>184</v>
      </c>
      <c r="C8" s="246" t="s">
        <v>185</v>
      </c>
      <c r="D8" s="247" t="s">
        <v>154</v>
      </c>
      <c r="E8" s="247" t="s">
        <v>186</v>
      </c>
      <c r="F8" s="248"/>
      <c r="H8" s="249">
        <f t="shared" si="0"/>
        <v>7</v>
      </c>
    </row>
    <row r="9" spans="1:8" ht="12.75">
      <c r="A9" s="239">
        <v>6</v>
      </c>
      <c r="B9" s="246" t="s">
        <v>191</v>
      </c>
      <c r="C9" s="246" t="s">
        <v>192</v>
      </c>
      <c r="D9" s="247" t="s">
        <v>154</v>
      </c>
      <c r="E9" s="247" t="s">
        <v>193</v>
      </c>
      <c r="F9" s="248"/>
      <c r="H9" s="249">
        <f t="shared" si="0"/>
        <v>7</v>
      </c>
    </row>
    <row r="10" spans="1:8" ht="12.75">
      <c r="A10" s="239">
        <v>7</v>
      </c>
      <c r="B10" s="246" t="s">
        <v>198</v>
      </c>
      <c r="C10" s="246" t="s">
        <v>199</v>
      </c>
      <c r="D10" s="247" t="s">
        <v>154</v>
      </c>
      <c r="E10" s="247" t="s">
        <v>200</v>
      </c>
      <c r="F10" s="248"/>
      <c r="H10" s="249">
        <f t="shared" si="0"/>
        <v>7</v>
      </c>
    </row>
    <row r="11" spans="1:8" ht="12.75">
      <c r="A11" s="239">
        <v>8</v>
      </c>
      <c r="B11" s="246" t="s">
        <v>205</v>
      </c>
      <c r="C11" s="246" t="s">
        <v>206</v>
      </c>
      <c r="D11" s="247" t="s">
        <v>154</v>
      </c>
      <c r="E11" s="247" t="s">
        <v>207</v>
      </c>
      <c r="F11" s="248"/>
      <c r="H11" s="249">
        <f t="shared" si="0"/>
        <v>7</v>
      </c>
    </row>
    <row r="12" spans="1:8" ht="12.75">
      <c r="A12" s="239">
        <v>9</v>
      </c>
      <c r="B12" s="246" t="s">
        <v>210</v>
      </c>
      <c r="C12" s="246" t="s">
        <v>211</v>
      </c>
      <c r="D12" s="247" t="s">
        <v>154</v>
      </c>
      <c r="E12" s="247" t="s">
        <v>212</v>
      </c>
      <c r="F12" s="248"/>
      <c r="H12" s="249">
        <f t="shared" si="0"/>
        <v>7</v>
      </c>
    </row>
    <row r="13" spans="1:8" ht="12.75">
      <c r="A13" s="239">
        <v>10</v>
      </c>
      <c r="B13" s="246" t="s">
        <v>217</v>
      </c>
      <c r="C13" s="246" t="s">
        <v>218</v>
      </c>
      <c r="D13" s="247" t="s">
        <v>154</v>
      </c>
      <c r="E13" s="247" t="s">
        <v>219</v>
      </c>
      <c r="F13" s="248"/>
      <c r="H13" s="249">
        <f t="shared" si="0"/>
        <v>7</v>
      </c>
    </row>
    <row r="14" spans="1:8" ht="12.75">
      <c r="A14" s="239">
        <v>11</v>
      </c>
      <c r="B14" s="246" t="s">
        <v>224</v>
      </c>
      <c r="C14" s="246" t="s">
        <v>225</v>
      </c>
      <c r="D14" s="247" t="s">
        <v>154</v>
      </c>
      <c r="E14" s="247" t="s">
        <v>226</v>
      </c>
      <c r="F14" s="248"/>
      <c r="H14" s="249">
        <f t="shared" si="0"/>
        <v>7</v>
      </c>
    </row>
    <row r="15" spans="1:8" ht="12.75">
      <c r="A15" s="239">
        <v>12</v>
      </c>
      <c r="B15" s="246" t="s">
        <v>231</v>
      </c>
      <c r="C15" s="246" t="s">
        <v>232</v>
      </c>
      <c r="D15" s="247" t="s">
        <v>154</v>
      </c>
      <c r="E15" s="247" t="s">
        <v>233</v>
      </c>
      <c r="F15" s="248"/>
      <c r="H15" s="249">
        <f t="shared" si="0"/>
        <v>7</v>
      </c>
    </row>
    <row r="16" spans="1:8" ht="12.75">
      <c r="A16" s="239">
        <v>13</v>
      </c>
      <c r="B16" s="246" t="s">
        <v>238</v>
      </c>
      <c r="C16" s="246" t="s">
        <v>239</v>
      </c>
      <c r="D16" s="247" t="s">
        <v>154</v>
      </c>
      <c r="E16" s="247" t="s">
        <v>154</v>
      </c>
      <c r="F16" s="248"/>
      <c r="H16" s="249">
        <f t="shared" si="0"/>
        <v>8</v>
      </c>
    </row>
    <row r="17" spans="1:8" ht="12.75">
      <c r="A17" s="239">
        <v>14</v>
      </c>
      <c r="B17" s="246" t="s">
        <v>242</v>
      </c>
      <c r="C17" s="246" t="s">
        <v>243</v>
      </c>
      <c r="D17" s="247" t="s">
        <v>154</v>
      </c>
      <c r="E17" s="247" t="s">
        <v>154</v>
      </c>
      <c r="F17" s="248"/>
      <c r="H17" s="249">
        <f t="shared" si="0"/>
        <v>8</v>
      </c>
    </row>
    <row r="18" spans="1:8" ht="12.75">
      <c r="A18" s="239">
        <v>15</v>
      </c>
      <c r="B18" s="246" t="s">
        <v>248</v>
      </c>
      <c r="C18" s="246" t="s">
        <v>249</v>
      </c>
      <c r="D18" s="247" t="s">
        <v>154</v>
      </c>
      <c r="E18" s="247" t="s">
        <v>154</v>
      </c>
      <c r="F18" s="248"/>
      <c r="H18" s="249">
        <f t="shared" si="0"/>
        <v>8</v>
      </c>
    </row>
    <row r="19" spans="1:8" ht="12.75">
      <c r="A19" s="239">
        <v>16</v>
      </c>
      <c r="B19" s="246" t="s">
        <v>254</v>
      </c>
      <c r="C19" s="246" t="s">
        <v>255</v>
      </c>
      <c r="D19" s="247" t="s">
        <v>154</v>
      </c>
      <c r="E19" s="247" t="s">
        <v>154</v>
      </c>
      <c r="F19" s="248"/>
      <c r="H19" s="249">
        <f t="shared" si="0"/>
        <v>8</v>
      </c>
    </row>
    <row r="20" spans="1:8" ht="12.75">
      <c r="A20" s="239">
        <v>17</v>
      </c>
      <c r="B20" s="246" t="s">
        <v>260</v>
      </c>
      <c r="C20" s="246" t="s">
        <v>261</v>
      </c>
      <c r="D20" s="247" t="s">
        <v>154</v>
      </c>
      <c r="E20" s="247" t="s">
        <v>154</v>
      </c>
      <c r="F20" s="248"/>
      <c r="H20" s="249">
        <f t="shared" si="0"/>
        <v>8</v>
      </c>
    </row>
    <row r="21" spans="1:12" ht="12.75">
      <c r="A21" s="239">
        <v>18</v>
      </c>
      <c r="B21" s="246" t="s">
        <v>273</v>
      </c>
      <c r="C21" s="246" t="s">
        <v>274</v>
      </c>
      <c r="D21" s="247" t="s">
        <v>275</v>
      </c>
      <c r="E21" s="247" t="s">
        <v>276</v>
      </c>
      <c r="F21" s="248"/>
      <c r="H21" s="249">
        <f t="shared" si="0"/>
        <v>8</v>
      </c>
      <c r="I21" s="246" t="s">
        <v>266</v>
      </c>
      <c r="J21" s="246" t="s">
        <v>267</v>
      </c>
      <c r="K21" s="247" t="s">
        <v>154</v>
      </c>
      <c r="L21" s="247" t="s">
        <v>268</v>
      </c>
    </row>
    <row r="22" spans="1:8" ht="12.75">
      <c r="A22" s="239">
        <v>19</v>
      </c>
      <c r="B22" s="246" t="s">
        <v>279</v>
      </c>
      <c r="C22" s="246" t="s">
        <v>280</v>
      </c>
      <c r="D22" s="247" t="s">
        <v>281</v>
      </c>
      <c r="E22" s="247" t="s">
        <v>282</v>
      </c>
      <c r="F22" s="248"/>
      <c r="H22" s="249" t="e">
        <f>LEN(#REF!)</f>
        <v>#REF!</v>
      </c>
    </row>
    <row r="23" spans="1:8" ht="12.75">
      <c r="A23" s="239">
        <v>20</v>
      </c>
      <c r="B23" s="246" t="s">
        <v>287</v>
      </c>
      <c r="C23" s="246" t="s">
        <v>288</v>
      </c>
      <c r="D23" s="247" t="s">
        <v>289</v>
      </c>
      <c r="E23" s="247" t="s">
        <v>290</v>
      </c>
      <c r="F23" s="248"/>
      <c r="H23" s="249">
        <f aca="true" t="shared" si="1" ref="H23:H34">LEN(C21)</f>
        <v>7</v>
      </c>
    </row>
    <row r="24" spans="1:8" ht="12.75">
      <c r="A24" s="239">
        <v>21</v>
      </c>
      <c r="B24" s="246" t="s">
        <v>295</v>
      </c>
      <c r="C24" s="246" t="s">
        <v>296</v>
      </c>
      <c r="D24" s="247" t="s">
        <v>297</v>
      </c>
      <c r="E24" s="247" t="s">
        <v>298</v>
      </c>
      <c r="F24" s="248"/>
      <c r="H24" s="249">
        <f t="shared" si="1"/>
        <v>6</v>
      </c>
    </row>
    <row r="25" spans="1:8" ht="12.75">
      <c r="A25" s="239">
        <v>22</v>
      </c>
      <c r="B25" s="246" t="s">
        <v>303</v>
      </c>
      <c r="C25" s="246" t="s">
        <v>304</v>
      </c>
      <c r="D25" s="247" t="s">
        <v>305</v>
      </c>
      <c r="E25" s="247" t="s">
        <v>306</v>
      </c>
      <c r="F25" s="248"/>
      <c r="H25" s="249">
        <f t="shared" si="1"/>
        <v>6</v>
      </c>
    </row>
    <row r="26" spans="1:8" ht="12.75">
      <c r="A26" s="239">
        <v>23</v>
      </c>
      <c r="B26" s="246" t="s">
        <v>311</v>
      </c>
      <c r="C26" s="246" t="s">
        <v>312</v>
      </c>
      <c r="D26" s="247" t="s">
        <v>313</v>
      </c>
      <c r="E26" s="247" t="s">
        <v>314</v>
      </c>
      <c r="F26" s="248"/>
      <c r="H26" s="249">
        <f t="shared" si="1"/>
        <v>5</v>
      </c>
    </row>
    <row r="27" spans="1:8" ht="12.75">
      <c r="A27" s="239">
        <v>24</v>
      </c>
      <c r="B27" s="246" t="s">
        <v>317</v>
      </c>
      <c r="C27" s="246" t="s">
        <v>318</v>
      </c>
      <c r="D27" s="247" t="s">
        <v>319</v>
      </c>
      <c r="E27" s="247" t="s">
        <v>320</v>
      </c>
      <c r="F27" s="248"/>
      <c r="H27" s="249">
        <f t="shared" si="1"/>
        <v>10</v>
      </c>
    </row>
    <row r="28" spans="1:8" ht="12.75">
      <c r="A28" s="239">
        <v>25</v>
      </c>
      <c r="B28" s="246" t="s">
        <v>325</v>
      </c>
      <c r="C28" s="246" t="s">
        <v>326</v>
      </c>
      <c r="D28" s="247" t="s">
        <v>327</v>
      </c>
      <c r="E28" s="247" t="s">
        <v>328</v>
      </c>
      <c r="F28" s="248"/>
      <c r="H28" s="249">
        <f t="shared" si="1"/>
        <v>6</v>
      </c>
    </row>
    <row r="29" spans="1:8" ht="12.75">
      <c r="A29" s="239">
        <v>26</v>
      </c>
      <c r="B29" s="246" t="s">
        <v>333</v>
      </c>
      <c r="C29" s="246" t="s">
        <v>334</v>
      </c>
      <c r="D29" s="247" t="s">
        <v>335</v>
      </c>
      <c r="E29" s="247" t="s">
        <v>336</v>
      </c>
      <c r="F29" s="248"/>
      <c r="H29" s="249">
        <f t="shared" si="1"/>
        <v>14</v>
      </c>
    </row>
    <row r="30" spans="1:8" ht="12.75">
      <c r="A30" s="239">
        <v>27</v>
      </c>
      <c r="B30" s="246" t="s">
        <v>341</v>
      </c>
      <c r="C30" s="246" t="s">
        <v>342</v>
      </c>
      <c r="D30" s="247" t="s">
        <v>343</v>
      </c>
      <c r="E30" s="247" t="s">
        <v>344</v>
      </c>
      <c r="F30" s="248"/>
      <c r="H30" s="249">
        <f t="shared" si="1"/>
        <v>7</v>
      </c>
    </row>
    <row r="31" spans="1:8" ht="12.75">
      <c r="A31" s="239">
        <v>28</v>
      </c>
      <c r="B31" s="246" t="s">
        <v>349</v>
      </c>
      <c r="C31" s="246" t="s">
        <v>350</v>
      </c>
      <c r="D31" s="247" t="s">
        <v>351</v>
      </c>
      <c r="E31" s="247" t="s">
        <v>352</v>
      </c>
      <c r="F31" s="248"/>
      <c r="H31" s="249">
        <f t="shared" si="1"/>
        <v>12</v>
      </c>
    </row>
    <row r="32" spans="1:8" ht="12.75">
      <c r="A32" s="239">
        <v>29</v>
      </c>
      <c r="B32" s="246" t="s">
        <v>357</v>
      </c>
      <c r="C32" s="246" t="s">
        <v>358</v>
      </c>
      <c r="D32" s="247" t="s">
        <v>359</v>
      </c>
      <c r="E32" s="247" t="s">
        <v>360</v>
      </c>
      <c r="F32" s="248"/>
      <c r="H32" s="249">
        <f t="shared" si="1"/>
        <v>11</v>
      </c>
    </row>
    <row r="33" spans="1:12" ht="12.75">
      <c r="A33" s="239">
        <v>30</v>
      </c>
      <c r="B33" s="246" t="s">
        <v>369</v>
      </c>
      <c r="C33" s="246" t="s">
        <v>370</v>
      </c>
      <c r="D33" s="247" t="s">
        <v>371</v>
      </c>
      <c r="E33" s="247" t="s">
        <v>372</v>
      </c>
      <c r="F33" s="248"/>
      <c r="H33" s="249">
        <f t="shared" si="1"/>
        <v>7</v>
      </c>
      <c r="I33" s="246" t="s">
        <v>363</v>
      </c>
      <c r="J33" s="246" t="s">
        <v>364</v>
      </c>
      <c r="K33" s="247" t="s">
        <v>154</v>
      </c>
      <c r="L33" s="247" t="s">
        <v>154</v>
      </c>
    </row>
    <row r="34" spans="1:8" ht="12.75">
      <c r="A34" s="239">
        <v>31</v>
      </c>
      <c r="B34" s="246" t="s">
        <v>377</v>
      </c>
      <c r="C34" s="246" t="s">
        <v>378</v>
      </c>
      <c r="D34" s="247" t="s">
        <v>379</v>
      </c>
      <c r="E34" s="247" t="s">
        <v>380</v>
      </c>
      <c r="F34" s="248"/>
      <c r="H34" s="249">
        <f t="shared" si="1"/>
        <v>8</v>
      </c>
    </row>
    <row r="35" spans="1:8" ht="12.75">
      <c r="A35" s="239">
        <v>32</v>
      </c>
      <c r="B35" s="246" t="s">
        <v>385</v>
      </c>
      <c r="C35" s="246" t="s">
        <v>386</v>
      </c>
      <c r="D35" s="247" t="s">
        <v>387</v>
      </c>
      <c r="E35" s="247" t="s">
        <v>388</v>
      </c>
      <c r="F35" s="248"/>
      <c r="H35" s="249" t="e">
        <f>LEN(#REF!)</f>
        <v>#REF!</v>
      </c>
    </row>
    <row r="36" spans="1:8" ht="12.75">
      <c r="A36" s="239">
        <v>33</v>
      </c>
      <c r="B36" s="246" t="s">
        <v>393</v>
      </c>
      <c r="C36" s="246" t="s">
        <v>394</v>
      </c>
      <c r="D36" s="247" t="s">
        <v>395</v>
      </c>
      <c r="E36" s="247" t="s">
        <v>396</v>
      </c>
      <c r="F36" s="248"/>
      <c r="H36" s="249">
        <f aca="true" t="shared" si="2" ref="H36:H42">LEN(C33)</f>
        <v>16</v>
      </c>
    </row>
    <row r="37" spans="1:8" ht="12.75">
      <c r="A37" s="239">
        <v>34</v>
      </c>
      <c r="B37" s="246" t="s">
        <v>401</v>
      </c>
      <c r="C37" s="246" t="s">
        <v>402</v>
      </c>
      <c r="D37" s="247" t="s">
        <v>403</v>
      </c>
      <c r="E37" s="247" t="s">
        <v>404</v>
      </c>
      <c r="F37" s="248"/>
      <c r="H37" s="249">
        <f t="shared" si="2"/>
        <v>13</v>
      </c>
    </row>
    <row r="38" spans="1:8" ht="12.75">
      <c r="A38" s="239">
        <v>35</v>
      </c>
      <c r="B38" s="246" t="s">
        <v>409</v>
      </c>
      <c r="C38" s="246" t="s">
        <v>410</v>
      </c>
      <c r="D38" s="247" t="s">
        <v>411</v>
      </c>
      <c r="E38" s="247" t="s">
        <v>412</v>
      </c>
      <c r="F38" s="248"/>
      <c r="H38" s="249">
        <f t="shared" si="2"/>
        <v>17</v>
      </c>
    </row>
    <row r="39" spans="1:8" ht="12.75">
      <c r="A39" s="239">
        <v>36</v>
      </c>
      <c r="B39" s="246" t="s">
        <v>417</v>
      </c>
      <c r="C39" s="246" t="s">
        <v>418</v>
      </c>
      <c r="D39" s="247" t="s">
        <v>419</v>
      </c>
      <c r="E39" s="247" t="s">
        <v>420</v>
      </c>
      <c r="F39" s="248"/>
      <c r="H39" s="249">
        <f t="shared" si="2"/>
        <v>5</v>
      </c>
    </row>
    <row r="40" spans="1:12" ht="12.75">
      <c r="A40" s="239">
        <v>37</v>
      </c>
      <c r="B40" s="246" t="s">
        <v>429</v>
      </c>
      <c r="C40" s="246" t="s">
        <v>430</v>
      </c>
      <c r="D40" s="247" t="s">
        <v>431</v>
      </c>
      <c r="E40" s="247" t="s">
        <v>432</v>
      </c>
      <c r="F40" s="248"/>
      <c r="H40" s="249">
        <f t="shared" si="2"/>
        <v>10</v>
      </c>
      <c r="I40" s="246" t="s">
        <v>423</v>
      </c>
      <c r="J40" s="246" t="s">
        <v>424</v>
      </c>
      <c r="K40" s="247" t="s">
        <v>154</v>
      </c>
      <c r="L40" s="247" t="s">
        <v>154</v>
      </c>
    </row>
    <row r="41" spans="1:8" ht="12.75">
      <c r="A41" s="239">
        <v>38</v>
      </c>
      <c r="B41" s="246" t="s">
        <v>437</v>
      </c>
      <c r="C41" s="246" t="s">
        <v>438</v>
      </c>
      <c r="D41" s="247" t="s">
        <v>439</v>
      </c>
      <c r="E41" s="247" t="s">
        <v>440</v>
      </c>
      <c r="F41" s="248"/>
      <c r="H41" s="249">
        <f t="shared" si="2"/>
        <v>10</v>
      </c>
    </row>
    <row r="42" spans="1:8" ht="12.75">
      <c r="A42" s="239">
        <v>39</v>
      </c>
      <c r="B42" s="246" t="s">
        <v>445</v>
      </c>
      <c r="C42" s="246" t="s">
        <v>446</v>
      </c>
      <c r="D42" s="247" t="s">
        <v>447</v>
      </c>
      <c r="E42" s="247" t="s">
        <v>448</v>
      </c>
      <c r="F42" s="248"/>
      <c r="H42" s="249">
        <f t="shared" si="2"/>
        <v>5</v>
      </c>
    </row>
    <row r="43" spans="1:8" ht="12.75">
      <c r="A43" s="239">
        <v>40</v>
      </c>
      <c r="B43" s="246" t="s">
        <v>453</v>
      </c>
      <c r="C43" s="246" t="s">
        <v>454</v>
      </c>
      <c r="D43" s="247" t="s">
        <v>455</v>
      </c>
      <c r="E43" s="247" t="s">
        <v>456</v>
      </c>
      <c r="F43" s="248"/>
      <c r="H43" s="249" t="e">
        <f>LEN(#REF!)</f>
        <v>#REF!</v>
      </c>
    </row>
    <row r="44" spans="1:8" ht="12.75">
      <c r="A44" s="239">
        <v>41</v>
      </c>
      <c r="B44" s="246" t="s">
        <v>461</v>
      </c>
      <c r="C44" s="246" t="s">
        <v>462</v>
      </c>
      <c r="D44" s="247" t="s">
        <v>463</v>
      </c>
      <c r="E44" s="247" t="s">
        <v>464</v>
      </c>
      <c r="F44" s="248"/>
      <c r="H44" s="249">
        <f aca="true" t="shared" si="3" ref="H44:H50">LEN(C40)</f>
        <v>9</v>
      </c>
    </row>
    <row r="45" spans="1:8" ht="12.75">
      <c r="A45" s="239">
        <v>42</v>
      </c>
      <c r="B45" s="246" t="s">
        <v>467</v>
      </c>
      <c r="C45" s="246" t="s">
        <v>468</v>
      </c>
      <c r="D45" s="247" t="s">
        <v>469</v>
      </c>
      <c r="E45" s="247" t="s">
        <v>470</v>
      </c>
      <c r="F45" s="248"/>
      <c r="H45" s="249">
        <f t="shared" si="3"/>
        <v>7</v>
      </c>
    </row>
    <row r="46" spans="1:8" ht="12.75">
      <c r="A46" s="239">
        <v>43</v>
      </c>
      <c r="B46" s="246" t="s">
        <v>475</v>
      </c>
      <c r="C46" s="246" t="s">
        <v>476</v>
      </c>
      <c r="D46" s="247" t="s">
        <v>477</v>
      </c>
      <c r="E46" s="247" t="s">
        <v>478</v>
      </c>
      <c r="F46" s="248"/>
      <c r="H46" s="249">
        <f t="shared" si="3"/>
        <v>11</v>
      </c>
    </row>
    <row r="47" spans="1:12" ht="12.75">
      <c r="A47" s="239">
        <v>44</v>
      </c>
      <c r="B47" s="246" t="s">
        <v>489</v>
      </c>
      <c r="C47" s="246" t="s">
        <v>490</v>
      </c>
      <c r="D47" s="247" t="s">
        <v>491</v>
      </c>
      <c r="E47" s="247" t="s">
        <v>492</v>
      </c>
      <c r="F47" s="248"/>
      <c r="H47" s="249">
        <f t="shared" si="3"/>
        <v>9</v>
      </c>
      <c r="I47" s="246" t="s">
        <v>483</v>
      </c>
      <c r="J47" s="246" t="s">
        <v>484</v>
      </c>
      <c r="K47" s="247" t="s">
        <v>154</v>
      </c>
      <c r="L47" s="247" t="s">
        <v>154</v>
      </c>
    </row>
    <row r="48" spans="1:8" ht="12.75">
      <c r="A48" s="239">
        <v>45</v>
      </c>
      <c r="B48" s="246" t="s">
        <v>497</v>
      </c>
      <c r="C48" s="246" t="s">
        <v>498</v>
      </c>
      <c r="D48" s="247" t="s">
        <v>499</v>
      </c>
      <c r="E48" s="247" t="s">
        <v>500</v>
      </c>
      <c r="F48" s="248"/>
      <c r="H48" s="249">
        <f t="shared" si="3"/>
        <v>11</v>
      </c>
    </row>
    <row r="49" spans="1:8" ht="12.75">
      <c r="A49" s="239">
        <v>46</v>
      </c>
      <c r="B49" s="246" t="s">
        <v>503</v>
      </c>
      <c r="C49" s="246" t="s">
        <v>504</v>
      </c>
      <c r="D49" s="247" t="s">
        <v>505</v>
      </c>
      <c r="E49" s="247" t="s">
        <v>506</v>
      </c>
      <c r="F49" s="248"/>
      <c r="H49" s="249">
        <f t="shared" si="3"/>
        <v>8</v>
      </c>
    </row>
    <row r="50" spans="1:12" ht="12.75">
      <c r="A50" s="239">
        <v>47</v>
      </c>
      <c r="B50" s="246" t="s">
        <v>159</v>
      </c>
      <c r="C50" s="246" t="s">
        <v>160</v>
      </c>
      <c r="D50" s="247" t="s">
        <v>161</v>
      </c>
      <c r="E50" s="247" t="s">
        <v>162</v>
      </c>
      <c r="F50" s="248"/>
      <c r="H50" s="249">
        <f t="shared" si="3"/>
        <v>6</v>
      </c>
      <c r="I50" s="243" t="s">
        <v>155</v>
      </c>
      <c r="J50" s="243" t="s">
        <v>156</v>
      </c>
      <c r="K50" s="244" t="s">
        <v>154</v>
      </c>
      <c r="L50" s="244" t="s">
        <v>154</v>
      </c>
    </row>
    <row r="51" spans="1:8" ht="12.75">
      <c r="A51" s="239">
        <v>48</v>
      </c>
      <c r="B51" s="246" t="s">
        <v>166</v>
      </c>
      <c r="C51" s="246" t="s">
        <v>167</v>
      </c>
      <c r="D51" s="247" t="s">
        <v>168</v>
      </c>
      <c r="E51" s="247" t="s">
        <v>169</v>
      </c>
      <c r="F51" s="248"/>
      <c r="H51" s="249" t="e">
        <f>LEN(#REF!)</f>
        <v>#REF!</v>
      </c>
    </row>
    <row r="52" spans="1:8" ht="12.75">
      <c r="A52" s="239">
        <v>49</v>
      </c>
      <c r="B52" s="246" t="s">
        <v>173</v>
      </c>
      <c r="C52" s="246" t="s">
        <v>174</v>
      </c>
      <c r="D52" s="247" t="s">
        <v>175</v>
      </c>
      <c r="E52" s="247" t="s">
        <v>176</v>
      </c>
      <c r="F52" s="248"/>
      <c r="H52" s="249">
        <f>LEN(C47)</f>
        <v>4</v>
      </c>
    </row>
    <row r="53" spans="1:8" ht="12.75">
      <c r="A53" s="239">
        <v>50</v>
      </c>
      <c r="B53" s="246" t="s">
        <v>180</v>
      </c>
      <c r="C53" s="246" t="s">
        <v>181</v>
      </c>
      <c r="D53" s="247" t="s">
        <v>182</v>
      </c>
      <c r="E53" s="247" t="s">
        <v>183</v>
      </c>
      <c r="F53" s="248"/>
      <c r="H53" s="249">
        <f>LEN(C48)</f>
        <v>12</v>
      </c>
    </row>
    <row r="54" spans="1:8" ht="12.75">
      <c r="A54" s="239">
        <v>51</v>
      </c>
      <c r="B54" s="246" t="s">
        <v>187</v>
      </c>
      <c r="C54" s="246" t="s">
        <v>188</v>
      </c>
      <c r="D54" s="247" t="s">
        <v>189</v>
      </c>
      <c r="E54" s="247" t="s">
        <v>190</v>
      </c>
      <c r="F54" s="248"/>
      <c r="H54" s="249">
        <f>LEN(C49)</f>
        <v>7</v>
      </c>
    </row>
    <row r="55" spans="1:8" ht="12.75">
      <c r="A55" s="239">
        <v>52</v>
      </c>
      <c r="B55" s="246" t="s">
        <v>194</v>
      </c>
      <c r="C55" s="246" t="s">
        <v>195</v>
      </c>
      <c r="D55" s="247" t="s">
        <v>196</v>
      </c>
      <c r="E55" s="247" t="s">
        <v>197</v>
      </c>
      <c r="F55" s="248"/>
      <c r="H55" s="249" t="e">
        <f>LEN(#REF!)</f>
        <v>#REF!</v>
      </c>
    </row>
    <row r="56" spans="1:8" ht="12.75">
      <c r="A56" s="239">
        <v>53</v>
      </c>
      <c r="B56" s="246" t="s">
        <v>201</v>
      </c>
      <c r="C56" s="246" t="s">
        <v>202</v>
      </c>
      <c r="D56" s="247" t="s">
        <v>203</v>
      </c>
      <c r="E56" s="247" t="s">
        <v>204</v>
      </c>
      <c r="F56" s="248"/>
      <c r="H56" s="249">
        <f aca="true" t="shared" si="4" ref="H56:H62">LEN(C50)</f>
        <v>5</v>
      </c>
    </row>
    <row r="57" spans="1:12" ht="12.75">
      <c r="A57" s="239">
        <v>54</v>
      </c>
      <c r="B57" s="246" t="s">
        <v>213</v>
      </c>
      <c r="C57" s="246" t="s">
        <v>214</v>
      </c>
      <c r="D57" s="247" t="s">
        <v>215</v>
      </c>
      <c r="E57" s="247" t="s">
        <v>216</v>
      </c>
      <c r="F57" s="248"/>
      <c r="H57" s="249">
        <f t="shared" si="4"/>
        <v>8</v>
      </c>
      <c r="I57" s="246" t="s">
        <v>208</v>
      </c>
      <c r="J57" s="246" t="s">
        <v>209</v>
      </c>
      <c r="K57" s="247" t="s">
        <v>154</v>
      </c>
      <c r="L57" s="247" t="s">
        <v>154</v>
      </c>
    </row>
    <row r="58" spans="1:8" ht="12.75">
      <c r="A58" s="239">
        <v>55</v>
      </c>
      <c r="B58" s="246" t="s">
        <v>220</v>
      </c>
      <c r="C58" s="246" t="s">
        <v>221</v>
      </c>
      <c r="D58" s="247" t="s">
        <v>222</v>
      </c>
      <c r="E58" s="247" t="s">
        <v>223</v>
      </c>
      <c r="F58" s="248"/>
      <c r="H58" s="249">
        <f t="shared" si="4"/>
        <v>10</v>
      </c>
    </row>
    <row r="59" spans="1:8" ht="12.75">
      <c r="A59" s="239">
        <v>56</v>
      </c>
      <c r="B59" s="246" t="s">
        <v>227</v>
      </c>
      <c r="C59" s="246" t="s">
        <v>228</v>
      </c>
      <c r="D59" s="247" t="s">
        <v>229</v>
      </c>
      <c r="E59" s="247" t="s">
        <v>230</v>
      </c>
      <c r="F59" s="243"/>
      <c r="H59" s="249">
        <f t="shared" si="4"/>
        <v>5</v>
      </c>
    </row>
    <row r="60" spans="1:8" ht="12.75">
      <c r="A60" s="239">
        <v>57</v>
      </c>
      <c r="B60" s="246" t="s">
        <v>234</v>
      </c>
      <c r="C60" s="246" t="s">
        <v>235</v>
      </c>
      <c r="D60" s="247" t="s">
        <v>236</v>
      </c>
      <c r="E60" s="247" t="s">
        <v>237</v>
      </c>
      <c r="H60" s="249">
        <f t="shared" si="4"/>
        <v>4</v>
      </c>
    </row>
    <row r="61" spans="1:12" ht="12.75">
      <c r="A61" s="239">
        <v>58</v>
      </c>
      <c r="B61" s="246" t="s">
        <v>244</v>
      </c>
      <c r="C61" s="246" t="s">
        <v>245</v>
      </c>
      <c r="D61" s="247" t="s">
        <v>246</v>
      </c>
      <c r="E61" s="247" t="s">
        <v>247</v>
      </c>
      <c r="H61" s="249">
        <f t="shared" si="4"/>
        <v>7</v>
      </c>
      <c r="I61" s="246" t="s">
        <v>240</v>
      </c>
      <c r="J61" s="246" t="s">
        <v>241</v>
      </c>
      <c r="K61" s="247" t="s">
        <v>154</v>
      </c>
      <c r="L61" s="247" t="s">
        <v>154</v>
      </c>
    </row>
    <row r="62" spans="1:8" ht="12.75">
      <c r="A62" s="239">
        <v>59</v>
      </c>
      <c r="B62" s="246" t="s">
        <v>250</v>
      </c>
      <c r="C62" s="246" t="s">
        <v>251</v>
      </c>
      <c r="D62" s="247" t="s">
        <v>252</v>
      </c>
      <c r="E62" s="247" t="s">
        <v>253</v>
      </c>
      <c r="H62" s="249">
        <f t="shared" si="4"/>
        <v>14</v>
      </c>
    </row>
    <row r="63" spans="1:8" ht="12.75">
      <c r="A63" s="239">
        <v>60</v>
      </c>
      <c r="B63" s="246" t="s">
        <v>256</v>
      </c>
      <c r="C63" s="246" t="s">
        <v>257</v>
      </c>
      <c r="D63" s="247" t="s">
        <v>258</v>
      </c>
      <c r="E63" s="247" t="s">
        <v>259</v>
      </c>
      <c r="H63" s="249" t="e">
        <f>LEN(#REF!)</f>
        <v>#REF!</v>
      </c>
    </row>
    <row r="64" spans="1:8" ht="12.75">
      <c r="A64" s="239">
        <v>61</v>
      </c>
      <c r="B64" s="246" t="s">
        <v>262</v>
      </c>
      <c r="C64" s="246" t="s">
        <v>263</v>
      </c>
      <c r="D64" s="247" t="s">
        <v>264</v>
      </c>
      <c r="E64" s="247" t="s">
        <v>265</v>
      </c>
      <c r="H64" s="249">
        <f>LEN(C57)</f>
        <v>10</v>
      </c>
    </row>
    <row r="65" spans="1:8" ht="12.75">
      <c r="A65" s="239">
        <v>62</v>
      </c>
      <c r="B65" s="246" t="s">
        <v>269</v>
      </c>
      <c r="C65" s="246" t="s">
        <v>270</v>
      </c>
      <c r="D65" s="247" t="s">
        <v>271</v>
      </c>
      <c r="E65" s="247" t="s">
        <v>272</v>
      </c>
      <c r="H65" s="249">
        <f>LEN(C58)</f>
        <v>18</v>
      </c>
    </row>
    <row r="66" spans="1:12" ht="12.75">
      <c r="A66" s="239">
        <v>63</v>
      </c>
      <c r="B66" s="246" t="s">
        <v>283</v>
      </c>
      <c r="C66" s="246" t="s">
        <v>284</v>
      </c>
      <c r="D66" s="247" t="s">
        <v>285</v>
      </c>
      <c r="E66" s="247" t="s">
        <v>286</v>
      </c>
      <c r="H66" s="249">
        <f>LEN(C59)</f>
        <v>7</v>
      </c>
      <c r="I66" s="246" t="s">
        <v>277</v>
      </c>
      <c r="J66" s="246" t="s">
        <v>278</v>
      </c>
      <c r="K66" s="247" t="s">
        <v>154</v>
      </c>
      <c r="L66" s="247" t="s">
        <v>154</v>
      </c>
    </row>
    <row r="67" spans="1:8" ht="12.75">
      <c r="A67" s="239">
        <v>64</v>
      </c>
      <c r="B67" s="246" t="s">
        <v>291</v>
      </c>
      <c r="C67" s="246" t="s">
        <v>292</v>
      </c>
      <c r="D67" s="247" t="s">
        <v>293</v>
      </c>
      <c r="E67" s="247" t="s">
        <v>294</v>
      </c>
      <c r="H67" s="249">
        <f>LEN(C60)</f>
        <v>6</v>
      </c>
    </row>
    <row r="68" spans="1:8" ht="12.75">
      <c r="A68" s="239">
        <v>65</v>
      </c>
      <c r="B68" s="246" t="s">
        <v>299</v>
      </c>
      <c r="C68" s="246" t="s">
        <v>300</v>
      </c>
      <c r="D68" s="247" t="s">
        <v>301</v>
      </c>
      <c r="E68" s="247" t="s">
        <v>302</v>
      </c>
      <c r="H68" s="249" t="e">
        <f>LEN(#REF!)</f>
        <v>#REF!</v>
      </c>
    </row>
    <row r="69" spans="1:8" ht="12.75">
      <c r="A69" s="239">
        <v>66</v>
      </c>
      <c r="B69" s="246" t="s">
        <v>307</v>
      </c>
      <c r="C69" s="246" t="s">
        <v>308</v>
      </c>
      <c r="D69" s="247" t="s">
        <v>309</v>
      </c>
      <c r="E69" s="247" t="s">
        <v>310</v>
      </c>
      <c r="H69" s="249">
        <f>LEN(C61)</f>
        <v>14</v>
      </c>
    </row>
    <row r="70" spans="1:8" ht="12.75">
      <c r="A70" s="239">
        <v>67</v>
      </c>
      <c r="B70" s="246" t="s">
        <v>315</v>
      </c>
      <c r="C70" s="246" t="s">
        <v>316</v>
      </c>
      <c r="D70" s="247" t="s">
        <v>154</v>
      </c>
      <c r="E70" s="247" t="s">
        <v>154</v>
      </c>
      <c r="H70" s="249">
        <f>LEN(C62)</f>
        <v>5</v>
      </c>
    </row>
    <row r="71" spans="1:8" ht="12.75">
      <c r="A71" s="239">
        <v>68</v>
      </c>
      <c r="B71" s="246" t="s">
        <v>321</v>
      </c>
      <c r="C71" s="246" t="s">
        <v>322</v>
      </c>
      <c r="D71" s="247" t="s">
        <v>323</v>
      </c>
      <c r="E71" s="247" t="s">
        <v>324</v>
      </c>
      <c r="H71" s="249">
        <f>LEN(C63)</f>
        <v>6</v>
      </c>
    </row>
    <row r="72" spans="1:8" ht="12.75">
      <c r="A72" s="239">
        <v>69</v>
      </c>
      <c r="B72" s="246" t="s">
        <v>329</v>
      </c>
      <c r="C72" s="246" t="s">
        <v>330</v>
      </c>
      <c r="D72" s="247" t="s">
        <v>331</v>
      </c>
      <c r="E72" s="247" t="s">
        <v>332</v>
      </c>
      <c r="H72" s="249">
        <f>LEN(C64)</f>
        <v>19</v>
      </c>
    </row>
    <row r="73" spans="1:8" ht="12.75">
      <c r="A73" s="239">
        <v>70</v>
      </c>
      <c r="B73" s="246" t="s">
        <v>337</v>
      </c>
      <c r="C73" s="246" t="s">
        <v>338</v>
      </c>
      <c r="D73" s="247" t="s">
        <v>339</v>
      </c>
      <c r="E73" s="247" t="s">
        <v>340</v>
      </c>
      <c r="H73" s="249">
        <f>LEN(C65)</f>
        <v>7</v>
      </c>
    </row>
    <row r="74" spans="1:8" ht="12.75">
      <c r="A74" s="239">
        <v>71</v>
      </c>
      <c r="B74" s="246" t="s">
        <v>345</v>
      </c>
      <c r="C74" s="246" t="s">
        <v>346</v>
      </c>
      <c r="D74" s="247" t="s">
        <v>347</v>
      </c>
      <c r="E74" s="247" t="s">
        <v>348</v>
      </c>
      <c r="H74" s="249" t="e">
        <f>LEN(#REF!)</f>
        <v>#REF!</v>
      </c>
    </row>
    <row r="75" spans="1:8" ht="12.75">
      <c r="A75" s="239">
        <v>72</v>
      </c>
      <c r="B75" s="246" t="s">
        <v>353</v>
      </c>
      <c r="C75" s="246" t="s">
        <v>354</v>
      </c>
      <c r="D75" s="247" t="s">
        <v>355</v>
      </c>
      <c r="E75" s="247" t="s">
        <v>356</v>
      </c>
      <c r="H75" s="249">
        <f aca="true" t="shared" si="5" ref="H75:H110">LEN(C66)</f>
        <v>7</v>
      </c>
    </row>
    <row r="76" spans="1:8" ht="12.75">
      <c r="A76" s="239">
        <v>73</v>
      </c>
      <c r="B76" s="246" t="s">
        <v>361</v>
      </c>
      <c r="C76" s="246" t="s">
        <v>362</v>
      </c>
      <c r="D76" s="247" t="s">
        <v>154</v>
      </c>
      <c r="E76" s="247" t="s">
        <v>154</v>
      </c>
      <c r="H76" s="249">
        <f t="shared" si="5"/>
        <v>9</v>
      </c>
    </row>
    <row r="77" spans="1:8" ht="12.75">
      <c r="A77" s="239">
        <v>74</v>
      </c>
      <c r="B77" s="246" t="s">
        <v>365</v>
      </c>
      <c r="C77" s="246" t="s">
        <v>366</v>
      </c>
      <c r="D77" s="247" t="s">
        <v>367</v>
      </c>
      <c r="E77" s="247" t="s">
        <v>368</v>
      </c>
      <c r="H77" s="249">
        <f t="shared" si="5"/>
        <v>7</v>
      </c>
    </row>
    <row r="78" spans="1:8" ht="12.75">
      <c r="A78" s="239">
        <v>75</v>
      </c>
      <c r="B78" s="246" t="s">
        <v>373</v>
      </c>
      <c r="C78" s="246" t="s">
        <v>374</v>
      </c>
      <c r="D78" s="247" t="s">
        <v>375</v>
      </c>
      <c r="E78" s="247" t="s">
        <v>376</v>
      </c>
      <c r="H78" s="249">
        <f t="shared" si="5"/>
        <v>15</v>
      </c>
    </row>
    <row r="79" spans="1:8" ht="12.75">
      <c r="A79" s="239">
        <v>76</v>
      </c>
      <c r="B79" s="246" t="s">
        <v>381</v>
      </c>
      <c r="C79" s="246" t="s">
        <v>382</v>
      </c>
      <c r="D79" s="247" t="s">
        <v>383</v>
      </c>
      <c r="E79" s="247" t="s">
        <v>384</v>
      </c>
      <c r="H79" s="249">
        <f t="shared" si="5"/>
        <v>14</v>
      </c>
    </row>
    <row r="80" spans="1:8" ht="12.75">
      <c r="A80" s="239">
        <v>77</v>
      </c>
      <c r="B80" s="246" t="s">
        <v>389</v>
      </c>
      <c r="C80" s="246" t="s">
        <v>390</v>
      </c>
      <c r="D80" s="247" t="s">
        <v>391</v>
      </c>
      <c r="E80" s="247" t="s">
        <v>392</v>
      </c>
      <c r="H80" s="249">
        <f t="shared" si="5"/>
        <v>14</v>
      </c>
    </row>
    <row r="81" spans="1:8" ht="12.75">
      <c r="A81" s="239">
        <v>78</v>
      </c>
      <c r="B81" s="246" t="s">
        <v>397</v>
      </c>
      <c r="C81" s="246" t="s">
        <v>398</v>
      </c>
      <c r="D81" s="247" t="s">
        <v>399</v>
      </c>
      <c r="E81" s="247" t="s">
        <v>400</v>
      </c>
      <c r="H81" s="249">
        <f t="shared" si="5"/>
        <v>7</v>
      </c>
    </row>
    <row r="82" spans="1:8" ht="12.75">
      <c r="A82" s="239">
        <v>79</v>
      </c>
      <c r="B82" s="246" t="s">
        <v>405</v>
      </c>
      <c r="C82" s="246" t="s">
        <v>406</v>
      </c>
      <c r="D82" s="247" t="s">
        <v>407</v>
      </c>
      <c r="E82" s="247" t="s">
        <v>408</v>
      </c>
      <c r="H82" s="249">
        <f t="shared" si="5"/>
        <v>9</v>
      </c>
    </row>
    <row r="83" spans="1:8" ht="12.75">
      <c r="A83" s="239">
        <v>80</v>
      </c>
      <c r="B83" s="246" t="s">
        <v>413</v>
      </c>
      <c r="C83" s="246" t="s">
        <v>414</v>
      </c>
      <c r="D83" s="247" t="s">
        <v>415</v>
      </c>
      <c r="E83" s="247" t="s">
        <v>416</v>
      </c>
      <c r="H83" s="249">
        <f t="shared" si="5"/>
        <v>6</v>
      </c>
    </row>
    <row r="84" spans="1:8" ht="12.75">
      <c r="A84" s="239">
        <v>81</v>
      </c>
      <c r="B84" s="246" t="s">
        <v>421</v>
      </c>
      <c r="C84" s="246" t="s">
        <v>422</v>
      </c>
      <c r="D84" s="247" t="s">
        <v>154</v>
      </c>
      <c r="E84" s="247" t="s">
        <v>154</v>
      </c>
      <c r="H84" s="249">
        <f t="shared" si="5"/>
        <v>16</v>
      </c>
    </row>
    <row r="85" spans="1:8" ht="12.75">
      <c r="A85" s="239">
        <v>82</v>
      </c>
      <c r="B85" s="246" t="s">
        <v>425</v>
      </c>
      <c r="C85" s="246" t="s">
        <v>426</v>
      </c>
      <c r="D85" s="247" t="s">
        <v>427</v>
      </c>
      <c r="E85" s="247" t="s">
        <v>428</v>
      </c>
      <c r="H85" s="249">
        <f t="shared" si="5"/>
        <v>13</v>
      </c>
    </row>
    <row r="86" spans="1:8" ht="12.75">
      <c r="A86" s="239">
        <v>83</v>
      </c>
      <c r="B86" s="246" t="s">
        <v>433</v>
      </c>
      <c r="C86" s="246" t="s">
        <v>434</v>
      </c>
      <c r="D86" s="247" t="s">
        <v>435</v>
      </c>
      <c r="E86" s="247" t="s">
        <v>436</v>
      </c>
      <c r="H86" s="249">
        <f t="shared" si="5"/>
        <v>7</v>
      </c>
    </row>
    <row r="87" spans="1:8" ht="12.75">
      <c r="A87" s="239">
        <v>84</v>
      </c>
      <c r="B87" s="246" t="s">
        <v>441</v>
      </c>
      <c r="C87" s="246" t="s">
        <v>442</v>
      </c>
      <c r="D87" s="247" t="s">
        <v>443</v>
      </c>
      <c r="E87" s="247" t="s">
        <v>444</v>
      </c>
      <c r="H87" s="249">
        <f t="shared" si="5"/>
        <v>10</v>
      </c>
    </row>
    <row r="88" spans="1:8" ht="12.75">
      <c r="A88" s="239">
        <v>85</v>
      </c>
      <c r="B88" s="246" t="s">
        <v>449</v>
      </c>
      <c r="C88" s="246" t="s">
        <v>450</v>
      </c>
      <c r="D88" s="247" t="s">
        <v>451</v>
      </c>
      <c r="E88" s="247" t="s">
        <v>452</v>
      </c>
      <c r="H88" s="249">
        <f t="shared" si="5"/>
        <v>11</v>
      </c>
    </row>
    <row r="89" spans="1:8" ht="12.75">
      <c r="A89" s="239">
        <v>86</v>
      </c>
      <c r="B89" s="246" t="s">
        <v>457</v>
      </c>
      <c r="C89" s="246" t="s">
        <v>458</v>
      </c>
      <c r="D89" s="247" t="s">
        <v>459</v>
      </c>
      <c r="E89" s="247" t="s">
        <v>460</v>
      </c>
      <c r="H89" s="249">
        <f t="shared" si="5"/>
        <v>7</v>
      </c>
    </row>
    <row r="90" spans="1:8" ht="12.75">
      <c r="A90" s="239">
        <v>87</v>
      </c>
      <c r="B90" s="246" t="s">
        <v>465</v>
      </c>
      <c r="C90" s="246" t="s">
        <v>466</v>
      </c>
      <c r="D90" s="247" t="s">
        <v>154</v>
      </c>
      <c r="E90" s="247" t="s">
        <v>154</v>
      </c>
      <c r="H90" s="249">
        <f t="shared" si="5"/>
        <v>7</v>
      </c>
    </row>
    <row r="91" spans="1:8" ht="12.75">
      <c r="A91" s="239">
        <v>88</v>
      </c>
      <c r="B91" s="246" t="s">
        <v>471</v>
      </c>
      <c r="C91" s="246" t="s">
        <v>472</v>
      </c>
      <c r="D91" s="247" t="s">
        <v>473</v>
      </c>
      <c r="E91" s="247" t="s">
        <v>474</v>
      </c>
      <c r="H91" s="249">
        <f t="shared" si="5"/>
        <v>6</v>
      </c>
    </row>
    <row r="92" spans="1:8" ht="12.75">
      <c r="A92" s="239">
        <v>89</v>
      </c>
      <c r="B92" s="246" t="s">
        <v>479</v>
      </c>
      <c r="C92" s="246" t="s">
        <v>480</v>
      </c>
      <c r="D92" s="247" t="s">
        <v>481</v>
      </c>
      <c r="E92" s="247" t="s">
        <v>482</v>
      </c>
      <c r="H92" s="249">
        <f t="shared" si="5"/>
        <v>6</v>
      </c>
    </row>
    <row r="93" spans="1:8" ht="12.75">
      <c r="A93" s="239">
        <v>90</v>
      </c>
      <c r="B93" s="246" t="s">
        <v>485</v>
      </c>
      <c r="C93" s="246" t="s">
        <v>486</v>
      </c>
      <c r="D93" s="247" t="s">
        <v>487</v>
      </c>
      <c r="E93" s="247" t="s">
        <v>488</v>
      </c>
      <c r="H93" s="249">
        <f t="shared" si="5"/>
        <v>14</v>
      </c>
    </row>
    <row r="94" spans="1:8" ht="12.75">
      <c r="A94" s="239">
        <v>91</v>
      </c>
      <c r="B94" s="246" t="s">
        <v>493</v>
      </c>
      <c r="C94" s="246" t="s">
        <v>494</v>
      </c>
      <c r="D94" s="247" t="s">
        <v>495</v>
      </c>
      <c r="E94" s="247" t="s">
        <v>496</v>
      </c>
      <c r="H94" s="249">
        <f t="shared" si="5"/>
        <v>7</v>
      </c>
    </row>
    <row r="95" spans="1:8" ht="12.75">
      <c r="A95" s="239">
        <v>92</v>
      </c>
      <c r="B95" s="246" t="s">
        <v>501</v>
      </c>
      <c r="C95" s="246" t="s">
        <v>502</v>
      </c>
      <c r="D95" s="247" t="s">
        <v>154</v>
      </c>
      <c r="E95" s="247" t="s">
        <v>154</v>
      </c>
      <c r="H95" s="249">
        <f t="shared" si="5"/>
        <v>7</v>
      </c>
    </row>
    <row r="96" spans="1:8" ht="12.75">
      <c r="A96" s="239">
        <v>93</v>
      </c>
      <c r="B96" s="246" t="s">
        <v>507</v>
      </c>
      <c r="C96" s="246" t="s">
        <v>508</v>
      </c>
      <c r="D96" s="247" t="s">
        <v>509</v>
      </c>
      <c r="E96" s="247" t="s">
        <v>510</v>
      </c>
      <c r="H96" s="249">
        <f t="shared" si="5"/>
        <v>9</v>
      </c>
    </row>
    <row r="97" spans="1:8" ht="12.75">
      <c r="A97" s="239">
        <v>94</v>
      </c>
      <c r="B97" s="246" t="s">
        <v>511</v>
      </c>
      <c r="C97" s="246" t="s">
        <v>512</v>
      </c>
      <c r="D97" s="247" t="s">
        <v>513</v>
      </c>
      <c r="E97" s="247" t="s">
        <v>514</v>
      </c>
      <c r="H97" s="249">
        <f t="shared" si="5"/>
        <v>6</v>
      </c>
    </row>
    <row r="98" spans="1:8" ht="12.75">
      <c r="A98" s="239">
        <v>95</v>
      </c>
      <c r="B98" s="246" t="s">
        <v>515</v>
      </c>
      <c r="C98" s="246" t="s">
        <v>516</v>
      </c>
      <c r="D98" s="247" t="s">
        <v>517</v>
      </c>
      <c r="E98" s="247" t="s">
        <v>518</v>
      </c>
      <c r="H98" s="249">
        <f t="shared" si="5"/>
        <v>7</v>
      </c>
    </row>
    <row r="99" spans="1:8" ht="12.75">
      <c r="A99" s="239">
        <v>96</v>
      </c>
      <c r="B99" s="246" t="s">
        <v>519</v>
      </c>
      <c r="C99" s="246" t="s">
        <v>520</v>
      </c>
      <c r="D99" s="247" t="s">
        <v>521</v>
      </c>
      <c r="E99" s="247" t="s">
        <v>522</v>
      </c>
      <c r="H99" s="249">
        <f t="shared" si="5"/>
        <v>12</v>
      </c>
    </row>
    <row r="100" spans="1:8" ht="12.75">
      <c r="A100" s="239">
        <v>97</v>
      </c>
      <c r="B100" s="246" t="s">
        <v>523</v>
      </c>
      <c r="C100" s="246" t="s">
        <v>524</v>
      </c>
      <c r="D100" s="247" t="s">
        <v>525</v>
      </c>
      <c r="E100" s="247" t="s">
        <v>526</v>
      </c>
      <c r="H100" s="249">
        <f t="shared" si="5"/>
        <v>8</v>
      </c>
    </row>
    <row r="101" spans="1:8" ht="12.75">
      <c r="A101" s="239">
        <v>98</v>
      </c>
      <c r="B101" s="246" t="s">
        <v>527</v>
      </c>
      <c r="C101" s="246" t="s">
        <v>528</v>
      </c>
      <c r="D101" s="247" t="s">
        <v>529</v>
      </c>
      <c r="E101" s="247" t="s">
        <v>530</v>
      </c>
      <c r="H101" s="249">
        <f t="shared" si="5"/>
        <v>16</v>
      </c>
    </row>
    <row r="102" spans="1:8" ht="12.75">
      <c r="A102" s="239">
        <v>99</v>
      </c>
      <c r="H102" s="249">
        <f t="shared" si="5"/>
        <v>6</v>
      </c>
    </row>
    <row r="103" spans="1:8" ht="12.75">
      <c r="A103" s="239">
        <v>100</v>
      </c>
      <c r="H103" s="249">
        <f t="shared" si="5"/>
        <v>4</v>
      </c>
    </row>
    <row r="104" spans="1:8" ht="12.75">
      <c r="A104" s="239">
        <v>101</v>
      </c>
      <c r="H104" s="249">
        <f t="shared" si="5"/>
        <v>14</v>
      </c>
    </row>
    <row r="105" spans="1:8" ht="12.75">
      <c r="A105" s="239">
        <v>102</v>
      </c>
      <c r="H105" s="249">
        <f t="shared" si="5"/>
        <v>7</v>
      </c>
    </row>
    <row r="106" spans="1:8" ht="12.75">
      <c r="A106" s="239">
        <v>103</v>
      </c>
      <c r="H106" s="249">
        <f t="shared" si="5"/>
        <v>13</v>
      </c>
    </row>
    <row r="107" spans="1:8" ht="12.75">
      <c r="A107" s="239">
        <v>104</v>
      </c>
      <c r="H107" s="249">
        <f t="shared" si="5"/>
        <v>7</v>
      </c>
    </row>
    <row r="108" spans="1:8" ht="12.75">
      <c r="A108" s="239">
        <v>105</v>
      </c>
      <c r="H108" s="249">
        <f t="shared" si="5"/>
        <v>10</v>
      </c>
    </row>
    <row r="109" spans="1:8" ht="12.75">
      <c r="A109" s="239">
        <v>106</v>
      </c>
      <c r="H109" s="249">
        <f t="shared" si="5"/>
        <v>5</v>
      </c>
    </row>
    <row r="110" spans="1:8" ht="12.75">
      <c r="A110" s="239">
        <v>107</v>
      </c>
      <c r="H110" s="249">
        <f t="shared" si="5"/>
        <v>13</v>
      </c>
    </row>
  </sheetData>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A1">
      <pane ySplit="7" topLeftCell="BM8" activePane="bottomLeft" state="frozen"/>
      <selection pane="topLeft" activeCell="D1" sqref="D1"/>
      <selection pane="bottomLeft" activeCell="M4" sqref="M4"/>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1187"/>
      <c r="B1" s="1187"/>
      <c r="C1" s="1187"/>
      <c r="D1" s="1187"/>
      <c r="E1" s="1187"/>
      <c r="F1" s="1187"/>
      <c r="G1" s="1187"/>
      <c r="H1" s="1187"/>
      <c r="I1" s="1187"/>
      <c r="J1" s="1187"/>
      <c r="K1" s="1187"/>
      <c r="L1" s="1187"/>
      <c r="M1" s="1187"/>
      <c r="N1" s="1187"/>
      <c r="O1" s="448"/>
      <c r="P1" s="448"/>
      <c r="Q1" s="448"/>
      <c r="R1" s="448"/>
      <c r="S1" s="448"/>
    </row>
    <row r="2" spans="1:19" ht="6.75" customHeight="1">
      <c r="A2" s="1190"/>
      <c r="B2" s="1190"/>
      <c r="C2" s="1190"/>
      <c r="D2" s="1190"/>
      <c r="E2" s="1190"/>
      <c r="F2" s="1190"/>
      <c r="G2" s="1190"/>
      <c r="H2" s="1190"/>
      <c r="I2" s="1190"/>
      <c r="J2" s="1190"/>
      <c r="K2" s="1190"/>
      <c r="L2" s="1190"/>
      <c r="M2" s="1190"/>
      <c r="N2" s="1190"/>
      <c r="O2" s="448"/>
      <c r="P2" s="448"/>
      <c r="Q2" s="448"/>
      <c r="R2" s="448"/>
      <c r="S2" s="448"/>
    </row>
    <row r="3" spans="1:14" ht="32.25" customHeight="1">
      <c r="A3" s="1191" t="s">
        <v>34</v>
      </c>
      <c r="B3" s="1192"/>
      <c r="C3" s="1192"/>
      <c r="D3" s="1192"/>
      <c r="E3" s="1192"/>
      <c r="F3" s="1192"/>
      <c r="G3" s="1192"/>
      <c r="H3" s="1192"/>
      <c r="I3" s="1192"/>
      <c r="J3" s="1193"/>
      <c r="K3" s="87" t="s">
        <v>729</v>
      </c>
      <c r="L3" s="86"/>
      <c r="M3" s="1188">
        <v>2008</v>
      </c>
      <c r="N3" s="1189"/>
    </row>
    <row r="4" spans="1:15" ht="27.75" customHeight="1" thickBot="1">
      <c r="A4" s="1185">
        <f>'80'!A8</f>
        <v>0</v>
      </c>
      <c r="B4" s="1186"/>
      <c r="C4" s="1186"/>
      <c r="D4" s="1186"/>
      <c r="E4" s="1186"/>
      <c r="F4" s="1186"/>
      <c r="G4" s="1186"/>
      <c r="H4" s="1186"/>
      <c r="I4" s="1186"/>
      <c r="J4" s="1186"/>
      <c r="K4" s="97"/>
      <c r="L4" s="98"/>
      <c r="M4" s="97"/>
      <c r="N4" s="97"/>
      <c r="O4" s="99"/>
    </row>
    <row r="5" spans="1:14" ht="15" customHeight="1" thickTop="1">
      <c r="A5" s="648"/>
      <c r="B5" s="100"/>
      <c r="C5" s="1183"/>
      <c r="D5" s="1184"/>
      <c r="E5" s="101" t="s">
        <v>540</v>
      </c>
      <c r="F5" s="102" t="s">
        <v>541</v>
      </c>
      <c r="G5" s="19" t="s">
        <v>542</v>
      </c>
      <c r="H5" s="164" t="s">
        <v>585</v>
      </c>
      <c r="I5" s="7" t="s">
        <v>543</v>
      </c>
      <c r="J5" s="8"/>
      <c r="K5" s="8"/>
      <c r="L5" s="9"/>
      <c r="M5" s="103" t="s">
        <v>544</v>
      </c>
      <c r="N5" s="10" t="s">
        <v>545</v>
      </c>
    </row>
    <row r="6" spans="1:14" ht="15" customHeight="1" thickBot="1">
      <c r="A6" s="85" t="s">
        <v>546</v>
      </c>
      <c r="B6" s="104"/>
      <c r="C6" s="649">
        <f>'80'!J5</f>
        <v>0</v>
      </c>
      <c r="D6" s="650" t="s">
        <v>547</v>
      </c>
      <c r="E6" s="11" t="s">
        <v>548</v>
      </c>
      <c r="F6" s="12" t="s">
        <v>549</v>
      </c>
      <c r="G6" s="20" t="s">
        <v>550</v>
      </c>
      <c r="H6" s="165" t="s">
        <v>586</v>
      </c>
      <c r="I6" s="13" t="s">
        <v>551</v>
      </c>
      <c r="J6" s="14" t="s">
        <v>552</v>
      </c>
      <c r="K6" s="15" t="s">
        <v>552</v>
      </c>
      <c r="L6" s="13" t="s">
        <v>552</v>
      </c>
      <c r="M6" s="11" t="s">
        <v>553</v>
      </c>
      <c r="N6" s="16" t="s">
        <v>554</v>
      </c>
    </row>
    <row r="7" spans="1:14" ht="15" customHeight="1" thickBot="1">
      <c r="A7" s="4" t="s">
        <v>555</v>
      </c>
      <c r="B7" s="105"/>
      <c r="C7" s="5" t="s">
        <v>556</v>
      </c>
      <c r="D7" s="6"/>
      <c r="E7" s="60">
        <f>M3-2</f>
        <v>2006</v>
      </c>
      <c r="F7" s="61">
        <f>M3-1</f>
        <v>2007</v>
      </c>
      <c r="G7" s="62">
        <f>M3</f>
        <v>2008</v>
      </c>
      <c r="H7" s="166">
        <f>M3</f>
        <v>2008</v>
      </c>
      <c r="I7" s="63">
        <f>M3+1</f>
        <v>2009</v>
      </c>
      <c r="J7" s="63">
        <f>M3+2</f>
        <v>2010</v>
      </c>
      <c r="K7" s="63">
        <f>M3+3</f>
        <v>2011</v>
      </c>
      <c r="L7" s="63">
        <f>M3+4</f>
        <v>2012</v>
      </c>
      <c r="M7" s="63">
        <f>M3+5</f>
        <v>2013</v>
      </c>
      <c r="N7" s="17" t="s">
        <v>557</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558</v>
      </c>
      <c r="D9" s="109"/>
      <c r="E9" s="315"/>
      <c r="F9" s="316"/>
      <c r="G9" s="317"/>
      <c r="H9" s="318"/>
      <c r="I9" s="317"/>
      <c r="J9" s="317"/>
      <c r="K9" s="317"/>
      <c r="L9" s="319"/>
      <c r="M9" s="320"/>
      <c r="N9" s="651">
        <f aca="true" t="shared" si="0" ref="N9:N47">SUM(E9:M9)-H9</f>
        <v>0</v>
      </c>
    </row>
    <row r="10" spans="1:14" ht="12.75" customHeight="1">
      <c r="A10" s="110"/>
      <c r="B10" s="111">
        <v>2</v>
      </c>
      <c r="C10" s="112" t="s">
        <v>559</v>
      </c>
      <c r="D10" s="113"/>
      <c r="E10" s="321"/>
      <c r="F10" s="322"/>
      <c r="G10" s="323"/>
      <c r="H10" s="324"/>
      <c r="I10" s="323"/>
      <c r="J10" s="323"/>
      <c r="K10" s="323"/>
      <c r="L10" s="325"/>
      <c r="M10" s="326"/>
      <c r="N10" s="652">
        <f t="shared" si="0"/>
        <v>0</v>
      </c>
    </row>
    <row r="11" spans="1:14" ht="12.75" customHeight="1">
      <c r="A11" s="110"/>
      <c r="B11" s="114">
        <v>3</v>
      </c>
      <c r="C11" s="112" t="s">
        <v>560</v>
      </c>
      <c r="D11" s="113"/>
      <c r="E11" s="321"/>
      <c r="F11" s="322"/>
      <c r="G11" s="323"/>
      <c r="H11" s="324"/>
      <c r="I11" s="323"/>
      <c r="J11" s="323"/>
      <c r="K11" s="323"/>
      <c r="L11" s="325"/>
      <c r="M11" s="326"/>
      <c r="N11" s="652">
        <f t="shared" si="0"/>
        <v>0</v>
      </c>
    </row>
    <row r="12" spans="1:14" ht="12.75" customHeight="1">
      <c r="A12" s="110"/>
      <c r="B12" s="114">
        <v>4</v>
      </c>
      <c r="C12" s="112" t="s">
        <v>561</v>
      </c>
      <c r="D12" s="113"/>
      <c r="E12" s="321"/>
      <c r="F12" s="322"/>
      <c r="G12" s="323"/>
      <c r="H12" s="324"/>
      <c r="I12" s="323"/>
      <c r="J12" s="323"/>
      <c r="K12" s="323"/>
      <c r="L12" s="325"/>
      <c r="M12" s="326"/>
      <c r="N12" s="652">
        <f t="shared" si="0"/>
        <v>0</v>
      </c>
    </row>
    <row r="13" spans="1:14" ht="12.75" customHeight="1">
      <c r="A13" s="110"/>
      <c r="B13" s="114">
        <v>9</v>
      </c>
      <c r="C13" s="112" t="s">
        <v>562</v>
      </c>
      <c r="D13" s="113"/>
      <c r="E13" s="321"/>
      <c r="F13" s="327"/>
      <c r="G13" s="328"/>
      <c r="H13" s="329"/>
      <c r="I13" s="328"/>
      <c r="J13" s="328"/>
      <c r="K13" s="328"/>
      <c r="L13" s="330"/>
      <c r="M13" s="331"/>
      <c r="N13" s="351">
        <f t="shared" si="0"/>
        <v>0</v>
      </c>
    </row>
    <row r="14" spans="1:14" ht="15" customHeight="1">
      <c r="A14" s="115">
        <v>8121</v>
      </c>
      <c r="B14" s="116" t="s">
        <v>563</v>
      </c>
      <c r="C14" s="117" t="s">
        <v>564</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565</v>
      </c>
      <c r="D15" s="121"/>
      <c r="E15" s="339"/>
      <c r="F15" s="327"/>
      <c r="G15" s="317"/>
      <c r="H15" s="318"/>
      <c r="I15" s="317"/>
      <c r="J15" s="317"/>
      <c r="K15" s="317"/>
      <c r="L15" s="319"/>
      <c r="M15" s="320"/>
      <c r="N15" s="653">
        <f t="shared" si="0"/>
        <v>0</v>
      </c>
    </row>
    <row r="16" spans="1:14" ht="15" customHeight="1">
      <c r="A16" s="119">
        <v>8125</v>
      </c>
      <c r="B16" s="107"/>
      <c r="C16" s="120" t="s">
        <v>566</v>
      </c>
      <c r="D16" s="121"/>
      <c r="E16" s="339"/>
      <c r="F16" s="327"/>
      <c r="G16" s="317"/>
      <c r="H16" s="318"/>
      <c r="I16" s="317"/>
      <c r="J16" s="317"/>
      <c r="K16" s="317"/>
      <c r="L16" s="319"/>
      <c r="M16" s="320"/>
      <c r="N16" s="653">
        <f t="shared" si="0"/>
        <v>0</v>
      </c>
    </row>
    <row r="17" spans="1:14" ht="12.75" customHeight="1">
      <c r="A17" s="122">
        <v>8126</v>
      </c>
      <c r="B17" s="107">
        <v>1</v>
      </c>
      <c r="C17" s="108" t="s">
        <v>567</v>
      </c>
      <c r="D17" s="123"/>
      <c r="E17" s="319"/>
      <c r="F17" s="322"/>
      <c r="G17" s="317"/>
      <c r="H17" s="318"/>
      <c r="I17" s="317"/>
      <c r="J17" s="317"/>
      <c r="K17" s="317"/>
      <c r="L17" s="319"/>
      <c r="M17" s="320"/>
      <c r="N17" s="653">
        <f t="shared" si="0"/>
        <v>0</v>
      </c>
    </row>
    <row r="18" spans="1:14" ht="12.75" customHeight="1">
      <c r="A18" s="110"/>
      <c r="B18" s="114">
        <v>2</v>
      </c>
      <c r="C18" s="112" t="s">
        <v>569</v>
      </c>
      <c r="D18" s="124"/>
      <c r="E18" s="325"/>
      <c r="F18" s="322"/>
      <c r="G18" s="323"/>
      <c r="H18" s="324"/>
      <c r="I18" s="323"/>
      <c r="J18" s="323"/>
      <c r="K18" s="323"/>
      <c r="L18" s="325"/>
      <c r="M18" s="326"/>
      <c r="N18" s="652">
        <f t="shared" si="0"/>
        <v>0</v>
      </c>
    </row>
    <row r="19" spans="1:14" ht="12.75" customHeight="1">
      <c r="A19" s="110"/>
      <c r="B19" s="114">
        <v>3</v>
      </c>
      <c r="C19" s="112" t="s">
        <v>570</v>
      </c>
      <c r="D19" s="124"/>
      <c r="E19" s="325"/>
      <c r="F19" s="322"/>
      <c r="G19" s="323"/>
      <c r="H19" s="324"/>
      <c r="I19" s="323"/>
      <c r="J19" s="323"/>
      <c r="K19" s="323"/>
      <c r="L19" s="325"/>
      <c r="M19" s="326"/>
      <c r="N19" s="652">
        <f t="shared" si="0"/>
        <v>0</v>
      </c>
    </row>
    <row r="20" spans="1:14" ht="12.75" customHeight="1">
      <c r="A20" s="110"/>
      <c r="B20" s="114">
        <v>4</v>
      </c>
      <c r="C20" s="112" t="s">
        <v>720</v>
      </c>
      <c r="D20" s="124"/>
      <c r="E20" s="325"/>
      <c r="F20" s="322"/>
      <c r="G20" s="323"/>
      <c r="H20" s="324"/>
      <c r="I20" s="323"/>
      <c r="J20" s="323"/>
      <c r="K20" s="323"/>
      <c r="L20" s="325"/>
      <c r="M20" s="326"/>
      <c r="N20" s="652">
        <f t="shared" si="0"/>
        <v>0</v>
      </c>
    </row>
    <row r="21" spans="1:14" ht="12.75" customHeight="1">
      <c r="A21" s="110"/>
      <c r="B21" s="114">
        <v>9</v>
      </c>
      <c r="C21" s="112" t="s">
        <v>571</v>
      </c>
      <c r="D21" s="124"/>
      <c r="E21" s="325"/>
      <c r="F21" s="322"/>
      <c r="G21" s="323"/>
      <c r="H21" s="324"/>
      <c r="I21" s="323"/>
      <c r="J21" s="323"/>
      <c r="K21" s="323"/>
      <c r="L21" s="325"/>
      <c r="M21" s="326"/>
      <c r="N21" s="652">
        <f t="shared" si="0"/>
        <v>0</v>
      </c>
    </row>
    <row r="22" spans="1:14" ht="15" customHeight="1">
      <c r="A22" s="115">
        <v>8126</v>
      </c>
      <c r="B22" s="116" t="s">
        <v>563</v>
      </c>
      <c r="C22" s="117" t="s">
        <v>572</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573</v>
      </c>
      <c r="D23" s="125"/>
      <c r="E23" s="321"/>
      <c r="F23" s="322"/>
      <c r="G23" s="323"/>
      <c r="H23" s="324"/>
      <c r="I23" s="323"/>
      <c r="J23" s="323"/>
      <c r="K23" s="323"/>
      <c r="L23" s="325"/>
      <c r="M23" s="326"/>
      <c r="N23" s="652">
        <f t="shared" si="0"/>
        <v>0</v>
      </c>
    </row>
    <row r="24" spans="1:14" ht="12.75" customHeight="1">
      <c r="A24" s="110"/>
      <c r="B24" s="114">
        <v>2</v>
      </c>
      <c r="C24" s="112" t="s">
        <v>574</v>
      </c>
      <c r="D24" s="125"/>
      <c r="E24" s="321"/>
      <c r="F24" s="322"/>
      <c r="G24" s="323"/>
      <c r="H24" s="324"/>
      <c r="I24" s="323"/>
      <c r="J24" s="323"/>
      <c r="K24" s="323"/>
      <c r="L24" s="325"/>
      <c r="M24" s="326"/>
      <c r="N24" s="652">
        <f t="shared" si="0"/>
        <v>0</v>
      </c>
    </row>
    <row r="25" spans="1:14" ht="12.75" customHeight="1">
      <c r="A25" s="110"/>
      <c r="B25" s="114">
        <v>3</v>
      </c>
      <c r="C25" s="112" t="s">
        <v>575</v>
      </c>
      <c r="D25" s="125"/>
      <c r="E25" s="321"/>
      <c r="F25" s="322"/>
      <c r="G25" s="323"/>
      <c r="H25" s="324"/>
      <c r="I25" s="323"/>
      <c r="J25" s="323"/>
      <c r="K25" s="323"/>
      <c r="L25" s="325"/>
      <c r="M25" s="326"/>
      <c r="N25" s="652">
        <f t="shared" si="0"/>
        <v>0</v>
      </c>
    </row>
    <row r="26" spans="1:14" ht="12.75" customHeight="1">
      <c r="A26" s="110"/>
      <c r="B26" s="114">
        <v>9</v>
      </c>
      <c r="C26" s="126" t="s">
        <v>576</v>
      </c>
      <c r="D26" s="127"/>
      <c r="E26" s="346"/>
      <c r="F26" s="327"/>
      <c r="G26" s="328"/>
      <c r="H26" s="329"/>
      <c r="I26" s="328"/>
      <c r="J26" s="328"/>
      <c r="K26" s="328"/>
      <c r="L26" s="330"/>
      <c r="M26" s="331"/>
      <c r="N26" s="351">
        <f t="shared" si="0"/>
        <v>0</v>
      </c>
    </row>
    <row r="27" spans="1:14" ht="15" customHeight="1">
      <c r="A27" s="115">
        <v>8127</v>
      </c>
      <c r="B27" s="116" t="s">
        <v>563</v>
      </c>
      <c r="C27" s="128" t="s">
        <v>577</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578</v>
      </c>
      <c r="D28" s="113"/>
      <c r="E28" s="321"/>
      <c r="F28" s="322"/>
      <c r="G28" s="323"/>
      <c r="H28" s="324"/>
      <c r="I28" s="323"/>
      <c r="J28" s="323"/>
      <c r="K28" s="323"/>
      <c r="L28" s="325"/>
      <c r="M28" s="326"/>
      <c r="N28" s="652">
        <f t="shared" si="0"/>
        <v>0</v>
      </c>
    </row>
    <row r="29" spans="1:14" ht="12.75" customHeight="1">
      <c r="A29" s="110"/>
      <c r="B29" s="114">
        <v>2</v>
      </c>
      <c r="C29" s="129" t="s">
        <v>579</v>
      </c>
      <c r="D29" s="113"/>
      <c r="E29" s="321"/>
      <c r="F29" s="322"/>
      <c r="G29" s="323"/>
      <c r="H29" s="324"/>
      <c r="I29" s="323"/>
      <c r="J29" s="323"/>
      <c r="K29" s="323"/>
      <c r="L29" s="325"/>
      <c r="M29" s="326"/>
      <c r="N29" s="652">
        <f t="shared" si="0"/>
        <v>0</v>
      </c>
    </row>
    <row r="30" spans="1:14" ht="12.75" customHeight="1">
      <c r="A30" s="110"/>
      <c r="B30" s="114">
        <v>3</v>
      </c>
      <c r="C30" s="112" t="s">
        <v>580</v>
      </c>
      <c r="D30" s="113"/>
      <c r="E30" s="321"/>
      <c r="F30" s="322"/>
      <c r="G30" s="323"/>
      <c r="H30" s="324"/>
      <c r="I30" s="323"/>
      <c r="J30" s="323"/>
      <c r="K30" s="323"/>
      <c r="L30" s="325"/>
      <c r="M30" s="326"/>
      <c r="N30" s="652">
        <f t="shared" si="0"/>
        <v>0</v>
      </c>
    </row>
    <row r="31" spans="1:14" ht="12.75" customHeight="1">
      <c r="A31" s="110"/>
      <c r="B31" s="114">
        <v>4</v>
      </c>
      <c r="C31" s="112" t="s">
        <v>581</v>
      </c>
      <c r="D31" s="113"/>
      <c r="E31" s="321"/>
      <c r="F31" s="322"/>
      <c r="G31" s="323"/>
      <c r="H31" s="324"/>
      <c r="I31" s="323"/>
      <c r="J31" s="323"/>
      <c r="K31" s="323"/>
      <c r="L31" s="325"/>
      <c r="M31" s="326"/>
      <c r="N31" s="652">
        <f t="shared" si="0"/>
        <v>0</v>
      </c>
    </row>
    <row r="32" spans="1:14" ht="12.75" customHeight="1">
      <c r="A32" s="110"/>
      <c r="B32" s="114">
        <v>5</v>
      </c>
      <c r="C32" s="112" t="s">
        <v>582</v>
      </c>
      <c r="D32" s="113"/>
      <c r="E32" s="321"/>
      <c r="F32" s="322"/>
      <c r="G32" s="323"/>
      <c r="H32" s="324"/>
      <c r="I32" s="323"/>
      <c r="J32" s="323"/>
      <c r="K32" s="323"/>
      <c r="L32" s="325"/>
      <c r="M32" s="326"/>
      <c r="N32" s="652">
        <f t="shared" si="0"/>
        <v>0</v>
      </c>
    </row>
    <row r="33" spans="1:14" ht="12.75" customHeight="1">
      <c r="A33" s="110"/>
      <c r="B33" s="114">
        <v>6</v>
      </c>
      <c r="C33" s="112" t="s">
        <v>583</v>
      </c>
      <c r="D33" s="113"/>
      <c r="E33" s="321"/>
      <c r="F33" s="322"/>
      <c r="G33" s="323"/>
      <c r="H33" s="324"/>
      <c r="I33" s="323"/>
      <c r="J33" s="323"/>
      <c r="K33" s="323"/>
      <c r="L33" s="325"/>
      <c r="M33" s="326"/>
      <c r="N33" s="652">
        <f t="shared" si="0"/>
        <v>0</v>
      </c>
    </row>
    <row r="34" spans="1:14" ht="12.75" customHeight="1">
      <c r="A34" s="110"/>
      <c r="B34" s="114">
        <v>7</v>
      </c>
      <c r="C34" s="112" t="s">
        <v>584</v>
      </c>
      <c r="D34" s="113"/>
      <c r="E34" s="321"/>
      <c r="F34" s="322"/>
      <c r="G34" s="323"/>
      <c r="H34" s="324"/>
      <c r="I34" s="323"/>
      <c r="J34" s="323"/>
      <c r="K34" s="323"/>
      <c r="L34" s="325"/>
      <c r="M34" s="326"/>
      <c r="N34" s="652">
        <f t="shared" si="0"/>
        <v>0</v>
      </c>
    </row>
    <row r="35" spans="1:14" ht="12.75" customHeight="1">
      <c r="A35" s="110"/>
      <c r="B35" s="114">
        <v>8</v>
      </c>
      <c r="C35" s="129" t="s">
        <v>592</v>
      </c>
      <c r="D35" s="113"/>
      <c r="E35" s="352"/>
      <c r="F35" s="322"/>
      <c r="G35" s="323"/>
      <c r="H35" s="324"/>
      <c r="I35" s="323"/>
      <c r="J35" s="323"/>
      <c r="K35" s="323"/>
      <c r="L35" s="325"/>
      <c r="M35" s="326"/>
      <c r="N35" s="652">
        <f t="shared" si="0"/>
        <v>0</v>
      </c>
    </row>
    <row r="36" spans="1:14" ht="12.75" customHeight="1">
      <c r="A36" s="110"/>
      <c r="B36" s="111">
        <v>9</v>
      </c>
      <c r="C36" s="126" t="s">
        <v>593</v>
      </c>
      <c r="D36" s="130"/>
      <c r="E36" s="346"/>
      <c r="F36" s="327"/>
      <c r="G36" s="328"/>
      <c r="H36" s="329"/>
      <c r="I36" s="328"/>
      <c r="J36" s="328"/>
      <c r="K36" s="328"/>
      <c r="L36" s="330"/>
      <c r="M36" s="331"/>
      <c r="N36" s="351">
        <f t="shared" si="0"/>
        <v>0</v>
      </c>
    </row>
    <row r="37" spans="1:14" ht="15" customHeight="1" thickBot="1">
      <c r="A37" s="115">
        <v>8128</v>
      </c>
      <c r="B37" s="116" t="s">
        <v>563</v>
      </c>
      <c r="C37" s="117" t="s">
        <v>725</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594</v>
      </c>
      <c r="D38" s="134"/>
      <c r="E38" s="353"/>
      <c r="F38" s="354"/>
      <c r="G38" s="355"/>
      <c r="H38" s="356"/>
      <c r="I38" s="355"/>
      <c r="J38" s="355"/>
      <c r="K38" s="355"/>
      <c r="L38" s="357"/>
      <c r="M38" s="358"/>
      <c r="N38" s="654">
        <f t="shared" si="0"/>
        <v>0</v>
      </c>
    </row>
    <row r="39" spans="1:14" ht="16.5" customHeight="1" thickBot="1" thickTop="1">
      <c r="A39" s="135">
        <v>812</v>
      </c>
      <c r="B39" s="136" t="s">
        <v>563</v>
      </c>
      <c r="C39" s="137" t="s">
        <v>595</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596</v>
      </c>
      <c r="D40" s="142"/>
      <c r="E40" s="366"/>
      <c r="F40" s="327"/>
      <c r="G40" s="317"/>
      <c r="H40" s="318"/>
      <c r="I40" s="317"/>
      <c r="J40" s="317"/>
      <c r="K40" s="317"/>
      <c r="L40" s="319"/>
      <c r="M40" s="320"/>
      <c r="N40" s="653">
        <f t="shared" si="0"/>
        <v>0</v>
      </c>
    </row>
    <row r="41" spans="1:14" ht="15" customHeight="1">
      <c r="A41" s="119">
        <v>8131</v>
      </c>
      <c r="B41" s="143"/>
      <c r="C41" s="120" t="s">
        <v>597</v>
      </c>
      <c r="D41" s="121"/>
      <c r="E41" s="339"/>
      <c r="F41" s="327"/>
      <c r="G41" s="317"/>
      <c r="H41" s="318"/>
      <c r="I41" s="317"/>
      <c r="J41" s="317"/>
      <c r="K41" s="317"/>
      <c r="L41" s="319"/>
      <c r="M41" s="320"/>
      <c r="N41" s="653">
        <f t="shared" si="0"/>
        <v>0</v>
      </c>
    </row>
    <row r="42" spans="1:14" ht="15" customHeight="1">
      <c r="A42" s="119">
        <v>8132</v>
      </c>
      <c r="B42" s="143"/>
      <c r="C42" s="120" t="s">
        <v>598</v>
      </c>
      <c r="D42" s="121"/>
      <c r="E42" s="339"/>
      <c r="F42" s="327"/>
      <c r="G42" s="367"/>
      <c r="H42" s="368"/>
      <c r="I42" s="367"/>
      <c r="J42" s="367"/>
      <c r="K42" s="367"/>
      <c r="L42" s="369"/>
      <c r="M42" s="370"/>
      <c r="N42" s="653">
        <f t="shared" si="0"/>
        <v>0</v>
      </c>
    </row>
    <row r="43" spans="1:14" ht="12.75" customHeight="1">
      <c r="A43" s="122">
        <v>8133</v>
      </c>
      <c r="B43" s="107">
        <v>1</v>
      </c>
      <c r="C43" s="108" t="s">
        <v>599</v>
      </c>
      <c r="D43" s="109"/>
      <c r="E43" s="315"/>
      <c r="F43" s="322"/>
      <c r="G43" s="323"/>
      <c r="H43" s="324"/>
      <c r="I43" s="323"/>
      <c r="J43" s="323"/>
      <c r="K43" s="323"/>
      <c r="L43" s="325"/>
      <c r="M43" s="326"/>
      <c r="N43" s="653">
        <f t="shared" si="0"/>
        <v>0</v>
      </c>
    </row>
    <row r="44" spans="1:14" ht="12.75" customHeight="1">
      <c r="A44" s="110"/>
      <c r="B44" s="114">
        <v>2</v>
      </c>
      <c r="C44" s="112" t="s">
        <v>600</v>
      </c>
      <c r="D44" s="113"/>
      <c r="E44" s="321"/>
      <c r="F44" s="322"/>
      <c r="G44" s="323"/>
      <c r="H44" s="324"/>
      <c r="I44" s="323"/>
      <c r="J44" s="323"/>
      <c r="K44" s="323"/>
      <c r="L44" s="325"/>
      <c r="M44" s="326"/>
      <c r="N44" s="652">
        <f t="shared" si="0"/>
        <v>0</v>
      </c>
    </row>
    <row r="45" spans="1:14" ht="12.75" customHeight="1">
      <c r="A45" s="110"/>
      <c r="B45" s="114">
        <v>9</v>
      </c>
      <c r="C45" s="126" t="s">
        <v>587</v>
      </c>
      <c r="D45" s="130"/>
      <c r="E45" s="346"/>
      <c r="F45" s="327"/>
      <c r="G45" s="328"/>
      <c r="H45" s="329"/>
      <c r="I45" s="328"/>
      <c r="J45" s="328"/>
      <c r="K45" s="328"/>
      <c r="L45" s="330"/>
      <c r="M45" s="331"/>
      <c r="N45" s="351">
        <f t="shared" si="0"/>
        <v>0</v>
      </c>
    </row>
    <row r="46" spans="1:14" ht="15" customHeight="1" thickBot="1">
      <c r="A46" s="139">
        <v>8133</v>
      </c>
      <c r="B46" s="144" t="s">
        <v>563</v>
      </c>
      <c r="C46" s="120" t="s">
        <v>588</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563</v>
      </c>
      <c r="C47" s="145" t="s">
        <v>601</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5"/>
    </row>
    <row r="49" spans="1:14" ht="15" customHeight="1">
      <c r="A49" s="119">
        <v>8141</v>
      </c>
      <c r="B49" s="107"/>
      <c r="C49" s="120" t="s">
        <v>602</v>
      </c>
      <c r="D49" s="127"/>
      <c r="E49" s="383"/>
      <c r="F49" s="317"/>
      <c r="G49" s="317"/>
      <c r="H49" s="318"/>
      <c r="I49" s="317"/>
      <c r="J49" s="317"/>
      <c r="K49" s="317"/>
      <c r="L49" s="319"/>
      <c r="M49" s="384"/>
      <c r="N49" s="656">
        <f aca="true" t="shared" si="8" ref="N49:N93">SUM(E49:M49)-H49</f>
        <v>0</v>
      </c>
    </row>
    <row r="50" spans="1:14" ht="15" customHeight="1">
      <c r="A50" s="149">
        <v>8142</v>
      </c>
      <c r="B50" s="150"/>
      <c r="C50" s="117" t="s">
        <v>603</v>
      </c>
      <c r="D50" s="118"/>
      <c r="E50" s="383"/>
      <c r="F50" s="367"/>
      <c r="G50" s="367"/>
      <c r="H50" s="368"/>
      <c r="I50" s="367"/>
      <c r="J50" s="367"/>
      <c r="K50" s="367"/>
      <c r="L50" s="369"/>
      <c r="M50" s="384"/>
      <c r="N50" s="338">
        <f t="shared" si="8"/>
        <v>0</v>
      </c>
    </row>
    <row r="51" spans="1:14" ht="12.75" customHeight="1">
      <c r="A51" s="110">
        <v>8143</v>
      </c>
      <c r="B51" s="114">
        <v>1</v>
      </c>
      <c r="C51" s="151" t="s">
        <v>604</v>
      </c>
      <c r="D51" s="125"/>
      <c r="E51" s="385"/>
      <c r="F51" s="323"/>
      <c r="G51" s="323"/>
      <c r="H51" s="324"/>
      <c r="I51" s="323"/>
      <c r="J51" s="323"/>
      <c r="K51" s="323"/>
      <c r="L51" s="325"/>
      <c r="M51" s="384"/>
      <c r="N51" s="617">
        <f t="shared" si="8"/>
        <v>0</v>
      </c>
    </row>
    <row r="52" spans="1:14" ht="12.75" customHeight="1">
      <c r="A52" s="110"/>
      <c r="B52" s="114">
        <v>9</v>
      </c>
      <c r="C52" s="152" t="s">
        <v>605</v>
      </c>
      <c r="D52" s="142"/>
      <c r="E52" s="383"/>
      <c r="F52" s="328"/>
      <c r="G52" s="328"/>
      <c r="H52" s="329"/>
      <c r="I52" s="328"/>
      <c r="J52" s="328"/>
      <c r="K52" s="328"/>
      <c r="L52" s="330"/>
      <c r="M52" s="386"/>
      <c r="N52" s="338">
        <f t="shared" si="8"/>
        <v>0</v>
      </c>
    </row>
    <row r="53" spans="1:14" ht="15" customHeight="1">
      <c r="A53" s="115">
        <v>8143</v>
      </c>
      <c r="B53" s="116" t="s">
        <v>563</v>
      </c>
      <c r="C53" s="149" t="s">
        <v>606</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939</v>
      </c>
      <c r="D54" s="154"/>
      <c r="E54" s="391"/>
      <c r="F54" s="392"/>
      <c r="G54" s="392"/>
      <c r="H54" s="393"/>
      <c r="I54" s="392"/>
      <c r="J54" s="392"/>
      <c r="K54" s="392"/>
      <c r="L54" s="394"/>
      <c r="M54" s="395"/>
      <c r="N54" s="657">
        <f t="shared" si="8"/>
        <v>0</v>
      </c>
    </row>
    <row r="55" spans="1:14" ht="12.75" customHeight="1">
      <c r="A55" s="110"/>
      <c r="B55" s="114">
        <v>2</v>
      </c>
      <c r="C55" s="78" t="s">
        <v>940</v>
      </c>
      <c r="D55" s="154"/>
      <c r="E55" s="391"/>
      <c r="F55" s="392"/>
      <c r="G55" s="392"/>
      <c r="H55" s="393"/>
      <c r="I55" s="392"/>
      <c r="J55" s="392"/>
      <c r="K55" s="392"/>
      <c r="L55" s="394"/>
      <c r="M55" s="395"/>
      <c r="N55" s="657">
        <f t="shared" si="8"/>
        <v>0</v>
      </c>
    </row>
    <row r="56" spans="1:14" ht="12.75" customHeight="1">
      <c r="A56" s="110"/>
      <c r="B56" s="114">
        <v>3</v>
      </c>
      <c r="C56" s="78" t="s">
        <v>941</v>
      </c>
      <c r="D56" s="154"/>
      <c r="E56" s="391"/>
      <c r="F56" s="392"/>
      <c r="G56" s="392"/>
      <c r="H56" s="393"/>
      <c r="I56" s="392"/>
      <c r="J56" s="392"/>
      <c r="K56" s="392"/>
      <c r="L56" s="394"/>
      <c r="M56" s="395"/>
      <c r="N56" s="657">
        <f t="shared" si="8"/>
        <v>0</v>
      </c>
    </row>
    <row r="57" spans="1:14" ht="12.75" customHeight="1">
      <c r="A57" s="139"/>
      <c r="B57" s="114">
        <v>4</v>
      </c>
      <c r="C57" s="78" t="s">
        <v>942</v>
      </c>
      <c r="D57" s="154"/>
      <c r="E57" s="391"/>
      <c r="F57" s="392"/>
      <c r="G57" s="392"/>
      <c r="H57" s="393"/>
      <c r="I57" s="392"/>
      <c r="J57" s="392"/>
      <c r="K57" s="392"/>
      <c r="L57" s="394"/>
      <c r="M57" s="395"/>
      <c r="N57" s="657">
        <f t="shared" si="8"/>
        <v>0</v>
      </c>
    </row>
    <row r="58" spans="1:14" ht="15" customHeight="1">
      <c r="A58" s="115">
        <v>8144</v>
      </c>
      <c r="B58" s="116" t="s">
        <v>563</v>
      </c>
      <c r="C58" s="149" t="s">
        <v>659</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31</v>
      </c>
      <c r="D59" s="154"/>
      <c r="E59" s="391"/>
      <c r="F59" s="392"/>
      <c r="G59" s="392"/>
      <c r="H59" s="393"/>
      <c r="I59" s="392"/>
      <c r="J59" s="392"/>
      <c r="K59" s="392"/>
      <c r="L59" s="394"/>
      <c r="M59" s="395"/>
      <c r="N59" s="657">
        <f t="shared" si="8"/>
        <v>0</v>
      </c>
    </row>
    <row r="60" spans="1:14" ht="12.75" customHeight="1">
      <c r="A60" s="110"/>
      <c r="B60" s="114">
        <v>2</v>
      </c>
      <c r="C60" s="78" t="s">
        <v>943</v>
      </c>
      <c r="D60" s="154"/>
      <c r="E60" s="391"/>
      <c r="F60" s="392"/>
      <c r="G60" s="392"/>
      <c r="H60" s="393"/>
      <c r="I60" s="392"/>
      <c r="J60" s="392"/>
      <c r="K60" s="392"/>
      <c r="L60" s="394"/>
      <c r="M60" s="395"/>
      <c r="N60" s="657">
        <f t="shared" si="8"/>
        <v>0</v>
      </c>
    </row>
    <row r="61" spans="1:14" ht="12.75" customHeight="1">
      <c r="A61" s="110"/>
      <c r="B61" s="114">
        <v>3</v>
      </c>
      <c r="C61" s="78" t="s">
        <v>944</v>
      </c>
      <c r="D61" s="154"/>
      <c r="E61" s="391"/>
      <c r="F61" s="392"/>
      <c r="G61" s="392"/>
      <c r="H61" s="393"/>
      <c r="I61" s="392"/>
      <c r="J61" s="392"/>
      <c r="K61" s="392"/>
      <c r="L61" s="394"/>
      <c r="M61" s="395"/>
      <c r="N61" s="657">
        <f t="shared" si="8"/>
        <v>0</v>
      </c>
    </row>
    <row r="62" spans="1:14" ht="12.75" customHeight="1">
      <c r="A62" s="139"/>
      <c r="B62" s="114">
        <v>4</v>
      </c>
      <c r="C62" s="78" t="s">
        <v>945</v>
      </c>
      <c r="D62" s="154"/>
      <c r="E62" s="391"/>
      <c r="F62" s="392"/>
      <c r="G62" s="392"/>
      <c r="H62" s="393"/>
      <c r="I62" s="392"/>
      <c r="J62" s="392"/>
      <c r="K62" s="392"/>
      <c r="L62" s="394"/>
      <c r="M62" s="395"/>
      <c r="N62" s="657">
        <f t="shared" si="8"/>
        <v>0</v>
      </c>
    </row>
    <row r="63" spans="1:14" ht="15" customHeight="1">
      <c r="A63" s="115">
        <v>8145</v>
      </c>
      <c r="B63" s="116" t="s">
        <v>563</v>
      </c>
      <c r="C63" s="149" t="s">
        <v>719</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949</v>
      </c>
      <c r="D64" s="154"/>
      <c r="E64" s="391"/>
      <c r="F64" s="392"/>
      <c r="G64" s="392"/>
      <c r="H64" s="393"/>
      <c r="I64" s="392"/>
      <c r="J64" s="392"/>
      <c r="K64" s="392"/>
      <c r="L64" s="394"/>
      <c r="M64" s="395"/>
      <c r="N64" s="657">
        <f t="shared" si="8"/>
        <v>0</v>
      </c>
    </row>
    <row r="65" spans="1:14" ht="12.75" customHeight="1">
      <c r="A65" s="110"/>
      <c r="B65" s="114">
        <v>2</v>
      </c>
      <c r="C65" s="78" t="s">
        <v>946</v>
      </c>
      <c r="D65" s="154"/>
      <c r="E65" s="391"/>
      <c r="F65" s="392"/>
      <c r="G65" s="392"/>
      <c r="H65" s="393"/>
      <c r="I65" s="392"/>
      <c r="J65" s="392"/>
      <c r="K65" s="392"/>
      <c r="L65" s="394"/>
      <c r="M65" s="395"/>
      <c r="N65" s="657">
        <f t="shared" si="8"/>
        <v>0</v>
      </c>
    </row>
    <row r="66" spans="1:14" ht="12.75" customHeight="1">
      <c r="A66" s="110"/>
      <c r="B66" s="114">
        <v>3</v>
      </c>
      <c r="C66" s="78" t="s">
        <v>947</v>
      </c>
      <c r="D66" s="154"/>
      <c r="E66" s="391"/>
      <c r="F66" s="392"/>
      <c r="G66" s="392"/>
      <c r="H66" s="393"/>
      <c r="I66" s="392"/>
      <c r="J66" s="392"/>
      <c r="K66" s="392"/>
      <c r="L66" s="394"/>
      <c r="M66" s="395"/>
      <c r="N66" s="657">
        <f t="shared" si="8"/>
        <v>0</v>
      </c>
    </row>
    <row r="67" spans="1:14" ht="12.75" customHeight="1">
      <c r="A67" s="139"/>
      <c r="B67" s="114">
        <v>4</v>
      </c>
      <c r="C67" s="78" t="s">
        <v>948</v>
      </c>
      <c r="D67" s="154"/>
      <c r="E67" s="391"/>
      <c r="F67" s="392"/>
      <c r="G67" s="392"/>
      <c r="H67" s="393"/>
      <c r="I67" s="392"/>
      <c r="J67" s="392"/>
      <c r="K67" s="392"/>
      <c r="L67" s="394"/>
      <c r="M67" s="395"/>
      <c r="N67" s="657">
        <f t="shared" si="8"/>
        <v>0</v>
      </c>
    </row>
    <row r="68" spans="1:14" ht="15" customHeight="1">
      <c r="A68" s="115">
        <v>8146</v>
      </c>
      <c r="B68" s="116" t="s">
        <v>563</v>
      </c>
      <c r="C68" s="119" t="s">
        <v>662</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869</v>
      </c>
      <c r="D69" s="156"/>
      <c r="E69" s="391"/>
      <c r="F69" s="392"/>
      <c r="G69" s="392"/>
      <c r="H69" s="393"/>
      <c r="I69" s="392"/>
      <c r="J69" s="392"/>
      <c r="K69" s="392"/>
      <c r="L69" s="394"/>
      <c r="M69" s="402"/>
      <c r="N69" s="657">
        <f t="shared" si="8"/>
        <v>0</v>
      </c>
    </row>
    <row r="70" spans="1:14" ht="12.75" customHeight="1">
      <c r="A70" s="139"/>
      <c r="B70" s="114">
        <v>2</v>
      </c>
      <c r="C70" s="112" t="s">
        <v>119</v>
      </c>
      <c r="D70" s="154"/>
      <c r="E70" s="391"/>
      <c r="F70" s="392"/>
      <c r="G70" s="392"/>
      <c r="H70" s="393"/>
      <c r="I70" s="392"/>
      <c r="J70" s="392"/>
      <c r="K70" s="392"/>
      <c r="L70" s="394"/>
      <c r="M70" s="395"/>
      <c r="N70" s="657">
        <f t="shared" si="8"/>
        <v>0</v>
      </c>
    </row>
    <row r="71" spans="1:14" ht="12.75" customHeight="1">
      <c r="A71" s="139"/>
      <c r="B71" s="114">
        <v>3</v>
      </c>
      <c r="C71" s="112" t="s">
        <v>120</v>
      </c>
      <c r="D71" s="154"/>
      <c r="E71" s="391"/>
      <c r="F71" s="392"/>
      <c r="G71" s="392"/>
      <c r="H71" s="393"/>
      <c r="I71" s="392"/>
      <c r="J71" s="392"/>
      <c r="K71" s="392"/>
      <c r="L71" s="394"/>
      <c r="M71" s="395"/>
      <c r="N71" s="657">
        <f t="shared" si="8"/>
        <v>0</v>
      </c>
    </row>
    <row r="72" spans="1:14" ht="12.75" customHeight="1">
      <c r="A72" s="139"/>
      <c r="B72" s="114">
        <v>9</v>
      </c>
      <c r="C72" s="126" t="s">
        <v>663</v>
      </c>
      <c r="D72" s="157"/>
      <c r="E72" s="403"/>
      <c r="F72" s="404"/>
      <c r="G72" s="404"/>
      <c r="H72" s="405"/>
      <c r="I72" s="404"/>
      <c r="J72" s="404"/>
      <c r="K72" s="404"/>
      <c r="L72" s="406"/>
      <c r="M72" s="407"/>
      <c r="N72" s="390">
        <f t="shared" si="8"/>
        <v>0</v>
      </c>
    </row>
    <row r="73" spans="1:14" ht="15" customHeight="1">
      <c r="A73" s="115">
        <v>8147</v>
      </c>
      <c r="B73" s="116" t="s">
        <v>563</v>
      </c>
      <c r="C73" s="117" t="s">
        <v>664</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665</v>
      </c>
      <c r="D74" s="156"/>
      <c r="E74" s="391"/>
      <c r="F74" s="392"/>
      <c r="G74" s="392"/>
      <c r="H74" s="393"/>
      <c r="I74" s="392"/>
      <c r="J74" s="392"/>
      <c r="K74" s="392"/>
      <c r="L74" s="394"/>
      <c r="M74" s="402"/>
      <c r="N74" s="657">
        <f t="shared" si="8"/>
        <v>0</v>
      </c>
    </row>
    <row r="75" spans="1:14" ht="12.75" customHeight="1">
      <c r="A75" s="158"/>
      <c r="B75" s="159">
        <v>2</v>
      </c>
      <c r="C75" s="112" t="s">
        <v>666</v>
      </c>
      <c r="D75" s="154"/>
      <c r="E75" s="391"/>
      <c r="F75" s="392"/>
      <c r="G75" s="392"/>
      <c r="H75" s="393"/>
      <c r="I75" s="392"/>
      <c r="J75" s="392"/>
      <c r="K75" s="392"/>
      <c r="L75" s="394"/>
      <c r="M75" s="395"/>
      <c r="N75" s="657">
        <f t="shared" si="8"/>
        <v>0</v>
      </c>
    </row>
    <row r="76" spans="1:14" ht="12.75" customHeight="1">
      <c r="A76" s="158"/>
      <c r="B76" s="159">
        <v>3</v>
      </c>
      <c r="C76" s="112" t="s">
        <v>667</v>
      </c>
      <c r="D76" s="154"/>
      <c r="E76" s="391"/>
      <c r="F76" s="392"/>
      <c r="G76" s="392"/>
      <c r="H76" s="393"/>
      <c r="I76" s="392"/>
      <c r="J76" s="392"/>
      <c r="K76" s="392"/>
      <c r="L76" s="394"/>
      <c r="M76" s="395"/>
      <c r="N76" s="657">
        <f t="shared" si="8"/>
        <v>0</v>
      </c>
    </row>
    <row r="77" spans="1:14" ht="15" customHeight="1">
      <c r="A77" s="115">
        <v>8148</v>
      </c>
      <c r="B77" s="160" t="s">
        <v>563</v>
      </c>
      <c r="C77" s="117" t="s">
        <v>668</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669</v>
      </c>
      <c r="D78" s="109"/>
      <c r="E78" s="385"/>
      <c r="F78" s="323"/>
      <c r="G78" s="323"/>
      <c r="H78" s="324"/>
      <c r="I78" s="323"/>
      <c r="J78" s="323"/>
      <c r="K78" s="323"/>
      <c r="L78" s="325"/>
      <c r="M78" s="384"/>
      <c r="N78" s="617">
        <f t="shared" si="8"/>
        <v>0</v>
      </c>
    </row>
    <row r="79" spans="1:14" ht="12.75" customHeight="1">
      <c r="A79" s="110"/>
      <c r="B79" s="111">
        <v>2</v>
      </c>
      <c r="C79" s="112" t="s">
        <v>670</v>
      </c>
      <c r="D79" s="113"/>
      <c r="E79" s="385"/>
      <c r="F79" s="323"/>
      <c r="G79" s="323"/>
      <c r="H79" s="324"/>
      <c r="I79" s="323"/>
      <c r="J79" s="323"/>
      <c r="K79" s="323"/>
      <c r="L79" s="325"/>
      <c r="M79" s="413"/>
      <c r="N79" s="617">
        <f t="shared" si="8"/>
        <v>0</v>
      </c>
    </row>
    <row r="80" spans="1:14" ht="12.75" customHeight="1">
      <c r="A80" s="110"/>
      <c r="B80" s="111">
        <v>9</v>
      </c>
      <c r="C80" s="126" t="s">
        <v>1034</v>
      </c>
      <c r="D80" s="130"/>
      <c r="E80" s="383"/>
      <c r="F80" s="328"/>
      <c r="G80" s="328"/>
      <c r="H80" s="329"/>
      <c r="I80" s="328"/>
      <c r="J80" s="328"/>
      <c r="K80" s="328"/>
      <c r="L80" s="330"/>
      <c r="M80" s="386"/>
      <c r="N80" s="338">
        <f t="shared" si="8"/>
        <v>0</v>
      </c>
    </row>
    <row r="81" spans="1:14" ht="15" customHeight="1">
      <c r="A81" s="115">
        <v>8149</v>
      </c>
      <c r="B81" s="116" t="s">
        <v>563</v>
      </c>
      <c r="C81" s="120" t="s">
        <v>1035</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671</v>
      </c>
      <c r="D82" s="156"/>
      <c r="E82" s="391"/>
      <c r="F82" s="392"/>
      <c r="G82" s="392"/>
      <c r="H82" s="393"/>
      <c r="I82" s="392"/>
      <c r="J82" s="392"/>
      <c r="K82" s="392"/>
      <c r="L82" s="394"/>
      <c r="M82" s="402"/>
      <c r="N82" s="657">
        <f t="shared" si="8"/>
        <v>0</v>
      </c>
    </row>
    <row r="83" spans="1:14" ht="12.75" customHeight="1">
      <c r="A83" s="139"/>
      <c r="B83" s="114">
        <v>2</v>
      </c>
      <c r="C83" s="112" t="s">
        <v>672</v>
      </c>
      <c r="D83" s="154"/>
      <c r="E83" s="391"/>
      <c r="F83" s="392"/>
      <c r="G83" s="392"/>
      <c r="H83" s="393"/>
      <c r="I83" s="392"/>
      <c r="J83" s="392"/>
      <c r="K83" s="392"/>
      <c r="L83" s="394"/>
      <c r="M83" s="395"/>
      <c r="N83" s="657">
        <f t="shared" si="8"/>
        <v>0</v>
      </c>
    </row>
    <row r="84" spans="1:14" ht="12.75" customHeight="1">
      <c r="A84" s="139"/>
      <c r="B84" s="114">
        <v>3</v>
      </c>
      <c r="C84" s="112" t="s">
        <v>673</v>
      </c>
      <c r="D84" s="154"/>
      <c r="E84" s="391"/>
      <c r="F84" s="392"/>
      <c r="G84" s="392"/>
      <c r="H84" s="393"/>
      <c r="I84" s="392"/>
      <c r="J84" s="392"/>
      <c r="K84" s="392"/>
      <c r="L84" s="394"/>
      <c r="M84" s="395"/>
      <c r="N84" s="657">
        <f t="shared" si="8"/>
        <v>0</v>
      </c>
    </row>
    <row r="85" spans="1:14" ht="12.75" customHeight="1">
      <c r="A85" s="139"/>
      <c r="B85" s="114">
        <v>4</v>
      </c>
      <c r="C85" s="161" t="s">
        <v>674</v>
      </c>
      <c r="D85" s="154"/>
      <c r="E85" s="391"/>
      <c r="F85" s="392"/>
      <c r="G85" s="392"/>
      <c r="H85" s="393"/>
      <c r="I85" s="392"/>
      <c r="J85" s="392"/>
      <c r="K85" s="392"/>
      <c r="L85" s="394"/>
      <c r="M85" s="395"/>
      <c r="N85" s="657">
        <f t="shared" si="8"/>
        <v>0</v>
      </c>
    </row>
    <row r="86" spans="1:14" ht="12.75" customHeight="1">
      <c r="A86" s="139"/>
      <c r="B86" s="114">
        <v>5</v>
      </c>
      <c r="C86" s="161" t="s">
        <v>675</v>
      </c>
      <c r="D86" s="154"/>
      <c r="E86" s="391"/>
      <c r="F86" s="392"/>
      <c r="G86" s="392"/>
      <c r="H86" s="393"/>
      <c r="I86" s="392"/>
      <c r="J86" s="392"/>
      <c r="K86" s="392"/>
      <c r="L86" s="394"/>
      <c r="M86" s="395"/>
      <c r="N86" s="657">
        <f t="shared" si="8"/>
        <v>0</v>
      </c>
    </row>
    <row r="87" spans="1:14" ht="12.75" customHeight="1">
      <c r="A87" s="139"/>
      <c r="B87" s="114">
        <v>9</v>
      </c>
      <c r="C87" s="126" t="s">
        <v>676</v>
      </c>
      <c r="D87" s="162"/>
      <c r="E87" s="403"/>
      <c r="F87" s="404"/>
      <c r="G87" s="404"/>
      <c r="H87" s="405"/>
      <c r="I87" s="404"/>
      <c r="J87" s="404"/>
      <c r="K87" s="404"/>
      <c r="L87" s="406"/>
      <c r="M87" s="407"/>
      <c r="N87" s="390">
        <f t="shared" si="8"/>
        <v>0</v>
      </c>
    </row>
    <row r="88" spans="1:14" ht="15" customHeight="1">
      <c r="A88" s="115">
        <v>8151</v>
      </c>
      <c r="B88" s="116" t="s">
        <v>563</v>
      </c>
      <c r="C88" s="120" t="s">
        <v>677</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678</v>
      </c>
      <c r="D89" s="156"/>
      <c r="E89" s="391"/>
      <c r="F89" s="392"/>
      <c r="G89" s="392"/>
      <c r="H89" s="393"/>
      <c r="I89" s="392"/>
      <c r="J89" s="392"/>
      <c r="K89" s="392"/>
      <c r="L89" s="394"/>
      <c r="M89" s="402"/>
      <c r="N89" s="657">
        <f t="shared" si="8"/>
        <v>0</v>
      </c>
    </row>
    <row r="90" spans="1:14" ht="12.75" customHeight="1">
      <c r="A90" s="139"/>
      <c r="B90" s="114">
        <v>9</v>
      </c>
      <c r="C90" s="163" t="s">
        <v>679</v>
      </c>
      <c r="D90" s="162"/>
      <c r="E90" s="414"/>
      <c r="F90" s="415"/>
      <c r="G90" s="415"/>
      <c r="H90" s="416"/>
      <c r="I90" s="415"/>
      <c r="J90" s="415"/>
      <c r="K90" s="415"/>
      <c r="L90" s="417"/>
      <c r="M90" s="418"/>
      <c r="N90" s="658">
        <f t="shared" si="8"/>
        <v>0</v>
      </c>
    </row>
    <row r="91" spans="1:14" ht="15" customHeight="1">
      <c r="A91" s="115">
        <v>8152</v>
      </c>
      <c r="B91" s="116" t="s">
        <v>563</v>
      </c>
      <c r="C91" s="117" t="s">
        <v>680</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681</v>
      </c>
      <c r="D92" s="153"/>
      <c r="E92" s="403"/>
      <c r="F92" s="404"/>
      <c r="G92" s="404"/>
      <c r="H92" s="405"/>
      <c r="I92" s="404"/>
      <c r="J92" s="404"/>
      <c r="K92" s="404"/>
      <c r="L92" s="406"/>
      <c r="M92" s="419"/>
      <c r="N92" s="390">
        <f t="shared" si="8"/>
        <v>0</v>
      </c>
    </row>
    <row r="93" spans="1:14" ht="18" customHeight="1" thickBot="1">
      <c r="A93" s="135">
        <v>819</v>
      </c>
      <c r="B93" s="136" t="s">
        <v>563</v>
      </c>
      <c r="C93" s="145" t="s">
        <v>589</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IF(ROUND(E93,3)-ROUND(E47,3)=0," ","Chyba bilance")</f>
        <v> </v>
      </c>
      <c r="F94" s="168" t="str">
        <f aca="true" t="shared" si="19" ref="F94:N94">IF(ROUND(F93,3)-ROUND(F47,3)=0," ","Chyba bilance")</f>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pane ySplit="8" topLeftCell="BM12" activePane="bottomLeft" state="frozen"/>
      <selection pane="topLeft" activeCell="A1" sqref="A1"/>
      <selection pane="bottomLeft" activeCell="M5" sqref="M5"/>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1187"/>
      <c r="B1" s="1187"/>
      <c r="C1" s="1187"/>
      <c r="D1" s="1187"/>
      <c r="E1" s="1187"/>
      <c r="F1" s="1187"/>
      <c r="G1" s="1187"/>
      <c r="H1" s="1187"/>
      <c r="I1" s="1187"/>
      <c r="J1" s="1187"/>
      <c r="K1" s="1187"/>
      <c r="L1" s="1187"/>
      <c r="M1" s="1187"/>
      <c r="N1" s="1187"/>
      <c r="O1" s="448"/>
      <c r="P1" s="448"/>
      <c r="Q1" s="448"/>
      <c r="R1" s="448"/>
      <c r="S1" s="448"/>
    </row>
    <row r="2" spans="1:19" ht="3.75" customHeight="1">
      <c r="A2" s="449"/>
      <c r="B2" s="449"/>
      <c r="C2" s="449"/>
      <c r="D2" s="449"/>
      <c r="E2" s="449"/>
      <c r="F2" s="449"/>
      <c r="G2" s="449"/>
      <c r="H2" s="449"/>
      <c r="I2" s="449"/>
      <c r="J2" s="449"/>
      <c r="K2" s="449"/>
      <c r="L2" s="449"/>
      <c r="M2" s="449"/>
      <c r="N2" s="449"/>
      <c r="O2" s="448"/>
      <c r="P2" s="448"/>
      <c r="Q2" s="448"/>
      <c r="R2" s="448"/>
      <c r="S2" s="448"/>
    </row>
    <row r="3" spans="1:19" ht="4.5" customHeight="1">
      <c r="A3" s="1190"/>
      <c r="B3" s="1190"/>
      <c r="C3" s="1190"/>
      <c r="D3" s="1190"/>
      <c r="E3" s="1190"/>
      <c r="F3" s="1190"/>
      <c r="G3" s="1190"/>
      <c r="H3" s="1190"/>
      <c r="I3" s="1190"/>
      <c r="J3" s="1190"/>
      <c r="K3" s="1190"/>
      <c r="L3" s="1190"/>
      <c r="M3" s="1190"/>
      <c r="N3" s="1190"/>
      <c r="O3" s="448"/>
      <c r="P3" s="448"/>
      <c r="Q3" s="448"/>
      <c r="R3" s="448"/>
      <c r="S3" s="448"/>
    </row>
    <row r="4" spans="1:14" ht="39" customHeight="1">
      <c r="A4" s="1191" t="s">
        <v>21</v>
      </c>
      <c r="B4" s="1192"/>
      <c r="C4" s="1192"/>
      <c r="D4" s="1192"/>
      <c r="E4" s="1192"/>
      <c r="F4" s="1192"/>
      <c r="G4" s="1192"/>
      <c r="H4" s="1192"/>
      <c r="I4" s="1192"/>
      <c r="J4" s="1193"/>
      <c r="K4" s="87" t="s">
        <v>731</v>
      </c>
      <c r="L4" s="86"/>
      <c r="M4" s="1188">
        <v>2008</v>
      </c>
      <c r="N4" s="1189"/>
    </row>
    <row r="5" spans="1:15" ht="20.25" customHeight="1" thickBot="1">
      <c r="A5" s="1196">
        <f>'80'!A8</f>
        <v>0</v>
      </c>
      <c r="B5" s="1197"/>
      <c r="C5" s="1197"/>
      <c r="D5" s="1197"/>
      <c r="E5" s="1197"/>
      <c r="F5" s="1197"/>
      <c r="G5" s="1197"/>
      <c r="H5" s="1197"/>
      <c r="I5" s="1197"/>
      <c r="J5" s="97"/>
      <c r="K5" s="97"/>
      <c r="L5" s="98"/>
      <c r="M5" s="97"/>
      <c r="N5" s="97"/>
      <c r="O5" s="99"/>
    </row>
    <row r="6" spans="1:14" ht="15" customHeight="1" thickTop="1">
      <c r="A6" s="648"/>
      <c r="B6" s="100"/>
      <c r="C6" s="1194"/>
      <c r="D6" s="1195"/>
      <c r="E6" s="101" t="s">
        <v>540</v>
      </c>
      <c r="F6" s="102" t="s">
        <v>541</v>
      </c>
      <c r="G6" s="19" t="s">
        <v>542</v>
      </c>
      <c r="H6" s="164" t="s">
        <v>585</v>
      </c>
      <c r="I6" s="7" t="s">
        <v>543</v>
      </c>
      <c r="J6" s="8"/>
      <c r="K6" s="8"/>
      <c r="L6" s="9"/>
      <c r="M6" s="103" t="s">
        <v>544</v>
      </c>
      <c r="N6" s="10" t="s">
        <v>545</v>
      </c>
    </row>
    <row r="7" spans="1:14" ht="15" customHeight="1" thickBot="1">
      <c r="A7" s="85" t="s">
        <v>546</v>
      </c>
      <c r="B7" s="104"/>
      <c r="C7" s="288">
        <f>'80'!J5</f>
        <v>0</v>
      </c>
      <c r="D7" s="450" t="s">
        <v>547</v>
      </c>
      <c r="E7" s="11" t="s">
        <v>548</v>
      </c>
      <c r="F7" s="12" t="s">
        <v>549</v>
      </c>
      <c r="G7" s="20" t="s">
        <v>550</v>
      </c>
      <c r="H7" s="165" t="s">
        <v>586</v>
      </c>
      <c r="I7" s="13" t="s">
        <v>551</v>
      </c>
      <c r="J7" s="14" t="s">
        <v>552</v>
      </c>
      <c r="K7" s="15" t="s">
        <v>552</v>
      </c>
      <c r="L7" s="13" t="s">
        <v>552</v>
      </c>
      <c r="M7" s="11" t="s">
        <v>553</v>
      </c>
      <c r="N7" s="16" t="s">
        <v>554</v>
      </c>
    </row>
    <row r="8" spans="1:14" ht="15" customHeight="1" thickBot="1">
      <c r="A8" s="4" t="s">
        <v>555</v>
      </c>
      <c r="B8" s="105"/>
      <c r="C8" s="5" t="s">
        <v>556</v>
      </c>
      <c r="D8" s="6"/>
      <c r="E8" s="60">
        <f>M4-2</f>
        <v>2006</v>
      </c>
      <c r="F8" s="61">
        <f>M4-1</f>
        <v>2007</v>
      </c>
      <c r="G8" s="62">
        <f>M4</f>
        <v>2008</v>
      </c>
      <c r="H8" s="166">
        <f>M4</f>
        <v>2008</v>
      </c>
      <c r="I8" s="63">
        <f>M4+1</f>
        <v>2009</v>
      </c>
      <c r="J8" s="63">
        <f>M4+2</f>
        <v>2010</v>
      </c>
      <c r="K8" s="63">
        <f>M4+3</f>
        <v>2011</v>
      </c>
      <c r="L8" s="63">
        <f>M4+4</f>
        <v>2012</v>
      </c>
      <c r="M8" s="63">
        <f>M4+5</f>
        <v>2013</v>
      </c>
      <c r="N8" s="17" t="s">
        <v>557</v>
      </c>
    </row>
    <row r="9" spans="1:14" ht="4.5" customHeight="1" thickBot="1" thickTop="1">
      <c r="A9" s="96"/>
      <c r="B9" s="96"/>
      <c r="C9" s="96"/>
      <c r="D9" s="96"/>
      <c r="E9" s="18"/>
      <c r="F9" s="18"/>
      <c r="G9" s="18"/>
      <c r="H9" s="167"/>
      <c r="I9" s="18"/>
      <c r="J9" s="18"/>
      <c r="K9" s="18"/>
      <c r="L9" s="18"/>
      <c r="M9" s="18"/>
      <c r="N9" s="18"/>
    </row>
    <row r="10" spans="1:15" ht="12.75" customHeight="1">
      <c r="A10" s="451">
        <v>8221</v>
      </c>
      <c r="B10" s="452">
        <v>1</v>
      </c>
      <c r="C10" s="453" t="s">
        <v>682</v>
      </c>
      <c r="D10" s="454"/>
      <c r="E10" s="455"/>
      <c r="F10" s="456"/>
      <c r="G10" s="456"/>
      <c r="H10" s="457"/>
      <c r="I10" s="456"/>
      <c r="J10" s="456"/>
      <c r="K10" s="456"/>
      <c r="L10" s="458"/>
      <c r="M10" s="459"/>
      <c r="N10" s="460">
        <f>SUM(E10:M10)-H10</f>
        <v>0</v>
      </c>
      <c r="O10" s="661"/>
    </row>
    <row r="11" spans="1:14" ht="12.75" customHeight="1">
      <c r="A11" s="461"/>
      <c r="B11" s="462">
        <v>2</v>
      </c>
      <c r="C11" s="463" t="s">
        <v>683</v>
      </c>
      <c r="D11" s="464"/>
      <c r="E11" s="465"/>
      <c r="F11" s="466"/>
      <c r="G11" s="466"/>
      <c r="H11" s="467"/>
      <c r="I11" s="466"/>
      <c r="J11" s="466"/>
      <c r="K11" s="466"/>
      <c r="L11" s="468"/>
      <c r="M11" s="469"/>
      <c r="N11" s="470">
        <f aca="true" t="shared" si="0" ref="N11:N78">SUM(E11:M11)-H11</f>
        <v>0</v>
      </c>
    </row>
    <row r="12" spans="1:14" ht="12.75" customHeight="1">
      <c r="A12" s="461"/>
      <c r="B12" s="462">
        <v>9</v>
      </c>
      <c r="C12" s="463" t="s">
        <v>686</v>
      </c>
      <c r="D12" s="464"/>
      <c r="E12" s="465"/>
      <c r="F12" s="466"/>
      <c r="G12" s="466"/>
      <c r="H12" s="467"/>
      <c r="I12" s="466"/>
      <c r="J12" s="466"/>
      <c r="K12" s="466"/>
      <c r="L12" s="468"/>
      <c r="M12" s="469"/>
      <c r="N12" s="470">
        <f t="shared" si="0"/>
        <v>0</v>
      </c>
    </row>
    <row r="13" spans="1:14" ht="15" customHeight="1">
      <c r="A13" s="471">
        <v>8221</v>
      </c>
      <c r="B13" s="472" t="s">
        <v>563</v>
      </c>
      <c r="C13" s="473" t="s">
        <v>687</v>
      </c>
      <c r="D13" s="474"/>
      <c r="E13" s="475">
        <f>SUM(E10:E12)</f>
        <v>0</v>
      </c>
      <c r="F13" s="476">
        <f aca="true" t="shared" si="1" ref="F13:M13">SUM(F10:F12)</f>
        <v>0</v>
      </c>
      <c r="G13" s="476">
        <f t="shared" si="1"/>
        <v>0</v>
      </c>
      <c r="H13" s="477">
        <f t="shared" si="1"/>
        <v>0</v>
      </c>
      <c r="I13" s="476">
        <f t="shared" si="1"/>
        <v>0</v>
      </c>
      <c r="J13" s="476">
        <f t="shared" si="1"/>
        <v>0</v>
      </c>
      <c r="K13" s="476">
        <f t="shared" si="1"/>
        <v>0</v>
      </c>
      <c r="L13" s="478">
        <f t="shared" si="1"/>
        <v>0</v>
      </c>
      <c r="M13" s="479">
        <f t="shared" si="1"/>
        <v>0</v>
      </c>
      <c r="N13" s="480">
        <f t="shared" si="0"/>
        <v>0</v>
      </c>
    </row>
    <row r="14" spans="1:14" ht="12.75" customHeight="1">
      <c r="A14" s="461">
        <v>8222</v>
      </c>
      <c r="B14" s="114">
        <v>1</v>
      </c>
      <c r="C14" s="112" t="s">
        <v>688</v>
      </c>
      <c r="D14" s="125"/>
      <c r="E14" s="325"/>
      <c r="F14" s="481"/>
      <c r="G14" s="323"/>
      <c r="H14" s="482"/>
      <c r="I14" s="323"/>
      <c r="J14" s="323"/>
      <c r="K14" s="323"/>
      <c r="L14" s="325"/>
      <c r="M14" s="326"/>
      <c r="N14" s="470">
        <f t="shared" si="0"/>
        <v>0</v>
      </c>
    </row>
    <row r="15" spans="1:14" ht="12.75" customHeight="1">
      <c r="A15" s="483"/>
      <c r="B15" s="114">
        <v>2</v>
      </c>
      <c r="C15" s="112" t="s">
        <v>689</v>
      </c>
      <c r="D15" s="125"/>
      <c r="E15" s="325"/>
      <c r="F15" s="481"/>
      <c r="G15" s="323"/>
      <c r="H15" s="482"/>
      <c r="I15" s="323"/>
      <c r="J15" s="323"/>
      <c r="K15" s="323"/>
      <c r="L15" s="325"/>
      <c r="M15" s="326"/>
      <c r="N15" s="470">
        <f t="shared" si="0"/>
        <v>0</v>
      </c>
    </row>
    <row r="16" spans="1:14" ht="15" customHeight="1">
      <c r="A16" s="484">
        <v>8222</v>
      </c>
      <c r="B16" s="485" t="s">
        <v>563</v>
      </c>
      <c r="C16" s="486" t="s">
        <v>690</v>
      </c>
      <c r="D16" s="487"/>
      <c r="E16" s="488">
        <f>SUM(E14:E15)</f>
        <v>0</v>
      </c>
      <c r="F16" s="489">
        <f aca="true" t="shared" si="2" ref="F16:M16">SUM(F14:F15)</f>
        <v>0</v>
      </c>
      <c r="G16" s="341">
        <f t="shared" si="2"/>
        <v>0</v>
      </c>
      <c r="H16" s="490">
        <f t="shared" si="2"/>
        <v>0</v>
      </c>
      <c r="I16" s="341">
        <f t="shared" si="2"/>
        <v>0</v>
      </c>
      <c r="J16" s="341">
        <f t="shared" si="2"/>
        <v>0</v>
      </c>
      <c r="K16" s="341">
        <f t="shared" si="2"/>
        <v>0</v>
      </c>
      <c r="L16" s="343">
        <f t="shared" si="2"/>
        <v>0</v>
      </c>
      <c r="M16" s="344">
        <f t="shared" si="2"/>
        <v>0</v>
      </c>
      <c r="N16" s="480">
        <f t="shared" si="0"/>
        <v>0</v>
      </c>
    </row>
    <row r="17" spans="1:14" ht="12.75" customHeight="1">
      <c r="A17" s="491">
        <v>8223</v>
      </c>
      <c r="B17" s="18">
        <v>1</v>
      </c>
      <c r="C17" s="492" t="s">
        <v>691</v>
      </c>
      <c r="D17" s="493"/>
      <c r="E17" s="494"/>
      <c r="F17" s="481"/>
      <c r="G17" s="323"/>
      <c r="H17" s="482"/>
      <c r="I17" s="323"/>
      <c r="J17" s="323"/>
      <c r="K17" s="323"/>
      <c r="L17" s="325"/>
      <c r="M17" s="326"/>
      <c r="N17" s="470">
        <f t="shared" si="0"/>
        <v>0</v>
      </c>
    </row>
    <row r="18" spans="1:14" ht="12.75" customHeight="1">
      <c r="A18" s="495"/>
      <c r="B18" s="18">
        <v>2</v>
      </c>
      <c r="C18" s="492" t="s">
        <v>692</v>
      </c>
      <c r="D18" s="493"/>
      <c r="E18" s="494"/>
      <c r="F18" s="481"/>
      <c r="G18" s="323"/>
      <c r="H18" s="482"/>
      <c r="I18" s="323"/>
      <c r="J18" s="323"/>
      <c r="K18" s="323"/>
      <c r="L18" s="325"/>
      <c r="M18" s="326"/>
      <c r="N18" s="470">
        <f t="shared" si="0"/>
        <v>0</v>
      </c>
    </row>
    <row r="19" spans="1:14" ht="12.75" customHeight="1">
      <c r="A19" s="495"/>
      <c r="B19" s="18">
        <v>3</v>
      </c>
      <c r="C19" s="492" t="s">
        <v>693</v>
      </c>
      <c r="D19" s="493"/>
      <c r="E19" s="494"/>
      <c r="F19" s="481"/>
      <c r="G19" s="323"/>
      <c r="H19" s="482"/>
      <c r="I19" s="323"/>
      <c r="J19" s="323"/>
      <c r="K19" s="323"/>
      <c r="L19" s="325"/>
      <c r="M19" s="326"/>
      <c r="N19" s="470">
        <f t="shared" si="0"/>
        <v>0</v>
      </c>
    </row>
    <row r="20" spans="1:14" ht="12.75" customHeight="1">
      <c r="A20" s="495"/>
      <c r="B20" s="18">
        <v>4</v>
      </c>
      <c r="C20" s="492" t="s">
        <v>694</v>
      </c>
      <c r="D20" s="493"/>
      <c r="E20" s="494"/>
      <c r="F20" s="481"/>
      <c r="G20" s="323"/>
      <c r="H20" s="482"/>
      <c r="I20" s="323"/>
      <c r="J20" s="323"/>
      <c r="K20" s="323"/>
      <c r="L20" s="325"/>
      <c r="M20" s="326"/>
      <c r="N20" s="470">
        <f t="shared" si="0"/>
        <v>0</v>
      </c>
    </row>
    <row r="21" spans="1:14" ht="12.75" customHeight="1">
      <c r="A21" s="495"/>
      <c r="B21" s="18">
        <v>9</v>
      </c>
      <c r="C21" s="496" t="s">
        <v>695</v>
      </c>
      <c r="D21" s="497"/>
      <c r="E21" s="498"/>
      <c r="F21" s="499"/>
      <c r="G21" s="328"/>
      <c r="H21" s="500"/>
      <c r="I21" s="328"/>
      <c r="J21" s="328"/>
      <c r="K21" s="328"/>
      <c r="L21" s="330"/>
      <c r="M21" s="331"/>
      <c r="N21" s="470">
        <f t="shared" si="0"/>
        <v>0</v>
      </c>
    </row>
    <row r="22" spans="1:14" ht="15" customHeight="1">
      <c r="A22" s="484">
        <v>8223</v>
      </c>
      <c r="B22" s="485" t="s">
        <v>563</v>
      </c>
      <c r="C22" s="501" t="s">
        <v>696</v>
      </c>
      <c r="D22" s="497"/>
      <c r="E22" s="502">
        <f>SUM(E17:E21)</f>
        <v>0</v>
      </c>
      <c r="F22" s="334">
        <f aca="true" t="shared" si="3" ref="F22:M22">SUM(F17:F21)</f>
        <v>0</v>
      </c>
      <c r="G22" s="348">
        <f t="shared" si="3"/>
        <v>0</v>
      </c>
      <c r="H22" s="503">
        <f t="shared" si="3"/>
        <v>0</v>
      </c>
      <c r="I22" s="348">
        <f t="shared" si="3"/>
        <v>0</v>
      </c>
      <c r="J22" s="348">
        <f t="shared" si="3"/>
        <v>0</v>
      </c>
      <c r="K22" s="348">
        <f t="shared" si="3"/>
        <v>0</v>
      </c>
      <c r="L22" s="349">
        <f t="shared" si="3"/>
        <v>0</v>
      </c>
      <c r="M22" s="350">
        <f t="shared" si="3"/>
        <v>0</v>
      </c>
      <c r="N22" s="480">
        <f t="shared" si="0"/>
        <v>0</v>
      </c>
    </row>
    <row r="23" spans="1:14" ht="15" customHeight="1">
      <c r="A23" s="484">
        <v>8224</v>
      </c>
      <c r="B23" s="504"/>
      <c r="C23" s="505" t="s">
        <v>697</v>
      </c>
      <c r="D23" s="506"/>
      <c r="E23" s="507"/>
      <c r="F23" s="508"/>
      <c r="G23" s="509"/>
      <c r="H23" s="510"/>
      <c r="I23" s="509"/>
      <c r="J23" s="509"/>
      <c r="K23" s="509"/>
      <c r="L23" s="511"/>
      <c r="M23" s="512"/>
      <c r="N23" s="513">
        <f t="shared" si="0"/>
        <v>0</v>
      </c>
    </row>
    <row r="24" spans="1:14" ht="15" customHeight="1">
      <c r="A24" s="514">
        <v>8225</v>
      </c>
      <c r="B24" s="504"/>
      <c r="C24" s="505" t="s">
        <v>698</v>
      </c>
      <c r="D24" s="506"/>
      <c r="E24" s="507"/>
      <c r="F24" s="508"/>
      <c r="G24" s="509"/>
      <c r="H24" s="510"/>
      <c r="I24" s="509"/>
      <c r="J24" s="509"/>
      <c r="K24" s="509"/>
      <c r="L24" s="511"/>
      <c r="M24" s="512"/>
      <c r="N24" s="513">
        <f t="shared" si="0"/>
        <v>0</v>
      </c>
    </row>
    <row r="25" spans="1:14" ht="12.75" customHeight="1">
      <c r="A25" s="515">
        <v>8226</v>
      </c>
      <c r="B25" s="516">
        <v>1</v>
      </c>
      <c r="C25" s="108" t="s">
        <v>699</v>
      </c>
      <c r="D25" s="517"/>
      <c r="E25" s="518"/>
      <c r="F25" s="466"/>
      <c r="G25" s="519"/>
      <c r="H25" s="520"/>
      <c r="I25" s="519"/>
      <c r="J25" s="519"/>
      <c r="K25" s="519"/>
      <c r="L25" s="521"/>
      <c r="M25" s="522"/>
      <c r="N25" s="470">
        <f t="shared" si="0"/>
        <v>0</v>
      </c>
    </row>
    <row r="26" spans="1:14" ht="12.75" customHeight="1">
      <c r="A26" s="523"/>
      <c r="B26" s="516">
        <v>2</v>
      </c>
      <c r="C26" s="112" t="s">
        <v>700</v>
      </c>
      <c r="D26" s="517"/>
      <c r="E26" s="518"/>
      <c r="F26" s="466"/>
      <c r="G26" s="519"/>
      <c r="H26" s="520"/>
      <c r="I26" s="519"/>
      <c r="J26" s="519"/>
      <c r="K26" s="519"/>
      <c r="L26" s="521"/>
      <c r="M26" s="522"/>
      <c r="N26" s="470">
        <f t="shared" si="0"/>
        <v>0</v>
      </c>
    </row>
    <row r="27" spans="1:14" ht="12.75" customHeight="1">
      <c r="A27" s="523"/>
      <c r="B27" s="516">
        <v>3</v>
      </c>
      <c r="C27" s="112" t="s">
        <v>701</v>
      </c>
      <c r="D27" s="517"/>
      <c r="E27" s="518"/>
      <c r="F27" s="466"/>
      <c r="G27" s="519"/>
      <c r="H27" s="520"/>
      <c r="I27" s="519"/>
      <c r="J27" s="519"/>
      <c r="K27" s="519"/>
      <c r="L27" s="521"/>
      <c r="M27" s="522"/>
      <c r="N27" s="470">
        <f t="shared" si="0"/>
        <v>0</v>
      </c>
    </row>
    <row r="28" spans="1:14" ht="12.75" customHeight="1">
      <c r="A28" s="523"/>
      <c r="B28" s="516">
        <v>9</v>
      </c>
      <c r="C28" s="126" t="s">
        <v>660</v>
      </c>
      <c r="D28" s="506"/>
      <c r="E28" s="507"/>
      <c r="F28" s="508"/>
      <c r="G28" s="509"/>
      <c r="H28" s="510"/>
      <c r="I28" s="509"/>
      <c r="J28" s="509"/>
      <c r="K28" s="509"/>
      <c r="L28" s="511"/>
      <c r="M28" s="512"/>
      <c r="N28" s="513">
        <f t="shared" si="0"/>
        <v>0</v>
      </c>
    </row>
    <row r="29" spans="1:14" ht="15" customHeight="1">
      <c r="A29" s="484">
        <v>8226</v>
      </c>
      <c r="B29" s="524" t="s">
        <v>563</v>
      </c>
      <c r="C29" s="525" t="s">
        <v>702</v>
      </c>
      <c r="D29" s="526"/>
      <c r="E29" s="527">
        <f>SUM(E25:E28)</f>
        <v>0</v>
      </c>
      <c r="F29" s="528">
        <f aca="true" t="shared" si="4" ref="F29:M29">SUM(F25:F28)</f>
        <v>0</v>
      </c>
      <c r="G29" s="529">
        <f t="shared" si="4"/>
        <v>0</v>
      </c>
      <c r="H29" s="530">
        <f t="shared" si="4"/>
        <v>0</v>
      </c>
      <c r="I29" s="529">
        <f t="shared" si="4"/>
        <v>0</v>
      </c>
      <c r="J29" s="529">
        <f t="shared" si="4"/>
        <v>0</v>
      </c>
      <c r="K29" s="529">
        <f t="shared" si="4"/>
        <v>0</v>
      </c>
      <c r="L29" s="531">
        <f t="shared" si="4"/>
        <v>0</v>
      </c>
      <c r="M29" s="532">
        <f t="shared" si="4"/>
        <v>0</v>
      </c>
      <c r="N29" s="513">
        <f t="shared" si="0"/>
        <v>0</v>
      </c>
    </row>
    <row r="30" spans="1:14" ht="12.75" customHeight="1">
      <c r="A30" s="533">
        <v>8227</v>
      </c>
      <c r="B30" s="516">
        <v>1</v>
      </c>
      <c r="C30" s="112" t="s">
        <v>703</v>
      </c>
      <c r="D30" s="534"/>
      <c r="E30" s="518"/>
      <c r="F30" s="466"/>
      <c r="G30" s="519"/>
      <c r="H30" s="520"/>
      <c r="I30" s="519"/>
      <c r="J30" s="519"/>
      <c r="K30" s="519"/>
      <c r="L30" s="521"/>
      <c r="M30" s="522"/>
      <c r="N30" s="470">
        <f t="shared" si="0"/>
        <v>0</v>
      </c>
    </row>
    <row r="31" spans="1:14" ht="12.75" customHeight="1">
      <c r="A31" s="533"/>
      <c r="B31" s="516">
        <v>2</v>
      </c>
      <c r="C31" s="112" t="s">
        <v>704</v>
      </c>
      <c r="D31" s="534"/>
      <c r="E31" s="518"/>
      <c r="F31" s="466"/>
      <c r="G31" s="519"/>
      <c r="H31" s="520"/>
      <c r="I31" s="519"/>
      <c r="J31" s="519"/>
      <c r="K31" s="519"/>
      <c r="L31" s="521"/>
      <c r="M31" s="522"/>
      <c r="N31" s="470">
        <f t="shared" si="0"/>
        <v>0</v>
      </c>
    </row>
    <row r="32" spans="1:14" ht="12.75" customHeight="1">
      <c r="A32" s="533"/>
      <c r="B32" s="516">
        <v>3</v>
      </c>
      <c r="C32" s="112" t="s">
        <v>705</v>
      </c>
      <c r="D32" s="534"/>
      <c r="E32" s="518"/>
      <c r="F32" s="466"/>
      <c r="G32" s="519"/>
      <c r="H32" s="520"/>
      <c r="I32" s="519"/>
      <c r="J32" s="519"/>
      <c r="K32" s="519"/>
      <c r="L32" s="521"/>
      <c r="M32" s="522"/>
      <c r="N32" s="470">
        <f t="shared" si="0"/>
        <v>0</v>
      </c>
    </row>
    <row r="33" spans="1:14" ht="12.75" customHeight="1">
      <c r="A33" s="533"/>
      <c r="B33" s="516">
        <v>9</v>
      </c>
      <c r="C33" s="126" t="s">
        <v>706</v>
      </c>
      <c r="D33" s="534"/>
      <c r="E33" s="518"/>
      <c r="F33" s="466"/>
      <c r="G33" s="519"/>
      <c r="H33" s="520"/>
      <c r="I33" s="519"/>
      <c r="J33" s="519"/>
      <c r="K33" s="519"/>
      <c r="L33" s="521"/>
      <c r="M33" s="522"/>
      <c r="N33" s="470">
        <f t="shared" si="0"/>
        <v>0</v>
      </c>
    </row>
    <row r="34" spans="1:14" ht="15" customHeight="1">
      <c r="A34" s="484">
        <v>8227</v>
      </c>
      <c r="B34" s="524" t="s">
        <v>563</v>
      </c>
      <c r="C34" s="525" t="s">
        <v>707</v>
      </c>
      <c r="D34" s="535"/>
      <c r="E34" s="536">
        <f>SUM(E30:E33)</f>
        <v>0</v>
      </c>
      <c r="F34" s="476">
        <f aca="true" t="shared" si="5" ref="F34:M34">SUM(F30:F33)</f>
        <v>0</v>
      </c>
      <c r="G34" s="537">
        <f t="shared" si="5"/>
        <v>0</v>
      </c>
      <c r="H34" s="538">
        <f t="shared" si="5"/>
        <v>0</v>
      </c>
      <c r="I34" s="537">
        <f t="shared" si="5"/>
        <v>0</v>
      </c>
      <c r="J34" s="537">
        <f t="shared" si="5"/>
        <v>0</v>
      </c>
      <c r="K34" s="537">
        <f t="shared" si="5"/>
        <v>0</v>
      </c>
      <c r="L34" s="539">
        <f t="shared" si="5"/>
        <v>0</v>
      </c>
      <c r="M34" s="540">
        <f t="shared" si="5"/>
        <v>0</v>
      </c>
      <c r="N34" s="480">
        <f t="shared" si="0"/>
        <v>0</v>
      </c>
    </row>
    <row r="35" spans="1:14" ht="12.75" customHeight="1">
      <c r="A35" s="533">
        <v>8228</v>
      </c>
      <c r="B35" s="541">
        <v>5</v>
      </c>
      <c r="C35" s="112" t="s">
        <v>708</v>
      </c>
      <c r="D35" s="464"/>
      <c r="E35" s="465"/>
      <c r="F35" s="466"/>
      <c r="G35" s="519"/>
      <c r="H35" s="520"/>
      <c r="I35" s="519"/>
      <c r="J35" s="519"/>
      <c r="K35" s="519"/>
      <c r="L35" s="521"/>
      <c r="M35" s="522"/>
      <c r="N35" s="470">
        <f t="shared" si="0"/>
        <v>0</v>
      </c>
    </row>
    <row r="36" spans="1:14" ht="12.75" customHeight="1">
      <c r="A36" s="533"/>
      <c r="B36" s="541">
        <v>6</v>
      </c>
      <c r="C36" s="112" t="s">
        <v>709</v>
      </c>
      <c r="D36" s="464"/>
      <c r="E36" s="465"/>
      <c r="F36" s="466"/>
      <c r="G36" s="519"/>
      <c r="H36" s="520"/>
      <c r="I36" s="519"/>
      <c r="J36" s="519"/>
      <c r="K36" s="519"/>
      <c r="L36" s="521"/>
      <c r="M36" s="522"/>
      <c r="N36" s="470">
        <f t="shared" si="0"/>
        <v>0</v>
      </c>
    </row>
    <row r="37" spans="1:14" ht="12.75" customHeight="1">
      <c r="A37" s="533"/>
      <c r="B37" s="541">
        <v>7</v>
      </c>
      <c r="C37" s="112" t="s">
        <v>710</v>
      </c>
      <c r="D37" s="464"/>
      <c r="E37" s="465"/>
      <c r="F37" s="466"/>
      <c r="G37" s="519"/>
      <c r="H37" s="520"/>
      <c r="I37" s="519"/>
      <c r="J37" s="519"/>
      <c r="K37" s="519"/>
      <c r="L37" s="521"/>
      <c r="M37" s="522"/>
      <c r="N37" s="470">
        <f t="shared" si="0"/>
        <v>0</v>
      </c>
    </row>
    <row r="38" spans="1:14" ht="12.75" customHeight="1">
      <c r="A38" s="533"/>
      <c r="B38" s="541">
        <v>9</v>
      </c>
      <c r="C38" s="542" t="s">
        <v>760</v>
      </c>
      <c r="D38" s="543"/>
      <c r="E38" s="544"/>
      <c r="F38" s="508"/>
      <c r="G38" s="509"/>
      <c r="H38" s="510"/>
      <c r="I38" s="509"/>
      <c r="J38" s="509"/>
      <c r="K38" s="509"/>
      <c r="L38" s="511"/>
      <c r="M38" s="512"/>
      <c r="N38" s="513">
        <f t="shared" si="0"/>
        <v>0</v>
      </c>
    </row>
    <row r="39" spans="1:14" ht="15" customHeight="1" thickBot="1">
      <c r="A39" s="495">
        <v>8228</v>
      </c>
      <c r="B39" s="545" t="s">
        <v>563</v>
      </c>
      <c r="C39" s="546" t="s">
        <v>711</v>
      </c>
      <c r="D39" s="547"/>
      <c r="E39" s="548">
        <f>SUM(E35:E38)</f>
        <v>0</v>
      </c>
      <c r="F39" s="549">
        <f aca="true" t="shared" si="6" ref="F39:M39">SUM(F35:F38)</f>
        <v>0</v>
      </c>
      <c r="G39" s="549">
        <f t="shared" si="6"/>
        <v>0</v>
      </c>
      <c r="H39" s="550">
        <f t="shared" si="6"/>
        <v>0</v>
      </c>
      <c r="I39" s="549">
        <f t="shared" si="6"/>
        <v>0</v>
      </c>
      <c r="J39" s="549">
        <f t="shared" si="6"/>
        <v>0</v>
      </c>
      <c r="K39" s="549">
        <f t="shared" si="6"/>
        <v>0</v>
      </c>
      <c r="L39" s="551">
        <f t="shared" si="6"/>
        <v>0</v>
      </c>
      <c r="M39" s="552">
        <f t="shared" si="6"/>
        <v>0</v>
      </c>
      <c r="N39" s="553">
        <f t="shared" si="0"/>
        <v>0</v>
      </c>
    </row>
    <row r="40" spans="1:14" ht="16.5" thickBot="1" thickTop="1">
      <c r="A40" s="554">
        <v>8229</v>
      </c>
      <c r="B40" s="555"/>
      <c r="C40" s="556" t="s">
        <v>712</v>
      </c>
      <c r="D40" s="557"/>
      <c r="E40" s="558"/>
      <c r="F40" s="559"/>
      <c r="G40" s="560"/>
      <c r="H40" s="561"/>
      <c r="I40" s="560"/>
      <c r="J40" s="560"/>
      <c r="K40" s="560"/>
      <c r="L40" s="562"/>
      <c r="M40" s="563"/>
      <c r="N40" s="564">
        <f t="shared" si="0"/>
        <v>0</v>
      </c>
    </row>
    <row r="41" spans="1:14" ht="16.5" thickBot="1" thickTop="1">
      <c r="A41" s="565">
        <v>822</v>
      </c>
      <c r="B41" s="566" t="s">
        <v>563</v>
      </c>
      <c r="C41" s="567" t="s">
        <v>713</v>
      </c>
      <c r="D41" s="568"/>
      <c r="E41" s="569">
        <f>SUM(E39:E40,E34,E29,E24,E23,E22,E16,E13)</f>
        <v>0</v>
      </c>
      <c r="F41" s="570">
        <f aca="true" t="shared" si="7" ref="F41:M41">SUM(F39:F40,F34,F29,F24,F23,F22,F16,F13)</f>
        <v>0</v>
      </c>
      <c r="G41" s="570">
        <f t="shared" si="7"/>
        <v>0</v>
      </c>
      <c r="H41" s="571">
        <f t="shared" si="7"/>
        <v>0</v>
      </c>
      <c r="I41" s="570">
        <f t="shared" si="7"/>
        <v>0</v>
      </c>
      <c r="J41" s="570">
        <f t="shared" si="7"/>
        <v>0</v>
      </c>
      <c r="K41" s="570">
        <f t="shared" si="7"/>
        <v>0</v>
      </c>
      <c r="L41" s="572">
        <f t="shared" si="7"/>
        <v>0</v>
      </c>
      <c r="M41" s="573">
        <f t="shared" si="7"/>
        <v>0</v>
      </c>
      <c r="N41" s="574">
        <f t="shared" si="0"/>
        <v>0</v>
      </c>
    </row>
    <row r="42" spans="1:14" ht="15" customHeight="1">
      <c r="A42" s="484">
        <v>8230</v>
      </c>
      <c r="B42" s="575"/>
      <c r="C42" s="141" t="s">
        <v>596</v>
      </c>
      <c r="D42" s="506"/>
      <c r="E42" s="507"/>
      <c r="F42" s="508"/>
      <c r="G42" s="509"/>
      <c r="H42" s="510"/>
      <c r="I42" s="509"/>
      <c r="J42" s="509"/>
      <c r="K42" s="509"/>
      <c r="L42" s="511"/>
      <c r="M42" s="512"/>
      <c r="N42" s="513">
        <f t="shared" si="0"/>
        <v>0</v>
      </c>
    </row>
    <row r="43" spans="1:14" ht="15" customHeight="1">
      <c r="A43" s="484">
        <v>8231</v>
      </c>
      <c r="B43" s="575"/>
      <c r="C43" s="120" t="s">
        <v>597</v>
      </c>
      <c r="D43" s="506"/>
      <c r="E43" s="507"/>
      <c r="F43" s="508"/>
      <c r="G43" s="509"/>
      <c r="H43" s="510"/>
      <c r="I43" s="509"/>
      <c r="J43" s="509"/>
      <c r="K43" s="509"/>
      <c r="L43" s="511"/>
      <c r="M43" s="512"/>
      <c r="N43" s="513">
        <f t="shared" si="0"/>
        <v>0</v>
      </c>
    </row>
    <row r="44" spans="1:14" ht="15" customHeight="1">
      <c r="A44" s="484">
        <v>8232</v>
      </c>
      <c r="B44" s="575"/>
      <c r="C44" s="117" t="s">
        <v>598</v>
      </c>
      <c r="D44" s="506"/>
      <c r="E44" s="507"/>
      <c r="F44" s="508"/>
      <c r="G44" s="509"/>
      <c r="H44" s="510"/>
      <c r="I44" s="509"/>
      <c r="J44" s="509"/>
      <c r="K44" s="509"/>
      <c r="L44" s="511"/>
      <c r="M44" s="512"/>
      <c r="N44" s="513">
        <f t="shared" si="0"/>
        <v>0</v>
      </c>
    </row>
    <row r="45" spans="1:14" ht="12.75" customHeight="1">
      <c r="A45" s="533">
        <v>8233</v>
      </c>
      <c r="B45" s="576">
        <v>1</v>
      </c>
      <c r="C45" s="108" t="s">
        <v>599</v>
      </c>
      <c r="D45" s="517"/>
      <c r="E45" s="518"/>
      <c r="F45" s="466"/>
      <c r="G45" s="519"/>
      <c r="H45" s="520"/>
      <c r="I45" s="519"/>
      <c r="J45" s="519"/>
      <c r="K45" s="519"/>
      <c r="L45" s="521"/>
      <c r="M45" s="522"/>
      <c r="N45" s="470">
        <f t="shared" si="0"/>
        <v>0</v>
      </c>
    </row>
    <row r="46" spans="1:14" ht="12.75" customHeight="1">
      <c r="A46" s="533"/>
      <c r="B46" s="541">
        <v>2</v>
      </c>
      <c r="C46" s="112" t="s">
        <v>600</v>
      </c>
      <c r="D46" s="577"/>
      <c r="E46" s="518"/>
      <c r="F46" s="466"/>
      <c r="G46" s="519"/>
      <c r="H46" s="520"/>
      <c r="I46" s="519"/>
      <c r="J46" s="519"/>
      <c r="K46" s="519"/>
      <c r="L46" s="521"/>
      <c r="M46" s="522"/>
      <c r="N46" s="470">
        <f t="shared" si="0"/>
        <v>0</v>
      </c>
    </row>
    <row r="47" spans="1:14" ht="12.75" customHeight="1">
      <c r="A47" s="533"/>
      <c r="B47" s="541">
        <v>9</v>
      </c>
      <c r="C47" s="578" t="s">
        <v>1003</v>
      </c>
      <c r="D47" s="506"/>
      <c r="E47" s="507"/>
      <c r="F47" s="508"/>
      <c r="G47" s="509"/>
      <c r="H47" s="510"/>
      <c r="I47" s="509"/>
      <c r="J47" s="509"/>
      <c r="K47" s="509"/>
      <c r="L47" s="511"/>
      <c r="M47" s="512"/>
      <c r="N47" s="513">
        <f t="shared" si="0"/>
        <v>0</v>
      </c>
    </row>
    <row r="48" spans="1:14" ht="15" customHeight="1" thickBot="1">
      <c r="A48" s="484">
        <v>8233</v>
      </c>
      <c r="B48" s="579" t="s">
        <v>563</v>
      </c>
      <c r="C48" s="580" t="s">
        <v>714</v>
      </c>
      <c r="D48" s="526"/>
      <c r="E48" s="527">
        <f>SUM(E45:E47)</f>
        <v>0</v>
      </c>
      <c r="F48" s="529">
        <f aca="true" t="shared" si="8" ref="F48:M48">SUM(F45:F47)</f>
        <v>0</v>
      </c>
      <c r="G48" s="529">
        <f t="shared" si="8"/>
        <v>0</v>
      </c>
      <c r="H48" s="530">
        <f t="shared" si="8"/>
        <v>0</v>
      </c>
      <c r="I48" s="529">
        <f t="shared" si="8"/>
        <v>0</v>
      </c>
      <c r="J48" s="529">
        <f t="shared" si="8"/>
        <v>0</v>
      </c>
      <c r="K48" s="529">
        <f t="shared" si="8"/>
        <v>0</v>
      </c>
      <c r="L48" s="531">
        <f t="shared" si="8"/>
        <v>0</v>
      </c>
      <c r="M48" s="532">
        <f t="shared" si="8"/>
        <v>0</v>
      </c>
      <c r="N48" s="581">
        <f t="shared" si="0"/>
        <v>0</v>
      </c>
    </row>
    <row r="49" spans="1:14" ht="15.75" thickBot="1">
      <c r="A49" s="582">
        <v>823</v>
      </c>
      <c r="B49" s="583" t="s">
        <v>563</v>
      </c>
      <c r="C49" s="584" t="s">
        <v>715</v>
      </c>
      <c r="D49" s="585"/>
      <c r="E49" s="569">
        <f>SUM(E48,E44,E43,E42,E41)</f>
        <v>0</v>
      </c>
      <c r="F49" s="586">
        <f aca="true" t="shared" si="9" ref="F49:M49">SUM(F48,F44,F43,F42,F41)</f>
        <v>0</v>
      </c>
      <c r="G49" s="586">
        <f t="shared" si="9"/>
        <v>0</v>
      </c>
      <c r="H49" s="587">
        <f t="shared" si="9"/>
        <v>0</v>
      </c>
      <c r="I49" s="586">
        <f t="shared" si="9"/>
        <v>0</v>
      </c>
      <c r="J49" s="586">
        <f t="shared" si="9"/>
        <v>0</v>
      </c>
      <c r="K49" s="586">
        <f t="shared" si="9"/>
        <v>0</v>
      </c>
      <c r="L49" s="588">
        <f t="shared" si="9"/>
        <v>0</v>
      </c>
      <c r="M49" s="589">
        <f t="shared" si="9"/>
        <v>0</v>
      </c>
      <c r="N49" s="574">
        <f t="shared" si="0"/>
        <v>0</v>
      </c>
    </row>
    <row r="50" spans="1:14" ht="6.75" customHeight="1" thickBot="1">
      <c r="A50" s="590"/>
      <c r="B50" s="590"/>
      <c r="C50" s="591"/>
      <c r="D50" s="591"/>
      <c r="E50" s="592"/>
      <c r="F50" s="593"/>
      <c r="G50" s="593"/>
      <c r="H50" s="594"/>
      <c r="I50" s="593"/>
      <c r="J50" s="593"/>
      <c r="K50" s="593"/>
      <c r="L50" s="593"/>
      <c r="M50" s="593"/>
      <c r="N50" s="595">
        <f t="shared" si="0"/>
        <v>0</v>
      </c>
    </row>
    <row r="51" spans="1:14" ht="15" customHeight="1">
      <c r="A51" s="484">
        <v>8241</v>
      </c>
      <c r="B51" s="504"/>
      <c r="C51" s="505" t="s">
        <v>602</v>
      </c>
      <c r="D51" s="506"/>
      <c r="E51" s="511"/>
      <c r="F51" s="508"/>
      <c r="G51" s="509"/>
      <c r="H51" s="510"/>
      <c r="I51" s="509"/>
      <c r="J51" s="509"/>
      <c r="K51" s="509"/>
      <c r="L51" s="511"/>
      <c r="M51" s="512"/>
      <c r="N51" s="596">
        <f t="shared" si="0"/>
        <v>0</v>
      </c>
    </row>
    <row r="52" spans="1:14" ht="15" customHeight="1">
      <c r="A52" s="484">
        <v>8242</v>
      </c>
      <c r="B52" s="504"/>
      <c r="C52" s="505" t="s">
        <v>716</v>
      </c>
      <c r="D52" s="506"/>
      <c r="E52" s="511"/>
      <c r="F52" s="508"/>
      <c r="G52" s="509"/>
      <c r="H52" s="510"/>
      <c r="I52" s="509"/>
      <c r="J52" s="509"/>
      <c r="K52" s="509"/>
      <c r="L52" s="511"/>
      <c r="M52" s="512"/>
      <c r="N52" s="513">
        <f t="shared" si="0"/>
        <v>0</v>
      </c>
    </row>
    <row r="53" spans="1:14" ht="12.75" customHeight="1">
      <c r="A53" s="533">
        <v>8243</v>
      </c>
      <c r="B53" s="597">
        <v>1</v>
      </c>
      <c r="C53" s="151" t="s">
        <v>604</v>
      </c>
      <c r="D53" s="517"/>
      <c r="E53" s="521"/>
      <c r="F53" s="466"/>
      <c r="G53" s="519"/>
      <c r="H53" s="520"/>
      <c r="I53" s="519"/>
      <c r="J53" s="519"/>
      <c r="K53" s="519"/>
      <c r="L53" s="521"/>
      <c r="M53" s="522"/>
      <c r="N53" s="470">
        <f t="shared" si="0"/>
        <v>0</v>
      </c>
    </row>
    <row r="54" spans="1:14" ht="12.75" customHeight="1">
      <c r="A54" s="533"/>
      <c r="B54" s="597">
        <v>9</v>
      </c>
      <c r="C54" s="152" t="s">
        <v>717</v>
      </c>
      <c r="D54" s="506"/>
      <c r="E54" s="511"/>
      <c r="F54" s="508"/>
      <c r="G54" s="509"/>
      <c r="H54" s="510"/>
      <c r="I54" s="509"/>
      <c r="J54" s="509"/>
      <c r="K54" s="509"/>
      <c r="L54" s="511"/>
      <c r="M54" s="512"/>
      <c r="N54" s="513">
        <f t="shared" si="0"/>
        <v>0</v>
      </c>
    </row>
    <row r="55" spans="1:14" ht="15" customHeight="1">
      <c r="A55" s="484">
        <v>8243</v>
      </c>
      <c r="B55" s="524" t="s">
        <v>563</v>
      </c>
      <c r="C55" s="598" t="s">
        <v>718</v>
      </c>
      <c r="D55" s="599"/>
      <c r="E55" s="600">
        <f>SUM(E53:E54)</f>
        <v>0</v>
      </c>
      <c r="F55" s="601">
        <f aca="true" t="shared" si="10" ref="F55:M55">SUM(F53:F54)</f>
        <v>0</v>
      </c>
      <c r="G55" s="601">
        <f t="shared" si="10"/>
        <v>0</v>
      </c>
      <c r="H55" s="602">
        <f t="shared" si="10"/>
        <v>0</v>
      </c>
      <c r="I55" s="601">
        <f t="shared" si="10"/>
        <v>0</v>
      </c>
      <c r="J55" s="601">
        <f t="shared" si="10"/>
        <v>0</v>
      </c>
      <c r="K55" s="601">
        <f t="shared" si="10"/>
        <v>0</v>
      </c>
      <c r="L55" s="600">
        <f t="shared" si="10"/>
        <v>0</v>
      </c>
      <c r="M55" s="603">
        <f t="shared" si="10"/>
        <v>0</v>
      </c>
      <c r="N55" s="581">
        <f t="shared" si="0"/>
        <v>0</v>
      </c>
    </row>
    <row r="56" spans="1:14" ht="12.75" customHeight="1">
      <c r="A56" s="491">
        <v>8244</v>
      </c>
      <c r="B56" s="114">
        <v>1</v>
      </c>
      <c r="C56" s="78" t="s">
        <v>939</v>
      </c>
      <c r="D56" s="154"/>
      <c r="E56" s="604"/>
      <c r="F56" s="605"/>
      <c r="G56" s="605"/>
      <c r="H56" s="606"/>
      <c r="I56" s="605"/>
      <c r="J56" s="605"/>
      <c r="K56" s="605"/>
      <c r="L56" s="607"/>
      <c r="M56" s="608"/>
      <c r="N56" s="659">
        <f t="shared" si="0"/>
        <v>0</v>
      </c>
    </row>
    <row r="57" spans="1:14" ht="12.75" customHeight="1">
      <c r="A57" s="491"/>
      <c r="B57" s="114">
        <v>2</v>
      </c>
      <c r="C57" s="78" t="s">
        <v>940</v>
      </c>
      <c r="D57" s="154"/>
      <c r="E57" s="604"/>
      <c r="F57" s="605"/>
      <c r="G57" s="605"/>
      <c r="H57" s="606"/>
      <c r="I57" s="605"/>
      <c r="J57" s="605"/>
      <c r="K57" s="605"/>
      <c r="L57" s="607"/>
      <c r="M57" s="608"/>
      <c r="N57" s="660">
        <f t="shared" si="0"/>
        <v>0</v>
      </c>
    </row>
    <row r="58" spans="1:14" ht="12.75" customHeight="1">
      <c r="A58" s="491"/>
      <c r="B58" s="114">
        <v>3</v>
      </c>
      <c r="C58" s="78" t="s">
        <v>941</v>
      </c>
      <c r="D58" s="154"/>
      <c r="E58" s="604"/>
      <c r="F58" s="605"/>
      <c r="G58" s="605"/>
      <c r="H58" s="606"/>
      <c r="I58" s="605"/>
      <c r="J58" s="605"/>
      <c r="K58" s="605"/>
      <c r="L58" s="607"/>
      <c r="M58" s="608"/>
      <c r="N58" s="660">
        <f t="shared" si="0"/>
        <v>0</v>
      </c>
    </row>
    <row r="59" spans="1:14" ht="12.75" customHeight="1">
      <c r="A59" s="495"/>
      <c r="B59" s="114">
        <v>4</v>
      </c>
      <c r="C59" s="78" t="s">
        <v>942</v>
      </c>
      <c r="D59" s="154"/>
      <c r="E59" s="604"/>
      <c r="F59" s="605"/>
      <c r="G59" s="605"/>
      <c r="H59" s="606"/>
      <c r="I59" s="605"/>
      <c r="J59" s="605"/>
      <c r="K59" s="605"/>
      <c r="L59" s="607"/>
      <c r="M59" s="608"/>
      <c r="N59" s="581">
        <f t="shared" si="0"/>
        <v>0</v>
      </c>
    </row>
    <row r="60" spans="1:14" ht="15" customHeight="1">
      <c r="A60" s="484">
        <v>8244</v>
      </c>
      <c r="B60" s="116" t="s">
        <v>563</v>
      </c>
      <c r="C60" s="149" t="s">
        <v>659</v>
      </c>
      <c r="D60" s="153"/>
      <c r="E60" s="609">
        <f>SUM(E56:E59)</f>
        <v>0</v>
      </c>
      <c r="F60" s="610">
        <f aca="true" t="shared" si="11" ref="F60:M60">SUM(F56:F59)</f>
        <v>0</v>
      </c>
      <c r="G60" s="610">
        <f t="shared" si="11"/>
        <v>0</v>
      </c>
      <c r="H60" s="611">
        <f t="shared" si="11"/>
        <v>0</v>
      </c>
      <c r="I60" s="610">
        <f t="shared" si="11"/>
        <v>0</v>
      </c>
      <c r="J60" s="610">
        <f t="shared" si="11"/>
        <v>0</v>
      </c>
      <c r="K60" s="610">
        <f t="shared" si="11"/>
        <v>0</v>
      </c>
      <c r="L60" s="612">
        <f t="shared" si="11"/>
        <v>0</v>
      </c>
      <c r="M60" s="613">
        <f t="shared" si="11"/>
        <v>0</v>
      </c>
      <c r="N60" s="513">
        <f t="shared" si="0"/>
        <v>0</v>
      </c>
    </row>
    <row r="61" spans="1:14" ht="12.75" customHeight="1">
      <c r="A61" s="491">
        <v>8245</v>
      </c>
      <c r="B61" s="114">
        <v>1</v>
      </c>
      <c r="C61" s="108" t="s">
        <v>31</v>
      </c>
      <c r="D61" s="154"/>
      <c r="E61" s="604"/>
      <c r="F61" s="605"/>
      <c r="G61" s="605"/>
      <c r="H61" s="606"/>
      <c r="I61" s="605"/>
      <c r="J61" s="605"/>
      <c r="K61" s="605"/>
      <c r="L61" s="607"/>
      <c r="M61" s="608"/>
      <c r="N61" s="470">
        <f t="shared" si="0"/>
        <v>0</v>
      </c>
    </row>
    <row r="62" spans="1:14" ht="12.75" customHeight="1">
      <c r="A62" s="491"/>
      <c r="B62" s="114">
        <v>2</v>
      </c>
      <c r="C62" s="78" t="s">
        <v>943</v>
      </c>
      <c r="D62" s="154"/>
      <c r="E62" s="604"/>
      <c r="F62" s="605"/>
      <c r="G62" s="605"/>
      <c r="H62" s="606"/>
      <c r="I62" s="605"/>
      <c r="J62" s="605"/>
      <c r="K62" s="605"/>
      <c r="L62" s="607"/>
      <c r="M62" s="608"/>
      <c r="N62" s="660">
        <f t="shared" si="0"/>
        <v>0</v>
      </c>
    </row>
    <row r="63" spans="1:14" ht="12.75" customHeight="1">
      <c r="A63" s="491"/>
      <c r="B63" s="114">
        <v>3</v>
      </c>
      <c r="C63" s="78" t="s">
        <v>661</v>
      </c>
      <c r="D63" s="154"/>
      <c r="E63" s="604"/>
      <c r="F63" s="605"/>
      <c r="G63" s="605"/>
      <c r="H63" s="606"/>
      <c r="I63" s="605"/>
      <c r="J63" s="605"/>
      <c r="K63" s="605"/>
      <c r="L63" s="607"/>
      <c r="M63" s="608"/>
      <c r="N63" s="660">
        <f t="shared" si="0"/>
        <v>0</v>
      </c>
    </row>
    <row r="64" spans="1:14" ht="12.75" customHeight="1">
      <c r="A64" s="495"/>
      <c r="B64" s="114">
        <v>4</v>
      </c>
      <c r="C64" s="78" t="s">
        <v>945</v>
      </c>
      <c r="D64" s="154"/>
      <c r="E64" s="604"/>
      <c r="F64" s="605"/>
      <c r="G64" s="605"/>
      <c r="H64" s="606"/>
      <c r="I64" s="605"/>
      <c r="J64" s="605"/>
      <c r="K64" s="605"/>
      <c r="L64" s="607"/>
      <c r="M64" s="608"/>
      <c r="N64" s="513">
        <f t="shared" si="0"/>
        <v>0</v>
      </c>
    </row>
    <row r="65" spans="1:14" ht="15" customHeight="1">
      <c r="A65" s="484">
        <v>8245</v>
      </c>
      <c r="B65" s="116" t="s">
        <v>563</v>
      </c>
      <c r="C65" s="614" t="s">
        <v>719</v>
      </c>
      <c r="D65" s="153"/>
      <c r="E65" s="609">
        <f>SUM(E61:E64)</f>
        <v>0</v>
      </c>
      <c r="F65" s="610">
        <f aca="true" t="shared" si="12" ref="F65:M65">SUM(F61:F64)</f>
        <v>0</v>
      </c>
      <c r="G65" s="610">
        <f t="shared" si="12"/>
        <v>0</v>
      </c>
      <c r="H65" s="611">
        <f t="shared" si="12"/>
        <v>0</v>
      </c>
      <c r="I65" s="610">
        <f t="shared" si="12"/>
        <v>0</v>
      </c>
      <c r="J65" s="610">
        <f t="shared" si="12"/>
        <v>0</v>
      </c>
      <c r="K65" s="610">
        <f t="shared" si="12"/>
        <v>0</v>
      </c>
      <c r="L65" s="612">
        <f t="shared" si="12"/>
        <v>0</v>
      </c>
      <c r="M65" s="613">
        <f t="shared" si="12"/>
        <v>0</v>
      </c>
      <c r="N65" s="513">
        <f t="shared" si="0"/>
        <v>0</v>
      </c>
    </row>
    <row r="66" spans="1:14" ht="12.75" customHeight="1">
      <c r="A66" s="615">
        <v>8247</v>
      </c>
      <c r="B66" s="114">
        <v>1</v>
      </c>
      <c r="C66" s="108" t="s">
        <v>869</v>
      </c>
      <c r="D66" s="156"/>
      <c r="E66" s="604"/>
      <c r="F66" s="605"/>
      <c r="G66" s="605"/>
      <c r="H66" s="606"/>
      <c r="I66" s="605"/>
      <c r="J66" s="605"/>
      <c r="K66" s="605"/>
      <c r="L66" s="607"/>
      <c r="M66" s="616"/>
      <c r="N66" s="617">
        <f t="shared" si="0"/>
        <v>0</v>
      </c>
    </row>
    <row r="67" spans="1:14" ht="12.75" customHeight="1">
      <c r="A67" s="139"/>
      <c r="B67" s="114">
        <v>2</v>
      </c>
      <c r="C67" s="112" t="s">
        <v>119</v>
      </c>
      <c r="D67" s="154"/>
      <c r="E67" s="604"/>
      <c r="F67" s="605"/>
      <c r="G67" s="605"/>
      <c r="H67" s="606"/>
      <c r="I67" s="605"/>
      <c r="J67" s="605"/>
      <c r="K67" s="605"/>
      <c r="L67" s="607"/>
      <c r="M67" s="608"/>
      <c r="N67" s="617">
        <f t="shared" si="0"/>
        <v>0</v>
      </c>
    </row>
    <row r="68" spans="1:14" ht="12.75" customHeight="1">
      <c r="A68" s="139"/>
      <c r="B68" s="114">
        <v>3</v>
      </c>
      <c r="C68" s="112" t="s">
        <v>120</v>
      </c>
      <c r="D68" s="154"/>
      <c r="E68" s="604"/>
      <c r="F68" s="605"/>
      <c r="G68" s="605"/>
      <c r="H68" s="606"/>
      <c r="I68" s="605"/>
      <c r="J68" s="605"/>
      <c r="K68" s="605"/>
      <c r="L68" s="607"/>
      <c r="M68" s="608"/>
      <c r="N68" s="617">
        <f t="shared" si="0"/>
        <v>0</v>
      </c>
    </row>
    <row r="69" spans="1:14" ht="12.75" customHeight="1">
      <c r="A69" s="139"/>
      <c r="B69" s="114">
        <v>9</v>
      </c>
      <c r="C69" s="126" t="s">
        <v>663</v>
      </c>
      <c r="D69" s="157"/>
      <c r="E69" s="618"/>
      <c r="F69" s="619"/>
      <c r="G69" s="619"/>
      <c r="H69" s="620"/>
      <c r="I69" s="619"/>
      <c r="J69" s="619"/>
      <c r="K69" s="619"/>
      <c r="L69" s="621"/>
      <c r="M69" s="622"/>
      <c r="N69" s="338">
        <f t="shared" si="0"/>
        <v>0</v>
      </c>
    </row>
    <row r="70" spans="1:14" ht="15" customHeight="1">
      <c r="A70" s="623">
        <v>8247</v>
      </c>
      <c r="B70" s="116" t="s">
        <v>563</v>
      </c>
      <c r="C70" s="117" t="s">
        <v>664</v>
      </c>
      <c r="D70" s="153"/>
      <c r="E70" s="624">
        <f>SUM(E66:E69)</f>
        <v>0</v>
      </c>
      <c r="F70" s="625">
        <f aca="true" t="shared" si="13" ref="F70:M70">SUM(F66:F69)</f>
        <v>0</v>
      </c>
      <c r="G70" s="625">
        <f t="shared" si="13"/>
        <v>0</v>
      </c>
      <c r="H70" s="626">
        <f t="shared" si="13"/>
        <v>0</v>
      </c>
      <c r="I70" s="625">
        <f t="shared" si="13"/>
        <v>0</v>
      </c>
      <c r="J70" s="625">
        <f t="shared" si="13"/>
        <v>0</v>
      </c>
      <c r="K70" s="625">
        <f t="shared" si="13"/>
        <v>0</v>
      </c>
      <c r="L70" s="627">
        <f t="shared" si="13"/>
        <v>0</v>
      </c>
      <c r="M70" s="613">
        <f t="shared" si="13"/>
        <v>0</v>
      </c>
      <c r="N70" s="338">
        <f t="shared" si="0"/>
        <v>0</v>
      </c>
    </row>
    <row r="71" spans="1:14" ht="12.75" customHeight="1">
      <c r="A71" s="628">
        <v>8248</v>
      </c>
      <c r="B71" s="159">
        <v>1</v>
      </c>
      <c r="C71" s="108" t="s">
        <v>665</v>
      </c>
      <c r="D71" s="156"/>
      <c r="E71" s="604"/>
      <c r="F71" s="605"/>
      <c r="G71" s="605"/>
      <c r="H71" s="606"/>
      <c r="I71" s="605"/>
      <c r="J71" s="605"/>
      <c r="K71" s="605"/>
      <c r="L71" s="607"/>
      <c r="M71" s="616"/>
      <c r="N71" s="617">
        <f t="shared" si="0"/>
        <v>0</v>
      </c>
    </row>
    <row r="72" spans="1:14" ht="12.75" customHeight="1">
      <c r="A72" s="629"/>
      <c r="B72" s="159">
        <v>2</v>
      </c>
      <c r="C72" s="112" t="s">
        <v>666</v>
      </c>
      <c r="D72" s="154"/>
      <c r="E72" s="604"/>
      <c r="F72" s="605"/>
      <c r="G72" s="605"/>
      <c r="H72" s="606"/>
      <c r="I72" s="605"/>
      <c r="J72" s="605"/>
      <c r="K72" s="605"/>
      <c r="L72" s="607"/>
      <c r="M72" s="608"/>
      <c r="N72" s="617">
        <f t="shared" si="0"/>
        <v>0</v>
      </c>
    </row>
    <row r="73" spans="1:14" ht="12.75" customHeight="1">
      <c r="A73" s="629"/>
      <c r="B73" s="159">
        <v>3</v>
      </c>
      <c r="C73" s="112" t="s">
        <v>667</v>
      </c>
      <c r="D73" s="154"/>
      <c r="E73" s="604"/>
      <c r="F73" s="605"/>
      <c r="G73" s="605"/>
      <c r="H73" s="606"/>
      <c r="I73" s="605"/>
      <c r="J73" s="605"/>
      <c r="K73" s="605"/>
      <c r="L73" s="607"/>
      <c r="M73" s="608"/>
      <c r="N73" s="617">
        <f t="shared" si="0"/>
        <v>0</v>
      </c>
    </row>
    <row r="74" spans="1:14" ht="15" customHeight="1">
      <c r="A74" s="623">
        <v>8248</v>
      </c>
      <c r="B74" s="160" t="s">
        <v>563</v>
      </c>
      <c r="C74" s="117" t="s">
        <v>668</v>
      </c>
      <c r="D74" s="118"/>
      <c r="E74" s="630">
        <f>SUM(E71:E73)</f>
        <v>0</v>
      </c>
      <c r="F74" s="341">
        <f aca="true" t="shared" si="14" ref="F74:M74">SUM(F71:F73)</f>
        <v>0</v>
      </c>
      <c r="G74" s="341">
        <f t="shared" si="14"/>
        <v>0</v>
      </c>
      <c r="H74" s="490">
        <f t="shared" si="14"/>
        <v>0</v>
      </c>
      <c r="I74" s="341">
        <f t="shared" si="14"/>
        <v>0</v>
      </c>
      <c r="J74" s="341">
        <f t="shared" si="14"/>
        <v>0</v>
      </c>
      <c r="K74" s="341">
        <f t="shared" si="14"/>
        <v>0</v>
      </c>
      <c r="L74" s="343">
        <f t="shared" si="14"/>
        <v>0</v>
      </c>
      <c r="M74" s="411">
        <f t="shared" si="14"/>
        <v>0</v>
      </c>
      <c r="N74" s="412">
        <f t="shared" si="0"/>
        <v>0</v>
      </c>
    </row>
    <row r="75" spans="1:14" ht="12.75" customHeight="1">
      <c r="A75" s="631">
        <v>8249</v>
      </c>
      <c r="B75" s="107">
        <v>1</v>
      </c>
      <c r="C75" s="108" t="s">
        <v>669</v>
      </c>
      <c r="D75" s="109"/>
      <c r="E75" s="632"/>
      <c r="F75" s="323"/>
      <c r="G75" s="323"/>
      <c r="H75" s="482"/>
      <c r="I75" s="323"/>
      <c r="J75" s="323"/>
      <c r="K75" s="323"/>
      <c r="L75" s="325"/>
      <c r="M75" s="384"/>
      <c r="N75" s="617">
        <f t="shared" si="0"/>
        <v>0</v>
      </c>
    </row>
    <row r="76" spans="1:14" ht="12.75" customHeight="1">
      <c r="A76" s="615"/>
      <c r="B76" s="111">
        <v>2</v>
      </c>
      <c r="C76" s="112" t="s">
        <v>670</v>
      </c>
      <c r="D76" s="113"/>
      <c r="E76" s="632"/>
      <c r="F76" s="323"/>
      <c r="G76" s="323"/>
      <c r="H76" s="482"/>
      <c r="I76" s="323"/>
      <c r="J76" s="323"/>
      <c r="K76" s="323"/>
      <c r="L76" s="325"/>
      <c r="M76" s="413"/>
      <c r="N76" s="617">
        <f t="shared" si="0"/>
        <v>0</v>
      </c>
    </row>
    <row r="77" spans="1:14" ht="12.75" customHeight="1">
      <c r="A77" s="615"/>
      <c r="B77" s="111">
        <v>9</v>
      </c>
      <c r="C77" s="126" t="s">
        <v>1034</v>
      </c>
      <c r="D77" s="130"/>
      <c r="E77" s="633"/>
      <c r="F77" s="328"/>
      <c r="G77" s="328"/>
      <c r="H77" s="500"/>
      <c r="I77" s="328"/>
      <c r="J77" s="328"/>
      <c r="K77" s="328"/>
      <c r="L77" s="330"/>
      <c r="M77" s="386"/>
      <c r="N77" s="338">
        <f t="shared" si="0"/>
        <v>0</v>
      </c>
    </row>
    <row r="78" spans="1:14" ht="15" customHeight="1">
      <c r="A78" s="623">
        <v>8249</v>
      </c>
      <c r="B78" s="116" t="s">
        <v>563</v>
      </c>
      <c r="C78" s="120" t="s">
        <v>1035</v>
      </c>
      <c r="D78" s="142"/>
      <c r="E78" s="336">
        <f>SUM(E75:E77)</f>
        <v>0</v>
      </c>
      <c r="F78" s="334">
        <f aca="true" t="shared" si="15" ref="F78:M78">SUM(F75:F77)</f>
        <v>0</v>
      </c>
      <c r="G78" s="334">
        <f t="shared" si="15"/>
        <v>0</v>
      </c>
      <c r="H78" s="634">
        <f t="shared" si="15"/>
        <v>0</v>
      </c>
      <c r="I78" s="334">
        <f t="shared" si="15"/>
        <v>0</v>
      </c>
      <c r="J78" s="334">
        <f t="shared" si="15"/>
        <v>0</v>
      </c>
      <c r="K78" s="334">
        <f t="shared" si="15"/>
        <v>0</v>
      </c>
      <c r="L78" s="336">
        <f t="shared" si="15"/>
        <v>0</v>
      </c>
      <c r="M78" s="337">
        <f t="shared" si="15"/>
        <v>0</v>
      </c>
      <c r="N78" s="338">
        <f t="shared" si="0"/>
        <v>0</v>
      </c>
    </row>
    <row r="79" spans="1:14" ht="12.75" customHeight="1">
      <c r="A79" s="615">
        <v>8251</v>
      </c>
      <c r="B79" s="114">
        <v>1</v>
      </c>
      <c r="C79" s="108" t="s">
        <v>671</v>
      </c>
      <c r="D79" s="156"/>
      <c r="E79" s="604"/>
      <c r="F79" s="605"/>
      <c r="G79" s="605"/>
      <c r="H79" s="606"/>
      <c r="I79" s="605"/>
      <c r="J79" s="605"/>
      <c r="K79" s="605"/>
      <c r="L79" s="607"/>
      <c r="M79" s="616"/>
      <c r="N79" s="617">
        <f aca="true" t="shared" si="16" ref="N79:N90">SUM(E79:M79)-H79</f>
        <v>0</v>
      </c>
    </row>
    <row r="80" spans="1:14" ht="12.75" customHeight="1">
      <c r="A80" s="629"/>
      <c r="B80" s="114">
        <v>2</v>
      </c>
      <c r="C80" s="112" t="s">
        <v>672</v>
      </c>
      <c r="D80" s="154"/>
      <c r="E80" s="604"/>
      <c r="F80" s="605"/>
      <c r="G80" s="605"/>
      <c r="H80" s="606"/>
      <c r="I80" s="605"/>
      <c r="J80" s="605"/>
      <c r="K80" s="605"/>
      <c r="L80" s="607"/>
      <c r="M80" s="608"/>
      <c r="N80" s="617">
        <f t="shared" si="16"/>
        <v>0</v>
      </c>
    </row>
    <row r="81" spans="1:14" ht="12.75" customHeight="1">
      <c r="A81" s="629"/>
      <c r="B81" s="114">
        <v>3</v>
      </c>
      <c r="C81" s="112" t="s">
        <v>673</v>
      </c>
      <c r="D81" s="154"/>
      <c r="E81" s="604"/>
      <c r="F81" s="605"/>
      <c r="G81" s="605"/>
      <c r="H81" s="606"/>
      <c r="I81" s="605"/>
      <c r="J81" s="605"/>
      <c r="K81" s="605"/>
      <c r="L81" s="607"/>
      <c r="M81" s="608"/>
      <c r="N81" s="617">
        <f t="shared" si="16"/>
        <v>0</v>
      </c>
    </row>
    <row r="82" spans="1:14" ht="12.75" customHeight="1">
      <c r="A82" s="629"/>
      <c r="B82" s="114">
        <v>4</v>
      </c>
      <c r="C82" s="161" t="s">
        <v>674</v>
      </c>
      <c r="D82" s="154"/>
      <c r="E82" s="604"/>
      <c r="F82" s="605"/>
      <c r="G82" s="605"/>
      <c r="H82" s="606"/>
      <c r="I82" s="605"/>
      <c r="J82" s="605"/>
      <c r="K82" s="605"/>
      <c r="L82" s="607"/>
      <c r="M82" s="608"/>
      <c r="N82" s="617">
        <f t="shared" si="16"/>
        <v>0</v>
      </c>
    </row>
    <row r="83" spans="1:14" ht="12.75" customHeight="1">
      <c r="A83" s="629"/>
      <c r="B83" s="114">
        <v>5</v>
      </c>
      <c r="C83" s="161" t="s">
        <v>675</v>
      </c>
      <c r="D83" s="154"/>
      <c r="E83" s="604"/>
      <c r="F83" s="605"/>
      <c r="G83" s="605"/>
      <c r="H83" s="606"/>
      <c r="I83" s="605"/>
      <c r="J83" s="605"/>
      <c r="K83" s="605"/>
      <c r="L83" s="607"/>
      <c r="M83" s="608"/>
      <c r="N83" s="617">
        <f t="shared" si="16"/>
        <v>0</v>
      </c>
    </row>
    <row r="84" spans="1:14" ht="12.75" customHeight="1">
      <c r="A84" s="629"/>
      <c r="B84" s="114">
        <v>9</v>
      </c>
      <c r="C84" s="126" t="s">
        <v>676</v>
      </c>
      <c r="D84" s="162"/>
      <c r="E84" s="618"/>
      <c r="F84" s="619"/>
      <c r="G84" s="619"/>
      <c r="H84" s="620"/>
      <c r="I84" s="619"/>
      <c r="J84" s="619"/>
      <c r="K84" s="619"/>
      <c r="L84" s="621"/>
      <c r="M84" s="622"/>
      <c r="N84" s="338">
        <f t="shared" si="16"/>
        <v>0</v>
      </c>
    </row>
    <row r="85" spans="1:14" ht="15" customHeight="1">
      <c r="A85" s="623">
        <v>8251</v>
      </c>
      <c r="B85" s="116" t="s">
        <v>563</v>
      </c>
      <c r="C85" s="120" t="s">
        <v>677</v>
      </c>
      <c r="D85" s="155"/>
      <c r="E85" s="624">
        <f>SUM(E79:E84)</f>
        <v>0</v>
      </c>
      <c r="F85" s="625">
        <f aca="true" t="shared" si="17" ref="F85:M85">SUM(F79:F84)</f>
        <v>0</v>
      </c>
      <c r="G85" s="625">
        <f t="shared" si="17"/>
        <v>0</v>
      </c>
      <c r="H85" s="626">
        <f t="shared" si="17"/>
        <v>0</v>
      </c>
      <c r="I85" s="625">
        <f t="shared" si="17"/>
        <v>0</v>
      </c>
      <c r="J85" s="625">
        <f t="shared" si="17"/>
        <v>0</v>
      </c>
      <c r="K85" s="625">
        <f t="shared" si="17"/>
        <v>0</v>
      </c>
      <c r="L85" s="627">
        <f t="shared" si="17"/>
        <v>0</v>
      </c>
      <c r="M85" s="613">
        <f t="shared" si="17"/>
        <v>0</v>
      </c>
      <c r="N85" s="338">
        <f t="shared" si="16"/>
        <v>0</v>
      </c>
    </row>
    <row r="86" spans="1:14" ht="12.75" customHeight="1">
      <c r="A86" s="615">
        <v>8252</v>
      </c>
      <c r="B86" s="114">
        <v>1</v>
      </c>
      <c r="C86" s="108" t="s">
        <v>678</v>
      </c>
      <c r="D86" s="156"/>
      <c r="E86" s="604"/>
      <c r="F86" s="605"/>
      <c r="G86" s="605"/>
      <c r="H86" s="606"/>
      <c r="I86" s="605"/>
      <c r="J86" s="605"/>
      <c r="K86" s="605"/>
      <c r="L86" s="607"/>
      <c r="M86" s="616"/>
      <c r="N86" s="617">
        <f t="shared" si="16"/>
        <v>0</v>
      </c>
    </row>
    <row r="87" spans="1:14" ht="12.75" customHeight="1">
      <c r="A87" s="629"/>
      <c r="B87" s="114">
        <v>9</v>
      </c>
      <c r="C87" s="163" t="s">
        <v>679</v>
      </c>
      <c r="D87" s="162"/>
      <c r="E87" s="635"/>
      <c r="F87" s="636"/>
      <c r="G87" s="636"/>
      <c r="H87" s="637"/>
      <c r="I87" s="636"/>
      <c r="J87" s="636"/>
      <c r="K87" s="636"/>
      <c r="L87" s="638"/>
      <c r="M87" s="639"/>
      <c r="N87" s="640">
        <f t="shared" si="16"/>
        <v>0</v>
      </c>
    </row>
    <row r="88" spans="1:14" ht="15" customHeight="1">
      <c r="A88" s="623">
        <v>8252</v>
      </c>
      <c r="B88" s="116" t="s">
        <v>563</v>
      </c>
      <c r="C88" s="117" t="s">
        <v>680</v>
      </c>
      <c r="D88" s="153"/>
      <c r="E88" s="609">
        <f>SUM(E86:E87)</f>
        <v>0</v>
      </c>
      <c r="F88" s="610">
        <f aca="true" t="shared" si="18" ref="F88:M88">SUM(F86:F87)</f>
        <v>0</v>
      </c>
      <c r="G88" s="610">
        <f t="shared" si="18"/>
        <v>0</v>
      </c>
      <c r="H88" s="611">
        <f t="shared" si="18"/>
        <v>0</v>
      </c>
      <c r="I88" s="610">
        <f t="shared" si="18"/>
        <v>0</v>
      </c>
      <c r="J88" s="610">
        <f t="shared" si="18"/>
        <v>0</v>
      </c>
      <c r="K88" s="610">
        <f t="shared" si="18"/>
        <v>0</v>
      </c>
      <c r="L88" s="612">
        <f t="shared" si="18"/>
        <v>0</v>
      </c>
      <c r="M88" s="613">
        <f t="shared" si="18"/>
        <v>0</v>
      </c>
      <c r="N88" s="412">
        <f t="shared" si="16"/>
        <v>0</v>
      </c>
    </row>
    <row r="89" spans="1:14" ht="15" customHeight="1" thickBot="1">
      <c r="A89" s="623">
        <v>8259</v>
      </c>
      <c r="B89" s="116"/>
      <c r="C89" s="117" t="s">
        <v>681</v>
      </c>
      <c r="D89" s="153"/>
      <c r="E89" s="618"/>
      <c r="F89" s="619"/>
      <c r="G89" s="619"/>
      <c r="H89" s="620"/>
      <c r="I89" s="619"/>
      <c r="J89" s="619"/>
      <c r="K89" s="619"/>
      <c r="L89" s="621"/>
      <c r="M89" s="641"/>
      <c r="N89" s="338">
        <f t="shared" si="16"/>
        <v>0</v>
      </c>
    </row>
    <row r="90" spans="1:14" ht="15.75" thickBot="1">
      <c r="A90" s="642">
        <v>829</v>
      </c>
      <c r="B90" s="136" t="s">
        <v>563</v>
      </c>
      <c r="C90" s="145" t="s">
        <v>644</v>
      </c>
      <c r="D90" s="146"/>
      <c r="E90" s="643">
        <f>SUM(E89,E88,E85,E78,E74,E70,E65,E60,E55,E52,E51)</f>
        <v>0</v>
      </c>
      <c r="F90" s="644">
        <f aca="true" t="shared" si="19" ref="F90:M90">SUM(F89,F88,F85,F78,F74,F70,F65,F60,F55,F52,F51)</f>
        <v>0</v>
      </c>
      <c r="G90" s="644">
        <f t="shared" si="19"/>
        <v>0</v>
      </c>
      <c r="H90" s="645">
        <f t="shared" si="19"/>
        <v>0</v>
      </c>
      <c r="I90" s="644">
        <f t="shared" si="19"/>
        <v>0</v>
      </c>
      <c r="J90" s="644">
        <f t="shared" si="19"/>
        <v>0</v>
      </c>
      <c r="K90" s="644">
        <f t="shared" si="19"/>
        <v>0</v>
      </c>
      <c r="L90" s="643">
        <f t="shared" si="19"/>
        <v>0</v>
      </c>
      <c r="M90" s="646">
        <f t="shared" si="19"/>
        <v>0</v>
      </c>
      <c r="N90" s="647">
        <f t="shared" si="16"/>
        <v>0</v>
      </c>
    </row>
    <row r="91" spans="5:14" ht="34.5" customHeight="1">
      <c r="E91" s="662" t="str">
        <f>IF(ROUND(E90,3)-ROUND(E49,3)=0," ","Chyba bilance")</f>
        <v> </v>
      </c>
      <c r="F91" s="662" t="str">
        <f aca="true" t="shared" si="20" ref="F91:N91">IF(ROUND(F90,3)-ROUND(F49,3)=0," ","Chyba bilance")</f>
        <v> </v>
      </c>
      <c r="G91" s="662" t="str">
        <f t="shared" si="20"/>
        <v> </v>
      </c>
      <c r="H91" s="662" t="str">
        <f t="shared" si="20"/>
        <v> </v>
      </c>
      <c r="I91" s="662" t="str">
        <f t="shared" si="20"/>
        <v> </v>
      </c>
      <c r="J91" s="662" t="str">
        <f t="shared" si="20"/>
        <v> </v>
      </c>
      <c r="K91" s="662" t="str">
        <f t="shared" si="20"/>
        <v> </v>
      </c>
      <c r="L91" s="662" t="str">
        <f t="shared" si="20"/>
        <v> </v>
      </c>
      <c r="M91" s="662" t="str">
        <f t="shared" si="20"/>
        <v> </v>
      </c>
      <c r="N91" s="662" t="str">
        <f t="shared" si="20"/>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v>9</v>
      </c>
      <c r="B1" s="281">
        <v>9</v>
      </c>
      <c r="C1" s="281">
        <v>9</v>
      </c>
      <c r="D1" s="281">
        <v>3</v>
      </c>
    </row>
    <row r="2" spans="1:4" ht="12.75">
      <c r="A2" s="281"/>
      <c r="B2" s="281"/>
      <c r="C2" s="281"/>
      <c r="D2" s="281"/>
    </row>
    <row r="3" spans="1:8" ht="12.75">
      <c r="A3" s="281"/>
      <c r="B3" s="281" t="s">
        <v>145</v>
      </c>
      <c r="C3" s="281">
        <v>1</v>
      </c>
      <c r="D3" s="281"/>
      <c r="H3" s="289" t="s">
        <v>146</v>
      </c>
    </row>
    <row r="4" spans="2:8" ht="12.75">
      <c r="B4" s="422" t="s">
        <v>964</v>
      </c>
      <c r="H4" s="422" t="s">
        <v>982</v>
      </c>
    </row>
    <row r="5" spans="2:8" ht="12.75">
      <c r="B5" s="422" t="s">
        <v>965</v>
      </c>
      <c r="H5" s="422" t="s">
        <v>983</v>
      </c>
    </row>
    <row r="6" spans="2:8" ht="12.75">
      <c r="B6" s="422" t="s">
        <v>966</v>
      </c>
      <c r="H6" s="422" t="s">
        <v>984</v>
      </c>
    </row>
    <row r="7" spans="2:8" ht="12.75">
      <c r="B7" s="422" t="s">
        <v>967</v>
      </c>
      <c r="H7" s="422" t="s">
        <v>985</v>
      </c>
    </row>
    <row r="8" spans="2:8" ht="12.75">
      <c r="B8" s="422" t="s">
        <v>968</v>
      </c>
      <c r="H8" s="422" t="s">
        <v>986</v>
      </c>
    </row>
    <row r="9" spans="2:8" ht="12.75">
      <c r="B9" s="422" t="s">
        <v>969</v>
      </c>
      <c r="H9" s="422" t="s">
        <v>987</v>
      </c>
    </row>
    <row r="10" spans="2:8" ht="12.75">
      <c r="B10" s="422" t="s">
        <v>970</v>
      </c>
      <c r="H10" s="422" t="s">
        <v>988</v>
      </c>
    </row>
    <row r="11" spans="2:8" ht="12.75">
      <c r="B11" s="422" t="s">
        <v>971</v>
      </c>
      <c r="H11" s="422" t="s">
        <v>989</v>
      </c>
    </row>
    <row r="12" spans="2:8" ht="12.75">
      <c r="B12" s="422" t="s">
        <v>972</v>
      </c>
      <c r="H12" s="422" t="s">
        <v>990</v>
      </c>
    </row>
    <row r="15" ht="12.75">
      <c r="B15" s="289" t="s">
        <v>147</v>
      </c>
    </row>
    <row r="16" ht="12.75">
      <c r="B16" s="422" t="s">
        <v>973</v>
      </c>
    </row>
    <row r="17" ht="12.75">
      <c r="B17" s="422" t="s">
        <v>974</v>
      </c>
    </row>
    <row r="18" ht="12.75">
      <c r="B18" s="422" t="s">
        <v>975</v>
      </c>
    </row>
    <row r="19" ht="12.75">
      <c r="B19" s="422" t="s">
        <v>976</v>
      </c>
    </row>
    <row r="20" ht="12.75">
      <c r="B20" s="422" t="s">
        <v>977</v>
      </c>
    </row>
    <row r="21" ht="12.75">
      <c r="B21" s="422" t="s">
        <v>978</v>
      </c>
    </row>
    <row r="22" ht="12.75">
      <c r="B22" s="422" t="s">
        <v>979</v>
      </c>
    </row>
    <row r="23" ht="12.75">
      <c r="B23" s="422" t="s">
        <v>980</v>
      </c>
    </row>
    <row r="24" ht="12.75">
      <c r="B24" s="422" t="s">
        <v>981</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630</v>
      </c>
      <c r="H1" s="426" t="s">
        <v>631</v>
      </c>
    </row>
    <row r="2" ht="12.75">
      <c r="A2" s="427"/>
    </row>
    <row r="3" spans="1:8" ht="12.75">
      <c r="A3" s="427" t="s">
        <v>632</v>
      </c>
      <c r="H3" s="426" t="s">
        <v>633</v>
      </c>
    </row>
    <row r="4" spans="1:8" ht="12.75">
      <c r="A4" s="427" t="s">
        <v>634</v>
      </c>
      <c r="H4" s="426" t="s">
        <v>635</v>
      </c>
    </row>
    <row r="5" ht="12.75">
      <c r="A5" s="427" t="s">
        <v>636</v>
      </c>
    </row>
    <row r="6" ht="12.75">
      <c r="A6" s="427" t="s">
        <v>637</v>
      </c>
    </row>
    <row r="7" ht="12.75">
      <c r="A7" s="427" t="s">
        <v>638</v>
      </c>
    </row>
    <row r="8" spans="1:12" ht="12.75">
      <c r="A8" s="427" t="s">
        <v>639</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0</v>
      </c>
      <c r="L12" s="425">
        <v>4</v>
      </c>
    </row>
    <row r="13" spans="6:12" ht="12.75">
      <c r="F13" s="429">
        <f>IF($C$15=7,CONCATENATE("0",C12),IF($C$15=6,CONCATENATE("00",C12),IF($C$15=5,CONCATENATE("000",C12),IF($C$15=4,CONCATENATE("0000",C12),IF($C$15=3,CONCATENATE("00000",C12),C12)))))</f>
        <v>0</v>
      </c>
      <c r="L13" s="425">
        <v>4</v>
      </c>
    </row>
    <row r="14" ht="12.75">
      <c r="L14" s="425">
        <v>4</v>
      </c>
    </row>
    <row r="15" spans="3:12" ht="12.75">
      <c r="C15" s="425">
        <f>LEN(C12)</f>
        <v>1</v>
      </c>
      <c r="F15" s="425">
        <f>LEN(F13)</f>
        <v>1</v>
      </c>
      <c r="L15" s="425">
        <v>9</v>
      </c>
    </row>
    <row r="17" spans="2:14" ht="12.75">
      <c r="B17" s="430"/>
      <c r="D17" s="427"/>
      <c r="E17" s="427"/>
      <c r="F17" s="427">
        <f>VALUE(MID(F13,1,1))</f>
        <v>0</v>
      </c>
      <c r="G17" s="427">
        <f>F17*8</f>
        <v>0</v>
      </c>
      <c r="H17" s="427">
        <f>F17*8</f>
        <v>0</v>
      </c>
      <c r="I17" s="427"/>
      <c r="L17" s="425">
        <f>SUM(L10:L16)</f>
        <v>38</v>
      </c>
      <c r="N17" s="425">
        <f>H9/11</f>
        <v>2.272727272727273</v>
      </c>
    </row>
    <row r="18" spans="4:9" ht="12.75">
      <c r="D18" s="427"/>
      <c r="E18" s="427"/>
      <c r="F18" s="427" t="e">
        <f>VALUE(MID(F13,2,1))</f>
        <v>#VALUE!</v>
      </c>
      <c r="G18" s="427" t="e">
        <f>F18*7</f>
        <v>#VALUE!</v>
      </c>
      <c r="H18" s="427" t="e">
        <f>F18</f>
        <v>#VALUE!</v>
      </c>
      <c r="I18" s="427"/>
    </row>
    <row r="19" spans="4:9" ht="12.75">
      <c r="D19" s="427"/>
      <c r="E19" s="427"/>
      <c r="F19" s="427" t="e">
        <f>VALUE(MID(F13,3,1))</f>
        <v>#VALUE!</v>
      </c>
      <c r="G19" s="427" t="e">
        <f>F19*6</f>
        <v>#VALUE!</v>
      </c>
      <c r="H19" s="427" t="e">
        <f>F19*8</f>
        <v>#VALUE!</v>
      </c>
      <c r="I19" s="427"/>
    </row>
    <row r="20" spans="4:9" ht="12.75">
      <c r="D20" s="427"/>
      <c r="E20" s="427"/>
      <c r="F20" s="427" t="e">
        <f>VALUE(MID(F13,4,1))</f>
        <v>#VALUE!</v>
      </c>
      <c r="G20" s="427" t="e">
        <f>F20*5</f>
        <v>#VALUE!</v>
      </c>
      <c r="H20" s="427" t="e">
        <f>F20*8</f>
        <v>#VALUE!</v>
      </c>
      <c r="I20" s="427"/>
    </row>
    <row r="21" spans="4:9" ht="12.75">
      <c r="D21" s="431" t="e">
        <f>IF(F28=F25,"OK","OPRAVTE IČO !!!")</f>
        <v>#VALUE!</v>
      </c>
      <c r="E21" s="427"/>
      <c r="F21" s="427" t="e">
        <f>VALUE(MID(F13,5,1))</f>
        <v>#VALUE!</v>
      </c>
      <c r="G21" s="427" t="e">
        <f>F21*4</f>
        <v>#VALUE!</v>
      </c>
      <c r="H21" s="427" t="e">
        <f>F21*8</f>
        <v>#VALUE!</v>
      </c>
      <c r="I21" s="427"/>
    </row>
    <row r="22" spans="4:9" ht="12.75">
      <c r="D22" s="427"/>
      <c r="E22" s="427"/>
      <c r="F22" s="427" t="e">
        <f>VALUE(MID(F13,6,1))</f>
        <v>#VALUE!</v>
      </c>
      <c r="G22" s="427" t="e">
        <f>F22*3</f>
        <v>#VALUE!</v>
      </c>
      <c r="H22" s="427" t="e">
        <f>F22*8</f>
        <v>#VALUE!</v>
      </c>
      <c r="I22" s="427"/>
    </row>
    <row r="23" spans="4:9" ht="12.75">
      <c r="D23" s="427"/>
      <c r="E23" s="427"/>
      <c r="F23" s="427" t="e">
        <f>VALUE(MID(F13,7,1))</f>
        <v>#VALUE!</v>
      </c>
      <c r="G23" s="427" t="e">
        <f>F23*2</f>
        <v>#VALUE!</v>
      </c>
      <c r="H23" s="427" t="e">
        <f>F23*8</f>
        <v>#VALUE!</v>
      </c>
      <c r="I23" s="427"/>
    </row>
    <row r="24" spans="4:9" ht="12.75">
      <c r="D24" s="427"/>
      <c r="E24" s="427"/>
      <c r="F24" s="432" t="e">
        <f>VALUE(MID(F13,8,1))</f>
        <v>#VALUE!</v>
      </c>
      <c r="G24" s="427"/>
      <c r="H24" s="433"/>
      <c r="I24" s="427"/>
    </row>
    <row r="25" spans="4:9" ht="12.75">
      <c r="D25" s="427"/>
      <c r="E25" s="427"/>
      <c r="F25" s="434" t="e">
        <f>VALUE(F24)</f>
        <v>#VALUE!</v>
      </c>
      <c r="G25" s="427" t="e">
        <f>SUM(G17:G24)</f>
        <v>#VALUE!</v>
      </c>
      <c r="H25" s="433" t="e">
        <f>CEILING(G25/11,1)</f>
        <v>#VALUE!</v>
      </c>
      <c r="I25" s="427"/>
    </row>
    <row r="26" spans="4:9" ht="12.75">
      <c r="D26" s="427"/>
      <c r="E26" s="427"/>
      <c r="F26" s="427"/>
      <c r="G26" s="427"/>
      <c r="H26" s="433"/>
      <c r="I26" s="427"/>
    </row>
    <row r="27" spans="4:9" ht="12.75">
      <c r="D27" s="427"/>
      <c r="E27" s="427"/>
      <c r="F27" s="427"/>
      <c r="G27" s="427"/>
      <c r="H27" s="433" t="e">
        <f>TRUNC(G25/11)+1</f>
        <v>#VALUE!</v>
      </c>
      <c r="I27" s="432" t="e">
        <f>H27*11-G25</f>
        <v>#VALUE!</v>
      </c>
    </row>
    <row r="28" spans="4:6" ht="12.75">
      <c r="D28" s="433"/>
      <c r="F28" s="435" t="e">
        <f>IF(I27&lt;10,I27,I27-10)</f>
        <v>#VALUE!</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756</v>
      </c>
      <c r="B2" s="442"/>
      <c r="C2" s="443"/>
    </row>
    <row r="3" spans="1:9" ht="36.75" customHeight="1">
      <c r="A3" s="446" t="s">
        <v>765</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764</v>
      </c>
      <c r="B6" s="33"/>
      <c r="C6" s="33"/>
    </row>
    <row r="7" spans="1:3" ht="15" customHeight="1">
      <c r="A7" s="21"/>
      <c r="B7" s="21"/>
      <c r="C7" s="21"/>
    </row>
    <row r="8" spans="1:3" ht="9" customHeight="1" thickBot="1">
      <c r="A8" s="21"/>
      <c r="B8" s="21"/>
      <c r="C8" s="21"/>
    </row>
    <row r="9" spans="1:3" ht="15" customHeight="1" thickBot="1" thickTop="1">
      <c r="A9" s="34" t="s">
        <v>726</v>
      </c>
      <c r="B9" s="35"/>
      <c r="C9" s="36" t="s">
        <v>727</v>
      </c>
    </row>
    <row r="10" spans="1:3" ht="9" customHeight="1" thickTop="1">
      <c r="A10" s="22"/>
      <c r="B10" s="21"/>
      <c r="C10" s="22"/>
    </row>
    <row r="11" spans="1:3" ht="15" customHeight="1">
      <c r="A11" s="37" t="s">
        <v>728</v>
      </c>
      <c r="B11" s="38"/>
      <c r="C11" s="39" t="s">
        <v>805</v>
      </c>
    </row>
    <row r="12" spans="1:3" s="303" customFormat="1" ht="15" customHeight="1">
      <c r="A12" s="300"/>
      <c r="B12" s="301"/>
      <c r="C12" s="302" t="s">
        <v>757</v>
      </c>
    </row>
    <row r="13" spans="1:3" s="303" customFormat="1" ht="15" customHeight="1">
      <c r="A13" s="304"/>
      <c r="B13" s="305"/>
      <c r="C13" s="306" t="s">
        <v>937</v>
      </c>
    </row>
    <row r="14" spans="1:3" ht="4.5" customHeight="1">
      <c r="A14" s="44"/>
      <c r="B14" s="33"/>
      <c r="C14" s="22"/>
    </row>
    <row r="15" spans="1:3" ht="15" customHeight="1">
      <c r="A15" s="37" t="s">
        <v>729</v>
      </c>
      <c r="B15" s="38"/>
      <c r="C15" s="45" t="s">
        <v>796</v>
      </c>
    </row>
    <row r="16" spans="1:3" ht="15" customHeight="1">
      <c r="A16" s="42"/>
      <c r="B16" s="43"/>
      <c r="C16" s="50" t="s">
        <v>730</v>
      </c>
    </row>
    <row r="17" spans="1:3" ht="4.5" customHeight="1">
      <c r="A17" s="44"/>
      <c r="B17" s="33"/>
      <c r="C17" s="22"/>
    </row>
    <row r="18" spans="1:3" ht="15" customHeight="1">
      <c r="A18" s="37" t="s">
        <v>731</v>
      </c>
      <c r="B18" s="38"/>
      <c r="C18" s="45" t="s">
        <v>797</v>
      </c>
    </row>
    <row r="19" spans="1:3" ht="15" customHeight="1">
      <c r="A19" s="42"/>
      <c r="B19" s="43"/>
      <c r="C19" s="50" t="s">
        <v>730</v>
      </c>
    </row>
    <row r="20" spans="1:3" ht="4.5" customHeight="1">
      <c r="A20" s="44"/>
      <c r="B20" s="33"/>
      <c r="C20" s="22"/>
    </row>
    <row r="21" spans="1:3" ht="15" customHeight="1">
      <c r="A21" s="37" t="s">
        <v>732</v>
      </c>
      <c r="B21" s="38"/>
      <c r="C21" s="45" t="s">
        <v>798</v>
      </c>
    </row>
    <row r="22" spans="1:3" ht="15" customHeight="1">
      <c r="A22" s="46"/>
      <c r="B22" s="41"/>
      <c r="C22" s="49" t="s">
        <v>733</v>
      </c>
    </row>
    <row r="23" spans="1:3" ht="15" customHeight="1">
      <c r="A23" s="40"/>
      <c r="B23" s="41"/>
      <c r="C23" s="49" t="s">
        <v>734</v>
      </c>
    </row>
    <row r="24" spans="1:3" ht="15" customHeight="1">
      <c r="A24" s="40"/>
      <c r="B24" s="41"/>
      <c r="C24" s="49" t="s">
        <v>951</v>
      </c>
    </row>
    <row r="25" spans="1:3" ht="15" customHeight="1">
      <c r="A25" s="40"/>
      <c r="B25" s="41"/>
      <c r="C25" s="49" t="s">
        <v>952</v>
      </c>
    </row>
    <row r="26" spans="1:3" ht="15" customHeight="1">
      <c r="A26" s="40"/>
      <c r="B26" s="41"/>
      <c r="C26" s="51" t="s">
        <v>735</v>
      </c>
    </row>
    <row r="27" spans="1:3" ht="15" customHeight="1">
      <c r="A27" s="40"/>
      <c r="B27" s="41"/>
      <c r="C27" s="52" t="s">
        <v>953</v>
      </c>
    </row>
    <row r="28" spans="1:3" ht="15" customHeight="1">
      <c r="A28" s="42"/>
      <c r="B28" s="43"/>
      <c r="C28" s="307" t="s">
        <v>954</v>
      </c>
    </row>
    <row r="29" spans="1:3" ht="4.5" customHeight="1">
      <c r="A29" s="44"/>
      <c r="B29" s="44"/>
      <c r="C29" s="47"/>
    </row>
    <row r="30" spans="1:3" ht="15" customHeight="1">
      <c r="A30" s="37" t="s">
        <v>736</v>
      </c>
      <c r="B30" s="38"/>
      <c r="C30" s="45" t="s">
        <v>799</v>
      </c>
    </row>
    <row r="31" spans="1:3" ht="15" customHeight="1">
      <c r="A31" s="46"/>
      <c r="B31" s="41"/>
      <c r="C31" s="49" t="s">
        <v>52</v>
      </c>
    </row>
    <row r="32" spans="1:3" ht="15" customHeight="1">
      <c r="A32" s="40"/>
      <c r="B32" s="41"/>
      <c r="C32" s="49" t="s">
        <v>53</v>
      </c>
    </row>
    <row r="33" spans="1:3" ht="15" customHeight="1">
      <c r="A33" s="40"/>
      <c r="B33" s="41"/>
      <c r="C33" s="49" t="s">
        <v>955</v>
      </c>
    </row>
    <row r="34" spans="1:3" ht="15" customHeight="1">
      <c r="A34" s="42"/>
      <c r="B34" s="43"/>
      <c r="C34" s="50" t="s">
        <v>54</v>
      </c>
    </row>
    <row r="35" spans="1:3" ht="5.25" customHeight="1">
      <c r="A35" s="44"/>
      <c r="B35" s="33"/>
      <c r="C35" s="22"/>
    </row>
    <row r="36" spans="1:3" ht="15" customHeight="1">
      <c r="A36" s="37" t="s">
        <v>51</v>
      </c>
      <c r="B36" s="38"/>
      <c r="C36" s="45" t="s">
        <v>800</v>
      </c>
    </row>
    <row r="37" spans="1:3" ht="15" customHeight="1">
      <c r="A37" s="46"/>
      <c r="B37" s="41"/>
      <c r="C37" s="53" t="s">
        <v>647</v>
      </c>
    </row>
    <row r="38" spans="1:3" ht="15" customHeight="1">
      <c r="A38" s="40"/>
      <c r="B38" s="41"/>
      <c r="C38" s="53" t="s">
        <v>648</v>
      </c>
    </row>
    <row r="39" spans="1:3" ht="15" customHeight="1">
      <c r="A39" s="40"/>
      <c r="B39" s="41"/>
      <c r="C39" s="53" t="s">
        <v>649</v>
      </c>
    </row>
    <row r="40" spans="1:3" ht="15" customHeight="1">
      <c r="A40" s="42"/>
      <c r="B40" s="43"/>
      <c r="C40" s="54" t="s">
        <v>55</v>
      </c>
    </row>
    <row r="41" spans="1:3" ht="5.25" customHeight="1">
      <c r="A41" s="44"/>
      <c r="B41" s="33"/>
      <c r="C41" s="22"/>
    </row>
    <row r="42" spans="1:3" ht="15" customHeight="1">
      <c r="A42" s="37" t="s">
        <v>873</v>
      </c>
      <c r="B42" s="38"/>
      <c r="C42" s="45" t="s">
        <v>801</v>
      </c>
    </row>
    <row r="43" spans="1:3" ht="15" customHeight="1">
      <c r="A43" s="46"/>
      <c r="B43" s="41"/>
      <c r="C43" s="53" t="s">
        <v>761</v>
      </c>
    </row>
    <row r="44" spans="1:3" ht="15" customHeight="1">
      <c r="A44" s="40"/>
      <c r="B44" s="41"/>
      <c r="C44" s="53" t="s">
        <v>956</v>
      </c>
    </row>
    <row r="45" spans="1:3" ht="15" customHeight="1">
      <c r="A45" s="40"/>
      <c r="B45" s="41"/>
      <c r="C45" s="53" t="s">
        <v>957</v>
      </c>
    </row>
    <row r="46" spans="1:3" ht="15" customHeight="1">
      <c r="A46" s="42"/>
      <c r="B46" s="43"/>
      <c r="C46" s="54" t="s">
        <v>55</v>
      </c>
    </row>
    <row r="47" spans="1:3" ht="6.75" customHeight="1">
      <c r="A47" s="44"/>
      <c r="B47" s="33"/>
      <c r="C47" s="22"/>
    </row>
    <row r="48" spans="1:3" ht="15" customHeight="1">
      <c r="A48" s="37" t="s">
        <v>874</v>
      </c>
      <c r="B48" s="38"/>
      <c r="C48" s="45" t="s">
        <v>802</v>
      </c>
    </row>
    <row r="49" spans="1:3" ht="15" customHeight="1">
      <c r="A49" s="46"/>
      <c r="B49" s="41"/>
      <c r="C49" s="53" t="s">
        <v>762</v>
      </c>
    </row>
    <row r="50" spans="1:3" ht="15" customHeight="1">
      <c r="A50" s="40"/>
      <c r="B50" s="41"/>
      <c r="C50" s="53" t="s">
        <v>958</v>
      </c>
    </row>
    <row r="51" spans="1:3" ht="15" customHeight="1">
      <c r="A51" s="40"/>
      <c r="B51" s="41"/>
      <c r="C51" s="53" t="s">
        <v>959</v>
      </c>
    </row>
    <row r="52" spans="1:3" ht="15" customHeight="1">
      <c r="A52" s="42"/>
      <c r="B52" s="43"/>
      <c r="C52" s="54" t="s">
        <v>55</v>
      </c>
    </row>
    <row r="53" spans="1:3" ht="6" customHeight="1">
      <c r="A53" s="44"/>
      <c r="B53" s="44"/>
      <c r="C53" s="285"/>
    </row>
    <row r="54" spans="1:3" ht="15" customHeight="1">
      <c r="A54" s="37" t="s">
        <v>997</v>
      </c>
      <c r="B54" s="38"/>
      <c r="C54" s="45" t="s">
        <v>806</v>
      </c>
    </row>
    <row r="55" spans="1:3" ht="15" customHeight="1">
      <c r="A55" s="46"/>
      <c r="B55" s="41"/>
      <c r="C55" s="53" t="s">
        <v>763</v>
      </c>
    </row>
    <row r="56" spans="1:3" ht="15" customHeight="1">
      <c r="A56" s="40"/>
      <c r="B56" s="41"/>
      <c r="C56" s="53" t="s">
        <v>958</v>
      </c>
    </row>
    <row r="57" spans="1:3" ht="15" customHeight="1">
      <c r="A57" s="40"/>
      <c r="B57" s="41"/>
      <c r="C57" s="53" t="s">
        <v>724</v>
      </c>
    </row>
    <row r="58" spans="1:3" ht="15" customHeight="1">
      <c r="A58" s="42"/>
      <c r="B58" s="43"/>
      <c r="C58" s="54" t="s">
        <v>55</v>
      </c>
    </row>
    <row r="59" spans="1:3" ht="6" customHeight="1">
      <c r="A59" s="44"/>
      <c r="B59" s="33"/>
      <c r="C59" s="22"/>
    </row>
    <row r="60" spans="1:3" ht="15" customHeight="1">
      <c r="A60" s="37" t="s">
        <v>875</v>
      </c>
      <c r="B60" s="38"/>
      <c r="C60" s="45" t="s">
        <v>807</v>
      </c>
    </row>
    <row r="61" spans="1:3" ht="15" customHeight="1">
      <c r="A61" s="46"/>
      <c r="B61" s="41"/>
      <c r="C61" s="53" t="s">
        <v>759</v>
      </c>
    </row>
    <row r="62" spans="1:3" ht="15" customHeight="1">
      <c r="A62" s="46"/>
      <c r="B62" s="41"/>
      <c r="C62" s="53" t="s">
        <v>960</v>
      </c>
    </row>
    <row r="63" spans="1:3" ht="15" customHeight="1">
      <c r="A63" s="40"/>
      <c r="B63" s="41"/>
      <c r="C63" s="53" t="s">
        <v>652</v>
      </c>
    </row>
    <row r="64" spans="1:3" ht="15" customHeight="1">
      <c r="A64" s="42"/>
      <c r="B64" s="43"/>
      <c r="C64" s="284" t="s">
        <v>651</v>
      </c>
    </row>
    <row r="65" spans="1:3" ht="15" customHeight="1">
      <c r="A65" s="44"/>
      <c r="B65" s="44"/>
      <c r="C65" s="285"/>
    </row>
    <row r="66" ht="9.75" customHeight="1"/>
    <row r="67" spans="1:3" ht="15" customHeight="1">
      <c r="A67" s="37" t="s">
        <v>876</v>
      </c>
      <c r="B67" s="38"/>
      <c r="C67" s="45" t="s">
        <v>808</v>
      </c>
    </row>
    <row r="68" spans="1:3" ht="15" customHeight="1">
      <c r="A68" s="282"/>
      <c r="B68" s="286"/>
      <c r="C68" s="53" t="s">
        <v>758</v>
      </c>
    </row>
    <row r="69" spans="1:3" ht="15" customHeight="1">
      <c r="A69" s="282"/>
      <c r="B69" s="286"/>
      <c r="C69" s="53" t="s">
        <v>650</v>
      </c>
    </row>
    <row r="70" spans="1:3" ht="15" customHeight="1">
      <c r="A70" s="282"/>
      <c r="B70" s="286"/>
      <c r="C70" s="53" t="s">
        <v>653</v>
      </c>
    </row>
    <row r="71" spans="1:3" ht="15" customHeight="1">
      <c r="A71" s="283"/>
      <c r="B71" s="287"/>
      <c r="C71" s="54" t="s">
        <v>55</v>
      </c>
    </row>
    <row r="72" spans="1:3" ht="5.25" customHeight="1">
      <c r="A72" s="44"/>
      <c r="B72" s="33"/>
      <c r="C72" s="22"/>
    </row>
    <row r="73" spans="1:3" ht="15" customHeight="1">
      <c r="A73" s="37" t="s">
        <v>56</v>
      </c>
      <c r="B73" s="48"/>
      <c r="C73" s="45" t="s">
        <v>803</v>
      </c>
    </row>
    <row r="74" spans="1:3" ht="15" customHeight="1">
      <c r="A74" s="42"/>
      <c r="B74" s="43"/>
      <c r="C74" s="50" t="s">
        <v>57</v>
      </c>
    </row>
    <row r="75" spans="1:3" ht="4.5" customHeight="1">
      <c r="A75" s="44"/>
      <c r="B75" s="33"/>
      <c r="C75" s="22"/>
    </row>
    <row r="76" spans="1:3" ht="15" customHeight="1">
      <c r="A76" s="37" t="s">
        <v>58</v>
      </c>
      <c r="B76" s="48"/>
      <c r="C76" s="45" t="s">
        <v>809</v>
      </c>
    </row>
    <row r="77" spans="1:3" ht="15" customHeight="1">
      <c r="A77" s="42"/>
      <c r="B77" s="43"/>
      <c r="C77" s="50" t="s">
        <v>57</v>
      </c>
    </row>
    <row r="78" spans="1:3" ht="4.5" customHeight="1">
      <c r="A78" s="44"/>
      <c r="B78" s="33"/>
      <c r="C78" s="22"/>
    </row>
    <row r="79" spans="1:3" ht="15" customHeight="1">
      <c r="A79" s="37" t="s">
        <v>59</v>
      </c>
      <c r="B79" s="48"/>
      <c r="C79" s="45" t="s">
        <v>804</v>
      </c>
    </row>
    <row r="80" spans="1:3" ht="15" customHeight="1">
      <c r="A80" s="42"/>
      <c r="B80" s="43"/>
      <c r="C80" s="50" t="s">
        <v>60</v>
      </c>
    </row>
    <row r="81" spans="1:3" ht="4.5" customHeight="1">
      <c r="A81" s="44"/>
      <c r="B81" s="33"/>
      <c r="C81" s="22"/>
    </row>
    <row r="82" spans="1:3" ht="15" customHeight="1">
      <c r="A82" s="37" t="s">
        <v>61</v>
      </c>
      <c r="B82" s="48"/>
      <c r="C82" s="45" t="s">
        <v>810</v>
      </c>
    </row>
    <row r="83" spans="1:3" ht="15" customHeight="1">
      <c r="A83" s="42"/>
      <c r="B83" s="43"/>
      <c r="C83" s="50" t="s">
        <v>961</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444" t="s">
        <v>812</v>
      </c>
      <c r="B1" s="444" t="s">
        <v>756</v>
      </c>
      <c r="C1" s="444" t="s">
        <v>756</v>
      </c>
      <c r="D1" s="444" t="s">
        <v>756</v>
      </c>
      <c r="E1" s="444" t="s">
        <v>756</v>
      </c>
      <c r="F1" s="444" t="s">
        <v>756</v>
      </c>
      <c r="G1" s="444" t="s">
        <v>756</v>
      </c>
      <c r="H1" s="444" t="s">
        <v>756</v>
      </c>
      <c r="I1" s="444" t="s">
        <v>756</v>
      </c>
      <c r="J1" s="444" t="s">
        <v>756</v>
      </c>
      <c r="K1" s="444" t="s">
        <v>756</v>
      </c>
      <c r="L1" s="444" t="s">
        <v>756</v>
      </c>
      <c r="M1" s="444" t="s">
        <v>756</v>
      </c>
      <c r="N1" s="444" t="s">
        <v>756</v>
      </c>
      <c r="O1" s="444" t="s">
        <v>756</v>
      </c>
      <c r="P1" s="444" t="s">
        <v>756</v>
      </c>
      <c r="Q1" s="444" t="s">
        <v>756</v>
      </c>
      <c r="R1" s="444" t="s">
        <v>756</v>
      </c>
      <c r="S1" s="444" t="s">
        <v>756</v>
      </c>
      <c r="T1" s="444" t="s">
        <v>756</v>
      </c>
      <c r="U1" s="444" t="s">
        <v>756</v>
      </c>
      <c r="V1" s="444" t="s">
        <v>756</v>
      </c>
      <c r="W1" s="444" t="s">
        <v>756</v>
      </c>
      <c r="X1" s="444" t="s">
        <v>756</v>
      </c>
      <c r="Y1" s="444" t="s">
        <v>756</v>
      </c>
      <c r="Z1" s="444" t="s">
        <v>756</v>
      </c>
      <c r="AA1" s="444" t="s">
        <v>756</v>
      </c>
      <c r="AB1" s="444" t="s">
        <v>756</v>
      </c>
      <c r="AC1" s="444" t="s">
        <v>756</v>
      </c>
      <c r="AD1" s="444" t="s">
        <v>756</v>
      </c>
      <c r="AE1" s="444" t="s">
        <v>756</v>
      </c>
      <c r="AF1" s="444" t="s">
        <v>756</v>
      </c>
      <c r="AG1" s="444" t="s">
        <v>756</v>
      </c>
      <c r="AH1" s="444" t="s">
        <v>756</v>
      </c>
      <c r="AI1" s="444" t="s">
        <v>756</v>
      </c>
      <c r="AJ1" s="444" t="s">
        <v>756</v>
      </c>
      <c r="AK1" s="444" t="s">
        <v>756</v>
      </c>
      <c r="AL1" s="444" t="s">
        <v>756</v>
      </c>
      <c r="AM1" s="444" t="s">
        <v>756</v>
      </c>
      <c r="AN1" s="444" t="s">
        <v>756</v>
      </c>
      <c r="AO1" s="444" t="s">
        <v>756</v>
      </c>
      <c r="AP1" s="444" t="s">
        <v>756</v>
      </c>
      <c r="AQ1" s="444" t="s">
        <v>756</v>
      </c>
      <c r="AR1" s="444" t="s">
        <v>756</v>
      </c>
      <c r="AS1" s="444" t="s">
        <v>756</v>
      </c>
      <c r="AT1" s="444" t="s">
        <v>756</v>
      </c>
      <c r="AU1" s="444" t="s">
        <v>756</v>
      </c>
      <c r="AV1" s="444" t="s">
        <v>756</v>
      </c>
      <c r="AW1" s="444" t="s">
        <v>756</v>
      </c>
      <c r="AX1" s="444" t="s">
        <v>756</v>
      </c>
      <c r="AY1" s="444" t="s">
        <v>756</v>
      </c>
      <c r="AZ1" s="444" t="s">
        <v>756</v>
      </c>
      <c r="BA1" s="444" t="s">
        <v>756</v>
      </c>
      <c r="BB1" s="444" t="s">
        <v>756</v>
      </c>
      <c r="BC1" s="444" t="s">
        <v>756</v>
      </c>
      <c r="BD1" s="444" t="s">
        <v>756</v>
      </c>
      <c r="BE1" s="444" t="s">
        <v>756</v>
      </c>
      <c r="BF1" s="444" t="s">
        <v>756</v>
      </c>
      <c r="BG1" s="444" t="s">
        <v>756</v>
      </c>
      <c r="BH1" s="444" t="s">
        <v>756</v>
      </c>
      <c r="BI1" s="444" t="s">
        <v>756</v>
      </c>
      <c r="BJ1" s="444" t="s">
        <v>756</v>
      </c>
      <c r="BK1" s="444" t="s">
        <v>756</v>
      </c>
      <c r="BL1" s="444" t="s">
        <v>756</v>
      </c>
      <c r="BM1" s="444" t="s">
        <v>756</v>
      </c>
      <c r="BN1" s="444" t="s">
        <v>756</v>
      </c>
      <c r="BO1" s="444" t="s">
        <v>756</v>
      </c>
      <c r="BP1" s="444" t="s">
        <v>756</v>
      </c>
      <c r="BQ1" s="444" t="s">
        <v>756</v>
      </c>
      <c r="BR1" s="444" t="s">
        <v>756</v>
      </c>
      <c r="BS1" s="444" t="s">
        <v>756</v>
      </c>
      <c r="BT1" s="444" t="s">
        <v>756</v>
      </c>
      <c r="BU1" s="444" t="s">
        <v>756</v>
      </c>
      <c r="BV1" s="444" t="s">
        <v>756</v>
      </c>
      <c r="BW1" s="444" t="s">
        <v>756</v>
      </c>
      <c r="BX1" s="444" t="s">
        <v>756</v>
      </c>
      <c r="BY1" s="444" t="s">
        <v>756</v>
      </c>
      <c r="BZ1" s="444" t="s">
        <v>756</v>
      </c>
      <c r="CA1" s="444" t="s">
        <v>756</v>
      </c>
      <c r="CB1" s="444" t="s">
        <v>756</v>
      </c>
      <c r="CC1" s="444" t="s">
        <v>756</v>
      </c>
      <c r="CD1" s="444" t="s">
        <v>756</v>
      </c>
      <c r="CE1" s="444" t="s">
        <v>756</v>
      </c>
      <c r="CF1" s="444" t="s">
        <v>756</v>
      </c>
      <c r="CG1" s="444" t="s">
        <v>756</v>
      </c>
      <c r="CH1" s="444" t="s">
        <v>756</v>
      </c>
      <c r="CI1" s="444" t="s">
        <v>756</v>
      </c>
      <c r="CJ1" s="444" t="s">
        <v>756</v>
      </c>
      <c r="CK1" s="444" t="s">
        <v>756</v>
      </c>
      <c r="CL1" s="444" t="s">
        <v>756</v>
      </c>
      <c r="CM1" s="444" t="s">
        <v>756</v>
      </c>
      <c r="CN1" s="444" t="s">
        <v>756</v>
      </c>
      <c r="CO1" s="444" t="s">
        <v>756</v>
      </c>
      <c r="CP1" s="444" t="s">
        <v>756</v>
      </c>
      <c r="CQ1" s="444" t="s">
        <v>756</v>
      </c>
      <c r="CR1" s="444" t="s">
        <v>756</v>
      </c>
      <c r="CS1" s="444" t="s">
        <v>756</v>
      </c>
      <c r="CT1" s="444" t="s">
        <v>756</v>
      </c>
      <c r="CU1" s="444" t="s">
        <v>756</v>
      </c>
      <c r="CV1" s="444" t="s">
        <v>756</v>
      </c>
      <c r="CW1" s="444" t="s">
        <v>756</v>
      </c>
      <c r="CX1" s="444" t="s">
        <v>756</v>
      </c>
      <c r="CY1" s="444" t="s">
        <v>756</v>
      </c>
      <c r="CZ1" s="444" t="s">
        <v>756</v>
      </c>
      <c r="DA1" s="444" t="s">
        <v>756</v>
      </c>
      <c r="DB1" s="444" t="s">
        <v>756</v>
      </c>
      <c r="DC1" s="444" t="s">
        <v>756</v>
      </c>
      <c r="DD1" s="444" t="s">
        <v>756</v>
      </c>
      <c r="DE1" s="444" t="s">
        <v>756</v>
      </c>
      <c r="DF1" s="444" t="s">
        <v>756</v>
      </c>
      <c r="DG1" s="444" t="s">
        <v>756</v>
      </c>
      <c r="DH1" s="444" t="s">
        <v>756</v>
      </c>
      <c r="DI1" s="444" t="s">
        <v>756</v>
      </c>
      <c r="DJ1" s="444" t="s">
        <v>756</v>
      </c>
      <c r="DK1" s="444" t="s">
        <v>756</v>
      </c>
      <c r="DL1" s="444" t="s">
        <v>756</v>
      </c>
      <c r="DM1" s="444" t="s">
        <v>756</v>
      </c>
      <c r="DN1" s="444" t="s">
        <v>756</v>
      </c>
      <c r="DO1" s="444" t="s">
        <v>756</v>
      </c>
      <c r="DP1" s="444" t="s">
        <v>756</v>
      </c>
      <c r="DQ1" s="444" t="s">
        <v>756</v>
      </c>
      <c r="DR1" s="444" t="s">
        <v>756</v>
      </c>
      <c r="DS1" s="444" t="s">
        <v>756</v>
      </c>
      <c r="DT1" s="444" t="s">
        <v>756</v>
      </c>
      <c r="DU1" s="444" t="s">
        <v>756</v>
      </c>
      <c r="DV1" s="444" t="s">
        <v>756</v>
      </c>
      <c r="DW1" s="444" t="s">
        <v>756</v>
      </c>
      <c r="DX1" s="444" t="s">
        <v>756</v>
      </c>
      <c r="DY1" s="444" t="s">
        <v>756</v>
      </c>
      <c r="DZ1" s="444" t="s">
        <v>756</v>
      </c>
      <c r="EA1" s="444" t="s">
        <v>756</v>
      </c>
      <c r="EB1" s="444" t="s">
        <v>756</v>
      </c>
      <c r="EC1" s="444" t="s">
        <v>756</v>
      </c>
      <c r="ED1" s="444" t="s">
        <v>756</v>
      </c>
      <c r="EE1" s="444" t="s">
        <v>756</v>
      </c>
      <c r="EF1" s="444" t="s">
        <v>756</v>
      </c>
      <c r="EG1" s="444" t="s">
        <v>756</v>
      </c>
      <c r="EH1" s="444" t="s">
        <v>756</v>
      </c>
      <c r="EI1" s="444" t="s">
        <v>756</v>
      </c>
      <c r="EJ1" s="444" t="s">
        <v>756</v>
      </c>
      <c r="EK1" s="444" t="s">
        <v>756</v>
      </c>
      <c r="EL1" s="444" t="s">
        <v>756</v>
      </c>
      <c r="EM1" s="444" t="s">
        <v>756</v>
      </c>
      <c r="EN1" s="444" t="s">
        <v>756</v>
      </c>
      <c r="EO1" s="444" t="s">
        <v>756</v>
      </c>
      <c r="EP1" s="444" t="s">
        <v>756</v>
      </c>
      <c r="EQ1" s="444" t="s">
        <v>756</v>
      </c>
      <c r="ER1" s="444" t="s">
        <v>756</v>
      </c>
      <c r="ES1" s="444" t="s">
        <v>756</v>
      </c>
      <c r="ET1" s="444" t="s">
        <v>756</v>
      </c>
      <c r="EU1" s="444" t="s">
        <v>756</v>
      </c>
      <c r="EV1" s="444" t="s">
        <v>756</v>
      </c>
      <c r="EW1" s="444" t="s">
        <v>756</v>
      </c>
      <c r="EX1" s="444" t="s">
        <v>756</v>
      </c>
      <c r="EY1" s="444" t="s">
        <v>756</v>
      </c>
      <c r="EZ1" s="444" t="s">
        <v>756</v>
      </c>
      <c r="FA1" s="444" t="s">
        <v>756</v>
      </c>
      <c r="FB1" s="444" t="s">
        <v>756</v>
      </c>
      <c r="FC1" s="444" t="s">
        <v>756</v>
      </c>
      <c r="FD1" s="444" t="s">
        <v>756</v>
      </c>
      <c r="FE1" s="444" t="s">
        <v>756</v>
      </c>
      <c r="FF1" s="444" t="s">
        <v>756</v>
      </c>
      <c r="FG1" s="444" t="s">
        <v>756</v>
      </c>
      <c r="FH1" s="444" t="s">
        <v>756</v>
      </c>
      <c r="FI1" s="444" t="s">
        <v>756</v>
      </c>
      <c r="FJ1" s="444" t="s">
        <v>756</v>
      </c>
      <c r="FK1" s="444" t="s">
        <v>756</v>
      </c>
      <c r="FL1" s="444" t="s">
        <v>756</v>
      </c>
      <c r="FM1" s="444" t="s">
        <v>756</v>
      </c>
      <c r="FN1" s="444" t="s">
        <v>756</v>
      </c>
      <c r="FO1" s="444" t="s">
        <v>756</v>
      </c>
      <c r="FP1" s="444" t="s">
        <v>756</v>
      </c>
      <c r="FQ1" s="444" t="s">
        <v>756</v>
      </c>
      <c r="FR1" s="444" t="s">
        <v>756</v>
      </c>
      <c r="FS1" s="444" t="s">
        <v>756</v>
      </c>
      <c r="FT1" s="444" t="s">
        <v>756</v>
      </c>
      <c r="FU1" s="444" t="s">
        <v>756</v>
      </c>
      <c r="FV1" s="444" t="s">
        <v>756</v>
      </c>
      <c r="FW1" s="444" t="s">
        <v>756</v>
      </c>
      <c r="FX1" s="444" t="s">
        <v>756</v>
      </c>
      <c r="FY1" s="444" t="s">
        <v>756</v>
      </c>
      <c r="FZ1" s="444" t="s">
        <v>756</v>
      </c>
      <c r="GA1" s="444" t="s">
        <v>756</v>
      </c>
      <c r="GB1" s="444" t="s">
        <v>756</v>
      </c>
      <c r="GC1" s="444" t="s">
        <v>756</v>
      </c>
      <c r="GD1" s="444" t="s">
        <v>756</v>
      </c>
      <c r="GE1" s="444" t="s">
        <v>756</v>
      </c>
      <c r="GF1" s="444" t="s">
        <v>756</v>
      </c>
      <c r="GG1" s="444" t="s">
        <v>756</v>
      </c>
      <c r="GH1" s="444" t="s">
        <v>756</v>
      </c>
      <c r="GI1" s="444" t="s">
        <v>756</v>
      </c>
      <c r="GJ1" s="444" t="s">
        <v>756</v>
      </c>
      <c r="GK1" s="444" t="s">
        <v>756</v>
      </c>
      <c r="GL1" s="444" t="s">
        <v>756</v>
      </c>
      <c r="GM1" s="444" t="s">
        <v>756</v>
      </c>
      <c r="GN1" s="444" t="s">
        <v>756</v>
      </c>
      <c r="GO1" s="444" t="s">
        <v>756</v>
      </c>
      <c r="GP1" s="444" t="s">
        <v>756</v>
      </c>
      <c r="GQ1" s="444" t="s">
        <v>756</v>
      </c>
      <c r="GR1" s="444" t="s">
        <v>756</v>
      </c>
      <c r="GS1" s="444" t="s">
        <v>756</v>
      </c>
      <c r="GT1" s="444" t="s">
        <v>756</v>
      </c>
      <c r="GU1" s="444" t="s">
        <v>756</v>
      </c>
      <c r="GV1" s="444" t="s">
        <v>756</v>
      </c>
      <c r="GW1" s="444" t="s">
        <v>756</v>
      </c>
      <c r="GX1" s="444" t="s">
        <v>756</v>
      </c>
      <c r="GY1" s="444" t="s">
        <v>756</v>
      </c>
      <c r="GZ1" s="444" t="s">
        <v>756</v>
      </c>
      <c r="HA1" s="444" t="s">
        <v>756</v>
      </c>
      <c r="HB1" s="444" t="s">
        <v>756</v>
      </c>
      <c r="HC1" s="444" t="s">
        <v>756</v>
      </c>
      <c r="HD1" s="444" t="s">
        <v>756</v>
      </c>
      <c r="HE1" s="444" t="s">
        <v>756</v>
      </c>
      <c r="HF1" s="444" t="s">
        <v>756</v>
      </c>
      <c r="HG1" s="444" t="s">
        <v>756</v>
      </c>
      <c r="HH1" s="444" t="s">
        <v>756</v>
      </c>
      <c r="HI1" s="444" t="s">
        <v>756</v>
      </c>
      <c r="HJ1" s="444" t="s">
        <v>756</v>
      </c>
      <c r="HK1" s="444" t="s">
        <v>756</v>
      </c>
      <c r="HL1" s="444" t="s">
        <v>756</v>
      </c>
      <c r="HM1" s="444" t="s">
        <v>756</v>
      </c>
      <c r="HN1" s="444" t="s">
        <v>756</v>
      </c>
      <c r="HO1" s="444" t="s">
        <v>756</v>
      </c>
      <c r="HP1" s="444" t="s">
        <v>756</v>
      </c>
      <c r="HQ1" s="444" t="s">
        <v>756</v>
      </c>
      <c r="HR1" s="444" t="s">
        <v>756</v>
      </c>
      <c r="HS1" s="444" t="s">
        <v>756</v>
      </c>
      <c r="HT1" s="444" t="s">
        <v>756</v>
      </c>
      <c r="HU1" s="444" t="s">
        <v>756</v>
      </c>
      <c r="HV1" s="444" t="s">
        <v>756</v>
      </c>
      <c r="HW1" s="444" t="s">
        <v>756</v>
      </c>
      <c r="HX1" s="444" t="s">
        <v>756</v>
      </c>
      <c r="HY1" s="444" t="s">
        <v>756</v>
      </c>
      <c r="HZ1" s="444" t="s">
        <v>756</v>
      </c>
      <c r="IA1" s="444" t="s">
        <v>756</v>
      </c>
      <c r="IB1" s="444" t="s">
        <v>756</v>
      </c>
      <c r="IC1" s="444" t="s">
        <v>756</v>
      </c>
      <c r="ID1" s="444" t="s">
        <v>756</v>
      </c>
      <c r="IE1" s="444" t="s">
        <v>756</v>
      </c>
      <c r="IF1" s="444" t="s">
        <v>756</v>
      </c>
      <c r="IG1" s="444" t="s">
        <v>756</v>
      </c>
      <c r="IH1" s="444" t="s">
        <v>756</v>
      </c>
      <c r="II1" s="444" t="s">
        <v>756</v>
      </c>
      <c r="IJ1" s="444" t="s">
        <v>756</v>
      </c>
      <c r="IK1" s="444" t="s">
        <v>756</v>
      </c>
      <c r="IL1" s="444" t="s">
        <v>756</v>
      </c>
      <c r="IM1" s="444" t="s">
        <v>756</v>
      </c>
      <c r="IN1" s="444" t="s">
        <v>756</v>
      </c>
      <c r="IO1" s="444" t="s">
        <v>756</v>
      </c>
      <c r="IP1" s="444" t="s">
        <v>756</v>
      </c>
      <c r="IQ1" s="444" t="s">
        <v>756</v>
      </c>
      <c r="IR1" s="444" t="s">
        <v>756</v>
      </c>
      <c r="IS1" s="444" t="s">
        <v>756</v>
      </c>
      <c r="IT1" s="444" t="s">
        <v>756</v>
      </c>
      <c r="IU1" s="444" t="s">
        <v>756</v>
      </c>
      <c r="IV1" s="444" t="s">
        <v>756</v>
      </c>
    </row>
    <row r="2" ht="15" customHeight="1">
      <c r="A2" s="88" t="s">
        <v>813</v>
      </c>
    </row>
    <row r="3" ht="9" customHeight="1">
      <c r="A3" s="21"/>
    </row>
    <row r="4" ht="15" customHeight="1">
      <c r="A4" s="65" t="s">
        <v>62</v>
      </c>
    </row>
    <row r="5" ht="12.75" customHeight="1">
      <c r="A5" s="23" t="s">
        <v>63</v>
      </c>
    </row>
    <row r="6" ht="12.75" customHeight="1">
      <c r="A6" s="23" t="s">
        <v>64</v>
      </c>
    </row>
    <row r="7" ht="12.75" customHeight="1">
      <c r="A7" s="24" t="s">
        <v>65</v>
      </c>
    </row>
    <row r="8" ht="4.5" customHeight="1">
      <c r="A8" s="55"/>
    </row>
    <row r="9" ht="15" customHeight="1">
      <c r="A9" s="65" t="s">
        <v>66</v>
      </c>
    </row>
    <row r="10" ht="12.75" customHeight="1">
      <c r="A10" s="25" t="s">
        <v>67</v>
      </c>
    </row>
    <row r="11" ht="12.75" customHeight="1">
      <c r="A11" s="26" t="s">
        <v>68</v>
      </c>
    </row>
    <row r="12" ht="4.5" customHeight="1">
      <c r="A12" s="56"/>
    </row>
    <row r="13" ht="15" customHeight="1">
      <c r="A13" s="65" t="s">
        <v>69</v>
      </c>
    </row>
    <row r="14" ht="12.75" customHeight="1">
      <c r="A14" s="27" t="s">
        <v>70</v>
      </c>
    </row>
    <row r="15" ht="12.75" customHeight="1">
      <c r="A15" s="28" t="s">
        <v>71</v>
      </c>
    </row>
    <row r="16" ht="4.5" customHeight="1">
      <c r="A16" s="57"/>
    </row>
    <row r="17" ht="15" customHeight="1">
      <c r="A17" s="65" t="s">
        <v>72</v>
      </c>
    </row>
    <row r="18" ht="12.75" customHeight="1">
      <c r="A18" s="27" t="s">
        <v>73</v>
      </c>
    </row>
    <row r="19" ht="12.75" customHeight="1">
      <c r="A19" s="28" t="s">
        <v>74</v>
      </c>
    </row>
    <row r="20" ht="4.5" customHeight="1">
      <c r="A20" s="57"/>
    </row>
    <row r="21" ht="15" customHeight="1">
      <c r="A21" s="65" t="s">
        <v>75</v>
      </c>
    </row>
    <row r="22" ht="12.75" customHeight="1">
      <c r="A22" s="27" t="s">
        <v>615</v>
      </c>
    </row>
    <row r="23" ht="12.75" customHeight="1">
      <c r="A23" s="27" t="s">
        <v>76</v>
      </c>
    </row>
    <row r="24" ht="12.75" customHeight="1">
      <c r="A24" s="27" t="s">
        <v>77</v>
      </c>
    </row>
    <row r="25" ht="12.75" customHeight="1">
      <c r="A25" s="28" t="s">
        <v>78</v>
      </c>
    </row>
    <row r="26" ht="4.5" customHeight="1">
      <c r="A26" s="57"/>
    </row>
    <row r="27" spans="1:11" ht="18" customHeight="1">
      <c r="A27" s="70" t="s">
        <v>79</v>
      </c>
      <c r="B27" s="308"/>
      <c r="C27" s="308"/>
      <c r="D27" s="308"/>
      <c r="E27" s="308"/>
      <c r="F27" s="308"/>
      <c r="G27" s="308"/>
      <c r="H27" s="308"/>
      <c r="I27" s="308"/>
      <c r="J27" s="308"/>
      <c r="K27" s="308"/>
    </row>
    <row r="28" ht="15" customHeight="1">
      <c r="A28" s="28" t="s">
        <v>80</v>
      </c>
    </row>
    <row r="29" ht="4.5" customHeight="1">
      <c r="A29" s="57"/>
    </row>
    <row r="30" ht="18" customHeight="1">
      <c r="A30" s="70" t="s">
        <v>81</v>
      </c>
    </row>
    <row r="31" ht="12.75" customHeight="1">
      <c r="A31" s="27" t="s">
        <v>82</v>
      </c>
    </row>
    <row r="32" ht="12.75" customHeight="1">
      <c r="A32" s="28" t="s">
        <v>83</v>
      </c>
    </row>
    <row r="33" ht="4.5" customHeight="1">
      <c r="A33" s="57"/>
    </row>
    <row r="34" ht="18" customHeight="1">
      <c r="A34" s="70" t="s">
        <v>84</v>
      </c>
    </row>
    <row r="35" ht="12.75" customHeight="1">
      <c r="A35" s="28" t="s">
        <v>85</v>
      </c>
    </row>
    <row r="36" ht="4.5" customHeight="1">
      <c r="A36" s="57"/>
    </row>
    <row r="37" ht="15" customHeight="1">
      <c r="A37" s="66" t="s">
        <v>86</v>
      </c>
    </row>
    <row r="38" ht="12.75" customHeight="1">
      <c r="A38" s="28" t="s">
        <v>962</v>
      </c>
    </row>
    <row r="39" ht="4.5" customHeight="1">
      <c r="A39" s="57"/>
    </row>
    <row r="40" ht="15" customHeight="1">
      <c r="A40" s="66" t="s">
        <v>87</v>
      </c>
    </row>
    <row r="41" ht="12.75" customHeight="1">
      <c r="A41" s="28" t="s">
        <v>88</v>
      </c>
    </row>
    <row r="42" ht="4.5" customHeight="1">
      <c r="A42" s="57"/>
    </row>
    <row r="43" s="308" customFormat="1" ht="15" customHeight="1">
      <c r="A43" s="66" t="s">
        <v>89</v>
      </c>
    </row>
    <row r="44" ht="12.75" customHeight="1">
      <c r="A44" s="28" t="s">
        <v>90</v>
      </c>
    </row>
    <row r="45" ht="4.5" customHeight="1">
      <c r="A45" s="57"/>
    </row>
    <row r="46" ht="12.75" customHeight="1">
      <c r="A46" s="66" t="s">
        <v>721</v>
      </c>
    </row>
    <row r="47" ht="12.75" customHeight="1">
      <c r="A47" s="28" t="s">
        <v>722</v>
      </c>
    </row>
    <row r="48" ht="15" customHeight="1">
      <c r="A48" s="66" t="s">
        <v>91</v>
      </c>
    </row>
    <row r="49" ht="12.75" customHeight="1">
      <c r="A49" s="28" t="s">
        <v>92</v>
      </c>
    </row>
    <row r="50" ht="4.5" customHeight="1">
      <c r="A50" s="57"/>
    </row>
    <row r="51" ht="18" customHeight="1">
      <c r="A51" s="70" t="s">
        <v>93</v>
      </c>
    </row>
    <row r="52" ht="15" customHeight="1">
      <c r="A52" s="28" t="s">
        <v>723</v>
      </c>
    </row>
    <row r="53" ht="4.5" customHeight="1">
      <c r="A53" s="57"/>
    </row>
    <row r="54" ht="15" customHeight="1">
      <c r="A54" s="65" t="s">
        <v>94</v>
      </c>
    </row>
    <row r="55" ht="12.75" customHeight="1">
      <c r="A55" s="28" t="s">
        <v>95</v>
      </c>
    </row>
    <row r="56" ht="4.5" customHeight="1">
      <c r="A56" s="57"/>
    </row>
    <row r="57" ht="15" customHeight="1">
      <c r="A57" s="66" t="s">
        <v>96</v>
      </c>
    </row>
    <row r="58" ht="12.75" customHeight="1">
      <c r="A58" s="28" t="s">
        <v>97</v>
      </c>
    </row>
    <row r="59" ht="4.5" customHeight="1">
      <c r="A59" s="57"/>
    </row>
    <row r="60" ht="15" customHeight="1">
      <c r="A60" s="66" t="s">
        <v>98</v>
      </c>
    </row>
    <row r="61" ht="12.75" customHeight="1">
      <c r="A61" s="28" t="s">
        <v>99</v>
      </c>
    </row>
    <row r="62" ht="4.5" customHeight="1">
      <c r="A62" s="57"/>
    </row>
    <row r="63" ht="15" customHeight="1">
      <c r="A63" s="66" t="s">
        <v>100</v>
      </c>
    </row>
    <row r="64" ht="12.75" customHeight="1">
      <c r="A64" s="27" t="s">
        <v>101</v>
      </c>
    </row>
    <row r="65" ht="12.75" customHeight="1">
      <c r="A65" s="28" t="s">
        <v>102</v>
      </c>
    </row>
    <row r="66" ht="4.5" customHeight="1">
      <c r="A66" s="57"/>
    </row>
    <row r="67" ht="18" customHeight="1">
      <c r="A67" s="70" t="s">
        <v>103</v>
      </c>
    </row>
    <row r="68" ht="15" customHeight="1">
      <c r="A68" s="28" t="s">
        <v>104</v>
      </c>
    </row>
    <row r="69" ht="5.25" customHeight="1">
      <c r="A69" s="91"/>
    </row>
    <row r="70" ht="15" customHeight="1">
      <c r="A70" s="65" t="s">
        <v>117</v>
      </c>
    </row>
    <row r="71" ht="12.75" customHeight="1">
      <c r="A71" s="29" t="s">
        <v>118</v>
      </c>
    </row>
    <row r="72" ht="4.5" customHeight="1">
      <c r="A72" s="91"/>
    </row>
    <row r="73" ht="15" customHeight="1">
      <c r="A73" s="84" t="s">
        <v>607</v>
      </c>
    </row>
    <row r="74" ht="12.75" customHeight="1">
      <c r="A74" s="29" t="s">
        <v>121</v>
      </c>
    </row>
    <row r="75" ht="4.5" customHeight="1">
      <c r="A75" s="91"/>
    </row>
    <row r="76" ht="15" customHeight="1">
      <c r="A76" s="65" t="s">
        <v>122</v>
      </c>
    </row>
    <row r="77" ht="12.75" customHeight="1">
      <c r="A77" s="29" t="s">
        <v>123</v>
      </c>
    </row>
    <row r="78" ht="4.5" customHeight="1">
      <c r="A78" s="91"/>
    </row>
    <row r="79" ht="15" customHeight="1">
      <c r="A79" s="65" t="s">
        <v>124</v>
      </c>
    </row>
    <row r="80" ht="15" customHeight="1">
      <c r="A80" s="29" t="s">
        <v>125</v>
      </c>
    </row>
    <row r="81" ht="4.5" customHeight="1">
      <c r="A81" s="91"/>
    </row>
    <row r="82" ht="15" customHeight="1">
      <c r="A82" s="65" t="s">
        <v>126</v>
      </c>
    </row>
    <row r="83" ht="12.75" customHeight="1">
      <c r="A83" s="290" t="s">
        <v>127</v>
      </c>
    </row>
    <row r="84" ht="12.75" customHeight="1">
      <c r="A84" s="290" t="s">
        <v>128</v>
      </c>
    </row>
    <row r="85" ht="12.75" customHeight="1">
      <c r="A85" s="29" t="s">
        <v>129</v>
      </c>
    </row>
    <row r="86" ht="4.5" customHeight="1">
      <c r="A86" s="91"/>
    </row>
    <row r="87" ht="15" customHeight="1">
      <c r="A87" s="65" t="s">
        <v>130</v>
      </c>
    </row>
    <row r="88" ht="12.75" customHeight="1">
      <c r="A88" s="290" t="s">
        <v>870</v>
      </c>
    </row>
    <row r="89" ht="12.75" customHeight="1">
      <c r="A89" s="29" t="s">
        <v>871</v>
      </c>
    </row>
    <row r="90" ht="4.5" customHeight="1">
      <c r="A90" s="91"/>
    </row>
    <row r="91" ht="15" customHeight="1">
      <c r="A91" s="65" t="s">
        <v>872</v>
      </c>
    </row>
    <row r="92" ht="12.75" customHeight="1">
      <c r="A92" s="290" t="s">
        <v>877</v>
      </c>
    </row>
    <row r="93" ht="12.75" customHeight="1">
      <c r="A93" s="29" t="s">
        <v>878</v>
      </c>
    </row>
    <row r="94" ht="4.5" customHeight="1">
      <c r="A94" s="91"/>
    </row>
    <row r="95" ht="15" customHeight="1">
      <c r="A95" s="65" t="s">
        <v>879</v>
      </c>
    </row>
    <row r="96" ht="12.75" customHeight="1">
      <c r="A96" s="81" t="s">
        <v>880</v>
      </c>
    </row>
    <row r="97" ht="12.75" customHeight="1">
      <c r="A97" s="81" t="s">
        <v>608</v>
      </c>
    </row>
    <row r="98" ht="12.75" customHeight="1">
      <c r="A98" s="83" t="s">
        <v>881</v>
      </c>
    </row>
    <row r="99" ht="12.75" customHeight="1">
      <c r="A99" s="82" t="s">
        <v>882</v>
      </c>
    </row>
    <row r="100" ht="4.5" customHeight="1">
      <c r="A100" s="291"/>
    </row>
    <row r="101" ht="15" customHeight="1">
      <c r="A101" s="65" t="s">
        <v>883</v>
      </c>
    </row>
    <row r="102" ht="12.75" customHeight="1">
      <c r="A102" s="290" t="s">
        <v>892</v>
      </c>
    </row>
    <row r="103" ht="12.75" customHeight="1">
      <c r="A103" s="29" t="s">
        <v>893</v>
      </c>
    </row>
    <row r="104" ht="4.5" customHeight="1">
      <c r="A104" s="91"/>
    </row>
    <row r="105" spans="1:2" ht="18" customHeight="1">
      <c r="A105" s="70" t="s">
        <v>894</v>
      </c>
      <c r="B105" s="308"/>
    </row>
    <row r="106" ht="15" customHeight="1">
      <c r="A106" s="29" t="s">
        <v>895</v>
      </c>
    </row>
    <row r="107" ht="4.5" customHeight="1" thickBot="1">
      <c r="A107" s="91"/>
    </row>
    <row r="108" ht="18" customHeight="1" thickTop="1">
      <c r="A108" s="71" t="s">
        <v>896</v>
      </c>
    </row>
    <row r="109" ht="15" customHeight="1" thickBot="1">
      <c r="A109" s="292" t="s">
        <v>897</v>
      </c>
    </row>
    <row r="110" ht="4.5" customHeight="1" thickBot="1" thickTop="1">
      <c r="A110" s="91"/>
    </row>
    <row r="111" spans="1:2" ht="18" customHeight="1">
      <c r="A111" s="72" t="s">
        <v>752</v>
      </c>
      <c r="B111" s="308"/>
    </row>
    <row r="112" ht="15" customHeight="1" thickBot="1">
      <c r="A112" s="293" t="s">
        <v>616</v>
      </c>
    </row>
    <row r="113" ht="4.5" customHeight="1">
      <c r="A113" s="291"/>
    </row>
    <row r="114" ht="18" customHeight="1">
      <c r="A114" s="70" t="s">
        <v>749</v>
      </c>
    </row>
    <row r="115" ht="12.75" customHeight="1">
      <c r="A115" s="29" t="s">
        <v>898</v>
      </c>
    </row>
    <row r="116" ht="4.5" customHeight="1">
      <c r="A116" s="294"/>
    </row>
    <row r="117" ht="18" customHeight="1">
      <c r="A117" s="73" t="s">
        <v>750</v>
      </c>
    </row>
    <row r="118" ht="12.75" customHeight="1">
      <c r="A118" s="29" t="s">
        <v>899</v>
      </c>
    </row>
    <row r="119" ht="4.5" customHeight="1">
      <c r="A119" s="294"/>
    </row>
    <row r="120" ht="18" customHeight="1">
      <c r="A120" s="70" t="s">
        <v>751</v>
      </c>
    </row>
    <row r="121" ht="12.75" customHeight="1">
      <c r="A121" s="29" t="s">
        <v>900</v>
      </c>
    </row>
    <row r="122" ht="4.5" customHeight="1">
      <c r="A122" s="91"/>
    </row>
    <row r="123" ht="15" customHeight="1">
      <c r="A123" s="65" t="s">
        <v>1053</v>
      </c>
    </row>
    <row r="124" ht="12.75" customHeight="1">
      <c r="A124" s="290" t="s">
        <v>901</v>
      </c>
    </row>
    <row r="125" ht="12.75" customHeight="1">
      <c r="A125" s="29" t="s">
        <v>902</v>
      </c>
    </row>
    <row r="126" ht="4.5" customHeight="1">
      <c r="A126" s="294"/>
    </row>
    <row r="127" ht="15" customHeight="1">
      <c r="A127" s="65" t="s">
        <v>1054</v>
      </c>
    </row>
    <row r="128" ht="12.75" customHeight="1">
      <c r="A128" s="290" t="s">
        <v>903</v>
      </c>
    </row>
    <row r="129" ht="12.75" customHeight="1">
      <c r="A129" s="290" t="s">
        <v>904</v>
      </c>
    </row>
    <row r="130" ht="12.75" customHeight="1">
      <c r="A130" s="29" t="s">
        <v>609</v>
      </c>
    </row>
    <row r="131" ht="4.5" customHeight="1">
      <c r="A131" s="294"/>
    </row>
    <row r="132" ht="15" customHeight="1">
      <c r="A132" s="65" t="s">
        <v>1055</v>
      </c>
    </row>
    <row r="133" ht="12.75" customHeight="1">
      <c r="A133" s="29" t="s">
        <v>905</v>
      </c>
    </row>
    <row r="134" ht="4.5" customHeight="1">
      <c r="A134" s="294"/>
    </row>
    <row r="135" spans="1:2" ht="18" customHeight="1">
      <c r="A135" s="70" t="s">
        <v>1056</v>
      </c>
      <c r="B135" s="308"/>
    </row>
    <row r="136" ht="15" customHeight="1">
      <c r="A136" s="29" t="s">
        <v>906</v>
      </c>
    </row>
    <row r="137" ht="4.5" customHeight="1" thickBot="1">
      <c r="A137" s="91"/>
    </row>
    <row r="138" spans="1:5" ht="18" customHeight="1">
      <c r="A138" s="72" t="s">
        <v>753</v>
      </c>
      <c r="B138" s="308"/>
      <c r="C138" s="308"/>
      <c r="D138" s="308"/>
      <c r="E138" s="308"/>
    </row>
    <row r="139" ht="15" customHeight="1" thickBot="1">
      <c r="A139" s="293" t="s">
        <v>617</v>
      </c>
    </row>
    <row r="140" ht="4.5" customHeight="1">
      <c r="A140" s="291"/>
    </row>
    <row r="141" ht="18" customHeight="1">
      <c r="A141" s="70" t="s">
        <v>907</v>
      </c>
    </row>
    <row r="142" ht="12.75" customHeight="1">
      <c r="A142" s="290" t="s">
        <v>908</v>
      </c>
    </row>
    <row r="143" ht="12.75" customHeight="1">
      <c r="A143" s="29" t="s">
        <v>909</v>
      </c>
    </row>
    <row r="144" ht="4.5" customHeight="1">
      <c r="A144" s="91"/>
    </row>
    <row r="145" ht="18" customHeight="1">
      <c r="A145" s="70" t="s">
        <v>910</v>
      </c>
    </row>
    <row r="146" ht="12.75" customHeight="1">
      <c r="A146" s="29" t="s">
        <v>911</v>
      </c>
    </row>
    <row r="147" ht="4.5" customHeight="1">
      <c r="A147" s="91"/>
    </row>
    <row r="148" ht="15" customHeight="1">
      <c r="A148" s="68" t="s">
        <v>912</v>
      </c>
    </row>
    <row r="149" ht="12.75" customHeight="1">
      <c r="A149" s="290" t="s">
        <v>913</v>
      </c>
    </row>
    <row r="150" ht="12.75" customHeight="1">
      <c r="A150" s="290" t="s">
        <v>914</v>
      </c>
    </row>
    <row r="151" ht="12.75" customHeight="1">
      <c r="A151" s="290" t="s">
        <v>996</v>
      </c>
    </row>
    <row r="152" ht="12.75" customHeight="1">
      <c r="A152" s="290" t="s">
        <v>915</v>
      </c>
    </row>
    <row r="153" ht="12.75" customHeight="1">
      <c r="A153" s="29" t="s">
        <v>916</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917</v>
      </c>
    </row>
    <row r="162" ht="12.75" customHeight="1">
      <c r="A162" s="29" t="s">
        <v>918</v>
      </c>
    </row>
    <row r="163" ht="4.5" customHeight="1">
      <c r="A163" s="294"/>
    </row>
    <row r="164" spans="1:4" ht="18" customHeight="1">
      <c r="A164" s="70" t="s">
        <v>919</v>
      </c>
      <c r="B164" s="308"/>
      <c r="C164" s="308"/>
      <c r="D164" s="308"/>
    </row>
    <row r="165" ht="15" customHeight="1">
      <c r="A165" s="29" t="s">
        <v>920</v>
      </c>
    </row>
    <row r="166" ht="4.5" customHeight="1">
      <c r="A166" s="91"/>
    </row>
    <row r="167" ht="15" customHeight="1">
      <c r="A167" s="64" t="s">
        <v>921</v>
      </c>
    </row>
    <row r="168" ht="12.75" customHeight="1">
      <c r="A168" s="290" t="s">
        <v>922</v>
      </c>
    </row>
    <row r="169" ht="12.75" customHeight="1">
      <c r="A169" s="29" t="s">
        <v>923</v>
      </c>
    </row>
    <row r="170" ht="4.5" customHeight="1">
      <c r="A170" s="91"/>
    </row>
    <row r="171" ht="15" customHeight="1">
      <c r="A171" s="69" t="s">
        <v>924</v>
      </c>
    </row>
    <row r="172" ht="12.75" customHeight="1">
      <c r="A172" s="91" t="s">
        <v>925</v>
      </c>
    </row>
    <row r="173" ht="12.75" customHeight="1">
      <c r="A173" s="91" t="s">
        <v>926</v>
      </c>
    </row>
    <row r="174" ht="12.75" customHeight="1">
      <c r="A174" s="91" t="s">
        <v>927</v>
      </c>
    </row>
    <row r="175" ht="4.5" customHeight="1">
      <c r="A175" s="91"/>
    </row>
    <row r="176" ht="18" customHeight="1">
      <c r="A176" s="70" t="s">
        <v>928</v>
      </c>
    </row>
    <row r="177" ht="15" customHeight="1">
      <c r="A177" s="29" t="s">
        <v>929</v>
      </c>
    </row>
    <row r="178" ht="4.5" customHeight="1">
      <c r="A178" s="91"/>
    </row>
    <row r="179" ht="15" customHeight="1">
      <c r="A179" s="69" t="s">
        <v>930</v>
      </c>
    </row>
    <row r="180" ht="12.75" customHeight="1">
      <c r="A180" s="295" t="s">
        <v>931</v>
      </c>
    </row>
    <row r="181" ht="12.75" customHeight="1">
      <c r="A181" s="296" t="s">
        <v>932</v>
      </c>
    </row>
    <row r="182" ht="12.75" customHeight="1">
      <c r="A182" s="296" t="s">
        <v>933</v>
      </c>
    </row>
    <row r="183" ht="12.75" customHeight="1">
      <c r="A183" s="296" t="s">
        <v>934</v>
      </c>
    </row>
    <row r="184" ht="12.75" customHeight="1">
      <c r="A184" s="297" t="s">
        <v>935</v>
      </c>
    </row>
    <row r="185" ht="4.5" customHeight="1">
      <c r="A185" s="91"/>
    </row>
    <row r="186" ht="15" customHeight="1">
      <c r="A186" s="69" t="s">
        <v>936</v>
      </c>
    </row>
    <row r="187" ht="15" customHeight="1">
      <c r="A187" s="29" t="s">
        <v>998</v>
      </c>
    </row>
    <row r="188" ht="4.5" customHeight="1">
      <c r="A188" s="294"/>
    </row>
    <row r="189" ht="18" customHeight="1">
      <c r="A189" s="70" t="s">
        <v>999</v>
      </c>
    </row>
    <row r="190" ht="15" customHeight="1">
      <c r="A190" s="29" t="s">
        <v>1000</v>
      </c>
    </row>
    <row r="191" ht="4.5" customHeight="1">
      <c r="A191" s="91"/>
    </row>
    <row r="192" ht="15" customHeight="1">
      <c r="A192" s="69" t="s">
        <v>1001</v>
      </c>
    </row>
    <row r="193" ht="12.75" customHeight="1">
      <c r="A193" s="295" t="s">
        <v>610</v>
      </c>
    </row>
    <row r="194" ht="12.75" customHeight="1">
      <c r="A194" s="296" t="s">
        <v>1002</v>
      </c>
    </row>
    <row r="195" ht="12.75" customHeight="1">
      <c r="A195" s="296" t="s">
        <v>1004</v>
      </c>
    </row>
    <row r="196" ht="12.75" customHeight="1">
      <c r="A196" s="296" t="s">
        <v>1005</v>
      </c>
    </row>
    <row r="197" ht="12.75" customHeight="1">
      <c r="A197" s="297" t="s">
        <v>1006</v>
      </c>
    </row>
    <row r="198" ht="4.5" customHeight="1">
      <c r="A198" s="91"/>
    </row>
    <row r="199" ht="15" customHeight="1">
      <c r="A199" s="69" t="s">
        <v>1007</v>
      </c>
    </row>
    <row r="200" ht="12.75" customHeight="1">
      <c r="A200" s="297" t="s">
        <v>1008</v>
      </c>
    </row>
    <row r="201" ht="4.5" customHeight="1">
      <c r="A201" s="91"/>
    </row>
    <row r="202" ht="18" customHeight="1">
      <c r="A202" s="70" t="s">
        <v>1009</v>
      </c>
    </row>
    <row r="203" ht="15" customHeight="1">
      <c r="A203" s="29" t="s">
        <v>1010</v>
      </c>
    </row>
    <row r="204" ht="4.5" customHeight="1">
      <c r="A204" s="91"/>
    </row>
    <row r="205" ht="15" customHeight="1">
      <c r="A205" s="69" t="s">
        <v>1011</v>
      </c>
    </row>
    <row r="206" ht="12.75" customHeight="1">
      <c r="A206" s="29" t="s">
        <v>1012</v>
      </c>
    </row>
    <row r="207" ht="4.5" customHeight="1">
      <c r="A207" s="91"/>
    </row>
    <row r="208" ht="15" customHeight="1">
      <c r="A208" s="69" t="s">
        <v>1013</v>
      </c>
    </row>
    <row r="209" ht="12.75" customHeight="1">
      <c r="A209" s="29" t="s">
        <v>1014</v>
      </c>
    </row>
    <row r="210" ht="4.5" customHeight="1">
      <c r="A210" s="91"/>
    </row>
    <row r="211" ht="15" customHeight="1">
      <c r="A211" s="69" t="s">
        <v>1015</v>
      </c>
    </row>
    <row r="212" ht="12.75" customHeight="1">
      <c r="A212" s="29" t="s">
        <v>1016</v>
      </c>
    </row>
    <row r="213" ht="4.5" customHeight="1">
      <c r="A213" s="91"/>
    </row>
    <row r="214" ht="15" customHeight="1">
      <c r="A214" s="69" t="s">
        <v>1017</v>
      </c>
    </row>
    <row r="215" ht="12.75" customHeight="1">
      <c r="A215" s="29" t="s">
        <v>1018</v>
      </c>
    </row>
    <row r="216" ht="4.5" customHeight="1">
      <c r="A216" s="91"/>
    </row>
    <row r="217" ht="18" customHeight="1">
      <c r="A217" s="74" t="s">
        <v>1019</v>
      </c>
    </row>
    <row r="218" ht="15" customHeight="1">
      <c r="A218" s="29" t="s">
        <v>1020</v>
      </c>
    </row>
    <row r="219" ht="4.5" customHeight="1">
      <c r="A219" s="91"/>
    </row>
    <row r="220" ht="15" customHeight="1">
      <c r="A220" s="92" t="s">
        <v>1021</v>
      </c>
    </row>
    <row r="221" ht="12.75" customHeight="1">
      <c r="A221" s="29" t="s">
        <v>1022</v>
      </c>
    </row>
    <row r="222" ht="4.5" customHeight="1">
      <c r="A222" s="91"/>
    </row>
    <row r="223" ht="15" customHeight="1">
      <c r="A223" s="92" t="s">
        <v>1023</v>
      </c>
    </row>
    <row r="224" ht="12.75" customHeight="1">
      <c r="A224" s="29" t="s">
        <v>1024</v>
      </c>
    </row>
    <row r="225" ht="4.5" customHeight="1">
      <c r="A225" s="91"/>
    </row>
    <row r="226" ht="15" customHeight="1">
      <c r="A226" s="92" t="s">
        <v>1025</v>
      </c>
    </row>
    <row r="227" ht="12.75" customHeight="1">
      <c r="A227" s="29" t="s">
        <v>1026</v>
      </c>
    </row>
    <row r="228" ht="4.5" customHeight="1">
      <c r="A228" s="91"/>
    </row>
    <row r="229" ht="18" customHeight="1">
      <c r="A229" s="93" t="s">
        <v>1027</v>
      </c>
    </row>
    <row r="230" ht="15" customHeight="1">
      <c r="A230" s="29" t="s">
        <v>1028</v>
      </c>
    </row>
    <row r="231" ht="4.5" customHeight="1">
      <c r="A231" s="91"/>
    </row>
    <row r="232" ht="15" customHeight="1">
      <c r="A232" s="65" t="s">
        <v>1029</v>
      </c>
    </row>
    <row r="233" ht="12.75" customHeight="1">
      <c r="A233" s="29" t="s">
        <v>1030</v>
      </c>
    </row>
    <row r="234" ht="4.5" customHeight="1">
      <c r="A234" s="294"/>
    </row>
    <row r="235" ht="15" customHeight="1">
      <c r="A235" s="65" t="s">
        <v>1031</v>
      </c>
    </row>
    <row r="236" ht="12.75" customHeight="1">
      <c r="A236" s="296" t="s">
        <v>1032</v>
      </c>
    </row>
    <row r="237" ht="12.75" customHeight="1">
      <c r="A237" s="296" t="s">
        <v>1033</v>
      </c>
    </row>
    <row r="238" ht="12.75" customHeight="1">
      <c r="A238" s="297" t="s">
        <v>1036</v>
      </c>
    </row>
    <row r="239" ht="4.5" customHeight="1">
      <c r="A239" s="294"/>
    </row>
    <row r="240" ht="15" customHeight="1">
      <c r="A240" s="65" t="s">
        <v>1037</v>
      </c>
    </row>
    <row r="241" ht="12.75" customHeight="1">
      <c r="A241" s="29" t="s">
        <v>1038</v>
      </c>
    </row>
    <row r="242" ht="4.5" customHeight="1">
      <c r="A242" s="91"/>
    </row>
    <row r="243" ht="15" customHeight="1">
      <c r="A243" s="70" t="s">
        <v>1039</v>
      </c>
    </row>
    <row r="244" ht="12.75" customHeight="1">
      <c r="A244" s="298" t="s">
        <v>1040</v>
      </c>
    </row>
    <row r="245" ht="4.5" customHeight="1">
      <c r="A245" s="91"/>
    </row>
    <row r="246" ht="15" customHeight="1">
      <c r="A246" s="69" t="s">
        <v>1041</v>
      </c>
    </row>
    <row r="247" ht="12.75" customHeight="1">
      <c r="A247" s="29" t="s">
        <v>1042</v>
      </c>
    </row>
    <row r="248" ht="4.5" customHeight="1">
      <c r="A248" s="91"/>
    </row>
    <row r="249" ht="15" customHeight="1">
      <c r="A249" s="69" t="s">
        <v>1043</v>
      </c>
    </row>
    <row r="250" ht="12.75" customHeight="1">
      <c r="A250" s="29" t="s">
        <v>1044</v>
      </c>
    </row>
    <row r="251" ht="4.5" customHeight="1">
      <c r="A251" s="91"/>
    </row>
    <row r="252" ht="15" customHeight="1">
      <c r="A252" s="64" t="s">
        <v>1045</v>
      </c>
    </row>
    <row r="253" ht="12.75" customHeight="1">
      <c r="A253" s="29" t="s">
        <v>1046</v>
      </c>
    </row>
    <row r="254" ht="4.5" customHeight="1">
      <c r="A254" s="91"/>
    </row>
    <row r="255" ht="15" customHeight="1">
      <c r="A255" s="69" t="s">
        <v>1047</v>
      </c>
    </row>
    <row r="256" ht="12.75" customHeight="1">
      <c r="A256" s="29" t="s">
        <v>614</v>
      </c>
    </row>
    <row r="257" ht="4.5" customHeight="1">
      <c r="A257" s="91"/>
    </row>
    <row r="258" ht="15" customHeight="1">
      <c r="A258" s="69" t="s">
        <v>1048</v>
      </c>
    </row>
    <row r="259" ht="12.75" customHeight="1">
      <c r="A259" s="29" t="s">
        <v>1049</v>
      </c>
    </row>
    <row r="260" ht="4.5" customHeight="1">
      <c r="A260" s="91"/>
    </row>
    <row r="261" ht="15" customHeight="1">
      <c r="A261" s="69" t="s">
        <v>1050</v>
      </c>
    </row>
    <row r="262" ht="12.75" customHeight="1">
      <c r="A262" s="29" t="s">
        <v>1051</v>
      </c>
    </row>
    <row r="263" ht="4.5" customHeight="1">
      <c r="A263" s="91"/>
    </row>
    <row r="264" ht="18" customHeight="1">
      <c r="A264" s="74" t="s">
        <v>1052</v>
      </c>
    </row>
    <row r="265" ht="12.75" customHeight="1">
      <c r="A265" s="29" t="s">
        <v>1057</v>
      </c>
    </row>
    <row r="266" ht="4.5" customHeight="1">
      <c r="A266" s="91"/>
    </row>
    <row r="267" ht="15" customHeight="1">
      <c r="A267" s="69" t="s">
        <v>1058</v>
      </c>
    </row>
    <row r="268" ht="15" customHeight="1">
      <c r="A268" s="29" t="s">
        <v>1059</v>
      </c>
    </row>
    <row r="269" ht="4.5" customHeight="1">
      <c r="A269" s="91"/>
    </row>
    <row r="270" ht="15" customHeight="1">
      <c r="A270" s="69" t="s">
        <v>1060</v>
      </c>
    </row>
    <row r="271" ht="12.75" customHeight="1">
      <c r="A271" s="29" t="s">
        <v>1061</v>
      </c>
    </row>
    <row r="272" ht="4.5" customHeight="1">
      <c r="A272" s="91"/>
    </row>
    <row r="273" ht="18" customHeight="1">
      <c r="A273" s="74" t="s">
        <v>1062</v>
      </c>
    </row>
    <row r="274" ht="15" customHeight="1">
      <c r="A274" s="29" t="s">
        <v>1063</v>
      </c>
    </row>
    <row r="275" ht="4.5" customHeight="1">
      <c r="A275" s="91"/>
    </row>
    <row r="276" ht="18" customHeight="1">
      <c r="A276" s="70" t="s">
        <v>1064</v>
      </c>
    </row>
    <row r="277" ht="12.75" customHeight="1">
      <c r="A277" s="29" t="s">
        <v>1065</v>
      </c>
    </row>
    <row r="278" ht="4.5" customHeight="1" thickBot="1">
      <c r="A278" s="294"/>
    </row>
    <row r="279" spans="1:14" ht="18" customHeight="1">
      <c r="A279" s="72" t="s">
        <v>619</v>
      </c>
      <c r="B279" s="308"/>
      <c r="C279" s="308"/>
      <c r="D279" s="308"/>
      <c r="E279" s="308"/>
      <c r="F279" s="308"/>
      <c r="G279" s="308"/>
      <c r="H279" s="308"/>
      <c r="I279" s="308"/>
      <c r="J279" s="308"/>
      <c r="K279" s="308"/>
      <c r="L279" s="308"/>
      <c r="M279" s="308"/>
      <c r="N279" s="308"/>
    </row>
    <row r="280" ht="15" customHeight="1" thickBot="1">
      <c r="A280" s="293" t="s">
        <v>1066</v>
      </c>
    </row>
    <row r="281" ht="19.5" customHeight="1">
      <c r="A281" s="59" t="s">
        <v>618</v>
      </c>
    </row>
    <row r="282" ht="8.25" customHeight="1">
      <c r="A282" s="31"/>
    </row>
    <row r="283" ht="15" customHeight="1">
      <c r="A283" s="291"/>
    </row>
    <row r="284" ht="15" customHeight="1">
      <c r="A284" s="65" t="s">
        <v>1067</v>
      </c>
    </row>
    <row r="285" ht="12.75" customHeight="1">
      <c r="A285" s="30" t="s">
        <v>1068</v>
      </c>
    </row>
    <row r="286" ht="12.75" customHeight="1">
      <c r="A286" s="26" t="s">
        <v>1069</v>
      </c>
    </row>
    <row r="287" ht="4.5" customHeight="1">
      <c r="A287" s="91"/>
    </row>
    <row r="288" ht="15" customHeight="1">
      <c r="A288" s="65" t="s">
        <v>1070</v>
      </c>
    </row>
    <row r="289" ht="12.75" customHeight="1">
      <c r="A289" s="25" t="s">
        <v>1071</v>
      </c>
    </row>
    <row r="290" ht="12.75" customHeight="1">
      <c r="A290" s="94" t="s">
        <v>1072</v>
      </c>
    </row>
    <row r="291" ht="4.5" customHeight="1">
      <c r="A291" s="58"/>
    </row>
    <row r="292" ht="15" customHeight="1">
      <c r="A292" s="65" t="s">
        <v>1073</v>
      </c>
    </row>
    <row r="293" ht="12.75" customHeight="1">
      <c r="A293" s="290" t="s">
        <v>620</v>
      </c>
    </row>
    <row r="294" ht="12.75" customHeight="1">
      <c r="A294" s="29" t="s">
        <v>1074</v>
      </c>
    </row>
    <row r="295" ht="4.5" customHeight="1">
      <c r="A295" s="91"/>
    </row>
    <row r="296" spans="1:3" ht="18" customHeight="1">
      <c r="A296" s="70" t="s">
        <v>1075</v>
      </c>
      <c r="B296" s="308"/>
      <c r="C296" s="308"/>
    </row>
    <row r="297" ht="12.75" customHeight="1">
      <c r="A297" s="29" t="s">
        <v>1076</v>
      </c>
    </row>
    <row r="298" ht="4.5" customHeight="1">
      <c r="A298" s="91"/>
    </row>
    <row r="299" ht="15" customHeight="1">
      <c r="A299" s="64" t="s">
        <v>1077</v>
      </c>
    </row>
    <row r="300" ht="12.75" customHeight="1">
      <c r="A300" s="290" t="s">
        <v>811</v>
      </c>
    </row>
    <row r="301" ht="4.5" customHeight="1">
      <c r="A301" s="91"/>
    </row>
    <row r="302" ht="15" customHeight="1">
      <c r="A302" s="79" t="s">
        <v>1078</v>
      </c>
    </row>
    <row r="303" ht="12.75" customHeight="1">
      <c r="A303" s="290" t="s">
        <v>1079</v>
      </c>
    </row>
    <row r="304" ht="12.75" customHeight="1">
      <c r="A304" s="29" t="s">
        <v>1080</v>
      </c>
    </row>
    <row r="305" ht="4.5" customHeight="1">
      <c r="A305" s="91"/>
    </row>
    <row r="306" ht="15" customHeight="1">
      <c r="A306" s="80" t="s">
        <v>621</v>
      </c>
    </row>
    <row r="307" ht="15" customHeight="1">
      <c r="A307" s="29" t="s">
        <v>1081</v>
      </c>
    </row>
    <row r="308" ht="4.5" customHeight="1">
      <c r="A308" s="91"/>
    </row>
    <row r="309" ht="15" customHeight="1">
      <c r="A309" s="64" t="s">
        <v>1082</v>
      </c>
    </row>
    <row r="310" ht="12.75" customHeight="1">
      <c r="A310" s="290" t="s">
        <v>658</v>
      </c>
    </row>
    <row r="311" ht="12.75" customHeight="1">
      <c r="A311" s="290" t="s">
        <v>1083</v>
      </c>
    </row>
    <row r="312" ht="12.75" customHeight="1">
      <c r="A312" s="29" t="s">
        <v>1084</v>
      </c>
    </row>
    <row r="313" ht="4.5" customHeight="1">
      <c r="A313" s="91"/>
    </row>
    <row r="314" ht="15" customHeight="1">
      <c r="A314" s="64" t="s">
        <v>1085</v>
      </c>
    </row>
    <row r="315" ht="12.75" customHeight="1">
      <c r="A315" s="29" t="s">
        <v>611</v>
      </c>
    </row>
    <row r="316" ht="4.5" customHeight="1">
      <c r="A316" s="91"/>
    </row>
    <row r="317" ht="15" customHeight="1">
      <c r="A317" s="64" t="s">
        <v>1086</v>
      </c>
    </row>
    <row r="318" ht="12.75" customHeight="1">
      <c r="A318" s="290" t="s">
        <v>1087</v>
      </c>
    </row>
    <row r="319" ht="12.75" customHeight="1">
      <c r="A319" s="290" t="s">
        <v>1088</v>
      </c>
    </row>
    <row r="320" ht="12.75" customHeight="1">
      <c r="A320" s="29" t="s">
        <v>1089</v>
      </c>
    </row>
    <row r="321" ht="4.5" customHeight="1">
      <c r="A321" s="91"/>
    </row>
    <row r="322" ht="15" customHeight="1">
      <c r="A322" s="64" t="s">
        <v>656</v>
      </c>
    </row>
    <row r="323" ht="15" customHeight="1">
      <c r="A323" s="91" t="s">
        <v>657</v>
      </c>
    </row>
    <row r="324" ht="4.5" customHeight="1">
      <c r="A324" s="91"/>
    </row>
    <row r="325" ht="15" customHeight="1">
      <c r="A325" s="64" t="s">
        <v>1090</v>
      </c>
    </row>
    <row r="326" ht="12.75" customHeight="1">
      <c r="A326" s="296" t="s">
        <v>1091</v>
      </c>
    </row>
    <row r="327" ht="12.75" customHeight="1">
      <c r="A327" s="296" t="s">
        <v>1092</v>
      </c>
    </row>
    <row r="328" ht="12.75" customHeight="1">
      <c r="A328" s="296" t="s">
        <v>1095</v>
      </c>
    </row>
    <row r="329" ht="12.75" customHeight="1">
      <c r="A329" s="296" t="s">
        <v>1096</v>
      </c>
    </row>
    <row r="330" ht="12.75" customHeight="1">
      <c r="A330" s="297" t="s">
        <v>612</v>
      </c>
    </row>
    <row r="331" ht="4.5" customHeight="1">
      <c r="A331" s="91"/>
    </row>
    <row r="332" ht="16.5" customHeight="1">
      <c r="A332" s="80" t="s">
        <v>1263</v>
      </c>
    </row>
    <row r="333" ht="15" customHeight="1">
      <c r="A333" s="29" t="s">
        <v>1264</v>
      </c>
    </row>
    <row r="334" ht="4.5" customHeight="1">
      <c r="A334" s="91"/>
    </row>
    <row r="335" ht="18" customHeight="1">
      <c r="A335" s="75" t="s">
        <v>17</v>
      </c>
    </row>
    <row r="336" ht="12.75" customHeight="1">
      <c r="A336" s="290" t="s">
        <v>18</v>
      </c>
    </row>
    <row r="337" ht="12.75" customHeight="1">
      <c r="A337" s="29" t="s">
        <v>22</v>
      </c>
    </row>
    <row r="338" ht="4.5" customHeight="1">
      <c r="A338" s="294"/>
    </row>
    <row r="339" ht="18" customHeight="1">
      <c r="A339" s="75" t="s">
        <v>23</v>
      </c>
    </row>
    <row r="340" ht="12.75" customHeight="1">
      <c r="A340" s="290" t="s">
        <v>24</v>
      </c>
    </row>
    <row r="341" ht="12.75" customHeight="1">
      <c r="A341" s="29" t="s">
        <v>25</v>
      </c>
    </row>
    <row r="342" ht="4.5" customHeight="1">
      <c r="A342" s="91"/>
    </row>
    <row r="343" ht="15" customHeight="1">
      <c r="A343" s="66" t="s">
        <v>26</v>
      </c>
    </row>
    <row r="344" ht="12.75" customHeight="1">
      <c r="A344" s="28" t="s">
        <v>963</v>
      </c>
    </row>
    <row r="345" ht="4.5" customHeight="1">
      <c r="A345" s="57"/>
    </row>
    <row r="346" ht="15" customHeight="1">
      <c r="A346" s="66" t="s">
        <v>27</v>
      </c>
    </row>
    <row r="347" ht="12.75" customHeight="1">
      <c r="A347" s="28" t="s">
        <v>28</v>
      </c>
    </row>
    <row r="348" ht="4.5" customHeight="1">
      <c r="A348" s="57"/>
    </row>
    <row r="349" ht="15" customHeight="1">
      <c r="A349" s="66" t="s">
        <v>29</v>
      </c>
    </row>
    <row r="350" ht="12.75" customHeight="1">
      <c r="A350" s="28" t="s">
        <v>30</v>
      </c>
    </row>
    <row r="351" ht="4.5" customHeight="1">
      <c r="A351" s="57"/>
    </row>
    <row r="352" ht="15" customHeight="1">
      <c r="A352" s="66" t="s">
        <v>35</v>
      </c>
    </row>
    <row r="353" ht="12.75" customHeight="1">
      <c r="A353" s="28" t="s">
        <v>36</v>
      </c>
    </row>
    <row r="354" ht="4.5" customHeight="1">
      <c r="A354" s="57"/>
    </row>
    <row r="355" ht="18" customHeight="1">
      <c r="A355" s="70" t="s">
        <v>622</v>
      </c>
    </row>
    <row r="356" ht="15" customHeight="1">
      <c r="A356" s="28" t="s">
        <v>37</v>
      </c>
    </row>
    <row r="357" ht="4.5" customHeight="1">
      <c r="A357" s="91"/>
    </row>
    <row r="358" ht="15" customHeight="1">
      <c r="A358" s="65" t="s">
        <v>38</v>
      </c>
    </row>
    <row r="359" ht="12.75" customHeight="1">
      <c r="A359" s="28" t="s">
        <v>655</v>
      </c>
    </row>
    <row r="360" ht="4.5" customHeight="1">
      <c r="A360" s="57"/>
    </row>
    <row r="361" ht="15" customHeight="1">
      <c r="A361" s="66" t="s">
        <v>39</v>
      </c>
    </row>
    <row r="362" ht="12.75" customHeight="1">
      <c r="A362" s="28" t="s">
        <v>40</v>
      </c>
    </row>
    <row r="363" ht="4.5" customHeight="1">
      <c r="A363" s="57"/>
    </row>
    <row r="364" ht="15" customHeight="1">
      <c r="A364" s="66" t="s">
        <v>41</v>
      </c>
    </row>
    <row r="365" ht="12.75" customHeight="1">
      <c r="A365" s="28" t="s">
        <v>42</v>
      </c>
    </row>
    <row r="366" ht="4.5" customHeight="1">
      <c r="A366" s="57"/>
    </row>
    <row r="367" ht="15" customHeight="1">
      <c r="A367" s="66" t="s">
        <v>43</v>
      </c>
    </row>
    <row r="368" ht="12.75" customHeight="1">
      <c r="A368" s="28" t="s">
        <v>44</v>
      </c>
    </row>
    <row r="369" ht="4.5" customHeight="1">
      <c r="A369" s="57"/>
    </row>
    <row r="370" ht="18" customHeight="1">
      <c r="A370" s="70" t="s">
        <v>654</v>
      </c>
    </row>
    <row r="371" ht="15" customHeight="1">
      <c r="A371" s="28" t="s">
        <v>45</v>
      </c>
    </row>
    <row r="372" ht="4.5" customHeight="1">
      <c r="A372" s="294"/>
    </row>
    <row r="373" ht="15" customHeight="1">
      <c r="A373" s="65" t="s">
        <v>46</v>
      </c>
    </row>
    <row r="374" ht="12.75" customHeight="1">
      <c r="A374" s="290" t="s">
        <v>47</v>
      </c>
    </row>
    <row r="375" ht="12.75" customHeight="1">
      <c r="A375" s="29" t="s">
        <v>48</v>
      </c>
    </row>
    <row r="376" ht="4.5" customHeight="1">
      <c r="A376" s="291"/>
    </row>
    <row r="377" ht="15" customHeight="1">
      <c r="A377" s="65" t="s">
        <v>49</v>
      </c>
    </row>
    <row r="378" ht="12.75" customHeight="1">
      <c r="A378" s="29" t="s">
        <v>737</v>
      </c>
    </row>
    <row r="379" ht="4.5" customHeight="1">
      <c r="A379" s="294"/>
    </row>
    <row r="380" ht="15" customHeight="1">
      <c r="A380" s="65" t="s">
        <v>738</v>
      </c>
    </row>
    <row r="381" ht="12.75" customHeight="1">
      <c r="A381" s="290" t="s">
        <v>739</v>
      </c>
    </row>
    <row r="382" ht="12.75" customHeight="1">
      <c r="A382" s="29" t="s">
        <v>646</v>
      </c>
    </row>
    <row r="383" ht="4.5" customHeight="1">
      <c r="A383" s="294"/>
    </row>
    <row r="384" ht="15" customHeight="1">
      <c r="A384" s="65" t="s">
        <v>740</v>
      </c>
    </row>
    <row r="385" ht="12.75" customHeight="1">
      <c r="A385" s="29" t="s">
        <v>741</v>
      </c>
    </row>
    <row r="386" ht="4.5" customHeight="1">
      <c r="A386" s="91"/>
    </row>
    <row r="387" spans="1:7" ht="18" customHeight="1">
      <c r="A387" s="70" t="s">
        <v>742</v>
      </c>
      <c r="B387" s="308"/>
      <c r="C387" s="308"/>
      <c r="D387" s="308"/>
      <c r="E387" s="308"/>
      <c r="F387" s="308"/>
      <c r="G387" s="308"/>
    </row>
    <row r="388" ht="15" customHeight="1">
      <c r="A388" s="29" t="s">
        <v>743</v>
      </c>
    </row>
    <row r="389" ht="4.5" customHeight="1" thickBot="1">
      <c r="A389" s="91"/>
    </row>
    <row r="390" ht="18" customHeight="1" thickTop="1">
      <c r="A390" s="76" t="s">
        <v>744</v>
      </c>
    </row>
    <row r="391" ht="15" customHeight="1" thickBot="1">
      <c r="A391" s="292" t="s">
        <v>613</v>
      </c>
    </row>
    <row r="392" ht="4.5" customHeight="1" thickBot="1" thickTop="1">
      <c r="A392" s="91"/>
    </row>
    <row r="393" ht="18" customHeight="1">
      <c r="A393" s="72" t="s">
        <v>623</v>
      </c>
    </row>
    <row r="394" ht="15" customHeight="1" thickBot="1">
      <c r="A394" s="293" t="s">
        <v>745</v>
      </c>
    </row>
    <row r="395" ht="4.5" customHeight="1">
      <c r="A395" s="91"/>
    </row>
    <row r="396" ht="18" customHeight="1">
      <c r="A396" s="70" t="s">
        <v>624</v>
      </c>
    </row>
    <row r="397" ht="12.75" customHeight="1">
      <c r="A397" s="290" t="s">
        <v>746</v>
      </c>
    </row>
    <row r="398" ht="12.75" customHeight="1">
      <c r="A398" s="29" t="s">
        <v>747</v>
      </c>
    </row>
    <row r="399" ht="4.5" customHeight="1">
      <c r="A399" s="294"/>
    </row>
    <row r="400" ht="18" customHeight="1">
      <c r="A400" s="70" t="s">
        <v>627</v>
      </c>
    </row>
    <row r="401" ht="12.75" customHeight="1">
      <c r="A401" s="29" t="s">
        <v>748</v>
      </c>
    </row>
    <row r="402" ht="4.5" customHeight="1">
      <c r="A402" s="91"/>
    </row>
    <row r="403" ht="18" customHeight="1">
      <c r="A403" s="77" t="s">
        <v>628</v>
      </c>
    </row>
    <row r="404" ht="12.75" customHeight="1">
      <c r="A404" s="29" t="s">
        <v>754</v>
      </c>
    </row>
    <row r="405" spans="1:12" ht="4.5" customHeight="1">
      <c r="A405" s="294"/>
      <c r="B405" s="309"/>
      <c r="C405" s="309"/>
      <c r="D405" s="309"/>
      <c r="E405" s="309"/>
      <c r="F405" s="309"/>
      <c r="G405" s="309"/>
      <c r="H405" s="309"/>
      <c r="I405" s="309"/>
      <c r="J405" s="309"/>
      <c r="K405" s="309"/>
      <c r="L405" s="309"/>
    </row>
    <row r="406" ht="15" customHeight="1">
      <c r="A406" s="67" t="s">
        <v>625</v>
      </c>
    </row>
    <row r="407" ht="12.75" customHeight="1">
      <c r="A407" s="299" t="s">
        <v>755</v>
      </c>
    </row>
    <row r="408" ht="4.5" customHeight="1">
      <c r="A408" s="294"/>
    </row>
    <row r="409" ht="15" customHeight="1">
      <c r="A409" s="67" t="s">
        <v>626</v>
      </c>
    </row>
    <row r="410" ht="12.75" customHeight="1">
      <c r="A410" s="290" t="s">
        <v>903</v>
      </c>
    </row>
    <row r="411" ht="12.75" customHeight="1">
      <c r="A411" s="290" t="s">
        <v>821</v>
      </c>
    </row>
    <row r="412" ht="12.75" customHeight="1">
      <c r="A412" s="290" t="s">
        <v>822</v>
      </c>
    </row>
    <row r="413" ht="12.75" customHeight="1">
      <c r="A413" s="29" t="s">
        <v>823</v>
      </c>
    </row>
    <row r="414" ht="4.5" customHeight="1">
      <c r="A414" s="91"/>
    </row>
    <row r="415" ht="15" customHeight="1">
      <c r="A415" s="67" t="s">
        <v>640</v>
      </c>
    </row>
    <row r="416" ht="12.75" customHeight="1">
      <c r="A416" s="29" t="s">
        <v>629</v>
      </c>
    </row>
    <row r="417" ht="4.5" customHeight="1">
      <c r="A417" s="291"/>
    </row>
    <row r="418" ht="18" customHeight="1">
      <c r="A418" s="70" t="s">
        <v>641</v>
      </c>
    </row>
    <row r="419" ht="15" customHeight="1">
      <c r="A419" s="298" t="s">
        <v>824</v>
      </c>
    </row>
    <row r="420" ht="4.5" customHeight="1" thickBot="1">
      <c r="A420" s="91"/>
    </row>
    <row r="421" ht="18" customHeight="1">
      <c r="A421" s="72" t="s">
        <v>642</v>
      </c>
    </row>
    <row r="422" ht="15" customHeight="1" thickBot="1">
      <c r="A422" s="293" t="s">
        <v>643</v>
      </c>
    </row>
    <row r="423" ht="4.5" customHeight="1">
      <c r="A423" s="291"/>
    </row>
    <row r="424" ht="18" customHeight="1">
      <c r="A424" s="70" t="s">
        <v>825</v>
      </c>
    </row>
    <row r="425" ht="12.75" customHeight="1">
      <c r="A425" s="290" t="s">
        <v>826</v>
      </c>
    </row>
    <row r="426" ht="4.5" customHeight="1">
      <c r="A426" s="91"/>
    </row>
    <row r="427" ht="18" customHeight="1">
      <c r="A427" s="70" t="s">
        <v>827</v>
      </c>
    </row>
    <row r="428" ht="12.75" customHeight="1">
      <c r="A428" s="29" t="s">
        <v>911</v>
      </c>
    </row>
    <row r="429" ht="4.5" customHeight="1">
      <c r="A429" s="91"/>
    </row>
    <row r="430" ht="15" customHeight="1">
      <c r="A430" s="68" t="s">
        <v>828</v>
      </c>
    </row>
    <row r="431" ht="12.75" customHeight="1">
      <c r="A431" s="290" t="s">
        <v>913</v>
      </c>
    </row>
    <row r="432" ht="12.75" customHeight="1">
      <c r="A432" s="290" t="s">
        <v>914</v>
      </c>
    </row>
    <row r="433" spans="1:2" ht="12.75" customHeight="1">
      <c r="A433" s="290" t="s">
        <v>996</v>
      </c>
      <c r="B433" s="310"/>
    </row>
    <row r="434" spans="1:2" ht="12.75" customHeight="1">
      <c r="A434" s="290" t="s">
        <v>915</v>
      </c>
      <c r="B434" s="310"/>
    </row>
    <row r="435" spans="1:2" ht="12.75" customHeight="1">
      <c r="A435" s="29" t="s">
        <v>916</v>
      </c>
      <c r="B435" s="310"/>
    </row>
    <row r="436" spans="1:2" ht="4.5" customHeight="1">
      <c r="A436" s="91"/>
      <c r="B436" s="310"/>
    </row>
    <row r="437" ht="15" customHeight="1">
      <c r="A437" s="68" t="s">
        <v>829</v>
      </c>
    </row>
    <row r="438" ht="12.75" customHeight="1">
      <c r="A438" s="29" t="s">
        <v>830</v>
      </c>
    </row>
    <row r="439" ht="4.5" customHeight="1">
      <c r="A439" s="294"/>
    </row>
    <row r="440" ht="15" customHeight="1">
      <c r="A440" s="70" t="s">
        <v>831</v>
      </c>
    </row>
    <row r="441" ht="12.75" customHeight="1">
      <c r="A441" s="29" t="s">
        <v>832</v>
      </c>
    </row>
    <row r="442" ht="4.5" customHeight="1">
      <c r="A442" s="91"/>
    </row>
    <row r="443" ht="15" customHeight="1">
      <c r="A443" s="64" t="s">
        <v>833</v>
      </c>
    </row>
    <row r="444" ht="12.75" customHeight="1">
      <c r="A444" s="290" t="s">
        <v>922</v>
      </c>
    </row>
    <row r="445" ht="12.75" customHeight="1">
      <c r="A445" s="29" t="s">
        <v>923</v>
      </c>
    </row>
    <row r="446" ht="4.5" customHeight="1">
      <c r="A446" s="91"/>
    </row>
    <row r="447" ht="15" customHeight="1">
      <c r="A447" s="69" t="s">
        <v>834</v>
      </c>
    </row>
    <row r="448" ht="12.75" customHeight="1">
      <c r="A448" s="91" t="s">
        <v>925</v>
      </c>
    </row>
    <row r="449" ht="12.75" customHeight="1">
      <c r="A449" s="91" t="s">
        <v>926</v>
      </c>
    </row>
    <row r="450" ht="12.75" customHeight="1">
      <c r="A450" s="91" t="s">
        <v>927</v>
      </c>
    </row>
    <row r="451" ht="4.5" customHeight="1">
      <c r="A451" s="91"/>
    </row>
    <row r="452" ht="15" customHeight="1">
      <c r="A452" s="70" t="s">
        <v>835</v>
      </c>
    </row>
    <row r="453" ht="12.75" customHeight="1">
      <c r="A453" s="29" t="s">
        <v>836</v>
      </c>
    </row>
    <row r="454" ht="5.25" customHeight="1">
      <c r="A454" s="91"/>
    </row>
    <row r="455" ht="15" customHeight="1">
      <c r="A455" s="69" t="s">
        <v>837</v>
      </c>
    </row>
    <row r="456" ht="12.75" customHeight="1">
      <c r="A456" s="295" t="s">
        <v>931</v>
      </c>
    </row>
    <row r="457" ht="12.75" customHeight="1">
      <c r="A457" s="296" t="s">
        <v>932</v>
      </c>
    </row>
    <row r="458" ht="12.75" customHeight="1">
      <c r="A458" s="296" t="s">
        <v>933</v>
      </c>
    </row>
    <row r="459" ht="12.75" customHeight="1">
      <c r="A459" s="296" t="s">
        <v>934</v>
      </c>
    </row>
    <row r="460" ht="12.75" customHeight="1">
      <c r="A460" s="297" t="s">
        <v>838</v>
      </c>
    </row>
    <row r="461" ht="4.5" customHeight="1">
      <c r="A461" s="91"/>
    </row>
    <row r="462" ht="15" customHeight="1">
      <c r="A462" s="69" t="s">
        <v>839</v>
      </c>
    </row>
    <row r="463" ht="12.75" customHeight="1">
      <c r="A463" s="29" t="s">
        <v>840</v>
      </c>
    </row>
    <row r="464" ht="4.5" customHeight="1">
      <c r="A464" s="294"/>
    </row>
    <row r="465" ht="18" customHeight="1">
      <c r="A465" s="70" t="s">
        <v>841</v>
      </c>
    </row>
    <row r="466" ht="12.75" customHeight="1">
      <c r="A466" s="29" t="s">
        <v>842</v>
      </c>
    </row>
    <row r="467" ht="4.5" customHeight="1">
      <c r="A467" s="91"/>
    </row>
    <row r="468" ht="15" customHeight="1">
      <c r="A468" s="69" t="s">
        <v>843</v>
      </c>
    </row>
    <row r="469" ht="12.75" customHeight="1">
      <c r="A469" s="29" t="s">
        <v>1012</v>
      </c>
    </row>
    <row r="470" ht="4.5" customHeight="1">
      <c r="A470" s="91"/>
    </row>
    <row r="471" ht="15" customHeight="1">
      <c r="A471" s="69" t="s">
        <v>844</v>
      </c>
    </row>
    <row r="472" ht="12.75" customHeight="1">
      <c r="A472" s="29" t="s">
        <v>1014</v>
      </c>
    </row>
    <row r="473" ht="4.5" customHeight="1">
      <c r="A473" s="91"/>
    </row>
    <row r="474" ht="15" customHeight="1">
      <c r="A474" s="69" t="s">
        <v>845</v>
      </c>
    </row>
    <row r="475" ht="12.75" customHeight="1">
      <c r="A475" s="29" t="s">
        <v>1016</v>
      </c>
    </row>
    <row r="476" ht="4.5" customHeight="1">
      <c r="A476" s="91"/>
    </row>
    <row r="477" ht="15" customHeight="1">
      <c r="A477" s="69" t="s">
        <v>846</v>
      </c>
    </row>
    <row r="478" ht="12.75" customHeight="1">
      <c r="A478" s="29" t="s">
        <v>1018</v>
      </c>
    </row>
    <row r="479" ht="4.5" customHeight="1">
      <c r="A479" s="91"/>
    </row>
    <row r="480" ht="18" customHeight="1">
      <c r="A480" s="74" t="s">
        <v>847</v>
      </c>
    </row>
    <row r="481" ht="12.75" customHeight="1">
      <c r="A481" s="29" t="s">
        <v>848</v>
      </c>
    </row>
    <row r="482" ht="4.5" customHeight="1">
      <c r="A482" s="91"/>
    </row>
    <row r="483" ht="15" customHeight="1">
      <c r="A483" s="92" t="s">
        <v>849</v>
      </c>
    </row>
    <row r="484" ht="12.75" customHeight="1">
      <c r="A484" s="29" t="s">
        <v>1022</v>
      </c>
    </row>
    <row r="485" ht="4.5" customHeight="1">
      <c r="A485" s="91"/>
    </row>
    <row r="486" ht="15" customHeight="1">
      <c r="A486" s="92" t="s">
        <v>850</v>
      </c>
    </row>
    <row r="487" ht="12.75" customHeight="1">
      <c r="A487" s="29" t="s">
        <v>1024</v>
      </c>
    </row>
    <row r="488" ht="4.5" customHeight="1">
      <c r="A488" s="91"/>
    </row>
    <row r="489" ht="15" customHeight="1">
      <c r="A489" s="92" t="s">
        <v>851</v>
      </c>
    </row>
    <row r="490" ht="12.75" customHeight="1">
      <c r="A490" s="29" t="s">
        <v>1026</v>
      </c>
    </row>
    <row r="491" ht="4.5" customHeight="1">
      <c r="A491" s="91"/>
    </row>
    <row r="492" ht="18" customHeight="1">
      <c r="A492" s="93" t="s">
        <v>852</v>
      </c>
    </row>
    <row r="493" ht="12.75" customHeight="1">
      <c r="A493" s="29" t="s">
        <v>853</v>
      </c>
    </row>
    <row r="494" ht="4.5" customHeight="1">
      <c r="A494" s="91"/>
    </row>
    <row r="495" ht="15" customHeight="1">
      <c r="A495" s="65" t="s">
        <v>854</v>
      </c>
    </row>
    <row r="496" ht="12.75" customHeight="1">
      <c r="A496" s="29" t="s">
        <v>1030</v>
      </c>
    </row>
    <row r="497" ht="4.5" customHeight="1">
      <c r="A497" s="294"/>
    </row>
    <row r="498" ht="15" customHeight="1">
      <c r="A498" s="65" t="s">
        <v>855</v>
      </c>
    </row>
    <row r="499" ht="12.75" customHeight="1">
      <c r="A499" s="296" t="s">
        <v>1032</v>
      </c>
    </row>
    <row r="500" ht="12.75" customHeight="1">
      <c r="A500" s="296" t="s">
        <v>1033</v>
      </c>
    </row>
    <row r="501" ht="12.75" customHeight="1">
      <c r="A501" s="297" t="s">
        <v>1036</v>
      </c>
    </row>
    <row r="502" ht="4.5" customHeight="1">
      <c r="A502" s="294"/>
    </row>
    <row r="503" ht="15" customHeight="1">
      <c r="A503" s="65" t="s">
        <v>856</v>
      </c>
    </row>
    <row r="504" ht="12.75" customHeight="1">
      <c r="A504" s="29" t="s">
        <v>857</v>
      </c>
    </row>
    <row r="505" ht="4.5" customHeight="1">
      <c r="A505" s="91"/>
    </row>
    <row r="506" spans="1:10" ht="18" customHeight="1">
      <c r="A506" s="70" t="s">
        <v>858</v>
      </c>
      <c r="B506" s="308"/>
      <c r="C506" s="308"/>
      <c r="D506" s="308"/>
      <c r="E506" s="308"/>
      <c r="F506" s="308"/>
      <c r="G506" s="308"/>
      <c r="H506" s="308"/>
      <c r="I506" s="308"/>
      <c r="J506" s="308"/>
    </row>
    <row r="507" spans="1:10" ht="15" customHeight="1">
      <c r="A507" s="298" t="s">
        <v>859</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860</v>
      </c>
      <c r="B509" s="308"/>
      <c r="C509" s="308"/>
      <c r="D509" s="308"/>
      <c r="E509" s="308"/>
      <c r="F509" s="308"/>
      <c r="G509" s="308"/>
      <c r="H509" s="308"/>
      <c r="I509" s="308"/>
      <c r="J509" s="308"/>
    </row>
    <row r="510" spans="1:10" ht="12.75" customHeight="1">
      <c r="A510" s="29" t="s">
        <v>1042</v>
      </c>
      <c r="B510" s="308"/>
      <c r="C510" s="308"/>
      <c r="D510" s="308"/>
      <c r="E510" s="308"/>
      <c r="F510" s="308"/>
      <c r="G510" s="308"/>
      <c r="H510" s="308"/>
      <c r="I510" s="308"/>
      <c r="J510" s="308"/>
    </row>
    <row r="511" ht="4.5" customHeight="1">
      <c r="A511" s="91"/>
    </row>
    <row r="512" ht="15" customHeight="1">
      <c r="A512" s="69" t="s">
        <v>861</v>
      </c>
    </row>
    <row r="513" ht="12.75" customHeight="1">
      <c r="A513" s="29" t="s">
        <v>1044</v>
      </c>
    </row>
    <row r="514" ht="4.5" customHeight="1">
      <c r="A514" s="91"/>
    </row>
    <row r="515" ht="15" customHeight="1">
      <c r="A515" s="64" t="s">
        <v>862</v>
      </c>
    </row>
    <row r="516" ht="12.75" customHeight="1">
      <c r="A516" s="29" t="s">
        <v>1046</v>
      </c>
    </row>
    <row r="517" ht="4.5" customHeight="1">
      <c r="A517" s="91"/>
    </row>
    <row r="518" ht="15" customHeight="1">
      <c r="A518" s="69" t="s">
        <v>863</v>
      </c>
    </row>
    <row r="519" ht="12.75">
      <c r="A519" s="29" t="s">
        <v>614</v>
      </c>
    </row>
    <row r="520" ht="4.5" customHeight="1">
      <c r="A520" s="91"/>
    </row>
    <row r="521" ht="15" customHeight="1">
      <c r="A521" s="69" t="s">
        <v>864</v>
      </c>
    </row>
    <row r="522" ht="12.75" customHeight="1">
      <c r="A522" s="29" t="s">
        <v>1049</v>
      </c>
    </row>
    <row r="523" ht="11.25" customHeight="1">
      <c r="A523" s="91"/>
    </row>
    <row r="524" ht="15" customHeight="1">
      <c r="A524" s="69" t="s">
        <v>865</v>
      </c>
    </row>
    <row r="525" ht="12.75" customHeight="1">
      <c r="A525" s="29" t="s">
        <v>1051</v>
      </c>
    </row>
    <row r="526" ht="4.5" customHeight="1">
      <c r="A526" s="91"/>
    </row>
    <row r="527" ht="15">
      <c r="A527" s="74" t="s">
        <v>866</v>
      </c>
    </row>
    <row r="528" ht="12.75">
      <c r="A528" s="29" t="s">
        <v>867</v>
      </c>
    </row>
    <row r="529" ht="4.5" customHeight="1">
      <c r="A529" s="91"/>
    </row>
    <row r="530" ht="15" customHeight="1">
      <c r="A530" s="69" t="s">
        <v>868</v>
      </c>
    </row>
    <row r="531" ht="12.75" customHeight="1">
      <c r="A531" s="29" t="s">
        <v>1059</v>
      </c>
    </row>
    <row r="532" ht="4.5" customHeight="1">
      <c r="A532" s="91"/>
    </row>
    <row r="533" ht="15" customHeight="1">
      <c r="A533" s="69" t="s">
        <v>131</v>
      </c>
    </row>
    <row r="534" ht="12.75" customHeight="1">
      <c r="A534" s="29" t="s">
        <v>1061</v>
      </c>
    </row>
    <row r="535" ht="4.5" customHeight="1">
      <c r="A535" s="91"/>
    </row>
    <row r="536" ht="18" customHeight="1">
      <c r="A536" s="74" t="s">
        <v>132</v>
      </c>
    </row>
    <row r="537" ht="12.75">
      <c r="A537" s="29" t="s">
        <v>133</v>
      </c>
    </row>
    <row r="538" ht="4.5" customHeight="1">
      <c r="A538" s="91"/>
    </row>
    <row r="539" ht="18" customHeight="1">
      <c r="A539" s="70" t="s">
        <v>134</v>
      </c>
    </row>
    <row r="540" ht="12.75" customHeight="1">
      <c r="A540" s="29" t="s">
        <v>1065</v>
      </c>
    </row>
    <row r="541" ht="4.5" customHeight="1" thickBot="1">
      <c r="A541" s="294"/>
    </row>
    <row r="542" ht="18" customHeight="1">
      <c r="A542" s="72" t="s">
        <v>591</v>
      </c>
    </row>
    <row r="543" ht="13.5" thickBot="1">
      <c r="A543" s="293" t="s">
        <v>645</v>
      </c>
    </row>
    <row r="545" ht="12.75">
      <c r="A545" s="59" t="s">
        <v>590</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H95"/>
  <sheetViews>
    <sheetView tabSelected="1" workbookViewId="0" topLeftCell="A88">
      <selection activeCell="C93" sqref="C93:F93"/>
    </sheetView>
  </sheetViews>
  <sheetFormatPr defaultColWidth="9.00390625" defaultRowHeight="12.75"/>
  <cols>
    <col min="1" max="1" width="1.875" style="0" customWidth="1"/>
    <col min="2" max="2" width="5.625" style="663" customWidth="1"/>
    <col min="3" max="3" width="21.625" style="665" customWidth="1"/>
    <col min="4" max="4" width="34.75390625" style="666" customWidth="1"/>
    <col min="5" max="5" width="11.375" style="666" customWidth="1"/>
    <col min="6" max="6" width="11.125" style="666" customWidth="1"/>
  </cols>
  <sheetData>
    <row r="2" spans="2:6" s="719" customFormat="1" ht="15.75" customHeight="1">
      <c r="B2" s="765" t="s">
        <v>771</v>
      </c>
      <c r="C2" s="766"/>
      <c r="D2" s="766"/>
      <c r="E2" s="766"/>
      <c r="F2" s="766"/>
    </row>
    <row r="3" ht="7.5" customHeight="1" thickBot="1"/>
    <row r="4" spans="2:6" ht="16.5" thickBot="1">
      <c r="B4" s="667" t="s">
        <v>1097</v>
      </c>
      <c r="C4" s="767" t="s">
        <v>1272</v>
      </c>
      <c r="D4" s="768"/>
      <c r="E4" s="768"/>
      <c r="F4" s="769"/>
    </row>
    <row r="5" spans="2:6" ht="15.75" customHeight="1">
      <c r="B5" s="668" t="s">
        <v>1098</v>
      </c>
      <c r="C5" s="770" t="s">
        <v>1262</v>
      </c>
      <c r="D5" s="771"/>
      <c r="E5" s="669" t="s">
        <v>1099</v>
      </c>
      <c r="F5" s="741">
        <v>39429</v>
      </c>
    </row>
    <row r="6" spans="2:6" ht="36" customHeight="1">
      <c r="B6" s="668" t="s">
        <v>1100</v>
      </c>
      <c r="C6" s="670" t="s">
        <v>884</v>
      </c>
      <c r="D6" s="772" t="s">
        <v>772</v>
      </c>
      <c r="E6" s="773"/>
      <c r="F6" s="774"/>
    </row>
    <row r="7" spans="2:6" ht="54.75" customHeight="1">
      <c r="B7" s="668" t="s">
        <v>1101</v>
      </c>
      <c r="C7" s="670" t="s">
        <v>885</v>
      </c>
      <c r="D7" s="775" t="s">
        <v>1273</v>
      </c>
      <c r="E7" s="776"/>
      <c r="F7" s="777"/>
    </row>
    <row r="8" spans="2:6" ht="53.25" customHeight="1">
      <c r="B8" s="668" t="s">
        <v>1102</v>
      </c>
      <c r="C8" s="670" t="s">
        <v>886</v>
      </c>
      <c r="D8" s="775" t="s">
        <v>773</v>
      </c>
      <c r="E8" s="776"/>
      <c r="F8" s="777"/>
    </row>
    <row r="9" spans="2:6" ht="70.5" customHeight="1">
      <c r="B9" s="668" t="s">
        <v>1103</v>
      </c>
      <c r="C9" s="670" t="s">
        <v>887</v>
      </c>
      <c r="D9" s="775" t="s">
        <v>774</v>
      </c>
      <c r="E9" s="776"/>
      <c r="F9" s="777"/>
    </row>
    <row r="10" spans="2:6" ht="253.5" customHeight="1">
      <c r="B10" s="671" t="s">
        <v>1104</v>
      </c>
      <c r="C10" s="672" t="s">
        <v>888</v>
      </c>
      <c r="D10" s="775" t="s">
        <v>775</v>
      </c>
      <c r="E10" s="778"/>
      <c r="F10" s="779"/>
    </row>
    <row r="11" spans="2:6" ht="29.25" customHeight="1">
      <c r="B11" s="668" t="s">
        <v>1105</v>
      </c>
      <c r="C11" s="670" t="s">
        <v>889</v>
      </c>
      <c r="D11" s="775" t="s">
        <v>1107</v>
      </c>
      <c r="E11" s="776"/>
      <c r="F11" s="777"/>
    </row>
    <row r="12" spans="2:6" ht="67.5" customHeight="1" thickBot="1">
      <c r="B12" s="673" t="s">
        <v>1106</v>
      </c>
      <c r="C12" s="729" t="s">
        <v>766</v>
      </c>
      <c r="D12" s="764"/>
      <c r="E12" s="762"/>
      <c r="F12" s="763"/>
    </row>
    <row r="13" spans="2:6" ht="24" customHeight="1">
      <c r="B13" s="761"/>
      <c r="C13" s="759"/>
      <c r="D13" s="759"/>
      <c r="E13" s="759"/>
      <c r="F13" s="759"/>
    </row>
    <row r="14" spans="2:6" ht="24" customHeight="1" thickBot="1">
      <c r="B14" s="737"/>
      <c r="C14" s="738"/>
      <c r="D14" s="738"/>
      <c r="E14" s="738"/>
      <c r="F14" s="738"/>
    </row>
    <row r="15" spans="2:6" ht="16.5" thickBot="1">
      <c r="B15" s="667" t="s">
        <v>1108</v>
      </c>
      <c r="C15" s="760" t="s">
        <v>1109</v>
      </c>
      <c r="D15" s="756"/>
      <c r="E15" s="756"/>
      <c r="F15" s="757"/>
    </row>
    <row r="16" spans="2:6" ht="54" customHeight="1">
      <c r="B16" s="674" t="s">
        <v>1110</v>
      </c>
      <c r="C16" s="675" t="s">
        <v>1111</v>
      </c>
      <c r="D16" s="758" t="s">
        <v>776</v>
      </c>
      <c r="E16" s="751"/>
      <c r="F16" s="752"/>
    </row>
    <row r="17" spans="2:6" ht="15.75">
      <c r="B17" s="753" t="s">
        <v>1112</v>
      </c>
      <c r="C17" s="747" t="s">
        <v>777</v>
      </c>
      <c r="D17" s="748"/>
      <c r="E17" s="748"/>
      <c r="F17" s="749"/>
    </row>
    <row r="18" spans="2:6" ht="48.75" customHeight="1">
      <c r="B18" s="754"/>
      <c r="C18" s="750" t="s">
        <v>1113</v>
      </c>
      <c r="D18" s="744"/>
      <c r="E18" s="744"/>
      <c r="F18" s="745"/>
    </row>
    <row r="19" spans="2:6" ht="15.75">
      <c r="B19" s="754"/>
      <c r="C19" s="746" t="s">
        <v>1114</v>
      </c>
      <c r="D19" s="743"/>
      <c r="E19" s="743"/>
      <c r="F19" s="742"/>
    </row>
    <row r="20" spans="2:6" ht="44.25" customHeight="1">
      <c r="B20" s="754"/>
      <c r="C20" s="750" t="s">
        <v>1115</v>
      </c>
      <c r="D20" s="744"/>
      <c r="E20" s="744"/>
      <c r="F20" s="745"/>
    </row>
    <row r="21" spans="2:6" ht="47.25" customHeight="1">
      <c r="B21" s="754"/>
      <c r="C21" s="750" t="s">
        <v>816</v>
      </c>
      <c r="D21" s="744"/>
      <c r="E21" s="744"/>
      <c r="F21" s="745"/>
    </row>
    <row r="22" spans="2:6" ht="45.75" customHeight="1">
      <c r="B22" s="755"/>
      <c r="C22" s="750" t="s">
        <v>1116</v>
      </c>
      <c r="D22" s="744"/>
      <c r="E22" s="744"/>
      <c r="F22" s="745"/>
    </row>
    <row r="23" spans="2:6" ht="15.75" customHeight="1" thickBot="1">
      <c r="B23" s="677" t="s">
        <v>1117</v>
      </c>
      <c r="C23" s="678" t="s">
        <v>1118</v>
      </c>
      <c r="D23" s="783" t="s">
        <v>1119</v>
      </c>
      <c r="E23" s="784"/>
      <c r="F23" s="785"/>
    </row>
    <row r="24" spans="2:6" ht="5.25" customHeight="1" thickBot="1">
      <c r="B24" s="786"/>
      <c r="C24" s="787"/>
      <c r="D24" s="787"/>
      <c r="E24" s="787"/>
      <c r="F24" s="787"/>
    </row>
    <row r="25" spans="2:6" ht="16.5" thickBot="1">
      <c r="B25" s="667" t="s">
        <v>1120</v>
      </c>
      <c r="C25" s="788" t="s">
        <v>1121</v>
      </c>
      <c r="D25" s="789"/>
      <c r="E25" s="789"/>
      <c r="F25" s="790"/>
    </row>
    <row r="26" spans="2:6" ht="15.75">
      <c r="B26" s="791" t="s">
        <v>1122</v>
      </c>
      <c r="C26" s="793" t="s">
        <v>767</v>
      </c>
      <c r="D26" s="794"/>
      <c r="E26" s="794"/>
      <c r="F26" s="795"/>
    </row>
    <row r="27" spans="2:6" ht="30.75" customHeight="1">
      <c r="B27" s="792"/>
      <c r="C27" s="796" t="s">
        <v>778</v>
      </c>
      <c r="D27" s="797"/>
      <c r="E27" s="797"/>
      <c r="F27" s="798"/>
    </row>
    <row r="28" spans="2:6" ht="43.5" customHeight="1">
      <c r="B28" s="792"/>
      <c r="C28" s="775" t="s">
        <v>779</v>
      </c>
      <c r="D28" s="799"/>
      <c r="E28" s="799"/>
      <c r="F28" s="800"/>
    </row>
    <row r="29" spans="2:6" ht="34.5" customHeight="1">
      <c r="B29" s="792"/>
      <c r="C29" s="775" t="s">
        <v>780</v>
      </c>
      <c r="D29" s="799"/>
      <c r="E29" s="799"/>
      <c r="F29" s="800"/>
    </row>
    <row r="30" spans="2:6" ht="15.75">
      <c r="B30" s="807" t="s">
        <v>1123</v>
      </c>
      <c r="C30" s="808" t="s">
        <v>1124</v>
      </c>
      <c r="D30" s="809"/>
      <c r="E30" s="809"/>
      <c r="F30" s="810"/>
    </row>
    <row r="31" spans="2:6" ht="13.5">
      <c r="B31" s="754"/>
      <c r="C31" s="780" t="s">
        <v>1125</v>
      </c>
      <c r="D31" s="781"/>
      <c r="E31" s="781"/>
      <c r="F31" s="782"/>
    </row>
    <row r="32" spans="2:6" ht="13.5">
      <c r="B32" s="754"/>
      <c r="C32" s="780" t="s">
        <v>1126</v>
      </c>
      <c r="D32" s="781"/>
      <c r="E32" s="781"/>
      <c r="F32" s="782"/>
    </row>
    <row r="33" spans="2:6" ht="13.5">
      <c r="B33" s="754"/>
      <c r="C33" s="780" t="s">
        <v>781</v>
      </c>
      <c r="D33" s="797"/>
      <c r="E33" s="797"/>
      <c r="F33" s="798"/>
    </row>
    <row r="34" spans="2:6" ht="13.5">
      <c r="B34" s="754"/>
      <c r="C34" s="780" t="s">
        <v>782</v>
      </c>
      <c r="D34" s="797"/>
      <c r="E34" s="797"/>
      <c r="F34" s="798"/>
    </row>
    <row r="35" spans="2:6" ht="13.5">
      <c r="B35" s="754"/>
      <c r="C35" s="780" t="s">
        <v>783</v>
      </c>
      <c r="D35" s="797"/>
      <c r="E35" s="797"/>
      <c r="F35" s="798"/>
    </row>
    <row r="36" spans="2:6" ht="13.5">
      <c r="B36" s="754"/>
      <c r="C36" s="780" t="s">
        <v>1127</v>
      </c>
      <c r="D36" s="781"/>
      <c r="E36" s="781"/>
      <c r="F36" s="782"/>
    </row>
    <row r="37" spans="2:6" ht="13.5">
      <c r="B37" s="754"/>
      <c r="C37" s="780" t="s">
        <v>1128</v>
      </c>
      <c r="D37" s="781"/>
      <c r="E37" s="781"/>
      <c r="F37" s="782"/>
    </row>
    <row r="38" spans="2:6" ht="32.25" customHeight="1">
      <c r="B38" s="754"/>
      <c r="C38" s="780" t="s">
        <v>1129</v>
      </c>
      <c r="D38" s="781"/>
      <c r="E38" s="781"/>
      <c r="F38" s="782"/>
    </row>
    <row r="39" spans="2:6" ht="13.5">
      <c r="B39" s="755"/>
      <c r="C39" s="780" t="s">
        <v>1130</v>
      </c>
      <c r="D39" s="781"/>
      <c r="E39" s="781"/>
      <c r="F39" s="782"/>
    </row>
    <row r="40" spans="2:6" ht="15.75">
      <c r="B40" s="753" t="s">
        <v>1131</v>
      </c>
      <c r="C40" s="801" t="s">
        <v>1132</v>
      </c>
      <c r="D40" s="802"/>
      <c r="E40" s="803" t="s">
        <v>1274</v>
      </c>
      <c r="F40" s="804"/>
    </row>
    <row r="41" spans="2:6" ht="15.75">
      <c r="B41" s="755"/>
      <c r="C41" s="801" t="s">
        <v>768</v>
      </c>
      <c r="D41" s="802"/>
      <c r="E41" s="805" t="s">
        <v>15</v>
      </c>
      <c r="F41" s="806"/>
    </row>
    <row r="42" spans="2:6" ht="129.75" customHeight="1" thickBot="1">
      <c r="B42" s="673" t="s">
        <v>1135</v>
      </c>
      <c r="C42" s="679" t="s">
        <v>1136</v>
      </c>
      <c r="D42" s="811" t="s">
        <v>769</v>
      </c>
      <c r="E42" s="812"/>
      <c r="F42" s="813"/>
    </row>
    <row r="43" spans="2:6" ht="4.5" customHeight="1" thickBot="1">
      <c r="B43" s="786"/>
      <c r="C43" s="787"/>
      <c r="D43" s="787"/>
      <c r="E43" s="787"/>
      <c r="F43" s="787"/>
    </row>
    <row r="44" spans="2:6" ht="16.5" thickBot="1">
      <c r="B44" s="667" t="s">
        <v>1137</v>
      </c>
      <c r="C44" s="814" t="s">
        <v>1138</v>
      </c>
      <c r="D44" s="768"/>
      <c r="E44" s="768"/>
      <c r="F44" s="769"/>
    </row>
    <row r="45" spans="2:6" ht="31.5" customHeight="1">
      <c r="B45" s="791" t="s">
        <v>1139</v>
      </c>
      <c r="C45" s="815" t="s">
        <v>1140</v>
      </c>
      <c r="D45" s="816"/>
      <c r="E45" s="816"/>
      <c r="F45" s="817"/>
    </row>
    <row r="46" spans="2:6" ht="15.75">
      <c r="B46" s="754"/>
      <c r="C46" s="680" t="s">
        <v>1141</v>
      </c>
      <c r="D46" s="681"/>
      <c r="E46" s="682" t="s">
        <v>1142</v>
      </c>
      <c r="F46" s="683"/>
    </row>
    <row r="47" spans="2:6" ht="15.75">
      <c r="B47" s="754"/>
      <c r="C47" s="818" t="s">
        <v>1143</v>
      </c>
      <c r="D47" s="819"/>
      <c r="E47" s="684">
        <v>0</v>
      </c>
      <c r="F47" s="685"/>
    </row>
    <row r="48" spans="2:6" ht="15.75">
      <c r="B48" s="754"/>
      <c r="C48" s="818" t="s">
        <v>1144</v>
      </c>
      <c r="D48" s="819"/>
      <c r="E48" s="684">
        <v>1</v>
      </c>
      <c r="F48" s="685"/>
    </row>
    <row r="49" spans="2:6" ht="15.75">
      <c r="B49" s="754"/>
      <c r="C49" s="818" t="s">
        <v>1145</v>
      </c>
      <c r="D49" s="819"/>
      <c r="E49" s="684">
        <v>2</v>
      </c>
      <c r="F49" s="685"/>
    </row>
    <row r="50" spans="2:6" ht="15.75">
      <c r="B50" s="754"/>
      <c r="C50" s="818" t="s">
        <v>1146</v>
      </c>
      <c r="D50" s="819"/>
      <c r="E50" s="684">
        <v>3</v>
      </c>
      <c r="F50" s="685"/>
    </row>
    <row r="51" spans="2:6" ht="15.75">
      <c r="B51" s="754"/>
      <c r="C51" s="818" t="s">
        <v>1147</v>
      </c>
      <c r="D51" s="819"/>
      <c r="E51" s="684">
        <v>4</v>
      </c>
      <c r="F51" s="685"/>
    </row>
    <row r="52" spans="2:6" ht="15.75">
      <c r="B52" s="755"/>
      <c r="C52" s="820" t="s">
        <v>1148</v>
      </c>
      <c r="D52" s="802"/>
      <c r="E52" s="686">
        <v>5</v>
      </c>
      <c r="F52" s="687"/>
    </row>
    <row r="53" spans="2:6" ht="93.75" customHeight="1">
      <c r="B53" s="688" t="s">
        <v>1149</v>
      </c>
      <c r="C53" s="821" t="s">
        <v>1150</v>
      </c>
      <c r="D53" s="822"/>
      <c r="E53" s="822"/>
      <c r="F53" s="823"/>
    </row>
    <row r="54" spans="2:6" ht="15.75">
      <c r="B54" s="753" t="s">
        <v>1151</v>
      </c>
      <c r="C54" s="824" t="s">
        <v>1152</v>
      </c>
      <c r="D54" s="825"/>
      <c r="E54" s="825"/>
      <c r="F54" s="689" t="s">
        <v>1153</v>
      </c>
    </row>
    <row r="55" spans="2:6" ht="15.75">
      <c r="B55" s="754"/>
      <c r="C55" s="826" t="s">
        <v>890</v>
      </c>
      <c r="D55" s="827"/>
      <c r="E55" s="827"/>
      <c r="F55" s="732">
        <v>4</v>
      </c>
    </row>
    <row r="56" spans="2:6" ht="15.75">
      <c r="B56" s="754"/>
      <c r="C56" s="826" t="s">
        <v>784</v>
      </c>
      <c r="D56" s="828"/>
      <c r="E56" s="828"/>
      <c r="F56" s="732">
        <v>4</v>
      </c>
    </row>
    <row r="57" spans="2:6" ht="15.75">
      <c r="B57" s="754"/>
      <c r="C57" s="829" t="s">
        <v>785</v>
      </c>
      <c r="D57" s="797"/>
      <c r="E57" s="830"/>
      <c r="F57" s="732">
        <v>3</v>
      </c>
    </row>
    <row r="58" spans="2:6" ht="15.75">
      <c r="B58" s="755"/>
      <c r="C58" s="826" t="s">
        <v>891</v>
      </c>
      <c r="D58" s="827"/>
      <c r="E58" s="827"/>
      <c r="F58" s="732">
        <v>2</v>
      </c>
    </row>
    <row r="59" spans="2:6" ht="15.75">
      <c r="B59" s="753" t="s">
        <v>1154</v>
      </c>
      <c r="C59" s="832" t="s">
        <v>1155</v>
      </c>
      <c r="D59" s="827"/>
      <c r="E59" s="827"/>
      <c r="F59" s="689" t="s">
        <v>1153</v>
      </c>
    </row>
    <row r="60" spans="2:6" ht="16.5" thickBot="1">
      <c r="B60" s="831"/>
      <c r="C60" s="833" t="s">
        <v>770</v>
      </c>
      <c r="D60" s="834"/>
      <c r="E60" s="834"/>
      <c r="F60" s="739">
        <v>4</v>
      </c>
    </row>
    <row r="61" spans="2:6" ht="11.25" customHeight="1" thickBot="1">
      <c r="B61" s="786"/>
      <c r="C61" s="787"/>
      <c r="D61" s="787"/>
      <c r="E61" s="787"/>
      <c r="F61" s="787"/>
    </row>
    <row r="62" spans="2:6" ht="16.5" customHeight="1" thickBot="1">
      <c r="B62" s="667" t="s">
        <v>1156</v>
      </c>
      <c r="C62" s="835" t="s">
        <v>1157</v>
      </c>
      <c r="D62" s="836"/>
      <c r="E62" s="836"/>
      <c r="F62" s="837"/>
    </row>
    <row r="63" spans="2:6" ht="32.25" customHeight="1">
      <c r="B63" s="791" t="s">
        <v>1158</v>
      </c>
      <c r="C63" s="838" t="s">
        <v>1159</v>
      </c>
      <c r="D63" s="839"/>
      <c r="E63" s="839"/>
      <c r="F63" s="840"/>
    </row>
    <row r="64" spans="2:6" ht="52.5" customHeight="1">
      <c r="B64" s="755"/>
      <c r="C64" s="841" t="s">
        <v>1267</v>
      </c>
      <c r="D64" s="842"/>
      <c r="E64" s="842"/>
      <c r="F64" s="843"/>
    </row>
    <row r="65" spans="2:6" ht="15.75">
      <c r="B65" s="753" t="s">
        <v>1160</v>
      </c>
      <c r="C65" s="846" t="s">
        <v>1161</v>
      </c>
      <c r="D65" s="847"/>
      <c r="E65" s="847"/>
      <c r="F65" s="848"/>
    </row>
    <row r="66" spans="2:6" ht="63" customHeight="1">
      <c r="B66" s="792"/>
      <c r="C66" s="841" t="s">
        <v>1268</v>
      </c>
      <c r="D66" s="849"/>
      <c r="E66" s="849"/>
      <c r="F66" s="850"/>
    </row>
    <row r="67" spans="2:6" ht="31.5" customHeight="1">
      <c r="B67" s="792"/>
      <c r="C67" s="841" t="s">
        <v>1269</v>
      </c>
      <c r="D67" s="849"/>
      <c r="E67" s="849"/>
      <c r="F67" s="850"/>
    </row>
    <row r="68" spans="2:6" ht="41.25" customHeight="1">
      <c r="B68" s="792"/>
      <c r="C68" s="841" t="s">
        <v>1270</v>
      </c>
      <c r="D68" s="842"/>
      <c r="E68" s="842"/>
      <c r="F68" s="843"/>
    </row>
    <row r="69" spans="2:6" ht="65.25" customHeight="1">
      <c r="B69" s="792"/>
      <c r="C69" s="796" t="s">
        <v>1271</v>
      </c>
      <c r="D69" s="797"/>
      <c r="E69" s="797"/>
      <c r="F69" s="798"/>
    </row>
    <row r="70" spans="2:6" ht="45.75" customHeight="1">
      <c r="B70" s="792"/>
      <c r="C70" s="796" t="s">
        <v>1276</v>
      </c>
      <c r="D70" s="797"/>
      <c r="E70" s="797"/>
      <c r="F70" s="798"/>
    </row>
    <row r="71" spans="2:6" ht="32.25" customHeight="1">
      <c r="B71" s="792"/>
      <c r="C71" s="796" t="s">
        <v>786</v>
      </c>
      <c r="D71" s="797"/>
      <c r="E71" s="797"/>
      <c r="F71" s="798"/>
    </row>
    <row r="72" spans="2:6" ht="46.5" customHeight="1">
      <c r="B72" s="792"/>
      <c r="C72" s="796" t="s">
        <v>1277</v>
      </c>
      <c r="D72" s="797"/>
      <c r="E72" s="797"/>
      <c r="F72" s="798"/>
    </row>
    <row r="73" spans="2:6" ht="43.5" customHeight="1">
      <c r="B73" s="792"/>
      <c r="C73" s="796" t="s">
        <v>1278</v>
      </c>
      <c r="D73" s="797"/>
      <c r="E73" s="797"/>
      <c r="F73" s="798"/>
    </row>
    <row r="74" spans="2:6" ht="17.25" customHeight="1">
      <c r="B74" s="792"/>
      <c r="C74" s="796" t="s">
        <v>1279</v>
      </c>
      <c r="D74" s="797"/>
      <c r="E74" s="797"/>
      <c r="F74" s="798"/>
    </row>
    <row r="75" spans="2:6" ht="16.5" customHeight="1" thickBot="1">
      <c r="B75" s="792"/>
      <c r="C75" s="841" t="s">
        <v>1280</v>
      </c>
      <c r="D75" s="842"/>
      <c r="E75" s="842"/>
      <c r="F75" s="843"/>
    </row>
    <row r="76" spans="2:6" ht="3.75" customHeight="1" thickBot="1">
      <c r="B76" s="786"/>
      <c r="C76" s="787"/>
      <c r="D76" s="787"/>
      <c r="E76" s="787"/>
      <c r="F76" s="787"/>
    </row>
    <row r="77" spans="2:6" ht="16.5" thickBot="1">
      <c r="B77" s="667" t="s">
        <v>1162</v>
      </c>
      <c r="C77" s="814" t="s">
        <v>1163</v>
      </c>
      <c r="D77" s="844"/>
      <c r="E77" s="844"/>
      <c r="F77" s="845"/>
    </row>
    <row r="78" spans="2:6" ht="15.75" customHeight="1">
      <c r="B78" s="690" t="s">
        <v>1164</v>
      </c>
      <c r="C78" s="851" t="s">
        <v>1165</v>
      </c>
      <c r="D78" s="852"/>
      <c r="E78" s="853">
        <v>39496</v>
      </c>
      <c r="F78" s="854"/>
    </row>
    <row r="79" spans="2:6" ht="15.75">
      <c r="B79" s="855" t="s">
        <v>1166</v>
      </c>
      <c r="C79" s="856" t="s">
        <v>1167</v>
      </c>
      <c r="D79" s="857"/>
      <c r="E79" s="857"/>
      <c r="F79" s="858"/>
    </row>
    <row r="80" spans="2:6" ht="15.75" customHeight="1">
      <c r="B80" s="754"/>
      <c r="C80" s="859" t="s">
        <v>1168</v>
      </c>
      <c r="D80" s="860"/>
      <c r="E80" s="860"/>
      <c r="F80" s="861"/>
    </row>
    <row r="81" spans="2:6" ht="15.75" customHeight="1">
      <c r="B81" s="754"/>
      <c r="C81" s="862" t="s">
        <v>1169</v>
      </c>
      <c r="D81" s="863"/>
      <c r="E81" s="863"/>
      <c r="F81" s="864"/>
    </row>
    <row r="82" spans="2:6" ht="15.75" customHeight="1">
      <c r="B82" s="754"/>
      <c r="C82" s="862" t="s">
        <v>1170</v>
      </c>
      <c r="D82" s="863"/>
      <c r="E82" s="863"/>
      <c r="F82" s="864"/>
    </row>
    <row r="83" spans="2:6" ht="15.75" customHeight="1">
      <c r="B83" s="754"/>
      <c r="C83" s="862" t="s">
        <v>1171</v>
      </c>
      <c r="D83" s="863"/>
      <c r="E83" s="863"/>
      <c r="F83" s="864"/>
    </row>
    <row r="84" spans="2:6" ht="15.75" customHeight="1">
      <c r="B84" s="754"/>
      <c r="C84" s="862" t="s">
        <v>787</v>
      </c>
      <c r="D84" s="863"/>
      <c r="E84" s="863"/>
      <c r="F84" s="864"/>
    </row>
    <row r="85" spans="2:6" ht="15.75">
      <c r="B85" s="754"/>
      <c r="C85" s="862" t="s">
        <v>788</v>
      </c>
      <c r="D85" s="863"/>
      <c r="E85" s="863"/>
      <c r="F85" s="864"/>
    </row>
    <row r="86" spans="2:6" ht="15.75" customHeight="1">
      <c r="B86" s="754"/>
      <c r="C86" s="862" t="s">
        <v>789</v>
      </c>
      <c r="D86" s="863"/>
      <c r="E86" s="863"/>
      <c r="F86" s="864"/>
    </row>
    <row r="87" spans="2:6" ht="15.75">
      <c r="B87" s="755"/>
      <c r="C87" s="865" t="s">
        <v>1172</v>
      </c>
      <c r="D87" s="866"/>
      <c r="E87" s="866"/>
      <c r="F87" s="867"/>
    </row>
    <row r="88" spans="2:6" ht="15.75">
      <c r="B88" s="753" t="s">
        <v>1173</v>
      </c>
      <c r="C88" s="868" t="s">
        <v>1174</v>
      </c>
      <c r="D88" s="869"/>
      <c r="E88" s="869"/>
      <c r="F88" s="870"/>
    </row>
    <row r="89" spans="2:6" ht="34.5" customHeight="1" thickBot="1">
      <c r="B89" s="831"/>
      <c r="C89" s="871" t="s">
        <v>1175</v>
      </c>
      <c r="D89" s="872"/>
      <c r="E89" s="872"/>
      <c r="F89" s="873"/>
    </row>
    <row r="90" spans="2:6" ht="6.75" customHeight="1" thickBot="1">
      <c r="B90" s="727"/>
      <c r="C90" s="726"/>
      <c r="D90" s="726"/>
      <c r="E90" s="726"/>
      <c r="F90" s="726"/>
    </row>
    <row r="91" spans="2:6" ht="16.5" customHeight="1" thickBot="1">
      <c r="B91" s="667" t="s">
        <v>1176</v>
      </c>
      <c r="C91" s="835" t="s">
        <v>1177</v>
      </c>
      <c r="D91" s="836"/>
      <c r="E91" s="836"/>
      <c r="F91" s="837"/>
    </row>
    <row r="92" spans="2:8" ht="144.75" customHeight="1" thickBot="1">
      <c r="B92" s="740" t="s">
        <v>1178</v>
      </c>
      <c r="C92" s="874" t="s">
        <v>1281</v>
      </c>
      <c r="D92" s="875"/>
      <c r="E92" s="875"/>
      <c r="F92" s="876"/>
      <c r="G92" s="309"/>
      <c r="H92" s="309"/>
    </row>
    <row r="93" spans="2:8" ht="48" customHeight="1" thickBot="1">
      <c r="B93" s="740"/>
      <c r="C93" s="874" t="s">
        <v>790</v>
      </c>
      <c r="D93" s="877"/>
      <c r="E93" s="877"/>
      <c r="F93" s="878"/>
      <c r="G93" s="309"/>
      <c r="H93" s="309"/>
    </row>
    <row r="94" spans="2:6" ht="15.75">
      <c r="B94" s="791" t="s">
        <v>1179</v>
      </c>
      <c r="C94" s="879" t="s">
        <v>1180</v>
      </c>
      <c r="D94" s="880"/>
      <c r="E94" s="880"/>
      <c r="F94" s="881"/>
    </row>
    <row r="95" spans="2:6" ht="16.5" thickBot="1">
      <c r="B95" s="831"/>
      <c r="C95" s="882" t="s">
        <v>791</v>
      </c>
      <c r="D95" s="883"/>
      <c r="E95" s="883"/>
      <c r="F95" s="884"/>
    </row>
    <row r="96" ht="9" customHeight="1"/>
  </sheetData>
  <mergeCells count="105">
    <mergeCell ref="C91:F91"/>
    <mergeCell ref="C92:F92"/>
    <mergeCell ref="C93:F93"/>
    <mergeCell ref="B94:B95"/>
    <mergeCell ref="C94:F94"/>
    <mergeCell ref="C95:F95"/>
    <mergeCell ref="C86:F86"/>
    <mergeCell ref="C87:F87"/>
    <mergeCell ref="B88:B89"/>
    <mergeCell ref="C88:F88"/>
    <mergeCell ref="C89:F89"/>
    <mergeCell ref="C78:D78"/>
    <mergeCell ref="E78:F78"/>
    <mergeCell ref="B79:B87"/>
    <mergeCell ref="C79:F79"/>
    <mergeCell ref="C80:F80"/>
    <mergeCell ref="C81:F81"/>
    <mergeCell ref="C82:F82"/>
    <mergeCell ref="C83:F83"/>
    <mergeCell ref="C84:F84"/>
    <mergeCell ref="C85:F85"/>
    <mergeCell ref="C74:F74"/>
    <mergeCell ref="C75:F75"/>
    <mergeCell ref="B76:F76"/>
    <mergeCell ref="C77:F77"/>
    <mergeCell ref="B65:B75"/>
    <mergeCell ref="C65:F65"/>
    <mergeCell ref="C66:F66"/>
    <mergeCell ref="C67:F67"/>
    <mergeCell ref="C68:F68"/>
    <mergeCell ref="C69:F69"/>
    <mergeCell ref="C70:F70"/>
    <mergeCell ref="C71:F71"/>
    <mergeCell ref="C72:F72"/>
    <mergeCell ref="C73:F73"/>
    <mergeCell ref="C62:F62"/>
    <mergeCell ref="B63:B64"/>
    <mergeCell ref="C63:F63"/>
    <mergeCell ref="C64:F64"/>
    <mergeCell ref="B59:B60"/>
    <mergeCell ref="C59:E59"/>
    <mergeCell ref="C60:E60"/>
    <mergeCell ref="B61:F61"/>
    <mergeCell ref="C52:D52"/>
    <mergeCell ref="C53:F53"/>
    <mergeCell ref="B54:B58"/>
    <mergeCell ref="C54:E54"/>
    <mergeCell ref="C55:E55"/>
    <mergeCell ref="C56:E56"/>
    <mergeCell ref="C57:E57"/>
    <mergeCell ref="C58:E58"/>
    <mergeCell ref="D42:F42"/>
    <mergeCell ref="B43:F43"/>
    <mergeCell ref="C44:F44"/>
    <mergeCell ref="B45:B52"/>
    <mergeCell ref="C45:F45"/>
    <mergeCell ref="C47:D47"/>
    <mergeCell ref="C48:D48"/>
    <mergeCell ref="C49:D49"/>
    <mergeCell ref="C50:D50"/>
    <mergeCell ref="C51:D51"/>
    <mergeCell ref="C39:F39"/>
    <mergeCell ref="B40:B41"/>
    <mergeCell ref="C40:D40"/>
    <mergeCell ref="E40:F40"/>
    <mergeCell ref="C41:D41"/>
    <mergeCell ref="E41:F41"/>
    <mergeCell ref="B30:B39"/>
    <mergeCell ref="C30:F30"/>
    <mergeCell ref="C31:F31"/>
    <mergeCell ref="C32:F32"/>
    <mergeCell ref="C33:F33"/>
    <mergeCell ref="C34:F34"/>
    <mergeCell ref="C35:F35"/>
    <mergeCell ref="C36:F36"/>
    <mergeCell ref="C37:F37"/>
    <mergeCell ref="C38:F38"/>
    <mergeCell ref="D23:F23"/>
    <mergeCell ref="B24:F24"/>
    <mergeCell ref="C25:F25"/>
    <mergeCell ref="B26:B29"/>
    <mergeCell ref="C26:F26"/>
    <mergeCell ref="C27:F27"/>
    <mergeCell ref="C28:F28"/>
    <mergeCell ref="C29:F29"/>
    <mergeCell ref="D16:F16"/>
    <mergeCell ref="B17:B22"/>
    <mergeCell ref="C17:F17"/>
    <mergeCell ref="C18:F18"/>
    <mergeCell ref="C19:F19"/>
    <mergeCell ref="C20:F20"/>
    <mergeCell ref="C21:F21"/>
    <mergeCell ref="C22:F22"/>
    <mergeCell ref="D11:F11"/>
    <mergeCell ref="D12:F12"/>
    <mergeCell ref="B13:F13"/>
    <mergeCell ref="C15:F15"/>
    <mergeCell ref="D7:F7"/>
    <mergeCell ref="D8:F8"/>
    <mergeCell ref="D9:F9"/>
    <mergeCell ref="D10:F10"/>
    <mergeCell ref="B2:F2"/>
    <mergeCell ref="C4:F4"/>
    <mergeCell ref="C5:D5"/>
    <mergeCell ref="D6:F6"/>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13"/>
  <sheetViews>
    <sheetView workbookViewId="0" topLeftCell="A28">
      <selection activeCell="D8" sqref="D8:M8"/>
    </sheetView>
  </sheetViews>
  <sheetFormatPr defaultColWidth="9.00390625" defaultRowHeight="12.75"/>
  <cols>
    <col min="1" max="1" width="1.37890625" style="0" customWidth="1"/>
    <col min="2" max="2" width="4.875" style="663" customWidth="1"/>
    <col min="3" max="3" width="21.625" style="664" customWidth="1"/>
    <col min="4" max="4" width="6.625" style="666" customWidth="1"/>
    <col min="5" max="6" width="5.75390625" style="666" customWidth="1"/>
    <col min="7" max="7" width="4.375" style="666" customWidth="1"/>
    <col min="8" max="8" width="5.75390625" style="666" customWidth="1"/>
    <col min="9" max="9" width="3.125" style="666" customWidth="1"/>
    <col min="10" max="10" width="5.75390625" style="666" customWidth="1"/>
    <col min="11" max="11" width="8.25390625" style="666" customWidth="1"/>
    <col min="12" max="13" width="5.75390625" style="666" customWidth="1"/>
  </cols>
  <sheetData>
    <row r="1" spans="2:13" ht="9" customHeight="1">
      <c r="B1" s="885"/>
      <c r="C1" s="886"/>
      <c r="D1" s="886"/>
      <c r="E1" s="886"/>
      <c r="F1" s="886"/>
      <c r="G1" s="886"/>
      <c r="H1" s="886"/>
      <c r="I1" s="886"/>
      <c r="J1" s="886"/>
      <c r="K1" s="886"/>
      <c r="L1" s="886"/>
      <c r="M1" s="886"/>
    </row>
    <row r="2" spans="2:13" ht="15.75" customHeight="1">
      <c r="B2" s="886"/>
      <c r="C2" s="886"/>
      <c r="D2" s="888" t="s">
        <v>1181</v>
      </c>
      <c r="E2" s="888"/>
      <c r="F2" s="888"/>
      <c r="G2" s="888"/>
      <c r="H2" s="888"/>
      <c r="I2" s="888"/>
      <c r="J2" s="888"/>
      <c r="K2" s="888"/>
      <c r="L2" s="888"/>
      <c r="M2" s="888"/>
    </row>
    <row r="3" spans="2:13" ht="15.75" customHeight="1">
      <c r="B3" s="886"/>
      <c r="C3" s="886"/>
      <c r="D3" s="888" t="s">
        <v>1182</v>
      </c>
      <c r="E3" s="888"/>
      <c r="F3" s="888"/>
      <c r="G3" s="888"/>
      <c r="H3" s="888"/>
      <c r="I3" s="888"/>
      <c r="J3" s="888"/>
      <c r="K3" s="888"/>
      <c r="L3" s="888"/>
      <c r="M3" s="888"/>
    </row>
    <row r="4" spans="2:13" ht="15.75" customHeight="1">
      <c r="B4" s="886"/>
      <c r="C4" s="886"/>
      <c r="D4" s="889" t="s">
        <v>1183</v>
      </c>
      <c r="E4" s="889"/>
      <c r="F4" s="889"/>
      <c r="G4" s="889"/>
      <c r="H4" s="889"/>
      <c r="I4" s="889"/>
      <c r="J4" s="889"/>
      <c r="K4" s="889"/>
      <c r="L4" s="889"/>
      <c r="M4" s="889"/>
    </row>
    <row r="5" spans="2:13" ht="13.5" customHeight="1" thickBot="1">
      <c r="B5" s="887"/>
      <c r="C5" s="887"/>
      <c r="D5" s="887"/>
      <c r="E5" s="887"/>
      <c r="F5" s="887"/>
      <c r="G5" s="887"/>
      <c r="H5" s="887"/>
      <c r="I5" s="887"/>
      <c r="J5" s="887"/>
      <c r="K5" s="887"/>
      <c r="L5" s="887"/>
      <c r="M5" s="887"/>
    </row>
    <row r="6" spans="2:13" ht="20.25" thickBot="1">
      <c r="B6" s="691" t="s">
        <v>1097</v>
      </c>
      <c r="C6" s="890" t="s">
        <v>1184</v>
      </c>
      <c r="D6" s="891"/>
      <c r="E6" s="891"/>
      <c r="F6" s="891"/>
      <c r="G6" s="891"/>
      <c r="H6" s="891"/>
      <c r="I6" s="891"/>
      <c r="J6" s="892"/>
      <c r="K6" s="892"/>
      <c r="L6" s="892"/>
      <c r="M6" s="893"/>
    </row>
    <row r="7" spans="2:13" ht="31.5">
      <c r="B7" s="721" t="s">
        <v>1098</v>
      </c>
      <c r="C7" s="720" t="s">
        <v>1260</v>
      </c>
      <c r="D7" s="894" t="s">
        <v>772</v>
      </c>
      <c r="E7" s="894"/>
      <c r="F7" s="894"/>
      <c r="G7" s="894"/>
      <c r="H7" s="894"/>
      <c r="I7" s="894"/>
      <c r="J7" s="895"/>
      <c r="K7" s="895"/>
      <c r="L7" s="895"/>
      <c r="M7" s="896"/>
    </row>
    <row r="8" spans="2:13" ht="31.5">
      <c r="B8" s="722" t="s">
        <v>1100</v>
      </c>
      <c r="C8" s="723" t="s">
        <v>1261</v>
      </c>
      <c r="D8" s="897" t="s">
        <v>1275</v>
      </c>
      <c r="E8" s="897"/>
      <c r="F8" s="897"/>
      <c r="G8" s="897"/>
      <c r="H8" s="897"/>
      <c r="I8" s="897"/>
      <c r="J8" s="898"/>
      <c r="K8" s="898"/>
      <c r="L8" s="898"/>
      <c r="M8" s="899"/>
    </row>
    <row r="9" spans="2:13" ht="32.25" thickBot="1">
      <c r="B9" s="724" t="s">
        <v>1101</v>
      </c>
      <c r="C9" s="725" t="s">
        <v>1185</v>
      </c>
      <c r="D9" s="900"/>
      <c r="E9" s="901"/>
      <c r="F9" s="901"/>
      <c r="G9" s="901"/>
      <c r="H9" s="901"/>
      <c r="I9" s="901"/>
      <c r="J9" s="901"/>
      <c r="K9" s="901"/>
      <c r="L9" s="901"/>
      <c r="M9" s="902"/>
    </row>
    <row r="10" spans="2:13" ht="5.25" customHeight="1" thickBot="1">
      <c r="B10" s="903"/>
      <c r="C10" s="904"/>
      <c r="D10" s="905"/>
      <c r="E10" s="905"/>
      <c r="F10" s="906"/>
      <c r="G10" s="906"/>
      <c r="H10" s="906"/>
      <c r="I10" s="906"/>
      <c r="J10" s="906"/>
      <c r="K10" s="906"/>
      <c r="L10" s="906"/>
      <c r="M10" s="906"/>
    </row>
    <row r="11" spans="2:13" ht="20.25" thickBot="1">
      <c r="B11" s="691" t="s">
        <v>1108</v>
      </c>
      <c r="C11" s="890" t="s">
        <v>1186</v>
      </c>
      <c r="D11" s="891"/>
      <c r="E11" s="891"/>
      <c r="F11" s="891"/>
      <c r="G11" s="891"/>
      <c r="H11" s="891"/>
      <c r="I11" s="891"/>
      <c r="J11" s="892"/>
      <c r="K11" s="892"/>
      <c r="L11" s="892"/>
      <c r="M11" s="893"/>
    </row>
    <row r="12" spans="2:13" ht="31.5">
      <c r="B12" s="690" t="s">
        <v>1110</v>
      </c>
      <c r="C12" s="692" t="s">
        <v>1187</v>
      </c>
      <c r="D12" s="907"/>
      <c r="E12" s="907"/>
      <c r="F12" s="907"/>
      <c r="G12" s="907"/>
      <c r="H12" s="907"/>
      <c r="I12" s="907"/>
      <c r="J12" s="907"/>
      <c r="K12" s="907"/>
      <c r="L12" s="907"/>
      <c r="M12" s="908"/>
    </row>
    <row r="13" spans="2:13" ht="31.5">
      <c r="B13" s="668" t="s">
        <v>1112</v>
      </c>
      <c r="C13" s="670" t="s">
        <v>105</v>
      </c>
      <c r="D13" s="909"/>
      <c r="E13" s="909"/>
      <c r="F13" s="909"/>
      <c r="G13" s="909"/>
      <c r="H13" s="909"/>
      <c r="I13" s="909"/>
      <c r="J13" s="909"/>
      <c r="K13" s="909"/>
      <c r="L13" s="909"/>
      <c r="M13" s="910"/>
    </row>
    <row r="14" spans="2:13" ht="15.75">
      <c r="B14" s="753" t="s">
        <v>1117</v>
      </c>
      <c r="C14" s="912" t="s">
        <v>1188</v>
      </c>
      <c r="D14" s="730" t="s">
        <v>1189</v>
      </c>
      <c r="E14" s="909"/>
      <c r="F14" s="909"/>
      <c r="G14" s="909"/>
      <c r="H14" s="915"/>
      <c r="I14" s="915"/>
      <c r="J14" s="915"/>
      <c r="K14" s="730" t="s">
        <v>1190</v>
      </c>
      <c r="L14" s="909"/>
      <c r="M14" s="910"/>
    </row>
    <row r="15" spans="2:13" ht="15.75">
      <c r="B15" s="792"/>
      <c r="C15" s="913"/>
      <c r="D15" s="730" t="s">
        <v>1191</v>
      </c>
      <c r="E15" s="909"/>
      <c r="F15" s="909"/>
      <c r="G15" s="909"/>
      <c r="H15" s="915"/>
      <c r="I15" s="915"/>
      <c r="J15" s="915"/>
      <c r="K15" s="730" t="s">
        <v>1192</v>
      </c>
      <c r="L15" s="909"/>
      <c r="M15" s="910"/>
    </row>
    <row r="16" spans="2:13" ht="15.75">
      <c r="B16" s="792"/>
      <c r="C16" s="913"/>
      <c r="D16" s="730" t="s">
        <v>1193</v>
      </c>
      <c r="E16" s="916"/>
      <c r="F16" s="917"/>
      <c r="G16" s="918"/>
      <c r="H16" s="918"/>
      <c r="I16" s="919"/>
      <c r="J16" s="730" t="s">
        <v>1194</v>
      </c>
      <c r="K16" s="916"/>
      <c r="L16" s="917"/>
      <c r="M16" s="920"/>
    </row>
    <row r="17" spans="2:13" ht="15.75">
      <c r="B17" s="911"/>
      <c r="C17" s="914"/>
      <c r="D17" s="730" t="s">
        <v>1195</v>
      </c>
      <c r="E17" s="921"/>
      <c r="F17" s="922"/>
      <c r="G17" s="922"/>
      <c r="H17" s="922"/>
      <c r="I17" s="922"/>
      <c r="J17" s="923"/>
      <c r="K17" s="923"/>
      <c r="L17" s="923"/>
      <c r="M17" s="924"/>
    </row>
    <row r="18" spans="2:13" ht="15.75">
      <c r="B18" s="668" t="s">
        <v>1196</v>
      </c>
      <c r="C18" s="670" t="s">
        <v>1197</v>
      </c>
      <c r="D18" s="909"/>
      <c r="E18" s="909"/>
      <c r="F18" s="909"/>
      <c r="G18" s="909"/>
      <c r="H18" s="909"/>
      <c r="I18" s="909"/>
      <c r="J18" s="909"/>
      <c r="K18" s="915"/>
      <c r="L18" s="915"/>
      <c r="M18" s="925"/>
    </row>
    <row r="19" spans="2:13" ht="34.5" customHeight="1">
      <c r="B19" s="668" t="s">
        <v>1198</v>
      </c>
      <c r="C19" s="670" t="s">
        <v>106</v>
      </c>
      <c r="D19" s="926"/>
      <c r="E19" s="926"/>
      <c r="F19" s="926"/>
      <c r="G19" s="926"/>
      <c r="H19" s="926"/>
      <c r="I19" s="926"/>
      <c r="J19" s="926"/>
      <c r="K19" s="915"/>
      <c r="L19" s="915"/>
      <c r="M19" s="925"/>
    </row>
    <row r="20" spans="2:13" ht="31.5" customHeight="1">
      <c r="B20" s="668" t="s">
        <v>1199</v>
      </c>
      <c r="C20" s="670" t="s">
        <v>107</v>
      </c>
      <c r="D20" s="926"/>
      <c r="E20" s="926"/>
      <c r="F20" s="926"/>
      <c r="G20" s="926"/>
      <c r="H20" s="926"/>
      <c r="I20" s="926"/>
      <c r="J20" s="926"/>
      <c r="K20" s="927"/>
      <c r="L20" s="927"/>
      <c r="M20" s="928"/>
    </row>
    <row r="21" spans="2:13" ht="30.75" customHeight="1">
      <c r="B21" s="668" t="s">
        <v>1200</v>
      </c>
      <c r="C21" s="670" t="s">
        <v>1201</v>
      </c>
      <c r="D21" s="926"/>
      <c r="E21" s="926"/>
      <c r="F21" s="926"/>
      <c r="G21" s="926"/>
      <c r="H21" s="926"/>
      <c r="I21" s="926"/>
      <c r="J21" s="926"/>
      <c r="K21" s="927"/>
      <c r="L21" s="927"/>
      <c r="M21" s="928"/>
    </row>
    <row r="22" spans="2:13" ht="38.25" customHeight="1">
      <c r="B22" s="693" t="s">
        <v>1202</v>
      </c>
      <c r="C22" s="670" t="s">
        <v>108</v>
      </c>
      <c r="D22" s="926"/>
      <c r="E22" s="926"/>
      <c r="F22" s="926"/>
      <c r="G22" s="926"/>
      <c r="H22" s="926"/>
      <c r="I22" s="926"/>
      <c r="J22" s="926"/>
      <c r="K22" s="927"/>
      <c r="L22" s="927"/>
      <c r="M22" s="928"/>
    </row>
    <row r="23" spans="2:13" ht="15.75" customHeight="1">
      <c r="B23" s="668" t="s">
        <v>1203</v>
      </c>
      <c r="C23" s="670" t="s">
        <v>1204</v>
      </c>
      <c r="D23" s="929" t="s">
        <v>1205</v>
      </c>
      <c r="E23" s="929"/>
      <c r="F23" s="929" t="s">
        <v>1206</v>
      </c>
      <c r="G23" s="929"/>
      <c r="H23" s="930" t="s">
        <v>1207</v>
      </c>
      <c r="I23" s="930"/>
      <c r="J23" s="929" t="s">
        <v>1208</v>
      </c>
      <c r="K23" s="929"/>
      <c r="L23" s="929" t="s">
        <v>1209</v>
      </c>
      <c r="M23" s="931"/>
    </row>
    <row r="24" spans="2:13" ht="15.75" customHeight="1">
      <c r="B24" s="753" t="s">
        <v>1210</v>
      </c>
      <c r="C24" s="932" t="s">
        <v>1211</v>
      </c>
      <c r="D24" s="933"/>
      <c r="E24" s="933"/>
      <c r="F24" s="933"/>
      <c r="G24" s="933"/>
      <c r="H24" s="933"/>
      <c r="I24" s="933"/>
      <c r="J24" s="933"/>
      <c r="K24" s="933"/>
      <c r="L24" s="933"/>
      <c r="M24" s="934"/>
    </row>
    <row r="25" spans="2:13" ht="15.75" customHeight="1">
      <c r="B25" s="792"/>
      <c r="C25" s="935" t="s">
        <v>792</v>
      </c>
      <c r="D25" s="936"/>
      <c r="E25" s="936"/>
      <c r="F25" s="936"/>
      <c r="G25" s="936"/>
      <c r="H25" s="936"/>
      <c r="I25" s="936"/>
      <c r="J25" s="936"/>
      <c r="K25" s="936"/>
      <c r="L25" s="936"/>
      <c r="M25" s="937"/>
    </row>
    <row r="26" spans="2:13" ht="15.75" customHeight="1">
      <c r="B26" s="792"/>
      <c r="C26" s="938"/>
      <c r="D26" s="939"/>
      <c r="E26" s="939"/>
      <c r="F26" s="939"/>
      <c r="G26" s="939"/>
      <c r="H26" s="939"/>
      <c r="I26" s="939"/>
      <c r="J26" s="939"/>
      <c r="K26" s="939"/>
      <c r="L26" s="939"/>
      <c r="M26" s="940"/>
    </row>
    <row r="27" spans="2:13" ht="15.75" customHeight="1">
      <c r="B27" s="792"/>
      <c r="C27" s="938"/>
      <c r="D27" s="939"/>
      <c r="E27" s="939"/>
      <c r="F27" s="939"/>
      <c r="G27" s="939"/>
      <c r="H27" s="939"/>
      <c r="I27" s="939"/>
      <c r="J27" s="939"/>
      <c r="K27" s="939"/>
      <c r="L27" s="939"/>
      <c r="M27" s="940"/>
    </row>
    <row r="28" spans="2:13" ht="15.75" customHeight="1">
      <c r="B28" s="792"/>
      <c r="C28" s="938"/>
      <c r="D28" s="939"/>
      <c r="E28" s="939"/>
      <c r="F28" s="939"/>
      <c r="G28" s="939"/>
      <c r="H28" s="939"/>
      <c r="I28" s="939"/>
      <c r="J28" s="939"/>
      <c r="K28" s="939"/>
      <c r="L28" s="939"/>
      <c r="M28" s="940"/>
    </row>
    <row r="29" spans="2:13" ht="15.75" customHeight="1">
      <c r="B29" s="792"/>
      <c r="C29" s="938"/>
      <c r="D29" s="939"/>
      <c r="E29" s="939"/>
      <c r="F29" s="939"/>
      <c r="G29" s="939"/>
      <c r="H29" s="939"/>
      <c r="I29" s="939"/>
      <c r="J29" s="939"/>
      <c r="K29" s="939"/>
      <c r="L29" s="939"/>
      <c r="M29" s="940"/>
    </row>
    <row r="30" spans="2:13" ht="15.75" customHeight="1">
      <c r="B30" s="792"/>
      <c r="C30" s="938"/>
      <c r="D30" s="939"/>
      <c r="E30" s="939"/>
      <c r="F30" s="939"/>
      <c r="G30" s="939"/>
      <c r="H30" s="939"/>
      <c r="I30" s="939"/>
      <c r="J30" s="939"/>
      <c r="K30" s="939"/>
      <c r="L30" s="939"/>
      <c r="M30" s="940"/>
    </row>
    <row r="31" spans="2:13" ht="15.75" customHeight="1">
      <c r="B31" s="792"/>
      <c r="C31" s="938"/>
      <c r="D31" s="939"/>
      <c r="E31" s="939"/>
      <c r="F31" s="939"/>
      <c r="G31" s="939"/>
      <c r="H31" s="939"/>
      <c r="I31" s="939"/>
      <c r="J31" s="939"/>
      <c r="K31" s="939"/>
      <c r="L31" s="939"/>
      <c r="M31" s="940"/>
    </row>
    <row r="32" spans="2:13" ht="15.75" customHeight="1">
      <c r="B32" s="792"/>
      <c r="C32" s="938"/>
      <c r="D32" s="939"/>
      <c r="E32" s="939"/>
      <c r="F32" s="939"/>
      <c r="G32" s="939"/>
      <c r="H32" s="939"/>
      <c r="I32" s="939"/>
      <c r="J32" s="939"/>
      <c r="K32" s="939"/>
      <c r="L32" s="939"/>
      <c r="M32" s="940"/>
    </row>
    <row r="33" spans="2:13" ht="15.75" customHeight="1">
      <c r="B33" s="792"/>
      <c r="C33" s="938"/>
      <c r="D33" s="939"/>
      <c r="E33" s="939"/>
      <c r="F33" s="939"/>
      <c r="G33" s="939"/>
      <c r="H33" s="939"/>
      <c r="I33" s="939"/>
      <c r="J33" s="939"/>
      <c r="K33" s="939"/>
      <c r="L33" s="939"/>
      <c r="M33" s="940"/>
    </row>
    <row r="34" spans="2:13" ht="15.75" customHeight="1">
      <c r="B34" s="792"/>
      <c r="C34" s="938"/>
      <c r="D34" s="939"/>
      <c r="E34" s="939"/>
      <c r="F34" s="939"/>
      <c r="G34" s="939"/>
      <c r="H34" s="939"/>
      <c r="I34" s="939"/>
      <c r="J34" s="939"/>
      <c r="K34" s="939"/>
      <c r="L34" s="939"/>
      <c r="M34" s="940"/>
    </row>
    <row r="35" spans="2:13" ht="31.5" customHeight="1" hidden="1">
      <c r="B35" s="792"/>
      <c r="C35" s="941"/>
      <c r="D35" s="942"/>
      <c r="E35" s="942"/>
      <c r="F35" s="942"/>
      <c r="G35" s="942"/>
      <c r="H35" s="942"/>
      <c r="I35" s="942"/>
      <c r="J35" s="942"/>
      <c r="K35" s="942"/>
      <c r="L35" s="942"/>
      <c r="M35" s="943"/>
    </row>
    <row r="36" spans="2:13" ht="16.5" thickBot="1">
      <c r="B36" s="831"/>
      <c r="C36" s="944" t="s">
        <v>1212</v>
      </c>
      <c r="D36" s="945"/>
      <c r="E36" s="946"/>
      <c r="F36" s="947"/>
      <c r="G36" s="947"/>
      <c r="H36" s="947"/>
      <c r="I36" s="947"/>
      <c r="J36" s="947"/>
      <c r="K36" s="947"/>
      <c r="L36" s="947"/>
      <c r="M36" s="948"/>
    </row>
    <row r="37" spans="2:13" ht="5.25" customHeight="1" thickBot="1">
      <c r="B37" s="949"/>
      <c r="C37" s="950"/>
      <c r="D37" s="950"/>
      <c r="E37" s="950"/>
      <c r="F37" s="950"/>
      <c r="G37" s="950"/>
      <c r="H37" s="950"/>
      <c r="I37" s="950"/>
      <c r="J37" s="950"/>
      <c r="K37" s="950"/>
      <c r="L37" s="950"/>
      <c r="M37" s="950"/>
    </row>
    <row r="38" spans="2:13" ht="20.25" thickBot="1">
      <c r="B38" s="691" t="s">
        <v>1120</v>
      </c>
      <c r="C38" s="890" t="s">
        <v>1213</v>
      </c>
      <c r="D38" s="891"/>
      <c r="E38" s="891"/>
      <c r="F38" s="891"/>
      <c r="G38" s="891"/>
      <c r="H38" s="891"/>
      <c r="I38" s="891"/>
      <c r="J38" s="891"/>
      <c r="K38" s="891"/>
      <c r="L38" s="891"/>
      <c r="M38" s="951"/>
    </row>
    <row r="39" spans="2:13" ht="48" customHeight="1">
      <c r="B39" s="694" t="s">
        <v>1122</v>
      </c>
      <c r="C39" s="692" t="s">
        <v>1214</v>
      </c>
      <c r="D39" s="907"/>
      <c r="E39" s="907"/>
      <c r="F39" s="907"/>
      <c r="G39" s="907"/>
      <c r="H39" s="907"/>
      <c r="I39" s="907"/>
      <c r="J39" s="907"/>
      <c r="K39" s="907"/>
      <c r="L39" s="907"/>
      <c r="M39" s="908"/>
    </row>
    <row r="40" spans="2:13" ht="87.75" customHeight="1">
      <c r="B40" s="668" t="s">
        <v>1123</v>
      </c>
      <c r="C40" s="670" t="s">
        <v>1215</v>
      </c>
      <c r="D40" s="926"/>
      <c r="E40" s="926"/>
      <c r="F40" s="926"/>
      <c r="G40" s="926"/>
      <c r="H40" s="926"/>
      <c r="I40" s="926"/>
      <c r="J40" s="926"/>
      <c r="K40" s="926"/>
      <c r="L40" s="926"/>
      <c r="M40" s="952"/>
    </row>
    <row r="41" spans="2:13" ht="195.75" customHeight="1">
      <c r="B41" s="668" t="s">
        <v>1131</v>
      </c>
      <c r="C41" s="670" t="s">
        <v>793</v>
      </c>
      <c r="D41" s="926" t="s">
        <v>794</v>
      </c>
      <c r="E41" s="926"/>
      <c r="F41" s="926"/>
      <c r="G41" s="926"/>
      <c r="H41" s="926"/>
      <c r="I41" s="926"/>
      <c r="J41" s="926"/>
      <c r="K41" s="926"/>
      <c r="L41" s="926"/>
      <c r="M41" s="952"/>
    </row>
    <row r="42" spans="2:13" ht="73.5" customHeight="1">
      <c r="B42" s="668" t="s">
        <v>1133</v>
      </c>
      <c r="C42" s="670" t="s">
        <v>1217</v>
      </c>
      <c r="D42" s="926"/>
      <c r="E42" s="926"/>
      <c r="F42" s="926"/>
      <c r="G42" s="926"/>
      <c r="H42" s="926"/>
      <c r="I42" s="926"/>
      <c r="J42" s="926"/>
      <c r="K42" s="926"/>
      <c r="L42" s="926"/>
      <c r="M42" s="952"/>
    </row>
    <row r="43" spans="2:13" ht="15.75">
      <c r="B43" s="953" t="s">
        <v>1134</v>
      </c>
      <c r="C43" s="932" t="s">
        <v>1218</v>
      </c>
      <c r="D43" s="743" t="s">
        <v>1219</v>
      </c>
      <c r="E43" s="743"/>
      <c r="F43" s="743"/>
      <c r="G43" s="909"/>
      <c r="H43" s="909"/>
      <c r="I43" s="909"/>
      <c r="J43" s="909"/>
      <c r="K43" s="909"/>
      <c r="L43" s="909"/>
      <c r="M43" s="910"/>
    </row>
    <row r="44" spans="2:13" ht="31.5" customHeight="1">
      <c r="B44" s="953"/>
      <c r="C44" s="954"/>
      <c r="D44" s="955" t="s">
        <v>1220</v>
      </c>
      <c r="E44" s="955"/>
      <c r="F44" s="955"/>
      <c r="G44" s="926"/>
      <c r="H44" s="926"/>
      <c r="I44" s="926"/>
      <c r="J44" s="926"/>
      <c r="K44" s="926"/>
      <c r="L44" s="926"/>
      <c r="M44" s="952"/>
    </row>
    <row r="45" spans="2:13" ht="15.75">
      <c r="B45" s="953"/>
      <c r="C45" s="954"/>
      <c r="D45" s="730" t="s">
        <v>1221</v>
      </c>
      <c r="E45" s="916"/>
      <c r="F45" s="917"/>
      <c r="G45" s="956"/>
      <c r="H45" s="730" t="s">
        <v>1195</v>
      </c>
      <c r="I45" s="957"/>
      <c r="J45" s="917"/>
      <c r="K45" s="917"/>
      <c r="L45" s="917"/>
      <c r="M45" s="920"/>
    </row>
    <row r="46" spans="2:13" ht="48" customHeight="1" thickBot="1">
      <c r="B46" s="673" t="s">
        <v>1135</v>
      </c>
      <c r="C46" s="729" t="s">
        <v>1222</v>
      </c>
      <c r="D46" s="958"/>
      <c r="E46" s="958"/>
      <c r="F46" s="958"/>
      <c r="G46" s="958"/>
      <c r="H46" s="958"/>
      <c r="I46" s="958"/>
      <c r="J46" s="958"/>
      <c r="K46" s="958"/>
      <c r="L46" s="958"/>
      <c r="M46" s="959"/>
    </row>
    <row r="47" spans="2:13" ht="5.25" customHeight="1" thickBot="1">
      <c r="B47" s="885"/>
      <c r="C47" s="960"/>
      <c r="D47" s="961"/>
      <c r="E47" s="961"/>
      <c r="F47" s="961"/>
      <c r="G47" s="961"/>
      <c r="H47" s="961"/>
      <c r="I47" s="961"/>
      <c r="J47" s="961"/>
      <c r="K47" s="961"/>
      <c r="L47" s="961"/>
      <c r="M47" s="961"/>
    </row>
    <row r="48" spans="2:13" ht="20.25" customHeight="1" thickBot="1">
      <c r="B48" s="691" t="s">
        <v>1137</v>
      </c>
      <c r="C48" s="890" t="s">
        <v>109</v>
      </c>
      <c r="D48" s="891"/>
      <c r="E48" s="891"/>
      <c r="F48" s="891"/>
      <c r="G48" s="891"/>
      <c r="H48" s="891"/>
      <c r="I48" s="891"/>
      <c r="J48" s="891"/>
      <c r="K48" s="891"/>
      <c r="L48" s="891"/>
      <c r="M48" s="951"/>
    </row>
    <row r="49" spans="2:13" ht="15.75" customHeight="1">
      <c r="B49" s="690" t="s">
        <v>1139</v>
      </c>
      <c r="C49" s="914" t="s">
        <v>110</v>
      </c>
      <c r="D49" s="962"/>
      <c r="E49" s="962"/>
      <c r="F49" s="962"/>
      <c r="G49" s="962"/>
      <c r="H49" s="962"/>
      <c r="I49" s="962"/>
      <c r="J49" s="895"/>
      <c r="K49" s="895"/>
      <c r="L49" s="963"/>
      <c r="M49" s="731" t="s">
        <v>1223</v>
      </c>
    </row>
    <row r="50" spans="2:13" ht="15.75" customHeight="1">
      <c r="B50" s="668"/>
      <c r="C50" s="932" t="s">
        <v>111</v>
      </c>
      <c r="D50" s="964"/>
      <c r="E50" s="964"/>
      <c r="F50" s="964"/>
      <c r="G50" s="964"/>
      <c r="H50" s="964"/>
      <c r="I50" s="964"/>
      <c r="J50" s="909"/>
      <c r="K50" s="909"/>
      <c r="L50" s="915"/>
      <c r="M50" s="732" t="s">
        <v>1223</v>
      </c>
    </row>
    <row r="51" spans="2:13" ht="15.75" customHeight="1">
      <c r="B51" s="668" t="s">
        <v>1149</v>
      </c>
      <c r="C51" s="932" t="s">
        <v>112</v>
      </c>
      <c r="D51" s="964"/>
      <c r="E51" s="964"/>
      <c r="F51" s="964"/>
      <c r="G51" s="964"/>
      <c r="H51" s="964"/>
      <c r="I51" s="964"/>
      <c r="J51" s="909"/>
      <c r="K51" s="909"/>
      <c r="L51" s="915"/>
      <c r="M51" s="732" t="s">
        <v>1223</v>
      </c>
    </row>
    <row r="52" spans="2:13" ht="15.75" customHeight="1">
      <c r="B52" s="953"/>
      <c r="C52" s="965" t="s">
        <v>113</v>
      </c>
      <c r="D52" s="849"/>
      <c r="E52" s="849"/>
      <c r="F52" s="849"/>
      <c r="G52" s="849"/>
      <c r="H52" s="849"/>
      <c r="I52" s="966"/>
      <c r="J52" s="967"/>
      <c r="K52" s="849"/>
      <c r="L52" s="966"/>
      <c r="M52" s="732" t="s">
        <v>1223</v>
      </c>
    </row>
    <row r="53" spans="2:13" ht="15.75" customHeight="1">
      <c r="B53" s="953"/>
      <c r="C53" s="965" t="s">
        <v>114</v>
      </c>
      <c r="D53" s="968"/>
      <c r="E53" s="968"/>
      <c r="F53" s="968"/>
      <c r="G53" s="968"/>
      <c r="H53" s="968"/>
      <c r="I53" s="968"/>
      <c r="J53" s="969"/>
      <c r="K53" s="970"/>
      <c r="L53" s="971"/>
      <c r="M53" s="732" t="s">
        <v>1223</v>
      </c>
    </row>
    <row r="54" spans="2:13" ht="15.75">
      <c r="B54" s="953"/>
      <c r="C54" s="932" t="s">
        <v>115</v>
      </c>
      <c r="D54" s="964"/>
      <c r="E54" s="964"/>
      <c r="F54" s="964"/>
      <c r="G54" s="964"/>
      <c r="H54" s="964"/>
      <c r="I54" s="964"/>
      <c r="J54" s="972"/>
      <c r="K54" s="972"/>
      <c r="L54" s="972"/>
      <c r="M54" s="732" t="s">
        <v>1223</v>
      </c>
    </row>
    <row r="55" spans="2:13" ht="33.75" customHeight="1" thickBot="1">
      <c r="B55" s="673" t="s">
        <v>1151</v>
      </c>
      <c r="C55" s="973" t="s">
        <v>795</v>
      </c>
      <c r="D55" s="883"/>
      <c r="E55" s="883"/>
      <c r="F55" s="883"/>
      <c r="G55" s="883"/>
      <c r="H55" s="883"/>
      <c r="I55" s="974"/>
      <c r="J55" s="975"/>
      <c r="K55" s="976"/>
      <c r="L55" s="977"/>
      <c r="M55" s="733" t="s">
        <v>1224</v>
      </c>
    </row>
    <row r="56" spans="2:13" ht="26.25" customHeight="1" thickBot="1">
      <c r="B56" s="885"/>
      <c r="C56" s="886"/>
      <c r="D56" s="886"/>
      <c r="E56" s="886"/>
      <c r="F56" s="886"/>
      <c r="G56" s="886"/>
      <c r="H56" s="886"/>
      <c r="I56" s="886"/>
      <c r="J56" s="886"/>
      <c r="K56" s="886"/>
      <c r="L56" s="886"/>
      <c r="M56" s="886"/>
    </row>
    <row r="57" spans="2:13" ht="20.25" customHeight="1" thickBot="1">
      <c r="B57" s="691" t="s">
        <v>1156</v>
      </c>
      <c r="C57" s="978" t="s">
        <v>1161</v>
      </c>
      <c r="D57" s="979"/>
      <c r="E57" s="979"/>
      <c r="F57" s="979"/>
      <c r="G57" s="979"/>
      <c r="H57" s="979"/>
      <c r="I57" s="979"/>
      <c r="J57" s="979"/>
      <c r="K57" s="979"/>
      <c r="L57" s="979"/>
      <c r="M57" s="980"/>
    </row>
    <row r="58" spans="2:13" s="291" customFormat="1" ht="63.75" customHeight="1">
      <c r="B58" s="981"/>
      <c r="C58" s="982" t="s">
        <v>1268</v>
      </c>
      <c r="D58" s="983"/>
      <c r="E58" s="983"/>
      <c r="F58" s="983"/>
      <c r="G58" s="983"/>
      <c r="H58" s="983"/>
      <c r="I58" s="983"/>
      <c r="J58" s="983"/>
      <c r="K58" s="983"/>
      <c r="L58" s="983"/>
      <c r="M58" s="984"/>
    </row>
    <row r="59" spans="2:13" ht="31.5" customHeight="1">
      <c r="B59" s="754"/>
      <c r="C59" s="955" t="s">
        <v>1282</v>
      </c>
      <c r="D59" s="985"/>
      <c r="E59" s="985"/>
      <c r="F59" s="985"/>
      <c r="G59" s="985"/>
      <c r="H59" s="985"/>
      <c r="I59" s="985"/>
      <c r="J59" s="985"/>
      <c r="K59" s="985"/>
      <c r="L59" s="985"/>
      <c r="M59" s="986"/>
    </row>
    <row r="60" spans="2:13" ht="48" customHeight="1">
      <c r="B60" s="754"/>
      <c r="C60" s="955" t="s">
        <v>1283</v>
      </c>
      <c r="D60" s="985"/>
      <c r="E60" s="985"/>
      <c r="F60" s="985"/>
      <c r="G60" s="985"/>
      <c r="H60" s="985"/>
      <c r="I60" s="985"/>
      <c r="J60" s="985"/>
      <c r="K60" s="985"/>
      <c r="L60" s="985"/>
      <c r="M60" s="986"/>
    </row>
    <row r="61" spans="2:13" ht="66" customHeight="1">
      <c r="B61" s="754"/>
      <c r="C61" s="796" t="s">
        <v>1271</v>
      </c>
      <c r="D61" s="849"/>
      <c r="E61" s="849"/>
      <c r="F61" s="849"/>
      <c r="G61" s="849"/>
      <c r="H61" s="849"/>
      <c r="I61" s="849"/>
      <c r="J61" s="849"/>
      <c r="K61" s="849"/>
      <c r="L61" s="849"/>
      <c r="M61" s="850"/>
    </row>
    <row r="62" spans="2:13" ht="48" customHeight="1">
      <c r="B62" s="754"/>
      <c r="C62" s="796" t="s">
        <v>1284</v>
      </c>
      <c r="D62" s="849"/>
      <c r="E62" s="849"/>
      <c r="F62" s="849"/>
      <c r="G62" s="849"/>
      <c r="H62" s="849"/>
      <c r="I62" s="849"/>
      <c r="J62" s="849"/>
      <c r="K62" s="849"/>
      <c r="L62" s="849"/>
      <c r="M62" s="850"/>
    </row>
    <row r="63" spans="2:13" ht="33.75" customHeight="1">
      <c r="B63" s="754"/>
      <c r="C63" s="796" t="s">
        <v>1285</v>
      </c>
      <c r="D63" s="849"/>
      <c r="E63" s="849"/>
      <c r="F63" s="849"/>
      <c r="G63" s="849"/>
      <c r="H63" s="849"/>
      <c r="I63" s="849"/>
      <c r="J63" s="849"/>
      <c r="K63" s="849"/>
      <c r="L63" s="849"/>
      <c r="M63" s="850"/>
    </row>
    <row r="64" spans="2:13" ht="49.5" customHeight="1">
      <c r="B64" s="754"/>
      <c r="C64" s="796" t="s">
        <v>1277</v>
      </c>
      <c r="D64" s="849"/>
      <c r="E64" s="849"/>
      <c r="F64" s="849"/>
      <c r="G64" s="849"/>
      <c r="H64" s="849"/>
      <c r="I64" s="849"/>
      <c r="J64" s="849"/>
      <c r="K64" s="849"/>
      <c r="L64" s="849"/>
      <c r="M64" s="850"/>
    </row>
    <row r="65" spans="2:13" ht="46.5" customHeight="1">
      <c r="B65" s="754"/>
      <c r="C65" s="796" t="s">
        <v>1278</v>
      </c>
      <c r="D65" s="849"/>
      <c r="E65" s="849"/>
      <c r="F65" s="849"/>
      <c r="G65" s="849"/>
      <c r="H65" s="849"/>
      <c r="I65" s="849"/>
      <c r="J65" s="849"/>
      <c r="K65" s="849"/>
      <c r="L65" s="849"/>
      <c r="M65" s="850"/>
    </row>
    <row r="66" spans="2:13" ht="19.5" customHeight="1">
      <c r="B66" s="754"/>
      <c r="C66" s="796" t="s">
        <v>1279</v>
      </c>
      <c r="D66" s="849"/>
      <c r="E66" s="849"/>
      <c r="F66" s="849"/>
      <c r="G66" s="849"/>
      <c r="H66" s="849"/>
      <c r="I66" s="849"/>
      <c r="J66" s="849"/>
      <c r="K66" s="849"/>
      <c r="L66" s="849"/>
      <c r="M66" s="850"/>
    </row>
    <row r="67" spans="2:13" ht="15.75" customHeight="1" thickBot="1">
      <c r="B67" s="754"/>
      <c r="C67" s="955" t="s">
        <v>1286</v>
      </c>
      <c r="D67" s="985"/>
      <c r="E67" s="985"/>
      <c r="F67" s="985"/>
      <c r="G67" s="985"/>
      <c r="H67" s="985"/>
      <c r="I67" s="985"/>
      <c r="J67" s="985"/>
      <c r="K67" s="985"/>
      <c r="L67" s="985"/>
      <c r="M67" s="986"/>
    </row>
    <row r="68" spans="2:13" ht="4.5" customHeight="1" thickBot="1">
      <c r="B68" s="987"/>
      <c r="C68" s="787"/>
      <c r="D68" s="787"/>
      <c r="E68" s="787"/>
      <c r="F68" s="787"/>
      <c r="G68" s="787"/>
      <c r="H68" s="787"/>
      <c r="I68" s="787"/>
      <c r="J68" s="787"/>
      <c r="K68" s="787"/>
      <c r="L68" s="787"/>
      <c r="M68" s="787"/>
    </row>
    <row r="69" spans="2:13" ht="20.25" customHeight="1" thickBot="1">
      <c r="B69" s="691" t="s">
        <v>1162</v>
      </c>
      <c r="C69" s="978" t="s">
        <v>1226</v>
      </c>
      <c r="D69" s="979"/>
      <c r="E69" s="979"/>
      <c r="F69" s="979"/>
      <c r="G69" s="979"/>
      <c r="H69" s="979"/>
      <c r="I69" s="979"/>
      <c r="J69" s="979"/>
      <c r="K69" s="979"/>
      <c r="L69" s="979"/>
      <c r="M69" s="980"/>
    </row>
    <row r="70" spans="2:13" ht="15.75" customHeight="1">
      <c r="B70" s="981"/>
      <c r="C70" s="770" t="s">
        <v>1227</v>
      </c>
      <c r="D70" s="794"/>
      <c r="E70" s="794"/>
      <c r="F70" s="794"/>
      <c r="G70" s="794"/>
      <c r="H70" s="794"/>
      <c r="I70" s="794"/>
      <c r="J70" s="794"/>
      <c r="K70" s="794"/>
      <c r="L70" s="794"/>
      <c r="M70" s="795"/>
    </row>
    <row r="71" spans="2:13" ht="33.75" customHeight="1">
      <c r="B71" s="988"/>
      <c r="C71" s="796" t="s">
        <v>1287</v>
      </c>
      <c r="D71" s="849"/>
      <c r="E71" s="849"/>
      <c r="F71" s="849"/>
      <c r="G71" s="849"/>
      <c r="H71" s="849"/>
      <c r="I71" s="849"/>
      <c r="J71" s="849"/>
      <c r="K71" s="849"/>
      <c r="L71" s="849"/>
      <c r="M71" s="850"/>
    </row>
    <row r="72" spans="2:13" ht="15.75" customHeight="1">
      <c r="B72" s="754"/>
      <c r="C72" s="955" t="s">
        <v>1288</v>
      </c>
      <c r="D72" s="985"/>
      <c r="E72" s="985"/>
      <c r="F72" s="985"/>
      <c r="G72" s="985"/>
      <c r="H72" s="985"/>
      <c r="I72" s="985"/>
      <c r="J72" s="985"/>
      <c r="K72" s="985"/>
      <c r="L72" s="985"/>
      <c r="M72" s="986"/>
    </row>
    <row r="73" spans="2:13" ht="31.5" customHeight="1">
      <c r="B73" s="754"/>
      <c r="C73" s="955" t="s">
        <v>1289</v>
      </c>
      <c r="D73" s="985"/>
      <c r="E73" s="985"/>
      <c r="F73" s="985"/>
      <c r="G73" s="985"/>
      <c r="H73" s="985"/>
      <c r="I73" s="985"/>
      <c r="J73" s="985"/>
      <c r="K73" s="985"/>
      <c r="L73" s="985"/>
      <c r="M73" s="986"/>
    </row>
    <row r="74" spans="2:13" ht="15.75" customHeight="1">
      <c r="B74" s="754"/>
      <c r="C74" s="955" t="s">
        <v>1290</v>
      </c>
      <c r="D74" s="985"/>
      <c r="E74" s="985"/>
      <c r="F74" s="985"/>
      <c r="G74" s="985"/>
      <c r="H74" s="985"/>
      <c r="I74" s="985"/>
      <c r="J74" s="985"/>
      <c r="K74" s="985"/>
      <c r="L74" s="985"/>
      <c r="M74" s="986"/>
    </row>
    <row r="75" spans="2:13" ht="15.75" customHeight="1">
      <c r="B75" s="754"/>
      <c r="C75" s="955" t="s">
        <v>1291</v>
      </c>
      <c r="D75" s="985"/>
      <c r="E75" s="985"/>
      <c r="F75" s="985"/>
      <c r="G75" s="985"/>
      <c r="H75" s="985"/>
      <c r="I75" s="985"/>
      <c r="J75" s="985"/>
      <c r="K75" s="985"/>
      <c r="L75" s="985"/>
      <c r="M75" s="986"/>
    </row>
    <row r="76" spans="2:13" ht="31.5" customHeight="1" thickBot="1">
      <c r="B76" s="831"/>
      <c r="C76" s="833" t="s">
        <v>0</v>
      </c>
      <c r="D76" s="945"/>
      <c r="E76" s="945"/>
      <c r="F76" s="945"/>
      <c r="G76" s="945"/>
      <c r="H76" s="945"/>
      <c r="I76" s="945"/>
      <c r="J76" s="945"/>
      <c r="K76" s="945"/>
      <c r="L76" s="945"/>
      <c r="M76" s="994"/>
    </row>
    <row r="77" spans="2:13" ht="16.5" thickBot="1">
      <c r="B77" s="949"/>
      <c r="C77" s="950"/>
      <c r="D77" s="950"/>
      <c r="E77" s="950"/>
      <c r="F77" s="950"/>
      <c r="G77" s="950"/>
      <c r="H77" s="950"/>
      <c r="I77" s="950"/>
      <c r="J77" s="950"/>
      <c r="K77" s="950"/>
      <c r="L77" s="950"/>
      <c r="M77" s="950"/>
    </row>
    <row r="78" spans="2:13" ht="45" customHeight="1">
      <c r="B78" s="734" t="s">
        <v>1228</v>
      </c>
      <c r="C78" s="995"/>
      <c r="D78" s="996"/>
      <c r="E78" s="996"/>
      <c r="F78" s="997"/>
      <c r="G78" s="998" t="s">
        <v>1229</v>
      </c>
      <c r="H78" s="998"/>
      <c r="I78" s="999"/>
      <c r="J78" s="1000"/>
      <c r="K78" s="1000"/>
      <c r="L78" s="1000"/>
      <c r="M78" s="1001"/>
    </row>
    <row r="79" spans="2:13" ht="45" customHeight="1" thickBot="1">
      <c r="B79" s="735" t="s">
        <v>1230</v>
      </c>
      <c r="C79" s="736"/>
      <c r="D79" s="989"/>
      <c r="E79" s="989"/>
      <c r="F79" s="989"/>
      <c r="G79" s="990" t="s">
        <v>1231</v>
      </c>
      <c r="H79" s="990"/>
      <c r="I79" s="991"/>
      <c r="J79" s="992"/>
      <c r="K79" s="992"/>
      <c r="L79" s="992"/>
      <c r="M79" s="993"/>
    </row>
    <row r="80" spans="4:13" ht="15.75" customHeight="1">
      <c r="D80" s="676"/>
      <c r="E80" s="695"/>
      <c r="F80" s="695"/>
      <c r="G80" s="695"/>
      <c r="H80" s="695"/>
      <c r="I80" s="695"/>
      <c r="J80" s="697"/>
      <c r="K80" s="697"/>
      <c r="L80" s="697"/>
      <c r="M80" s="697"/>
    </row>
    <row r="81" spans="4:13" ht="15.75" customHeight="1">
      <c r="D81" s="676"/>
      <c r="E81" s="695"/>
      <c r="F81" s="695"/>
      <c r="G81" s="695"/>
      <c r="H81" s="695"/>
      <c r="I81" s="695"/>
      <c r="J81" s="697"/>
      <c r="K81" s="697"/>
      <c r="L81" s="697"/>
      <c r="M81" s="697"/>
    </row>
    <row r="82" spans="4:13" ht="15.75">
      <c r="D82" s="676"/>
      <c r="E82" s="695"/>
      <c r="F82" s="695"/>
      <c r="G82" s="695"/>
      <c r="H82" s="695"/>
      <c r="I82" s="695"/>
      <c r="J82" s="695"/>
      <c r="K82" s="695"/>
      <c r="L82" s="695"/>
      <c r="M82" s="695"/>
    </row>
    <row r="83" spans="4:13" ht="15.75">
      <c r="D83" s="676"/>
      <c r="E83" s="698"/>
      <c r="F83" s="698"/>
      <c r="G83" s="698"/>
      <c r="H83" s="698"/>
      <c r="I83" s="698"/>
      <c r="J83" s="699"/>
      <c r="K83" s="699"/>
      <c r="L83" s="699"/>
      <c r="M83" s="699"/>
    </row>
    <row r="84" spans="4:13" ht="15.75">
      <c r="D84" s="695"/>
      <c r="E84" s="697"/>
      <c r="F84" s="697"/>
      <c r="G84" s="697"/>
      <c r="H84" s="697"/>
      <c r="I84" s="697"/>
      <c r="J84" s="695"/>
      <c r="K84" s="695"/>
      <c r="L84" s="695"/>
      <c r="M84" s="695"/>
    </row>
    <row r="85" spans="4:13" ht="15.75">
      <c r="D85" s="676"/>
      <c r="E85" s="697"/>
      <c r="F85" s="697"/>
      <c r="G85" s="697"/>
      <c r="H85" s="697"/>
      <c r="I85" s="697"/>
      <c r="J85" s="695"/>
      <c r="K85" s="695"/>
      <c r="L85" s="695"/>
      <c r="M85" s="695"/>
    </row>
    <row r="86" spans="4:13" ht="15.75">
      <c r="D86" s="676"/>
      <c r="E86" s="697"/>
      <c r="F86" s="697"/>
      <c r="G86" s="697"/>
      <c r="H86" s="697"/>
      <c r="I86" s="697"/>
      <c r="J86" s="695"/>
      <c r="K86" s="695"/>
      <c r="L86" s="695"/>
      <c r="M86" s="695"/>
    </row>
    <row r="87" spans="4:13" ht="15.75">
      <c r="D87" s="676"/>
      <c r="E87" s="697"/>
      <c r="F87" s="697"/>
      <c r="G87" s="697"/>
      <c r="H87" s="697"/>
      <c r="I87" s="697"/>
      <c r="J87" s="695"/>
      <c r="K87" s="695"/>
      <c r="L87" s="695"/>
      <c r="M87" s="695"/>
    </row>
    <row r="88" spans="4:13" ht="15.75">
      <c r="D88" s="676"/>
      <c r="E88" s="676"/>
      <c r="F88" s="695"/>
      <c r="G88" s="695"/>
      <c r="H88" s="695"/>
      <c r="I88" s="695"/>
      <c r="J88" s="695"/>
      <c r="K88" s="695"/>
      <c r="L88" s="695"/>
      <c r="M88" s="700"/>
    </row>
    <row r="89" spans="3:13" ht="15.75" customHeight="1">
      <c r="C89" s="676"/>
      <c r="D89" s="676"/>
      <c r="E89" s="676"/>
      <c r="F89" s="676"/>
      <c r="G89" s="676"/>
      <c r="H89" s="676"/>
      <c r="I89" s="676"/>
      <c r="J89" s="676"/>
      <c r="K89" s="676"/>
      <c r="L89" s="676"/>
      <c r="M89" s="676"/>
    </row>
    <row r="90" spans="4:13" ht="15.75" customHeight="1">
      <c r="D90" s="676"/>
      <c r="E90" s="701"/>
      <c r="F90" s="701"/>
      <c r="G90" s="701"/>
      <c r="H90" s="701"/>
      <c r="I90" s="701"/>
      <c r="J90" s="701"/>
      <c r="K90" s="702"/>
      <c r="L90" s="702"/>
      <c r="M90" s="703"/>
    </row>
    <row r="91" spans="4:13" ht="15.75" customHeight="1">
      <c r="D91" s="695"/>
      <c r="E91" s="697"/>
      <c r="F91" s="697"/>
      <c r="G91" s="697"/>
      <c r="H91" s="697"/>
      <c r="I91" s="697"/>
      <c r="J91" s="697"/>
      <c r="K91" s="702"/>
      <c r="L91" s="702"/>
      <c r="M91" s="703"/>
    </row>
    <row r="92" spans="4:13" ht="15.75" customHeight="1">
      <c r="D92" s="695"/>
      <c r="E92" s="695"/>
      <c r="F92" s="695"/>
      <c r="G92" s="695"/>
      <c r="H92" s="695"/>
      <c r="I92" s="695"/>
      <c r="J92" s="695"/>
      <c r="K92" s="695"/>
      <c r="L92" s="695"/>
      <c r="M92" s="695"/>
    </row>
    <row r="93" spans="4:13" ht="15.75" customHeight="1">
      <c r="D93" s="695"/>
      <c r="E93" s="695"/>
      <c r="F93" s="695"/>
      <c r="G93" s="695"/>
      <c r="H93" s="695"/>
      <c r="I93" s="695"/>
      <c r="J93" s="695"/>
      <c r="K93" s="695"/>
      <c r="L93" s="695"/>
      <c r="M93" s="695"/>
    </row>
    <row r="94" spans="4:13" ht="15.75" customHeight="1">
      <c r="D94" s="695"/>
      <c r="E94" s="695"/>
      <c r="F94" s="695"/>
      <c r="G94" s="695"/>
      <c r="H94" s="695"/>
      <c r="I94" s="695"/>
      <c r="J94" s="695"/>
      <c r="K94" s="695"/>
      <c r="L94" s="695"/>
      <c r="M94" s="695"/>
    </row>
    <row r="95" spans="4:13" ht="15.75" customHeight="1">
      <c r="D95" s="695"/>
      <c r="E95" s="695"/>
      <c r="F95" s="695"/>
      <c r="G95" s="695"/>
      <c r="H95" s="695"/>
      <c r="I95" s="695"/>
      <c r="J95" s="695"/>
      <c r="K95" s="695"/>
      <c r="L95" s="695"/>
      <c r="M95" s="695"/>
    </row>
    <row r="96" spans="2:13" ht="15.75" customHeight="1">
      <c r="B96" s="704"/>
      <c r="C96" s="705"/>
      <c r="D96" s="706"/>
      <c r="E96" s="706"/>
      <c r="F96" s="706"/>
      <c r="G96" s="706"/>
      <c r="H96" s="706"/>
      <c r="I96" s="706"/>
      <c r="J96" s="706"/>
      <c r="K96" s="706"/>
      <c r="L96" s="706"/>
      <c r="M96" s="706"/>
    </row>
    <row r="97" spans="2:13" ht="15.75" customHeight="1">
      <c r="B97" s="707"/>
      <c r="D97" s="695"/>
      <c r="E97" s="695"/>
      <c r="F97" s="695"/>
      <c r="G97" s="695"/>
      <c r="H97" s="695"/>
      <c r="I97" s="695"/>
      <c r="J97" s="695"/>
      <c r="K97" s="695"/>
      <c r="L97" s="695"/>
      <c r="M97" s="695"/>
    </row>
    <row r="98" spans="2:13" ht="15.75" customHeight="1">
      <c r="B98" s="707"/>
      <c r="D98" s="695"/>
      <c r="E98" s="695"/>
      <c r="F98" s="695"/>
      <c r="G98" s="695"/>
      <c r="H98" s="695"/>
      <c r="I98" s="695"/>
      <c r="J98" s="695"/>
      <c r="K98" s="695"/>
      <c r="L98" s="695"/>
      <c r="M98" s="695"/>
    </row>
    <row r="99" spans="2:13" ht="15.75" customHeight="1">
      <c r="B99" s="707"/>
      <c r="D99" s="695"/>
      <c r="E99" s="695"/>
      <c r="F99" s="695"/>
      <c r="G99" s="695"/>
      <c r="H99" s="695"/>
      <c r="I99" s="695"/>
      <c r="J99" s="695"/>
      <c r="K99" s="695"/>
      <c r="L99" s="695"/>
      <c r="M99" s="695"/>
    </row>
    <row r="100" spans="2:13" ht="15.75" customHeight="1">
      <c r="B100" s="707"/>
      <c r="D100" s="695"/>
      <c r="E100" s="695"/>
      <c r="F100" s="695"/>
      <c r="G100" s="695"/>
      <c r="H100" s="695"/>
      <c r="I100" s="695"/>
      <c r="J100" s="695"/>
      <c r="K100" s="695"/>
      <c r="L100" s="695"/>
      <c r="M100" s="695"/>
    </row>
    <row r="101" spans="2:13" ht="15.75" customHeight="1">
      <c r="B101" s="707"/>
      <c r="D101" s="695"/>
      <c r="E101" s="695"/>
      <c r="F101" s="695"/>
      <c r="G101" s="695"/>
      <c r="H101" s="695"/>
      <c r="I101" s="695"/>
      <c r="J101" s="695"/>
      <c r="K101" s="695"/>
      <c r="L101" s="695"/>
      <c r="M101" s="695"/>
    </row>
    <row r="102" spans="2:13" ht="15.75" customHeight="1">
      <c r="B102" s="707"/>
      <c r="D102" s="695"/>
      <c r="E102" s="695"/>
      <c r="F102" s="695"/>
      <c r="G102" s="695"/>
      <c r="H102" s="695"/>
      <c r="I102" s="695"/>
      <c r="J102" s="695"/>
      <c r="K102" s="695"/>
      <c r="L102" s="695"/>
      <c r="M102" s="695"/>
    </row>
    <row r="103" spans="2:13" ht="15.75" customHeight="1">
      <c r="B103" s="707"/>
      <c r="D103" s="695"/>
      <c r="E103" s="695"/>
      <c r="F103" s="695"/>
      <c r="G103" s="695"/>
      <c r="H103" s="695"/>
      <c r="I103" s="695"/>
      <c r="J103" s="695"/>
      <c r="K103" s="695"/>
      <c r="L103" s="695"/>
      <c r="M103" s="695"/>
    </row>
    <row r="104" spans="2:13" ht="15.75" customHeight="1">
      <c r="B104" s="707"/>
      <c r="D104" s="695"/>
      <c r="E104" s="695"/>
      <c r="F104" s="695"/>
      <c r="G104" s="695"/>
      <c r="H104" s="695"/>
      <c r="I104" s="695"/>
      <c r="J104" s="695"/>
      <c r="K104" s="695"/>
      <c r="L104" s="695"/>
      <c r="M104" s="695"/>
    </row>
    <row r="105" spans="2:13" ht="15.75" customHeight="1">
      <c r="B105" s="707"/>
      <c r="D105" s="695"/>
      <c r="E105" s="695"/>
      <c r="F105" s="695"/>
      <c r="G105" s="695"/>
      <c r="H105" s="695"/>
      <c r="I105" s="695"/>
      <c r="J105" s="695"/>
      <c r="K105" s="695"/>
      <c r="L105" s="695"/>
      <c r="M105" s="695"/>
    </row>
    <row r="106" spans="4:13" ht="15.75" customHeight="1">
      <c r="D106" s="695"/>
      <c r="E106" s="695"/>
      <c r="F106" s="695"/>
      <c r="G106" s="695"/>
      <c r="H106" s="695"/>
      <c r="I106" s="695"/>
      <c r="J106" s="695"/>
      <c r="K106" s="695"/>
      <c r="L106" s="695"/>
      <c r="M106" s="695"/>
    </row>
    <row r="107" spans="4:13" ht="15.75" customHeight="1">
      <c r="D107" s="695"/>
      <c r="E107" s="695"/>
      <c r="F107" s="695"/>
      <c r="G107" s="695"/>
      <c r="H107" s="695"/>
      <c r="I107" s="695"/>
      <c r="J107" s="695"/>
      <c r="K107" s="695"/>
      <c r="L107" s="695"/>
      <c r="M107" s="695"/>
    </row>
    <row r="108" spans="4:13" ht="15.75" customHeight="1">
      <c r="D108" s="695"/>
      <c r="E108" s="695"/>
      <c r="F108" s="695"/>
      <c r="G108" s="695"/>
      <c r="H108" s="695"/>
      <c r="I108" s="695"/>
      <c r="J108" s="695"/>
      <c r="K108" s="695"/>
      <c r="L108" s="695"/>
      <c r="M108" s="695"/>
    </row>
    <row r="109" spans="4:13" ht="15.75" customHeight="1">
      <c r="D109" s="695"/>
      <c r="E109" s="695"/>
      <c r="F109" s="695"/>
      <c r="G109" s="695"/>
      <c r="H109" s="695"/>
      <c r="I109" s="695"/>
      <c r="J109" s="695"/>
      <c r="K109" s="695"/>
      <c r="L109" s="695"/>
      <c r="M109" s="695"/>
    </row>
    <row r="110" spans="4:13" ht="15.75" customHeight="1">
      <c r="D110" s="695"/>
      <c r="E110" s="695"/>
      <c r="F110" s="695"/>
      <c r="G110" s="695"/>
      <c r="H110" s="695"/>
      <c r="I110" s="695"/>
      <c r="J110" s="695"/>
      <c r="K110" s="695"/>
      <c r="L110" s="695"/>
      <c r="M110" s="695"/>
    </row>
    <row r="111" spans="4:13" ht="15.75" customHeight="1">
      <c r="D111" s="695"/>
      <c r="E111" s="695"/>
      <c r="F111" s="695"/>
      <c r="G111" s="695"/>
      <c r="H111" s="695"/>
      <c r="I111" s="695"/>
      <c r="J111" s="695"/>
      <c r="K111" s="695"/>
      <c r="L111" s="695"/>
      <c r="M111" s="695"/>
    </row>
    <row r="112" spans="4:13" ht="15.75" customHeight="1">
      <c r="D112" s="695"/>
      <c r="E112" s="695"/>
      <c r="F112" s="695"/>
      <c r="G112" s="695"/>
      <c r="H112" s="695"/>
      <c r="I112" s="695"/>
      <c r="J112" s="695"/>
      <c r="K112" s="695"/>
      <c r="L112" s="695"/>
      <c r="M112" s="695"/>
    </row>
    <row r="113" spans="4:13" ht="15.75" customHeight="1">
      <c r="D113" s="695"/>
      <c r="E113" s="695"/>
      <c r="F113" s="695"/>
      <c r="G113" s="695"/>
      <c r="H113" s="695"/>
      <c r="I113" s="695"/>
      <c r="J113" s="695"/>
      <c r="K113" s="695"/>
      <c r="L113" s="695"/>
      <c r="M113" s="695"/>
    </row>
  </sheetData>
  <mergeCells count="100">
    <mergeCell ref="D79:F79"/>
    <mergeCell ref="G79:H79"/>
    <mergeCell ref="I79:M79"/>
    <mergeCell ref="C76:M76"/>
    <mergeCell ref="B77:M77"/>
    <mergeCell ref="C78:F78"/>
    <mergeCell ref="G78:H78"/>
    <mergeCell ref="I78:M78"/>
    <mergeCell ref="C67:M67"/>
    <mergeCell ref="B68:M68"/>
    <mergeCell ref="C69:M69"/>
    <mergeCell ref="B70:B76"/>
    <mergeCell ref="C70:M70"/>
    <mergeCell ref="C71:M71"/>
    <mergeCell ref="C72:M72"/>
    <mergeCell ref="C73:M73"/>
    <mergeCell ref="C74:M74"/>
    <mergeCell ref="C75:M75"/>
    <mergeCell ref="B58:B67"/>
    <mergeCell ref="C58:M58"/>
    <mergeCell ref="C59:M59"/>
    <mergeCell ref="C60:M60"/>
    <mergeCell ref="C61:M61"/>
    <mergeCell ref="C62:M62"/>
    <mergeCell ref="C63:M63"/>
    <mergeCell ref="C64:M64"/>
    <mergeCell ref="C65:M65"/>
    <mergeCell ref="C66:M66"/>
    <mergeCell ref="C55:I55"/>
    <mergeCell ref="J55:L55"/>
    <mergeCell ref="B56:M56"/>
    <mergeCell ref="C57:M57"/>
    <mergeCell ref="B52:B54"/>
    <mergeCell ref="C52:I52"/>
    <mergeCell ref="J52:L52"/>
    <mergeCell ref="C53:I53"/>
    <mergeCell ref="J53:L53"/>
    <mergeCell ref="C54:I54"/>
    <mergeCell ref="J54:L54"/>
    <mergeCell ref="C50:I50"/>
    <mergeCell ref="J50:L50"/>
    <mergeCell ref="C51:I51"/>
    <mergeCell ref="J51:L51"/>
    <mergeCell ref="D46:M46"/>
    <mergeCell ref="B47:M47"/>
    <mergeCell ref="C48:M48"/>
    <mergeCell ref="C49:I49"/>
    <mergeCell ref="J49:L49"/>
    <mergeCell ref="D41:M41"/>
    <mergeCell ref="D42:M42"/>
    <mergeCell ref="B43:B45"/>
    <mergeCell ref="C43:C45"/>
    <mergeCell ref="D43:F43"/>
    <mergeCell ref="G43:M43"/>
    <mergeCell ref="D44:F44"/>
    <mergeCell ref="G44:M44"/>
    <mergeCell ref="E45:G45"/>
    <mergeCell ref="I45:M45"/>
    <mergeCell ref="B37:M37"/>
    <mergeCell ref="C38:M38"/>
    <mergeCell ref="D39:M39"/>
    <mergeCell ref="D40:M40"/>
    <mergeCell ref="B24:B36"/>
    <mergeCell ref="C24:M24"/>
    <mergeCell ref="C25:M35"/>
    <mergeCell ref="C36:D36"/>
    <mergeCell ref="E36:M36"/>
    <mergeCell ref="D22:M22"/>
    <mergeCell ref="D23:E23"/>
    <mergeCell ref="F23:G23"/>
    <mergeCell ref="H23:I23"/>
    <mergeCell ref="J23:K23"/>
    <mergeCell ref="L23:M23"/>
    <mergeCell ref="D18:M18"/>
    <mergeCell ref="D19:M19"/>
    <mergeCell ref="D20:M20"/>
    <mergeCell ref="D21:M21"/>
    <mergeCell ref="B14:B17"/>
    <mergeCell ref="C14:C17"/>
    <mergeCell ref="E14:J14"/>
    <mergeCell ref="L14:M14"/>
    <mergeCell ref="E15:J15"/>
    <mergeCell ref="L15:M15"/>
    <mergeCell ref="E16:I16"/>
    <mergeCell ref="K16:M16"/>
    <mergeCell ref="E17:M17"/>
    <mergeCell ref="B10:M10"/>
    <mergeCell ref="C11:M11"/>
    <mergeCell ref="D12:M12"/>
    <mergeCell ref="D13:M13"/>
    <mergeCell ref="C6:M6"/>
    <mergeCell ref="D7:M7"/>
    <mergeCell ref="D8:M8"/>
    <mergeCell ref="D9:M9"/>
    <mergeCell ref="B1:C5"/>
    <mergeCell ref="D1:M1"/>
    <mergeCell ref="D2:M2"/>
    <mergeCell ref="D3:M3"/>
    <mergeCell ref="D4:M4"/>
    <mergeCell ref="D5:M5"/>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100"/>
  <sheetViews>
    <sheetView workbookViewId="0" topLeftCell="B1">
      <selection activeCell="D9" sqref="D9:M9"/>
    </sheetView>
  </sheetViews>
  <sheetFormatPr defaultColWidth="9.00390625" defaultRowHeight="12.75"/>
  <cols>
    <col min="1" max="1" width="0.37109375" style="0" hidden="1" customWidth="1"/>
    <col min="2" max="2" width="4.875" style="663" customWidth="1"/>
    <col min="3" max="3" width="21.625" style="664" customWidth="1"/>
    <col min="4" max="4" width="6.625" style="714" customWidth="1"/>
    <col min="5" max="6" width="5.75390625" style="714" customWidth="1"/>
    <col min="7" max="7" width="4.375" style="714" customWidth="1"/>
    <col min="8" max="8" width="5.75390625" style="714" customWidth="1"/>
    <col min="9" max="9" width="3.125" style="714" customWidth="1"/>
    <col min="10" max="10" width="5.75390625" style="714" customWidth="1"/>
    <col min="11" max="11" width="8.25390625" style="714" customWidth="1"/>
    <col min="12" max="12" width="5.75390625" style="714" customWidth="1"/>
    <col min="13" max="13" width="9.375" style="714" customWidth="1"/>
  </cols>
  <sheetData>
    <row r="1" spans="2:13" ht="9" customHeight="1">
      <c r="B1" s="885"/>
      <c r="C1" s="886"/>
      <c r="D1" s="886"/>
      <c r="E1" s="886"/>
      <c r="F1" s="886"/>
      <c r="G1" s="886"/>
      <c r="H1" s="886"/>
      <c r="I1" s="886"/>
      <c r="J1" s="886"/>
      <c r="K1" s="886"/>
      <c r="L1" s="886"/>
      <c r="M1" s="886"/>
    </row>
    <row r="2" spans="2:13" ht="15.75" customHeight="1">
      <c r="B2" s="1002" t="s">
        <v>1232</v>
      </c>
      <c r="C2" s="886"/>
      <c r="D2" s="886"/>
      <c r="E2" s="886"/>
      <c r="F2" s="886"/>
      <c r="G2" s="886"/>
      <c r="H2" s="886"/>
      <c r="I2" s="886"/>
      <c r="J2" s="886"/>
      <c r="K2" s="886"/>
      <c r="L2" s="886"/>
      <c r="M2" s="886"/>
    </row>
    <row r="3" spans="2:13" ht="15.75" customHeight="1">
      <c r="B3" s="886"/>
      <c r="C3" s="886"/>
      <c r="D3" s="886"/>
      <c r="E3" s="886"/>
      <c r="F3" s="886"/>
      <c r="G3" s="886"/>
      <c r="H3" s="886"/>
      <c r="I3" s="886"/>
      <c r="J3" s="886"/>
      <c r="K3" s="886"/>
      <c r="L3" s="886"/>
      <c r="M3" s="886"/>
    </row>
    <row r="4" spans="2:13" ht="15.75" customHeight="1">
      <c r="B4" s="886"/>
      <c r="C4" s="886"/>
      <c r="D4" s="886"/>
      <c r="E4" s="886"/>
      <c r="F4" s="886"/>
      <c r="G4" s="886"/>
      <c r="H4" s="886"/>
      <c r="I4" s="886"/>
      <c r="J4" s="886"/>
      <c r="K4" s="886"/>
      <c r="L4" s="886"/>
      <c r="M4" s="886"/>
    </row>
    <row r="5" spans="2:13" ht="31.5" customHeight="1">
      <c r="B5" s="1003" t="s">
        <v>1233</v>
      </c>
      <c r="C5" s="1004"/>
      <c r="D5" s="1004"/>
      <c r="E5" s="1004"/>
      <c r="F5" s="1004"/>
      <c r="G5" s="1004"/>
      <c r="H5" s="1004"/>
      <c r="I5" s="1004"/>
      <c r="J5" s="1004"/>
      <c r="K5" s="1004"/>
      <c r="L5" s="1004"/>
      <c r="M5" s="1004"/>
    </row>
    <row r="6" spans="2:13" ht="13.5" customHeight="1" thickBot="1">
      <c r="B6" s="949"/>
      <c r="C6" s="950"/>
      <c r="D6" s="950"/>
      <c r="E6" s="950"/>
      <c r="F6" s="950"/>
      <c r="G6" s="950"/>
      <c r="H6" s="950"/>
      <c r="I6" s="950"/>
      <c r="J6" s="950"/>
      <c r="K6" s="950"/>
      <c r="L6" s="950"/>
      <c r="M6" s="950"/>
    </row>
    <row r="7" spans="2:13" ht="20.25" thickBot="1">
      <c r="B7" s="691" t="s">
        <v>1097</v>
      </c>
      <c r="C7" s="890" t="s">
        <v>1184</v>
      </c>
      <c r="D7" s="891"/>
      <c r="E7" s="891"/>
      <c r="F7" s="891"/>
      <c r="G7" s="891"/>
      <c r="H7" s="891"/>
      <c r="I7" s="891"/>
      <c r="J7" s="892"/>
      <c r="K7" s="892"/>
      <c r="L7" s="892"/>
      <c r="M7" s="893"/>
    </row>
    <row r="8" spans="2:13" ht="31.5">
      <c r="B8" s="690" t="s">
        <v>1098</v>
      </c>
      <c r="C8" s="692" t="s">
        <v>1260</v>
      </c>
      <c r="D8" s="1005" t="s">
        <v>772</v>
      </c>
      <c r="E8" s="1005"/>
      <c r="F8" s="1005"/>
      <c r="G8" s="1005"/>
      <c r="H8" s="1005"/>
      <c r="I8" s="1005"/>
      <c r="J8" s="1006"/>
      <c r="K8" s="1006"/>
      <c r="L8" s="1006"/>
      <c r="M8" s="1007"/>
    </row>
    <row r="9" spans="2:13" ht="31.5">
      <c r="B9" s="668" t="s">
        <v>1100</v>
      </c>
      <c r="C9" s="670" t="s">
        <v>1261</v>
      </c>
      <c r="D9" s="1008" t="s">
        <v>1275</v>
      </c>
      <c r="E9" s="1008"/>
      <c r="F9" s="1008"/>
      <c r="G9" s="1008"/>
      <c r="H9" s="1008"/>
      <c r="I9" s="1008"/>
      <c r="J9" s="1009"/>
      <c r="K9" s="1009"/>
      <c r="L9" s="1009"/>
      <c r="M9" s="1010"/>
    </row>
    <row r="10" spans="2:13" ht="32.25" thickBot="1">
      <c r="B10" s="671" t="s">
        <v>1101</v>
      </c>
      <c r="C10" s="672" t="s">
        <v>1185</v>
      </c>
      <c r="D10" s="1011" t="s">
        <v>1234</v>
      </c>
      <c r="E10" s="1011"/>
      <c r="F10" s="1011"/>
      <c r="G10" s="1011"/>
      <c r="H10" s="1011"/>
      <c r="I10" s="1011"/>
      <c r="J10" s="1011"/>
      <c r="K10" s="1011"/>
      <c r="L10" s="1011"/>
      <c r="M10" s="1012"/>
    </row>
    <row r="11" spans="2:13" ht="5.25" customHeight="1" thickBot="1">
      <c r="B11" s="786"/>
      <c r="C11" s="1013"/>
      <c r="D11" s="1014"/>
      <c r="E11" s="1014"/>
      <c r="F11" s="787"/>
      <c r="G11" s="787"/>
      <c r="H11" s="787"/>
      <c r="I11" s="787"/>
      <c r="J11" s="787"/>
      <c r="K11" s="787"/>
      <c r="L11" s="787"/>
      <c r="M11" s="787"/>
    </row>
    <row r="12" spans="2:13" ht="20.25" thickBot="1">
      <c r="B12" s="691" t="s">
        <v>1108</v>
      </c>
      <c r="C12" s="890" t="s">
        <v>1186</v>
      </c>
      <c r="D12" s="891"/>
      <c r="E12" s="891"/>
      <c r="F12" s="891"/>
      <c r="G12" s="891"/>
      <c r="H12" s="891"/>
      <c r="I12" s="891"/>
      <c r="J12" s="892"/>
      <c r="K12" s="892"/>
      <c r="L12" s="892"/>
      <c r="M12" s="893"/>
    </row>
    <row r="13" spans="2:13" ht="31.5">
      <c r="B13" s="690" t="s">
        <v>1110</v>
      </c>
      <c r="C13" s="692" t="s">
        <v>1187</v>
      </c>
      <c r="D13" s="1015" t="s">
        <v>1235</v>
      </c>
      <c r="E13" s="1015"/>
      <c r="F13" s="1015"/>
      <c r="G13" s="1015"/>
      <c r="H13" s="1015"/>
      <c r="I13" s="1015"/>
      <c r="J13" s="1015"/>
      <c r="K13" s="1015"/>
      <c r="L13" s="1015"/>
      <c r="M13" s="1016"/>
    </row>
    <row r="14" spans="2:13" ht="31.5">
      <c r="B14" s="668" t="s">
        <v>1112</v>
      </c>
      <c r="C14" s="670" t="s">
        <v>105</v>
      </c>
      <c r="D14" s="1017" t="s">
        <v>1236</v>
      </c>
      <c r="E14" s="1017"/>
      <c r="F14" s="1017"/>
      <c r="G14" s="1017"/>
      <c r="H14" s="1017"/>
      <c r="I14" s="1017"/>
      <c r="J14" s="1017"/>
      <c r="K14" s="1017"/>
      <c r="L14" s="1017"/>
      <c r="M14" s="1018"/>
    </row>
    <row r="15" spans="2:13" ht="15.75" customHeight="1">
      <c r="B15" s="753" t="s">
        <v>1117</v>
      </c>
      <c r="C15" s="912" t="s">
        <v>1188</v>
      </c>
      <c r="D15" s="1019" t="s">
        <v>1</v>
      </c>
      <c r="E15" s="1020"/>
      <c r="F15" s="1020"/>
      <c r="G15" s="1020"/>
      <c r="H15" s="1020"/>
      <c r="I15" s="1020"/>
      <c r="J15" s="1020"/>
      <c r="K15" s="1020"/>
      <c r="L15" s="1020"/>
      <c r="M15" s="1021"/>
    </row>
    <row r="16" spans="2:13" ht="15.75" customHeight="1">
      <c r="B16" s="792"/>
      <c r="C16" s="913"/>
      <c r="D16" s="1022"/>
      <c r="E16" s="1023"/>
      <c r="F16" s="1023"/>
      <c r="G16" s="1023"/>
      <c r="H16" s="1023"/>
      <c r="I16" s="1023"/>
      <c r="J16" s="1023"/>
      <c r="K16" s="1023"/>
      <c r="L16" s="1023"/>
      <c r="M16" s="1024"/>
    </row>
    <row r="17" spans="2:13" ht="15.75" customHeight="1">
      <c r="B17" s="792"/>
      <c r="C17" s="913"/>
      <c r="D17" s="1022"/>
      <c r="E17" s="1023"/>
      <c r="F17" s="1023"/>
      <c r="G17" s="1023"/>
      <c r="H17" s="1023"/>
      <c r="I17" s="1023"/>
      <c r="J17" s="1023"/>
      <c r="K17" s="1023"/>
      <c r="L17" s="1023"/>
      <c r="M17" s="1024"/>
    </row>
    <row r="18" spans="2:13" ht="15" customHeight="1">
      <c r="B18" s="911"/>
      <c r="C18" s="914"/>
      <c r="D18" s="1025"/>
      <c r="E18" s="1026"/>
      <c r="F18" s="1026"/>
      <c r="G18" s="1026"/>
      <c r="H18" s="1026"/>
      <c r="I18" s="1026"/>
      <c r="J18" s="1026"/>
      <c r="K18" s="1026"/>
      <c r="L18" s="1026"/>
      <c r="M18" s="1027"/>
    </row>
    <row r="19" spans="2:13" ht="31.5" customHeight="1">
      <c r="B19" s="668" t="s">
        <v>1196</v>
      </c>
      <c r="C19" s="670" t="s">
        <v>1197</v>
      </c>
      <c r="D19" s="1028" t="s">
        <v>2</v>
      </c>
      <c r="E19" s="1029"/>
      <c r="F19" s="1029"/>
      <c r="G19" s="1029"/>
      <c r="H19" s="1029"/>
      <c r="I19" s="1029"/>
      <c r="J19" s="1029"/>
      <c r="K19" s="1030"/>
      <c r="L19" s="1030"/>
      <c r="M19" s="1031"/>
    </row>
    <row r="20" spans="2:13" ht="42.75" customHeight="1">
      <c r="B20" s="668" t="s">
        <v>1198</v>
      </c>
      <c r="C20" s="670" t="s">
        <v>106</v>
      </c>
      <c r="D20" s="1028" t="s">
        <v>3</v>
      </c>
      <c r="E20" s="1029"/>
      <c r="F20" s="1029"/>
      <c r="G20" s="1029"/>
      <c r="H20" s="1029"/>
      <c r="I20" s="1029"/>
      <c r="J20" s="1029"/>
      <c r="K20" s="1030"/>
      <c r="L20" s="1030"/>
      <c r="M20" s="1031"/>
    </row>
    <row r="21" spans="2:13" ht="37.5" customHeight="1">
      <c r="B21" s="668" t="s">
        <v>1199</v>
      </c>
      <c r="C21" s="670" t="s">
        <v>107</v>
      </c>
      <c r="D21" s="1032" t="s">
        <v>1237</v>
      </c>
      <c r="E21" s="1032"/>
      <c r="F21" s="1032"/>
      <c r="G21" s="1032"/>
      <c r="H21" s="1032"/>
      <c r="I21" s="1032"/>
      <c r="J21" s="1032"/>
      <c r="K21" s="1033"/>
      <c r="L21" s="1033"/>
      <c r="M21" s="1034"/>
    </row>
    <row r="22" spans="2:13" ht="30.75" customHeight="1">
      <c r="B22" s="668" t="s">
        <v>1200</v>
      </c>
      <c r="C22" s="670" t="s">
        <v>1201</v>
      </c>
      <c r="D22" s="1032" t="s">
        <v>1238</v>
      </c>
      <c r="E22" s="1032"/>
      <c r="F22" s="1032"/>
      <c r="G22" s="1032"/>
      <c r="H22" s="1032"/>
      <c r="I22" s="1032"/>
      <c r="J22" s="1032"/>
      <c r="K22" s="1033"/>
      <c r="L22" s="1033"/>
      <c r="M22" s="1034"/>
    </row>
    <row r="23" spans="2:13" ht="42" customHeight="1">
      <c r="B23" s="693" t="s">
        <v>1202</v>
      </c>
      <c r="C23" s="670" t="s">
        <v>108</v>
      </c>
      <c r="D23" s="1032" t="s">
        <v>1239</v>
      </c>
      <c r="E23" s="1032"/>
      <c r="F23" s="1032"/>
      <c r="G23" s="1032"/>
      <c r="H23" s="1032"/>
      <c r="I23" s="1032"/>
      <c r="J23" s="1032"/>
      <c r="K23" s="1033"/>
      <c r="L23" s="1033"/>
      <c r="M23" s="1034"/>
    </row>
    <row r="24" spans="2:13" ht="15.75" customHeight="1">
      <c r="B24" s="668" t="s">
        <v>1203</v>
      </c>
      <c r="C24" s="670" t="s">
        <v>1204</v>
      </c>
      <c r="D24" s="1035" t="s">
        <v>1240</v>
      </c>
      <c r="E24" s="1036"/>
      <c r="F24" s="1037"/>
      <c r="G24" s="1037"/>
      <c r="H24" s="1037"/>
      <c r="I24" s="1037"/>
      <c r="J24" s="1037"/>
      <c r="K24" s="1037"/>
      <c r="L24" s="1037"/>
      <c r="M24" s="1038"/>
    </row>
    <row r="25" spans="2:13" ht="15.75" customHeight="1">
      <c r="B25" s="753" t="s">
        <v>1210</v>
      </c>
      <c r="C25" s="932" t="s">
        <v>1211</v>
      </c>
      <c r="D25" s="933"/>
      <c r="E25" s="933"/>
      <c r="F25" s="933"/>
      <c r="G25" s="933"/>
      <c r="H25" s="933"/>
      <c r="I25" s="933"/>
      <c r="J25" s="933"/>
      <c r="K25" s="933"/>
      <c r="L25" s="933"/>
      <c r="M25" s="934"/>
    </row>
    <row r="26" spans="2:13" ht="15.75" customHeight="1">
      <c r="B26" s="792"/>
      <c r="C26" s="1039" t="s">
        <v>1265</v>
      </c>
      <c r="D26" s="1040"/>
      <c r="E26" s="1040"/>
      <c r="F26" s="1040"/>
      <c r="G26" s="1040"/>
      <c r="H26" s="1040"/>
      <c r="I26" s="1040"/>
      <c r="J26" s="1040"/>
      <c r="K26" s="1040"/>
      <c r="L26" s="1040"/>
      <c r="M26" s="1041"/>
    </row>
    <row r="27" spans="2:13" ht="15.75" customHeight="1">
      <c r="B27" s="792"/>
      <c r="C27" s="1039"/>
      <c r="D27" s="1040"/>
      <c r="E27" s="1040"/>
      <c r="F27" s="1040"/>
      <c r="G27" s="1040"/>
      <c r="H27" s="1040"/>
      <c r="I27" s="1040"/>
      <c r="J27" s="1040"/>
      <c r="K27" s="1040"/>
      <c r="L27" s="1040"/>
      <c r="M27" s="1041"/>
    </row>
    <row r="28" spans="2:13" ht="15.75" customHeight="1">
      <c r="B28" s="792"/>
      <c r="C28" s="1039"/>
      <c r="D28" s="1040"/>
      <c r="E28" s="1040"/>
      <c r="F28" s="1040"/>
      <c r="G28" s="1040"/>
      <c r="H28" s="1040"/>
      <c r="I28" s="1040"/>
      <c r="J28" s="1040"/>
      <c r="K28" s="1040"/>
      <c r="L28" s="1040"/>
      <c r="M28" s="1041"/>
    </row>
    <row r="29" spans="2:13" ht="15.75" customHeight="1">
      <c r="B29" s="792"/>
      <c r="C29" s="1039"/>
      <c r="D29" s="1040"/>
      <c r="E29" s="1040"/>
      <c r="F29" s="1040"/>
      <c r="G29" s="1040"/>
      <c r="H29" s="1040"/>
      <c r="I29" s="1040"/>
      <c r="J29" s="1040"/>
      <c r="K29" s="1040"/>
      <c r="L29" s="1040"/>
      <c r="M29" s="1041"/>
    </row>
    <row r="30" spans="2:13" ht="15.75" customHeight="1">
      <c r="B30" s="792"/>
      <c r="C30" s="1039"/>
      <c r="D30" s="1040"/>
      <c r="E30" s="1040"/>
      <c r="F30" s="1040"/>
      <c r="G30" s="1040"/>
      <c r="H30" s="1040"/>
      <c r="I30" s="1040"/>
      <c r="J30" s="1040"/>
      <c r="K30" s="1040"/>
      <c r="L30" s="1040"/>
      <c r="M30" s="1041"/>
    </row>
    <row r="31" spans="2:13" ht="15.75" customHeight="1">
      <c r="B31" s="792"/>
      <c r="C31" s="1039"/>
      <c r="D31" s="1040"/>
      <c r="E31" s="1040"/>
      <c r="F31" s="1040"/>
      <c r="G31" s="1040"/>
      <c r="H31" s="1040"/>
      <c r="I31" s="1040"/>
      <c r="J31" s="1040"/>
      <c r="K31" s="1040"/>
      <c r="L31" s="1040"/>
      <c r="M31" s="1041"/>
    </row>
    <row r="32" spans="2:13" ht="15.75" customHeight="1" hidden="1">
      <c r="B32" s="792"/>
      <c r="C32" s="1039"/>
      <c r="D32" s="1040"/>
      <c r="E32" s="1040"/>
      <c r="F32" s="1040"/>
      <c r="G32" s="1040"/>
      <c r="H32" s="1040"/>
      <c r="I32" s="1040"/>
      <c r="J32" s="1040"/>
      <c r="K32" s="1040"/>
      <c r="L32" s="1040"/>
      <c r="M32" s="1041"/>
    </row>
    <row r="33" spans="2:13" ht="15.75" customHeight="1" hidden="1">
      <c r="B33" s="792"/>
      <c r="C33" s="1039"/>
      <c r="D33" s="1040"/>
      <c r="E33" s="1040"/>
      <c r="F33" s="1040"/>
      <c r="G33" s="1040"/>
      <c r="H33" s="1040"/>
      <c r="I33" s="1040"/>
      <c r="J33" s="1040"/>
      <c r="K33" s="1040"/>
      <c r="L33" s="1040"/>
      <c r="M33" s="1041"/>
    </row>
    <row r="34" spans="2:13" ht="15.75" customHeight="1">
      <c r="B34" s="792"/>
      <c r="C34" s="1039"/>
      <c r="D34" s="1040"/>
      <c r="E34" s="1040"/>
      <c r="F34" s="1040"/>
      <c r="G34" s="1040"/>
      <c r="H34" s="1040"/>
      <c r="I34" s="1040"/>
      <c r="J34" s="1040"/>
      <c r="K34" s="1040"/>
      <c r="L34" s="1040"/>
      <c r="M34" s="1041"/>
    </row>
    <row r="35" spans="2:13" ht="15.75" customHeight="1" thickBot="1">
      <c r="B35" s="831"/>
      <c r="C35" s="944" t="s">
        <v>1212</v>
      </c>
      <c r="D35" s="945"/>
      <c r="E35" s="1042" t="s">
        <v>1241</v>
      </c>
      <c r="F35" s="1043"/>
      <c r="G35" s="1043"/>
      <c r="H35" s="1043"/>
      <c r="I35" s="1043"/>
      <c r="J35" s="1043"/>
      <c r="K35" s="1043"/>
      <c r="L35" s="1043"/>
      <c r="M35" s="1044"/>
    </row>
    <row r="36" spans="2:13" ht="16.5" thickBot="1">
      <c r="B36" s="949"/>
      <c r="C36" s="1045"/>
      <c r="D36" s="1045"/>
      <c r="E36" s="1045"/>
      <c r="F36" s="1045"/>
      <c r="G36" s="1045"/>
      <c r="H36" s="1045"/>
      <c r="I36" s="1045"/>
      <c r="J36" s="1045"/>
      <c r="K36" s="1045"/>
      <c r="L36" s="1045"/>
      <c r="M36" s="1045"/>
    </row>
    <row r="37" spans="2:13" ht="20.25" thickBot="1">
      <c r="B37" s="691" t="s">
        <v>1120</v>
      </c>
      <c r="C37" s="890" t="s">
        <v>1213</v>
      </c>
      <c r="D37" s="891"/>
      <c r="E37" s="891"/>
      <c r="F37" s="891"/>
      <c r="G37" s="891"/>
      <c r="H37" s="891"/>
      <c r="I37" s="891"/>
      <c r="J37" s="891"/>
      <c r="K37" s="891"/>
      <c r="L37" s="891"/>
      <c r="M37" s="951"/>
    </row>
    <row r="38" spans="2:13" ht="37.5" customHeight="1">
      <c r="B38" s="694" t="s">
        <v>1122</v>
      </c>
      <c r="C38" s="692" t="s">
        <v>1214</v>
      </c>
      <c r="D38" s="1015" t="s">
        <v>1242</v>
      </c>
      <c r="E38" s="1015"/>
      <c r="F38" s="1015"/>
      <c r="G38" s="1015"/>
      <c r="H38" s="1015"/>
      <c r="I38" s="1015"/>
      <c r="J38" s="1015"/>
      <c r="K38" s="1015"/>
      <c r="L38" s="1015"/>
      <c r="M38" s="1016"/>
    </row>
    <row r="39" spans="2:13" ht="39.75" customHeight="1">
      <c r="B39" s="668" t="s">
        <v>1123</v>
      </c>
      <c r="C39" s="670" t="s">
        <v>1215</v>
      </c>
      <c r="D39" s="1032" t="s">
        <v>1243</v>
      </c>
      <c r="E39" s="1032"/>
      <c r="F39" s="1032"/>
      <c r="G39" s="1032"/>
      <c r="H39" s="1032"/>
      <c r="I39" s="1032"/>
      <c r="J39" s="1032"/>
      <c r="K39" s="1032"/>
      <c r="L39" s="1032"/>
      <c r="M39" s="1046"/>
    </row>
    <row r="40" spans="2:13" ht="163.5" customHeight="1">
      <c r="B40" s="668" t="s">
        <v>1131</v>
      </c>
      <c r="C40" s="670" t="s">
        <v>1216</v>
      </c>
      <c r="D40" s="1032" t="s">
        <v>4</v>
      </c>
      <c r="E40" s="1032"/>
      <c r="F40" s="1032"/>
      <c r="G40" s="1032"/>
      <c r="H40" s="1032"/>
      <c r="I40" s="1032"/>
      <c r="J40" s="1032"/>
      <c r="K40" s="1032"/>
      <c r="L40" s="1032"/>
      <c r="M40" s="1046"/>
    </row>
    <row r="41" spans="2:13" ht="73.5" customHeight="1">
      <c r="B41" s="668" t="s">
        <v>1133</v>
      </c>
      <c r="C41" s="670" t="s">
        <v>1217</v>
      </c>
      <c r="D41" s="1032" t="s">
        <v>1244</v>
      </c>
      <c r="E41" s="1032"/>
      <c r="F41" s="1032"/>
      <c r="G41" s="1032"/>
      <c r="H41" s="1032"/>
      <c r="I41" s="1032"/>
      <c r="J41" s="1032"/>
      <c r="K41" s="1032"/>
      <c r="L41" s="1032"/>
      <c r="M41" s="1046"/>
    </row>
    <row r="42" spans="2:13" ht="15.75">
      <c r="B42" s="953" t="s">
        <v>1134</v>
      </c>
      <c r="C42" s="932" t="s">
        <v>1218</v>
      </c>
      <c r="D42" s="1047" t="s">
        <v>1219</v>
      </c>
      <c r="E42" s="1047"/>
      <c r="F42" s="1047"/>
      <c r="G42" s="1048"/>
      <c r="H42" s="1048"/>
      <c r="I42" s="1048"/>
      <c r="J42" s="1048"/>
      <c r="K42" s="1048"/>
      <c r="L42" s="1048"/>
      <c r="M42" s="1049"/>
    </row>
    <row r="43" spans="2:13" ht="31.5" customHeight="1">
      <c r="B43" s="953"/>
      <c r="C43" s="954"/>
      <c r="D43" s="1050" t="s">
        <v>1220</v>
      </c>
      <c r="E43" s="1050"/>
      <c r="F43" s="1050"/>
      <c r="G43" s="1051"/>
      <c r="H43" s="1051"/>
      <c r="I43" s="1051"/>
      <c r="J43" s="1051"/>
      <c r="K43" s="1051"/>
      <c r="L43" s="1051"/>
      <c r="M43" s="1052"/>
    </row>
    <row r="44" spans="2:13" ht="15.75">
      <c r="B44" s="953"/>
      <c r="C44" s="954"/>
      <c r="D44" s="708" t="s">
        <v>1221</v>
      </c>
      <c r="E44" s="1048"/>
      <c r="F44" s="1048"/>
      <c r="G44" s="1048"/>
      <c r="H44" s="708" t="s">
        <v>1195</v>
      </c>
      <c r="I44" s="1053"/>
      <c r="J44" s="1048"/>
      <c r="K44" s="1048"/>
      <c r="L44" s="1048"/>
      <c r="M44" s="1049"/>
    </row>
    <row r="45" spans="2:13" ht="48" customHeight="1" thickBot="1">
      <c r="B45" s="673" t="s">
        <v>1135</v>
      </c>
      <c r="C45" s="729" t="s">
        <v>1222</v>
      </c>
      <c r="D45" s="1054" t="s">
        <v>1245</v>
      </c>
      <c r="E45" s="1054"/>
      <c r="F45" s="1054"/>
      <c r="G45" s="1054"/>
      <c r="H45" s="1054"/>
      <c r="I45" s="1054"/>
      <c r="J45" s="1054"/>
      <c r="K45" s="1054"/>
      <c r="L45" s="1054"/>
      <c r="M45" s="1055"/>
    </row>
    <row r="46" spans="2:13" ht="16.5" thickBot="1">
      <c r="B46" s="885"/>
      <c r="C46" s="960"/>
      <c r="D46" s="961"/>
      <c r="E46" s="961"/>
      <c r="F46" s="961"/>
      <c r="G46" s="961"/>
      <c r="H46" s="961"/>
      <c r="I46" s="961"/>
      <c r="J46" s="961"/>
      <c r="K46" s="961"/>
      <c r="L46" s="961"/>
      <c r="M46" s="961"/>
    </row>
    <row r="47" spans="2:13" ht="20.25" customHeight="1" thickBot="1">
      <c r="B47" s="691" t="s">
        <v>1137</v>
      </c>
      <c r="C47" s="890" t="s">
        <v>109</v>
      </c>
      <c r="D47" s="891"/>
      <c r="E47" s="891"/>
      <c r="F47" s="891"/>
      <c r="G47" s="891"/>
      <c r="H47" s="891"/>
      <c r="I47" s="891"/>
      <c r="J47" s="891"/>
      <c r="K47" s="891"/>
      <c r="L47" s="891"/>
      <c r="M47" s="951"/>
    </row>
    <row r="48" spans="2:13" ht="15.75" customHeight="1">
      <c r="B48" s="791" t="s">
        <v>1139</v>
      </c>
      <c r="C48" s="914" t="s">
        <v>110</v>
      </c>
      <c r="D48" s="962"/>
      <c r="E48" s="962"/>
      <c r="F48" s="962"/>
      <c r="G48" s="962"/>
      <c r="H48" s="962"/>
      <c r="I48" s="962"/>
      <c r="J48" s="1006"/>
      <c r="K48" s="1006"/>
      <c r="L48" s="1056"/>
      <c r="M48" s="709" t="s">
        <v>1223</v>
      </c>
    </row>
    <row r="49" spans="2:13" ht="15.75" customHeight="1">
      <c r="B49" s="754"/>
      <c r="C49" s="932" t="s">
        <v>111</v>
      </c>
      <c r="D49" s="964"/>
      <c r="E49" s="964"/>
      <c r="F49" s="964"/>
      <c r="G49" s="964"/>
      <c r="H49" s="964"/>
      <c r="I49" s="964"/>
      <c r="J49" s="1017"/>
      <c r="K49" s="778"/>
      <c r="L49" s="1057"/>
      <c r="M49" s="710" t="s">
        <v>1223</v>
      </c>
    </row>
    <row r="50" spans="2:13" ht="75" customHeight="1">
      <c r="B50" s="755"/>
      <c r="C50" s="1058" t="s">
        <v>5</v>
      </c>
      <c r="D50" s="1059"/>
      <c r="E50" s="1059"/>
      <c r="F50" s="1059"/>
      <c r="G50" s="1059"/>
      <c r="H50" s="1059"/>
      <c r="I50" s="1059"/>
      <c r="J50" s="1059"/>
      <c r="K50" s="1059"/>
      <c r="L50" s="1059"/>
      <c r="M50" s="1060"/>
    </row>
    <row r="51" spans="2:13" ht="15.75" customHeight="1">
      <c r="B51" s="753" t="s">
        <v>1149</v>
      </c>
      <c r="C51" s="932" t="s">
        <v>112</v>
      </c>
      <c r="D51" s="964"/>
      <c r="E51" s="964"/>
      <c r="F51" s="964"/>
      <c r="G51" s="964"/>
      <c r="H51" s="964"/>
      <c r="I51" s="964"/>
      <c r="J51" s="1017"/>
      <c r="K51" s="1017"/>
      <c r="L51" s="1061"/>
      <c r="M51" s="710" t="s">
        <v>1223</v>
      </c>
    </row>
    <row r="52" spans="2:13" ht="31.5" customHeight="1">
      <c r="B52" s="792"/>
      <c r="C52" s="1058" t="s">
        <v>1266</v>
      </c>
      <c r="D52" s="1059"/>
      <c r="E52" s="1059"/>
      <c r="F52" s="1059"/>
      <c r="G52" s="1059"/>
      <c r="H52" s="1059"/>
      <c r="I52" s="1059"/>
      <c r="J52" s="1059"/>
      <c r="K52" s="1059"/>
      <c r="L52" s="1059"/>
      <c r="M52" s="1060"/>
    </row>
    <row r="53" spans="2:13" ht="15.75" customHeight="1">
      <c r="B53" s="754"/>
      <c r="C53" s="932" t="s">
        <v>113</v>
      </c>
      <c r="D53" s="964"/>
      <c r="E53" s="964"/>
      <c r="F53" s="964"/>
      <c r="G53" s="964"/>
      <c r="H53" s="964"/>
      <c r="I53" s="964"/>
      <c r="J53" s="1017"/>
      <c r="K53" s="1017"/>
      <c r="L53" s="1061"/>
      <c r="M53" s="728" t="s">
        <v>1223</v>
      </c>
    </row>
    <row r="54" spans="2:13" ht="15.75">
      <c r="B54" s="754"/>
      <c r="C54" s="932" t="s">
        <v>114</v>
      </c>
      <c r="D54" s="964"/>
      <c r="E54" s="964"/>
      <c r="F54" s="964"/>
      <c r="G54" s="964"/>
      <c r="H54" s="964"/>
      <c r="I54" s="964"/>
      <c r="J54" s="1017"/>
      <c r="K54" s="1017"/>
      <c r="L54" s="1017"/>
      <c r="M54" s="710" t="s">
        <v>1223</v>
      </c>
    </row>
    <row r="55" spans="2:13" ht="15.75" customHeight="1">
      <c r="B55" s="755"/>
      <c r="C55" s="932" t="s">
        <v>115</v>
      </c>
      <c r="D55" s="964"/>
      <c r="E55" s="964"/>
      <c r="F55" s="964"/>
      <c r="G55" s="964"/>
      <c r="H55" s="964"/>
      <c r="I55" s="964"/>
      <c r="J55" s="1017"/>
      <c r="K55" s="1017"/>
      <c r="L55" s="1017"/>
      <c r="M55" s="710" t="s">
        <v>1223</v>
      </c>
    </row>
    <row r="56" spans="2:13" ht="31.5" customHeight="1" thickBot="1">
      <c r="B56" s="673" t="s">
        <v>1151</v>
      </c>
      <c r="C56" s="973" t="s">
        <v>116</v>
      </c>
      <c r="D56" s="883"/>
      <c r="E56" s="883"/>
      <c r="F56" s="883"/>
      <c r="G56" s="883"/>
      <c r="H56" s="883"/>
      <c r="I56" s="974"/>
      <c r="J56" s="1062"/>
      <c r="K56" s="1062"/>
      <c r="L56" s="1062"/>
      <c r="M56" s="711" t="s">
        <v>1224</v>
      </c>
    </row>
    <row r="57" spans="2:13" ht="4.5" customHeight="1" thickBot="1">
      <c r="B57" s="885"/>
      <c r="C57" s="886"/>
      <c r="D57" s="886"/>
      <c r="E57" s="886"/>
      <c r="F57" s="886"/>
      <c r="G57" s="886"/>
      <c r="H57" s="886"/>
      <c r="I57" s="886"/>
      <c r="J57" s="886"/>
      <c r="K57" s="886"/>
      <c r="L57" s="886"/>
      <c r="M57" s="886"/>
    </row>
    <row r="58" spans="2:13" ht="20.25" customHeight="1" thickBot="1">
      <c r="B58" s="696" t="s">
        <v>1156</v>
      </c>
      <c r="C58" s="890" t="s">
        <v>1225</v>
      </c>
      <c r="D58" s="891"/>
      <c r="E58" s="891"/>
      <c r="F58" s="891"/>
      <c r="G58" s="891"/>
      <c r="H58" s="891"/>
      <c r="I58" s="891"/>
      <c r="J58" s="891"/>
      <c r="K58" s="891"/>
      <c r="L58" s="891"/>
      <c r="M58" s="951"/>
    </row>
    <row r="59" spans="2:13" ht="63.75" customHeight="1">
      <c r="B59" s="1084"/>
      <c r="C59" s="1086" t="s">
        <v>6</v>
      </c>
      <c r="D59" s="1087"/>
      <c r="E59" s="1087"/>
      <c r="F59" s="1087"/>
      <c r="G59" s="1087"/>
      <c r="H59" s="1087"/>
      <c r="I59" s="1087"/>
      <c r="J59" s="1087"/>
      <c r="K59" s="1087"/>
      <c r="L59" s="1087"/>
      <c r="M59" s="1088"/>
    </row>
    <row r="60" spans="2:13" ht="47.25" customHeight="1">
      <c r="B60" s="1085"/>
      <c r="C60" s="1063" t="s">
        <v>7</v>
      </c>
      <c r="D60" s="1089"/>
      <c r="E60" s="1089"/>
      <c r="F60" s="1089"/>
      <c r="G60" s="1089"/>
      <c r="H60" s="1089"/>
      <c r="I60" s="1089"/>
      <c r="J60" s="1089"/>
      <c r="K60" s="1089"/>
      <c r="L60" s="1089"/>
      <c r="M60" s="1090"/>
    </row>
    <row r="61" spans="2:13" ht="31.5" customHeight="1">
      <c r="B61" s="1085"/>
      <c r="C61" s="1078" t="s">
        <v>8</v>
      </c>
      <c r="D61" s="1079"/>
      <c r="E61" s="1079"/>
      <c r="F61" s="1079"/>
      <c r="G61" s="1079"/>
      <c r="H61" s="1079"/>
      <c r="I61" s="1079"/>
      <c r="J61" s="1079"/>
      <c r="K61" s="1079"/>
      <c r="L61" s="1079"/>
      <c r="M61" s="1080"/>
    </row>
    <row r="62" spans="2:13" ht="31.5" customHeight="1">
      <c r="B62" s="1085"/>
      <c r="C62" s="1063" t="s">
        <v>1246</v>
      </c>
      <c r="D62" s="1089"/>
      <c r="E62" s="1089"/>
      <c r="F62" s="1089"/>
      <c r="G62" s="1089"/>
      <c r="H62" s="1089"/>
      <c r="I62" s="1089"/>
      <c r="J62" s="1089"/>
      <c r="K62" s="1089"/>
      <c r="L62" s="1089"/>
      <c r="M62" s="1090"/>
    </row>
    <row r="63" spans="2:13" ht="51.75" customHeight="1">
      <c r="B63" s="1085"/>
      <c r="C63" s="1078" t="s">
        <v>9</v>
      </c>
      <c r="D63" s="1079"/>
      <c r="E63" s="1079"/>
      <c r="F63" s="1079"/>
      <c r="G63" s="1079"/>
      <c r="H63" s="1079"/>
      <c r="I63" s="1079"/>
      <c r="J63" s="1079"/>
      <c r="K63" s="1079"/>
      <c r="L63" s="1079"/>
      <c r="M63" s="1080"/>
    </row>
    <row r="64" spans="2:13" ht="37.5" customHeight="1">
      <c r="B64" s="1085"/>
      <c r="C64" s="1063" t="s">
        <v>10</v>
      </c>
      <c r="D64" s="1064"/>
      <c r="E64" s="1064"/>
      <c r="F64" s="1064"/>
      <c r="G64" s="1064"/>
      <c r="H64" s="1064"/>
      <c r="I64" s="1064"/>
      <c r="J64" s="1064"/>
      <c r="K64" s="1064"/>
      <c r="L64" s="1064"/>
      <c r="M64" s="1065"/>
    </row>
    <row r="65" spans="2:13" ht="67.5" customHeight="1">
      <c r="B65" s="1085"/>
      <c r="C65" s="1066" t="s">
        <v>11</v>
      </c>
      <c r="D65" s="1067"/>
      <c r="E65" s="1067"/>
      <c r="F65" s="1067"/>
      <c r="G65" s="1067"/>
      <c r="H65" s="1067"/>
      <c r="I65" s="1067"/>
      <c r="J65" s="1067"/>
      <c r="K65" s="1067"/>
      <c r="L65" s="1067"/>
      <c r="M65" s="1068"/>
    </row>
    <row r="66" spans="2:13" ht="102" customHeight="1">
      <c r="B66" s="1085"/>
      <c r="C66" s="1069" t="s">
        <v>12</v>
      </c>
      <c r="D66" s="1070"/>
      <c r="E66" s="1070"/>
      <c r="F66" s="1070"/>
      <c r="G66" s="1070"/>
      <c r="H66" s="1070"/>
      <c r="I66" s="1070"/>
      <c r="J66" s="1070"/>
      <c r="K66" s="1070"/>
      <c r="L66" s="1070"/>
      <c r="M66" s="1071"/>
    </row>
    <row r="67" spans="2:13" ht="31.5" customHeight="1">
      <c r="B67" s="1085"/>
      <c r="C67" s="1072" t="s">
        <v>13</v>
      </c>
      <c r="D67" s="1070"/>
      <c r="E67" s="1070"/>
      <c r="F67" s="1070"/>
      <c r="G67" s="1070"/>
      <c r="H67" s="1070"/>
      <c r="I67" s="1070"/>
      <c r="J67" s="1070"/>
      <c r="K67" s="1070"/>
      <c r="L67" s="1070"/>
      <c r="M67" s="1071"/>
    </row>
    <row r="68" spans="2:13" ht="33" customHeight="1">
      <c r="B68" s="1085"/>
      <c r="C68" s="1069" t="s">
        <v>1285</v>
      </c>
      <c r="D68" s="1073"/>
      <c r="E68" s="1073"/>
      <c r="F68" s="1073"/>
      <c r="G68" s="1073"/>
      <c r="H68" s="1073"/>
      <c r="I68" s="1073"/>
      <c r="J68" s="1073"/>
      <c r="K68" s="1073"/>
      <c r="L68" s="1073"/>
      <c r="M68" s="1074"/>
    </row>
    <row r="69" spans="2:13" ht="48" customHeight="1">
      <c r="B69" s="1085"/>
      <c r="C69" s="1069" t="s">
        <v>1277</v>
      </c>
      <c r="D69" s="1070"/>
      <c r="E69" s="1070"/>
      <c r="F69" s="1070"/>
      <c r="G69" s="1070"/>
      <c r="H69" s="1070"/>
      <c r="I69" s="1070"/>
      <c r="J69" s="1070"/>
      <c r="K69" s="1070"/>
      <c r="L69" s="1070"/>
      <c r="M69" s="1071"/>
    </row>
    <row r="70" spans="2:13" ht="51.75" customHeight="1">
      <c r="B70" s="1085"/>
      <c r="C70" s="1069" t="s">
        <v>1278</v>
      </c>
      <c r="D70" s="1070"/>
      <c r="E70" s="1070"/>
      <c r="F70" s="1070"/>
      <c r="G70" s="1070"/>
      <c r="H70" s="1070"/>
      <c r="I70" s="1070"/>
      <c r="J70" s="1070"/>
      <c r="K70" s="1070"/>
      <c r="L70" s="1070"/>
      <c r="M70" s="1071"/>
    </row>
    <row r="71" spans="2:13" ht="21" customHeight="1">
      <c r="B71" s="1085"/>
      <c r="C71" s="1069" t="s">
        <v>1279</v>
      </c>
      <c r="D71" s="1070"/>
      <c r="E71" s="1070"/>
      <c r="F71" s="1070"/>
      <c r="G71" s="1070"/>
      <c r="H71" s="1070"/>
      <c r="I71" s="1070"/>
      <c r="J71" s="1070"/>
      <c r="K71" s="1070"/>
      <c r="L71" s="1070"/>
      <c r="M71" s="1071"/>
    </row>
    <row r="72" spans="2:13" ht="31.5" customHeight="1">
      <c r="B72" s="1085"/>
      <c r="C72" s="1075" t="s">
        <v>14</v>
      </c>
      <c r="D72" s="1076"/>
      <c r="E72" s="1076"/>
      <c r="F72" s="1076"/>
      <c r="G72" s="1076"/>
      <c r="H72" s="1076"/>
      <c r="I72" s="1076"/>
      <c r="J72" s="1076"/>
      <c r="K72" s="1076"/>
      <c r="L72" s="1076"/>
      <c r="M72" s="1077"/>
    </row>
    <row r="73" spans="2:13" ht="15.75" customHeight="1">
      <c r="B73" s="1085"/>
      <c r="C73" s="1078" t="s">
        <v>1286</v>
      </c>
      <c r="D73" s="1079"/>
      <c r="E73" s="1079"/>
      <c r="F73" s="1079"/>
      <c r="G73" s="1079"/>
      <c r="H73" s="1079"/>
      <c r="I73" s="1079"/>
      <c r="J73" s="1079"/>
      <c r="K73" s="1079"/>
      <c r="L73" s="1079"/>
      <c r="M73" s="1080"/>
    </row>
    <row r="74" spans="2:13" ht="31.5" customHeight="1">
      <c r="B74" s="1085"/>
      <c r="C74" s="1063" t="s">
        <v>1247</v>
      </c>
      <c r="D74" s="1064"/>
      <c r="E74" s="1064"/>
      <c r="F74" s="1064"/>
      <c r="G74" s="1064"/>
      <c r="H74" s="1064"/>
      <c r="I74" s="1064"/>
      <c r="J74" s="1064"/>
      <c r="K74" s="1064"/>
      <c r="L74" s="1064"/>
      <c r="M74" s="1065"/>
    </row>
    <row r="75" spans="2:13" ht="15.75" customHeight="1">
      <c r="B75" s="1081" t="s">
        <v>1248</v>
      </c>
      <c r="C75" s="1082"/>
      <c r="D75" s="1082"/>
      <c r="E75" s="1082"/>
      <c r="F75" s="1082"/>
      <c r="G75" s="1082"/>
      <c r="H75" s="1082"/>
      <c r="I75" s="1082"/>
      <c r="J75" s="1082"/>
      <c r="K75" s="1082"/>
      <c r="L75" s="1082"/>
      <c r="M75" s="1083"/>
    </row>
    <row r="76" spans="2:13" ht="63" customHeight="1">
      <c r="B76" s="1081" t="s">
        <v>16</v>
      </c>
      <c r="C76" s="1091"/>
      <c r="D76" s="1091"/>
      <c r="E76" s="1091"/>
      <c r="F76" s="1091"/>
      <c r="G76" s="1091"/>
      <c r="H76" s="1091"/>
      <c r="I76" s="1091"/>
      <c r="J76" s="1091"/>
      <c r="K76" s="1091"/>
      <c r="L76" s="1091"/>
      <c r="M76" s="1092"/>
    </row>
    <row r="77" spans="2:13" ht="47.25" customHeight="1" thickBot="1">
      <c r="B77" s="1093" t="s">
        <v>1249</v>
      </c>
      <c r="C77" s="784"/>
      <c r="D77" s="784"/>
      <c r="E77" s="784"/>
      <c r="F77" s="784"/>
      <c r="G77" s="784"/>
      <c r="H77" s="784"/>
      <c r="I77" s="784"/>
      <c r="J77" s="784"/>
      <c r="K77" s="784"/>
      <c r="L77" s="784"/>
      <c r="M77" s="785"/>
    </row>
    <row r="78" spans="2:13" ht="15.75" customHeight="1">
      <c r="B78" s="1094"/>
      <c r="C78" s="1095"/>
      <c r="D78" s="1095"/>
      <c r="E78" s="1095"/>
      <c r="F78" s="1095"/>
      <c r="G78" s="1095"/>
      <c r="H78" s="1095"/>
      <c r="I78" s="1095"/>
      <c r="J78" s="1095"/>
      <c r="K78" s="1095"/>
      <c r="L78" s="1095"/>
      <c r="M78" s="1095"/>
    </row>
    <row r="79" spans="2:13" s="712" customFormat="1" ht="15.75" customHeight="1">
      <c r="B79" s="863" t="s">
        <v>1250</v>
      </c>
      <c r="C79" s="1096"/>
      <c r="D79" s="1096"/>
      <c r="E79" s="1096"/>
      <c r="F79" s="1096"/>
      <c r="G79" s="1096"/>
      <c r="H79" s="1096"/>
      <c r="I79" s="1096"/>
      <c r="J79" s="1096"/>
      <c r="K79" s="1096"/>
      <c r="L79" s="1096"/>
      <c r="M79" s="1096"/>
    </row>
    <row r="80" spans="2:13" ht="15.75">
      <c r="B80" s="713" t="s">
        <v>1251</v>
      </c>
      <c r="C80" s="1097" t="s">
        <v>1252</v>
      </c>
      <c r="D80" s="1096"/>
      <c r="E80" s="1096"/>
      <c r="F80" s="1096"/>
      <c r="G80" s="1096"/>
      <c r="H80" s="1096"/>
      <c r="I80" s="1096"/>
      <c r="J80" s="1096"/>
      <c r="K80" s="1096"/>
      <c r="L80" s="1096"/>
      <c r="M80" s="1096"/>
    </row>
    <row r="81" spans="2:13" ht="15.75">
      <c r="B81" s="713" t="s">
        <v>1253</v>
      </c>
      <c r="C81" s="1097" t="s">
        <v>1254</v>
      </c>
      <c r="D81" s="1096"/>
      <c r="E81" s="1096"/>
      <c r="F81" s="1096"/>
      <c r="G81" s="1096"/>
      <c r="H81" s="1096"/>
      <c r="I81" s="1096"/>
      <c r="J81" s="1096"/>
      <c r="K81" s="1096"/>
      <c r="L81" s="1096"/>
      <c r="M81" s="1096"/>
    </row>
    <row r="82" spans="2:13" ht="15.75">
      <c r="B82" s="713" t="s">
        <v>1255</v>
      </c>
      <c r="C82" s="1097" t="s">
        <v>1256</v>
      </c>
      <c r="D82" s="1096"/>
      <c r="E82" s="1096"/>
      <c r="F82" s="1096"/>
      <c r="G82" s="1096"/>
      <c r="H82" s="1096"/>
      <c r="I82" s="1096"/>
      <c r="J82" s="1096"/>
      <c r="K82" s="1096"/>
      <c r="L82" s="1096"/>
      <c r="M82" s="1096"/>
    </row>
    <row r="83" spans="2:13" ht="15.75">
      <c r="B83" s="713" t="s">
        <v>1257</v>
      </c>
      <c r="C83" s="1097" t="s">
        <v>1258</v>
      </c>
      <c r="D83" s="1096"/>
      <c r="E83" s="1096"/>
      <c r="F83" s="1096"/>
      <c r="G83" s="1096"/>
      <c r="H83" s="1096"/>
      <c r="I83" s="1096"/>
      <c r="J83" s="1096"/>
      <c r="K83" s="1096"/>
      <c r="L83" s="1096"/>
      <c r="M83" s="1096"/>
    </row>
    <row r="84" spans="2:13" ht="15.75" customHeight="1">
      <c r="B84" s="713" t="s">
        <v>525</v>
      </c>
      <c r="C84" s="1097" t="s">
        <v>1259</v>
      </c>
      <c r="D84" s="1096"/>
      <c r="E84" s="1096"/>
      <c r="F84" s="1096"/>
      <c r="G84" s="1096"/>
      <c r="H84" s="1096"/>
      <c r="I84" s="1096"/>
      <c r="J84" s="1096"/>
      <c r="K84" s="1096"/>
      <c r="L84" s="1096"/>
      <c r="M84" s="1096"/>
    </row>
    <row r="85" spans="5:12" ht="15.75" customHeight="1">
      <c r="E85" s="715"/>
      <c r="F85" s="715"/>
      <c r="G85" s="715"/>
      <c r="H85" s="715"/>
      <c r="I85" s="715"/>
      <c r="J85" s="715"/>
      <c r="K85" s="716"/>
      <c r="L85" s="716"/>
    </row>
    <row r="86" spans="5:12" ht="15.75" customHeight="1">
      <c r="E86" s="715"/>
      <c r="F86" s="715"/>
      <c r="G86" s="715"/>
      <c r="H86" s="715"/>
      <c r="I86" s="715"/>
      <c r="J86" s="715"/>
      <c r="K86" s="716"/>
      <c r="L86" s="716"/>
    </row>
    <row r="87" ht="15.75" customHeight="1"/>
    <row r="88" ht="15.75" customHeight="1"/>
    <row r="89" ht="15.75" customHeight="1"/>
    <row r="90" ht="15.75" customHeight="1"/>
    <row r="91" spans="2:3" ht="15.75" customHeight="1">
      <c r="B91" s="717"/>
      <c r="C91" s="718"/>
    </row>
    <row r="92" ht="15.75" customHeight="1">
      <c r="B92" s="713"/>
    </row>
    <row r="93" ht="15.75" customHeight="1">
      <c r="B93" s="713"/>
    </row>
    <row r="94" ht="15.75" customHeight="1">
      <c r="B94" s="713"/>
    </row>
    <row r="95" ht="15.75" customHeight="1">
      <c r="B95" s="713"/>
    </row>
    <row r="96" ht="15.75" customHeight="1">
      <c r="B96" s="713"/>
    </row>
    <row r="97" ht="15.75" customHeight="1">
      <c r="B97" s="713"/>
    </row>
    <row r="98" ht="15.75" customHeight="1">
      <c r="B98" s="713"/>
    </row>
    <row r="99" ht="15.75" customHeight="1">
      <c r="B99" s="713"/>
    </row>
    <row r="100" ht="15.75" customHeight="1">
      <c r="B100" s="713"/>
    </row>
    <row r="101" ht="15.75" customHeight="1"/>
    <row r="102" ht="15.75" customHeight="1"/>
    <row r="103" ht="15.75" customHeight="1"/>
    <row r="104" ht="15.75" customHeight="1"/>
    <row r="105" ht="15.75" customHeight="1"/>
    <row r="106" ht="15.75" customHeight="1"/>
    <row r="107" ht="15.75" customHeight="1"/>
    <row r="108" ht="15.75" customHeight="1"/>
  </sheetData>
  <mergeCells count="90">
    <mergeCell ref="C84:M84"/>
    <mergeCell ref="C80:M80"/>
    <mergeCell ref="C81:M81"/>
    <mergeCell ref="C82:M82"/>
    <mergeCell ref="C83:M83"/>
    <mergeCell ref="B76:M76"/>
    <mergeCell ref="B77:M77"/>
    <mergeCell ref="B78:M78"/>
    <mergeCell ref="B79:M79"/>
    <mergeCell ref="C72:M72"/>
    <mergeCell ref="C73:M73"/>
    <mergeCell ref="C74:M74"/>
    <mergeCell ref="B75:M75"/>
    <mergeCell ref="B59:B74"/>
    <mergeCell ref="C59:M59"/>
    <mergeCell ref="C60:M60"/>
    <mergeCell ref="C61:M61"/>
    <mergeCell ref="C62:M62"/>
    <mergeCell ref="C63:M63"/>
    <mergeCell ref="C68:M68"/>
    <mergeCell ref="C69:M69"/>
    <mergeCell ref="C70:M70"/>
    <mergeCell ref="C71:M71"/>
    <mergeCell ref="C64:M64"/>
    <mergeCell ref="C65:M65"/>
    <mergeCell ref="C66:M66"/>
    <mergeCell ref="C67:M67"/>
    <mergeCell ref="C56:I56"/>
    <mergeCell ref="J56:L56"/>
    <mergeCell ref="B57:M57"/>
    <mergeCell ref="C58:M58"/>
    <mergeCell ref="B51:B55"/>
    <mergeCell ref="C51:I51"/>
    <mergeCell ref="J51:L51"/>
    <mergeCell ref="C52:M52"/>
    <mergeCell ref="C53:I53"/>
    <mergeCell ref="J53:L53"/>
    <mergeCell ref="C54:I54"/>
    <mergeCell ref="J54:L54"/>
    <mergeCell ref="C55:I55"/>
    <mergeCell ref="J55:L55"/>
    <mergeCell ref="D45:M45"/>
    <mergeCell ref="B46:M46"/>
    <mergeCell ref="C47:M47"/>
    <mergeCell ref="B48:B50"/>
    <mergeCell ref="C48:I48"/>
    <mergeCell ref="J48:L48"/>
    <mergeCell ref="C49:I49"/>
    <mergeCell ref="J49:L49"/>
    <mergeCell ref="C50:M50"/>
    <mergeCell ref="D40:M40"/>
    <mergeCell ref="D41:M41"/>
    <mergeCell ref="B42:B44"/>
    <mergeCell ref="C42:C44"/>
    <mergeCell ref="D42:F42"/>
    <mergeCell ref="G42:M42"/>
    <mergeCell ref="D43:F43"/>
    <mergeCell ref="G43:M43"/>
    <mergeCell ref="E44:G44"/>
    <mergeCell ref="I44:M44"/>
    <mergeCell ref="B36:M36"/>
    <mergeCell ref="C37:M37"/>
    <mergeCell ref="D38:M38"/>
    <mergeCell ref="D39:M39"/>
    <mergeCell ref="D24:M24"/>
    <mergeCell ref="B25:B35"/>
    <mergeCell ref="C25:M25"/>
    <mergeCell ref="C26:M34"/>
    <mergeCell ref="C35:D35"/>
    <mergeCell ref="E35:M35"/>
    <mergeCell ref="D20:M20"/>
    <mergeCell ref="D21:M21"/>
    <mergeCell ref="D22:M22"/>
    <mergeCell ref="D23:M23"/>
    <mergeCell ref="B15:B18"/>
    <mergeCell ref="C15:C18"/>
    <mergeCell ref="D15:M18"/>
    <mergeCell ref="D19:M19"/>
    <mergeCell ref="B11:M11"/>
    <mergeCell ref="C12:M12"/>
    <mergeCell ref="D13:M13"/>
    <mergeCell ref="D14:M14"/>
    <mergeCell ref="C7:M7"/>
    <mergeCell ref="D8:M8"/>
    <mergeCell ref="D9:M9"/>
    <mergeCell ref="D10:M10"/>
    <mergeCell ref="B1:M1"/>
    <mergeCell ref="B2:M4"/>
    <mergeCell ref="B5:M5"/>
    <mergeCell ref="B6:M6"/>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6">
      <selection activeCell="H7" sqref="H7"/>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1176"/>
      <c r="B2" s="1177"/>
      <c r="C2" s="1177"/>
      <c r="D2" s="1177"/>
      <c r="E2" s="1177"/>
      <c r="F2" s="1177"/>
      <c r="G2" s="1177"/>
      <c r="H2" s="1177"/>
      <c r="I2" s="1177"/>
      <c r="J2" s="1177"/>
      <c r="K2" s="1177"/>
      <c r="L2" s="1177"/>
      <c r="M2" s="1177"/>
      <c r="N2" s="1177"/>
      <c r="O2" s="1177"/>
      <c r="P2" s="1177"/>
      <c r="Q2" s="448"/>
      <c r="R2" s="448"/>
      <c r="S2" s="448"/>
      <c r="T2" s="448"/>
    </row>
    <row r="3" spans="1:21" ht="21.75" customHeight="1">
      <c r="A3" s="1178" t="s">
        <v>20</v>
      </c>
      <c r="B3" s="1179"/>
      <c r="C3" s="1180" t="s">
        <v>19</v>
      </c>
      <c r="D3" s="1181"/>
      <c r="E3" s="1181"/>
      <c r="F3" s="1181"/>
      <c r="G3" s="1181"/>
      <c r="H3" s="1181"/>
      <c r="I3" s="1181"/>
      <c r="J3" s="1181"/>
      <c r="K3" s="1181"/>
      <c r="L3" s="1181"/>
      <c r="M3" s="1181"/>
      <c r="N3" s="1181"/>
      <c r="O3" s="1181"/>
      <c r="P3" s="1182"/>
      <c r="Q3" s="170" t="s">
        <v>135</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814</v>
      </c>
      <c r="B5" s="178"/>
      <c r="C5" s="178"/>
      <c r="D5" s="178"/>
      <c r="E5" s="178"/>
      <c r="F5" s="179"/>
      <c r="G5" s="178"/>
      <c r="H5" s="178"/>
      <c r="I5" s="180"/>
      <c r="J5" s="1135"/>
      <c r="K5" s="1136"/>
      <c r="L5" s="1136"/>
      <c r="M5" s="1136"/>
      <c r="N5" s="1136"/>
      <c r="O5" s="1136"/>
      <c r="P5" s="1137"/>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991</v>
      </c>
      <c r="B7" s="176"/>
      <c r="C7" s="184"/>
      <c r="D7" s="184"/>
      <c r="E7" s="184"/>
      <c r="F7" s="185"/>
      <c r="G7" s="184"/>
      <c r="H7" s="184"/>
      <c r="I7" s="188" t="s">
        <v>938</v>
      </c>
      <c r="J7" s="176"/>
      <c r="K7" s="175"/>
      <c r="L7" s="175"/>
      <c r="M7" s="175"/>
      <c r="N7" s="175"/>
      <c r="O7" s="189"/>
      <c r="P7" s="190">
        <f>IF(List1!A1=8," ",List1!A1)</f>
        <v>9</v>
      </c>
      <c r="Q7" s="190">
        <f>List1!B1</f>
        <v>9</v>
      </c>
      <c r="R7" s="190">
        <f>List1!C1</f>
        <v>9</v>
      </c>
      <c r="S7" s="311"/>
      <c r="T7" s="187"/>
    </row>
    <row r="8" spans="1:20" ht="50.25" customHeight="1" thickBot="1">
      <c r="A8" s="1138"/>
      <c r="B8" s="1139"/>
      <c r="C8" s="1139"/>
      <c r="D8" s="1139"/>
      <c r="E8" s="1139"/>
      <c r="F8" s="1139"/>
      <c r="G8" s="1139"/>
      <c r="H8" s="1140"/>
      <c r="I8" s="191"/>
      <c r="J8" s="176"/>
      <c r="K8" s="176"/>
      <c r="L8" s="191"/>
      <c r="M8" s="191"/>
      <c r="N8" s="191"/>
      <c r="O8" s="191"/>
      <c r="P8" s="191"/>
      <c r="Q8" s="191"/>
      <c r="T8" s="187"/>
    </row>
    <row r="9" spans="1:20" ht="12" customHeight="1" thickBot="1">
      <c r="A9" s="264" t="s">
        <v>992</v>
      </c>
      <c r="B9" s="175"/>
      <c r="C9" s="175"/>
      <c r="D9" s="175"/>
      <c r="E9" s="175"/>
      <c r="F9" s="175"/>
      <c r="G9" s="175"/>
      <c r="H9" s="175"/>
      <c r="I9" s="175"/>
      <c r="J9" s="175"/>
      <c r="K9" s="175"/>
      <c r="L9" s="175"/>
      <c r="M9" s="175"/>
      <c r="N9" s="175"/>
      <c r="O9" s="175"/>
      <c r="P9" s="175"/>
      <c r="Q9" s="172"/>
      <c r="R9" s="172"/>
      <c r="T9" s="187"/>
    </row>
    <row r="10" spans="1:21" ht="42" customHeight="1" thickBot="1">
      <c r="A10" s="1138"/>
      <c r="B10" s="1139"/>
      <c r="C10" s="1139"/>
      <c r="D10" s="1139"/>
      <c r="E10" s="1139"/>
      <c r="F10" s="1139"/>
      <c r="G10" s="1139"/>
      <c r="H10" s="1140"/>
      <c r="I10" s="175"/>
      <c r="J10" s="175"/>
      <c r="K10" s="175"/>
      <c r="L10" s="175"/>
      <c r="M10" s="1102"/>
      <c r="N10" s="1102"/>
      <c r="O10" s="1102"/>
      <c r="P10" s="1102"/>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1093</v>
      </c>
      <c r="B12" s="441"/>
      <c r="C12" s="1165" t="s">
        <v>993</v>
      </c>
      <c r="D12" s="1166"/>
      <c r="E12" s="1166"/>
      <c r="F12" s="1166"/>
      <c r="G12" s="1166"/>
      <c r="H12" s="1166"/>
      <c r="I12" s="1166"/>
      <c r="J12" s="1166"/>
      <c r="K12" s="1166"/>
      <c r="L12" s="1166"/>
      <c r="M12" s="1105"/>
      <c r="N12" s="1106"/>
      <c r="O12" s="1106"/>
      <c r="P12" s="1107"/>
      <c r="Q12" s="252" t="s">
        <v>1094</v>
      </c>
      <c r="R12" s="1103"/>
      <c r="S12" s="1104"/>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136</v>
      </c>
      <c r="B14" s="193"/>
      <c r="C14" s="1167"/>
      <c r="D14" s="1168"/>
      <c r="E14" s="1169"/>
      <c r="F14" s="194" t="s">
        <v>137</v>
      </c>
      <c r="G14" s="195"/>
      <c r="H14" s="195"/>
      <c r="I14" s="196"/>
      <c r="J14" s="1167"/>
      <c r="K14" s="1168"/>
      <c r="L14" s="1168"/>
      <c r="M14" s="1168"/>
      <c r="N14" s="1168"/>
      <c r="O14" s="1168"/>
      <c r="P14" s="1169"/>
      <c r="Q14" s="172"/>
      <c r="R14" s="172"/>
      <c r="S14" s="172"/>
      <c r="T14" s="192"/>
      <c r="U14" s="1170"/>
      <c r="V14" s="1171"/>
      <c r="W14" s="1171"/>
      <c r="X14" s="1171"/>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1098" t="s">
        <v>32</v>
      </c>
      <c r="B16" s="1099"/>
      <c r="C16" s="437"/>
      <c r="D16" s="278"/>
      <c r="E16" s="278"/>
      <c r="F16" s="278"/>
      <c r="G16" s="278"/>
      <c r="H16" s="260"/>
      <c r="I16" s="200"/>
      <c r="J16" s="201"/>
      <c r="K16" s="200"/>
      <c r="L16" s="1111" t="s">
        <v>994</v>
      </c>
      <c r="M16" s="1112"/>
      <c r="N16" s="1112"/>
      <c r="O16" s="1112"/>
      <c r="P16" s="1113"/>
      <c r="Q16" s="1162" t="str">
        <f>LOOKUP(kody_okresu!G4,kody_okresu!A4:A110,kody_okresu!B4:B101)</f>
        <v>CZ0521</v>
      </c>
      <c r="R16" s="1163"/>
      <c r="S16" s="1163"/>
      <c r="T16" s="1164"/>
    </row>
    <row r="17" spans="1:20" ht="24.75" customHeight="1" thickTop="1">
      <c r="A17" s="202" t="s">
        <v>50</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138</v>
      </c>
      <c r="C18" s="203"/>
      <c r="D18" s="205"/>
      <c r="E18" s="203"/>
      <c r="F18" s="203"/>
      <c r="G18" s="203"/>
      <c r="H18" s="203"/>
      <c r="I18" s="203"/>
      <c r="J18" s="203"/>
      <c r="K18" s="203"/>
      <c r="L18" s="203"/>
      <c r="M18" s="206" t="s">
        <v>139</v>
      </c>
      <c r="N18" s="207"/>
      <c r="O18" s="207"/>
      <c r="P18" s="208"/>
      <c r="Q18" s="206" t="s">
        <v>140</v>
      </c>
      <c r="R18" s="207"/>
      <c r="S18" s="207"/>
      <c r="T18" s="208"/>
    </row>
    <row r="19" spans="1:20" ht="15" customHeight="1">
      <c r="A19" s="209">
        <v>8001</v>
      </c>
      <c r="B19" s="210" t="s">
        <v>815</v>
      </c>
      <c r="C19" s="211"/>
      <c r="D19" s="212"/>
      <c r="E19" s="212"/>
      <c r="F19" s="212"/>
      <c r="G19" s="212"/>
      <c r="H19" s="212"/>
      <c r="I19" s="212"/>
      <c r="J19" s="212"/>
      <c r="K19" s="212"/>
      <c r="L19" s="212"/>
      <c r="M19" s="438"/>
      <c r="N19" s="1108"/>
      <c r="O19" s="1109"/>
      <c r="P19" s="1110"/>
      <c r="Q19" s="438"/>
      <c r="R19" s="1108"/>
      <c r="S19" s="1109"/>
      <c r="T19" s="1110"/>
    </row>
    <row r="20" spans="1:20" ht="15" customHeight="1">
      <c r="A20" s="209">
        <f aca="true" t="shared" si="0" ref="A20:A26">A19+1</f>
        <v>8002</v>
      </c>
      <c r="B20" s="210" t="s">
        <v>141</v>
      </c>
      <c r="C20" s="211"/>
      <c r="D20" s="212"/>
      <c r="E20" s="212"/>
      <c r="F20" s="212"/>
      <c r="G20" s="212"/>
      <c r="H20" s="212"/>
      <c r="I20" s="212"/>
      <c r="J20" s="212"/>
      <c r="K20" s="212"/>
      <c r="L20" s="212"/>
      <c r="M20" s="439"/>
      <c r="N20" s="1100"/>
      <c r="O20" s="1101"/>
      <c r="P20" s="1101"/>
      <c r="Q20" s="439"/>
      <c r="R20" s="1100"/>
      <c r="S20" s="1101"/>
      <c r="T20" s="1101"/>
    </row>
    <row r="21" spans="1:20" ht="15" customHeight="1">
      <c r="A21" s="209">
        <f t="shared" si="0"/>
        <v>8003</v>
      </c>
      <c r="B21" s="210" t="s">
        <v>142</v>
      </c>
      <c r="C21" s="211"/>
      <c r="D21" s="212"/>
      <c r="E21" s="212"/>
      <c r="F21" s="212"/>
      <c r="G21" s="212"/>
      <c r="H21" s="212"/>
      <c r="I21" s="212"/>
      <c r="J21" s="212"/>
      <c r="K21" s="212"/>
      <c r="L21" s="212"/>
      <c r="M21" s="439"/>
      <c r="N21" s="1100"/>
      <c r="O21" s="1101"/>
      <c r="P21" s="1101"/>
      <c r="Q21" s="439"/>
      <c r="R21" s="1100"/>
      <c r="S21" s="1101"/>
      <c r="T21" s="1101"/>
    </row>
    <row r="22" spans="1:20" ht="15" customHeight="1">
      <c r="A22" s="209">
        <f t="shared" si="0"/>
        <v>8004</v>
      </c>
      <c r="B22" s="210" t="s">
        <v>817</v>
      </c>
      <c r="C22" s="211"/>
      <c r="D22" s="212"/>
      <c r="E22" s="212"/>
      <c r="F22" s="212"/>
      <c r="G22" s="212"/>
      <c r="H22" s="212"/>
      <c r="I22" s="212"/>
      <c r="J22" s="212"/>
      <c r="K22" s="212"/>
      <c r="L22" s="212"/>
      <c r="M22" s="439"/>
      <c r="N22" s="1100"/>
      <c r="O22" s="1101"/>
      <c r="P22" s="1101"/>
      <c r="Q22" s="439"/>
      <c r="R22" s="1100"/>
      <c r="S22" s="1101"/>
      <c r="T22" s="1101"/>
    </row>
    <row r="23" spans="1:20" ht="15" customHeight="1">
      <c r="A23" s="209">
        <f t="shared" si="0"/>
        <v>8005</v>
      </c>
      <c r="B23" s="210" t="s">
        <v>995</v>
      </c>
      <c r="C23" s="211"/>
      <c r="D23" s="212"/>
      <c r="E23" s="212"/>
      <c r="F23" s="212"/>
      <c r="G23" s="212"/>
      <c r="H23" s="212"/>
      <c r="I23" s="212"/>
      <c r="J23" s="212"/>
      <c r="K23" s="212"/>
      <c r="L23" s="212"/>
      <c r="M23" s="439"/>
      <c r="N23" s="1100"/>
      <c r="O23" s="1101"/>
      <c r="P23" s="1101"/>
      <c r="Q23" s="439"/>
      <c r="R23" s="1100"/>
      <c r="S23" s="1101"/>
      <c r="T23" s="1101"/>
    </row>
    <row r="24" spans="1:20" ht="15" customHeight="1">
      <c r="A24" s="213">
        <f t="shared" si="0"/>
        <v>8006</v>
      </c>
      <c r="B24" s="214" t="s">
        <v>818</v>
      </c>
      <c r="C24" s="215"/>
      <c r="D24" s="216"/>
      <c r="E24" s="216"/>
      <c r="F24" s="216"/>
      <c r="G24" s="216"/>
      <c r="H24" s="216"/>
      <c r="I24" s="216"/>
      <c r="J24" s="216"/>
      <c r="K24" s="216"/>
      <c r="L24" s="216"/>
      <c r="M24" s="439"/>
      <c r="N24" s="1100"/>
      <c r="O24" s="1101"/>
      <c r="P24" s="1101"/>
      <c r="Q24" s="439"/>
      <c r="R24" s="1100"/>
      <c r="S24" s="1101"/>
      <c r="T24" s="1101"/>
    </row>
    <row r="25" spans="1:20" ht="15" customHeight="1">
      <c r="A25" s="209">
        <f t="shared" si="0"/>
        <v>8007</v>
      </c>
      <c r="B25" s="210" t="s">
        <v>819</v>
      </c>
      <c r="C25" s="211"/>
      <c r="D25" s="212"/>
      <c r="E25" s="212"/>
      <c r="F25" s="212"/>
      <c r="G25" s="212"/>
      <c r="H25" s="212"/>
      <c r="I25" s="212"/>
      <c r="J25" s="212"/>
      <c r="K25" s="212"/>
      <c r="L25" s="212"/>
      <c r="M25" s="439"/>
      <c r="N25" s="1100"/>
      <c r="O25" s="1101"/>
      <c r="P25" s="1101"/>
      <c r="Q25" s="439"/>
      <c r="R25" s="1100"/>
      <c r="S25" s="1101"/>
      <c r="T25" s="1101"/>
    </row>
    <row r="26" spans="1:20" ht="15" customHeight="1">
      <c r="A26" s="217">
        <f t="shared" si="0"/>
        <v>8008</v>
      </c>
      <c r="B26" s="218" t="s">
        <v>820</v>
      </c>
      <c r="C26" s="219"/>
      <c r="D26" s="198"/>
      <c r="E26" s="198"/>
      <c r="F26" s="198"/>
      <c r="G26" s="198"/>
      <c r="H26" s="198"/>
      <c r="I26" s="198"/>
      <c r="J26" s="198"/>
      <c r="K26" s="198"/>
      <c r="L26" s="198"/>
      <c r="M26" s="440"/>
      <c r="N26" s="1172"/>
      <c r="O26" s="1173"/>
      <c r="P26" s="1173"/>
      <c r="Q26" s="440"/>
      <c r="R26" s="1172"/>
      <c r="S26" s="1173"/>
      <c r="T26" s="1173"/>
    </row>
    <row r="27" spans="1:20" ht="24.75" customHeight="1">
      <c r="A27" s="202" t="s">
        <v>143</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144</v>
      </c>
      <c r="C28" s="222"/>
      <c r="D28" s="222"/>
      <c r="E28" s="222"/>
      <c r="F28" s="222"/>
      <c r="G28" s="222"/>
      <c r="H28" s="222"/>
      <c r="I28" s="223"/>
      <c r="J28" s="206" t="s">
        <v>531</v>
      </c>
      <c r="K28" s="224"/>
      <c r="L28" s="224"/>
      <c r="M28" s="207"/>
      <c r="N28" s="207"/>
      <c r="O28" s="206" t="s">
        <v>532</v>
      </c>
      <c r="P28" s="207"/>
      <c r="Q28" s="225"/>
      <c r="R28" s="207"/>
      <c r="S28" s="207"/>
      <c r="T28" s="208"/>
    </row>
    <row r="29" spans="1:20" ht="15" customHeight="1" thickTop="1">
      <c r="A29" s="312">
        <v>8011</v>
      </c>
      <c r="B29" s="1152"/>
      <c r="C29" s="1153"/>
      <c r="D29" s="1153"/>
      <c r="E29" s="1153"/>
      <c r="F29" s="1153"/>
      <c r="G29" s="1153"/>
      <c r="H29" s="1153"/>
      <c r="I29" s="1154"/>
      <c r="J29" s="1152"/>
      <c r="K29" s="1153"/>
      <c r="L29" s="1153"/>
      <c r="M29" s="1153"/>
      <c r="N29" s="1154"/>
      <c r="O29" s="1174"/>
      <c r="P29" s="1153"/>
      <c r="Q29" s="1153"/>
      <c r="R29" s="1153"/>
      <c r="S29" s="1153"/>
      <c r="T29" s="1175"/>
    </row>
    <row r="30" spans="1:20" ht="15" customHeight="1">
      <c r="A30" s="313">
        <f aca="true" t="shared" si="1" ref="A30:A38">A29+1</f>
        <v>8012</v>
      </c>
      <c r="B30" s="1120"/>
      <c r="C30" s="1121"/>
      <c r="D30" s="1121"/>
      <c r="E30" s="1121"/>
      <c r="F30" s="1121"/>
      <c r="G30" s="1121"/>
      <c r="H30" s="1121"/>
      <c r="I30" s="1122"/>
      <c r="J30" s="1116"/>
      <c r="K30" s="1117"/>
      <c r="L30" s="1117"/>
      <c r="M30" s="1117"/>
      <c r="N30" s="1117"/>
      <c r="O30" s="1147"/>
      <c r="P30" s="1117"/>
      <c r="Q30" s="1117"/>
      <c r="R30" s="1117"/>
      <c r="S30" s="1117"/>
      <c r="T30" s="1148"/>
    </row>
    <row r="31" spans="1:20" ht="15" customHeight="1">
      <c r="A31" s="313">
        <f t="shared" si="1"/>
        <v>8013</v>
      </c>
      <c r="B31" s="1120"/>
      <c r="C31" s="1121"/>
      <c r="D31" s="1121"/>
      <c r="E31" s="1121"/>
      <c r="F31" s="1121"/>
      <c r="G31" s="1121"/>
      <c r="H31" s="1121"/>
      <c r="I31" s="1122"/>
      <c r="J31" s="1116"/>
      <c r="K31" s="1117"/>
      <c r="L31" s="1117"/>
      <c r="M31" s="1117"/>
      <c r="N31" s="1117"/>
      <c r="O31" s="1147"/>
      <c r="P31" s="1117"/>
      <c r="Q31" s="1117"/>
      <c r="R31" s="1117"/>
      <c r="S31" s="1117"/>
      <c r="T31" s="1148"/>
    </row>
    <row r="32" spans="1:20" ht="15" customHeight="1">
      <c r="A32" s="313">
        <f t="shared" si="1"/>
        <v>8014</v>
      </c>
      <c r="B32" s="1120"/>
      <c r="C32" s="1121"/>
      <c r="D32" s="1121"/>
      <c r="E32" s="1121"/>
      <c r="F32" s="1121"/>
      <c r="G32" s="1121"/>
      <c r="H32" s="1121"/>
      <c r="I32" s="1122"/>
      <c r="J32" s="1116"/>
      <c r="K32" s="1117"/>
      <c r="L32" s="1117"/>
      <c r="M32" s="1117"/>
      <c r="N32" s="1117"/>
      <c r="O32" s="1147"/>
      <c r="P32" s="1117"/>
      <c r="Q32" s="1117"/>
      <c r="R32" s="1117"/>
      <c r="S32" s="1117"/>
      <c r="T32" s="1148"/>
    </row>
    <row r="33" spans="1:20" ht="15" customHeight="1">
      <c r="A33" s="313">
        <f t="shared" si="1"/>
        <v>8015</v>
      </c>
      <c r="B33" s="1120"/>
      <c r="C33" s="1121"/>
      <c r="D33" s="1121"/>
      <c r="E33" s="1121"/>
      <c r="F33" s="1121"/>
      <c r="G33" s="1121"/>
      <c r="H33" s="1121"/>
      <c r="I33" s="1122"/>
      <c r="J33" s="1116"/>
      <c r="K33" s="1117"/>
      <c r="L33" s="1117"/>
      <c r="M33" s="1117"/>
      <c r="N33" s="1117"/>
      <c r="O33" s="1147"/>
      <c r="P33" s="1117"/>
      <c r="Q33" s="1117"/>
      <c r="R33" s="1117"/>
      <c r="S33" s="1117"/>
      <c r="T33" s="1148"/>
    </row>
    <row r="34" spans="1:20" ht="15" customHeight="1">
      <c r="A34" s="313">
        <f t="shared" si="1"/>
        <v>8016</v>
      </c>
      <c r="B34" s="1120"/>
      <c r="C34" s="1121"/>
      <c r="D34" s="1121"/>
      <c r="E34" s="1121"/>
      <c r="F34" s="1121"/>
      <c r="G34" s="1121"/>
      <c r="H34" s="1121"/>
      <c r="I34" s="1122"/>
      <c r="J34" s="1116"/>
      <c r="K34" s="1117"/>
      <c r="L34" s="1117"/>
      <c r="M34" s="1117"/>
      <c r="N34" s="1117"/>
      <c r="O34" s="1147"/>
      <c r="P34" s="1117"/>
      <c r="Q34" s="1117"/>
      <c r="R34" s="1117"/>
      <c r="S34" s="1117"/>
      <c r="T34" s="1148"/>
    </row>
    <row r="35" spans="1:20" ht="15" customHeight="1">
      <c r="A35" s="313">
        <f t="shared" si="1"/>
        <v>8017</v>
      </c>
      <c r="B35" s="1120"/>
      <c r="C35" s="1121"/>
      <c r="D35" s="1121"/>
      <c r="E35" s="1121"/>
      <c r="F35" s="1121"/>
      <c r="G35" s="1121"/>
      <c r="H35" s="1121"/>
      <c r="I35" s="1122"/>
      <c r="J35" s="1116"/>
      <c r="K35" s="1117"/>
      <c r="L35" s="1117"/>
      <c r="M35" s="1117"/>
      <c r="N35" s="1117"/>
      <c r="O35" s="1147"/>
      <c r="P35" s="1117"/>
      <c r="Q35" s="1117"/>
      <c r="R35" s="1117"/>
      <c r="S35" s="1117"/>
      <c r="T35" s="1148"/>
    </row>
    <row r="36" spans="1:20" ht="15" customHeight="1">
      <c r="A36" s="313">
        <f t="shared" si="1"/>
        <v>8018</v>
      </c>
      <c r="B36" s="1120"/>
      <c r="C36" s="1121"/>
      <c r="D36" s="1121"/>
      <c r="E36" s="1121"/>
      <c r="F36" s="1121"/>
      <c r="G36" s="1121"/>
      <c r="H36" s="1121"/>
      <c r="I36" s="1122"/>
      <c r="J36" s="1116"/>
      <c r="K36" s="1117"/>
      <c r="L36" s="1117"/>
      <c r="M36" s="1117"/>
      <c r="N36" s="1117"/>
      <c r="O36" s="1147"/>
      <c r="P36" s="1117"/>
      <c r="Q36" s="1117"/>
      <c r="R36" s="1117"/>
      <c r="S36" s="1117"/>
      <c r="T36" s="1148"/>
    </row>
    <row r="37" spans="1:20" ht="15" customHeight="1">
      <c r="A37" s="313">
        <f t="shared" si="1"/>
        <v>8019</v>
      </c>
      <c r="B37" s="1120"/>
      <c r="C37" s="1121"/>
      <c r="D37" s="1121"/>
      <c r="E37" s="1121"/>
      <c r="F37" s="1121"/>
      <c r="G37" s="1121"/>
      <c r="H37" s="1121"/>
      <c r="I37" s="1122"/>
      <c r="J37" s="1116"/>
      <c r="K37" s="1117"/>
      <c r="L37" s="1117"/>
      <c r="M37" s="1117"/>
      <c r="N37" s="1117"/>
      <c r="O37" s="1147"/>
      <c r="P37" s="1117"/>
      <c r="Q37" s="1117"/>
      <c r="R37" s="1117"/>
      <c r="S37" s="1117"/>
      <c r="T37" s="1148"/>
    </row>
    <row r="38" spans="1:20" ht="15" customHeight="1" thickBot="1">
      <c r="A38" s="314">
        <f t="shared" si="1"/>
        <v>8020</v>
      </c>
      <c r="B38" s="1120"/>
      <c r="C38" s="1121"/>
      <c r="D38" s="1121"/>
      <c r="E38" s="1121"/>
      <c r="F38" s="1121"/>
      <c r="G38" s="1121"/>
      <c r="H38" s="1121"/>
      <c r="I38" s="1122"/>
      <c r="J38" s="1118"/>
      <c r="K38" s="1119"/>
      <c r="L38" s="1119"/>
      <c r="M38" s="1119"/>
      <c r="N38" s="1119"/>
      <c r="O38" s="1130"/>
      <c r="P38" s="1119"/>
      <c r="Q38" s="1119"/>
      <c r="R38" s="1119"/>
      <c r="S38" s="1119"/>
      <c r="T38" s="1131"/>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533</v>
      </c>
      <c r="B40" s="228" t="s">
        <v>950</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534</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535</v>
      </c>
      <c r="C42" s="232"/>
      <c r="D42" s="199"/>
      <c r="E42" s="199"/>
      <c r="F42" s="199"/>
      <c r="G42" s="199"/>
      <c r="H42" s="199"/>
      <c r="I42" s="199"/>
      <c r="J42" s="199"/>
      <c r="K42" s="199"/>
      <c r="L42" s="199"/>
      <c r="M42" s="233"/>
      <c r="N42" s="233"/>
      <c r="O42" s="233"/>
      <c r="P42" s="233"/>
      <c r="Q42" s="233"/>
      <c r="R42" s="233"/>
      <c r="S42" s="233"/>
      <c r="T42" s="234"/>
    </row>
    <row r="43" spans="1:20" ht="12.75" customHeight="1">
      <c r="A43" s="1123"/>
      <c r="B43" s="1124"/>
      <c r="C43" s="1124"/>
      <c r="D43" s="1124"/>
      <c r="E43" s="1124"/>
      <c r="F43" s="1124"/>
      <c r="G43" s="1124"/>
      <c r="H43" s="1124"/>
      <c r="I43" s="1124"/>
      <c r="J43" s="1124"/>
      <c r="K43" s="1124"/>
      <c r="L43" s="1124"/>
      <c r="M43" s="1124"/>
      <c r="N43" s="1124"/>
      <c r="O43" s="1124"/>
      <c r="P43" s="1124"/>
      <c r="Q43" s="1124"/>
      <c r="R43" s="1124"/>
      <c r="S43" s="1124"/>
      <c r="T43" s="1125"/>
    </row>
    <row r="44" spans="1:20" ht="3" customHeight="1">
      <c r="A44" s="1126"/>
      <c r="B44" s="1124"/>
      <c r="C44" s="1124"/>
      <c r="D44" s="1124"/>
      <c r="E44" s="1124"/>
      <c r="F44" s="1124"/>
      <c r="G44" s="1124"/>
      <c r="H44" s="1124"/>
      <c r="I44" s="1124"/>
      <c r="J44" s="1124"/>
      <c r="K44" s="1124"/>
      <c r="L44" s="1124"/>
      <c r="M44" s="1124"/>
      <c r="N44" s="1124"/>
      <c r="O44" s="1124"/>
      <c r="P44" s="1124"/>
      <c r="Q44" s="1124"/>
      <c r="R44" s="1124"/>
      <c r="S44" s="1124"/>
      <c r="T44" s="1125"/>
    </row>
    <row r="45" spans="1:20" ht="12.75" customHeight="1">
      <c r="A45" s="1127"/>
      <c r="B45" s="1128"/>
      <c r="C45" s="1128"/>
      <c r="D45" s="1128"/>
      <c r="E45" s="1128"/>
      <c r="F45" s="1128"/>
      <c r="G45" s="1128"/>
      <c r="H45" s="1128"/>
      <c r="I45" s="1128"/>
      <c r="J45" s="1128"/>
      <c r="K45" s="1128"/>
      <c r="L45" s="1128"/>
      <c r="M45" s="1128"/>
      <c r="N45" s="1128"/>
      <c r="O45" s="1128"/>
      <c r="P45" s="1128"/>
      <c r="Q45" s="1128"/>
      <c r="R45" s="1128"/>
      <c r="S45" s="1128"/>
      <c r="T45" s="1129"/>
    </row>
    <row r="46" spans="1:20" ht="12" customHeight="1" thickBot="1">
      <c r="A46" s="232" t="s">
        <v>568</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536</v>
      </c>
      <c r="B47" s="267"/>
      <c r="C47" s="1152"/>
      <c r="D47" s="1153"/>
      <c r="E47" s="1154"/>
      <c r="F47" s="1114" t="s">
        <v>537</v>
      </c>
      <c r="G47" s="1115"/>
      <c r="H47" s="1149"/>
      <c r="I47" s="1150"/>
      <c r="J47" s="1150"/>
      <c r="K47" s="1150"/>
      <c r="L47" s="1151"/>
      <c r="M47" s="268" t="s">
        <v>538</v>
      </c>
      <c r="N47" s="269"/>
      <c r="O47" s="269"/>
      <c r="P47" s="269"/>
      <c r="Q47" s="269"/>
      <c r="R47" s="269"/>
      <c r="S47" s="269"/>
      <c r="T47" s="270"/>
    </row>
    <row r="48" spans="1:20" s="254" customFormat="1" ht="15" customHeight="1">
      <c r="A48" s="271" t="s">
        <v>33</v>
      </c>
      <c r="B48" s="272"/>
      <c r="C48" s="272"/>
      <c r="D48" s="1132" t="s">
        <v>684</v>
      </c>
      <c r="E48" s="1133"/>
      <c r="F48" s="1133"/>
      <c r="G48" s="1133"/>
      <c r="H48" s="1133"/>
      <c r="I48" s="1133"/>
      <c r="J48" s="1133"/>
      <c r="K48" s="1133"/>
      <c r="L48" s="1134"/>
      <c r="M48" s="1141"/>
      <c r="N48" s="1142"/>
      <c r="O48" s="1142"/>
      <c r="P48" s="1142"/>
      <c r="Q48" s="1142"/>
      <c r="R48" s="1142"/>
      <c r="S48" s="1142"/>
      <c r="T48" s="1143"/>
    </row>
    <row r="49" spans="1:20" s="254" customFormat="1" ht="15" customHeight="1" thickBot="1">
      <c r="A49" s="273" t="s">
        <v>539</v>
      </c>
      <c r="B49" s="1155"/>
      <c r="C49" s="1156"/>
      <c r="D49" s="1156"/>
      <c r="E49" s="1156"/>
      <c r="F49" s="1157" t="s">
        <v>685</v>
      </c>
      <c r="G49" s="1158"/>
      <c r="H49" s="1159"/>
      <c r="I49" s="1160"/>
      <c r="J49" s="1160"/>
      <c r="K49" s="1160"/>
      <c r="L49" s="1161"/>
      <c r="M49" s="1144"/>
      <c r="N49" s="1145"/>
      <c r="O49" s="1145"/>
      <c r="P49" s="1145"/>
      <c r="Q49" s="1145"/>
      <c r="R49" s="1145"/>
      <c r="S49" s="1145"/>
      <c r="T49" s="1146"/>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sp235</cp:lastModifiedBy>
  <cp:lastPrinted>2007-11-13T13:40:09Z</cp:lastPrinted>
  <dcterms:created xsi:type="dcterms:W3CDTF">2000-01-25T07:36:50Z</dcterms:created>
  <dcterms:modified xsi:type="dcterms:W3CDTF">2008-01-15T11:55:41Z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-2112001309</vt:i4>
  </property>
  <property fmtid="{D5CDD505-2E9C-101B-9397-08002B2CF9AE}" pid="3" name="_EmailSubject">
    <vt:lpwstr>WEB stránky</vt:lpwstr>
  </property>
  <property fmtid="{D5CDD505-2E9C-101B-9397-08002B2CF9AE}" pid="4" name="_AuthorEmail">
    <vt:lpwstr>rfodorova@kr-kralovehradecky.cz</vt:lpwstr>
  </property>
  <property fmtid="{D5CDD505-2E9C-101B-9397-08002B2CF9AE}" pid="5" name="_AuthorEmailDisplayName">
    <vt:lpwstr>Fodorová Renata</vt:lpwstr>
  </property>
  <property fmtid="{D5CDD505-2E9C-101B-9397-08002B2CF9AE}" pid="6" name="_PreviousAdHocReviewCycleID">
    <vt:i4>-1857451975</vt:i4>
  </property>
</Properties>
</file>