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0"/>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racovní 1" sheetId="8" r:id="rId8"/>
    <sheet name="Pracovní 2" sheetId="9" r:id="rId9"/>
    <sheet name="Pracovní 3" sheetId="10" r:id="rId10"/>
  </sheets>
  <definedNames>
    <definedName name="_xlnm.Print_Area" localSheetId="0">'Pokyny k vyplnění'!$B$2:$B$19</definedName>
    <definedName name="_xlnm.Print_Area" localSheetId="7">'Pracovní 1'!$A$1:$E$23</definedName>
    <definedName name="_xlnm.Print_Area" localSheetId="8">'Pracovní 2'!$A$1:$O$39</definedName>
    <definedName name="_xlnm.Print_Area" localSheetId="4">'Přidělená dotace'!$B$4:$J$25</definedName>
    <definedName name="_xlnm.Print_Area" localSheetId="2">'Příloha 1 k žádosti'!$B$2:$G$38</definedName>
    <definedName name="_xlnm.Print_Area" localSheetId="6">'Příloha 1 Smlouva'!$B$2:$G$38</definedName>
    <definedName name="_xlnm.Print_Area" localSheetId="3">'Příloha 2 k žádosti '!$A$1:$H$32</definedName>
    <definedName name="_xlnm.Print_Area" localSheetId="5">'Smlouva '!$B$2:$J$207</definedName>
    <definedName name="_xlnm.Print_Area" localSheetId="1">'Žádost'!$B$2:$C$37</definedName>
  </definedNames>
  <calcPr fullCalcOnLoad="1"/>
</workbook>
</file>

<file path=xl/comments2.xml><?xml version="1.0" encoding="utf-8"?>
<comments xmlns="http://schemas.openxmlformats.org/spreadsheetml/2006/main">
  <authors>
    <author>269</author>
  </authors>
  <commentList>
    <comment ref="C10"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<sst xmlns="http://schemas.openxmlformats.org/spreadsheetml/2006/main" count="1783" uniqueCount="1240">
  <si>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</si>
  <si>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</si>
  <si>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</si>
  <si>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</si>
  <si>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</si>
  <si>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</si>
  <si>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</si>
  <si>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</si>
  <si>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</si>
  <si>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</si>
  <si>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</si>
  <si>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</si>
  <si>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</si>
  <si>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</si>
  <si>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</si>
  <si>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</si>
  <si>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</si>
  <si>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</si>
  <si>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</si>
  <si>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</si>
  <si>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</si>
  <si>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</si>
  <si>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</si>
  <si>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</si>
  <si>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</si>
  <si>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</si>
  <si>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</si>
  <si>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</si>
  <si>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</si>
  <si>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</si>
  <si>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</si>
  <si>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</si>
  <si>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</si>
  <si>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</si>
  <si>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</si>
  <si>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</si>
  <si>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</si>
  <si>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</si>
  <si>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</si>
  <si>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</si>
  <si>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</si>
  <si>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</si>
  <si>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</si>
  <si>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</si>
  <si>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</si>
  <si>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</si>
  <si>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</si>
  <si>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</si>
  <si>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</si>
  <si>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</si>
  <si>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</si>
  <si>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</si>
  <si>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</si>
  <si>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</si>
  <si>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</si>
  <si>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</si>
  <si>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</si>
  <si>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</si>
  <si>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</si>
  <si>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</si>
  <si>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</si>
  <si>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</si>
  <si>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</si>
  <si>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</si>
  <si>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</si>
  <si>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</si>
  <si>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</si>
  <si>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</si>
  <si>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</si>
  <si>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</si>
  <si>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</si>
  <si>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</si>
  <si>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</si>
  <si>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</si>
  <si>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</si>
  <si>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</si>
  <si>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</si>
  <si>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</si>
  <si>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</si>
  <si>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</si>
  <si>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</si>
  <si>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</si>
  <si>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</si>
  <si>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</si>
  <si>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</si>
  <si>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</si>
  <si>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</si>
  <si>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</si>
  <si>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</si>
  <si>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</si>
  <si>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</si>
  <si>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</si>
  <si>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</si>
  <si>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</si>
  <si>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</si>
  <si>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</si>
  <si>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</si>
  <si>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</si>
  <si>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</si>
  <si>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</si>
  <si>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</si>
  <si>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</si>
  <si>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</si>
  <si>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</si>
  <si>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</si>
  <si>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</si>
  <si>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</si>
  <si>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</si>
  <si>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</si>
  <si>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</si>
  <si>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</si>
  <si>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</si>
  <si>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</si>
  <si>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</si>
  <si>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</si>
  <si>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</si>
  <si>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</si>
  <si>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</si>
  <si>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</si>
  <si>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</si>
  <si>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</si>
  <si>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</si>
  <si>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</si>
  <si>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</si>
  <si>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</si>
  <si>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</si>
  <si>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</si>
  <si>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</si>
  <si>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</si>
  <si>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</si>
  <si>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</si>
  <si>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</si>
  <si>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</si>
  <si>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</si>
  <si>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</si>
  <si>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</si>
  <si>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</si>
  <si>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</si>
  <si>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</si>
  <si>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</si>
  <si>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</si>
  <si>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</si>
  <si>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</si>
  <si>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</si>
  <si>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</si>
  <si>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</si>
  <si>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</si>
  <si>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</si>
  <si>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</si>
  <si>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</si>
  <si>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</si>
  <si>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</si>
  <si>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ZK/</t>
  </si>
  <si>
    <t>Právní kontrolu provedl</t>
  </si>
  <si>
    <t>10.</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</si>
  <si>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</si>
  <si>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</si>
  <si>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</si>
  <si>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</si>
  <si>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</si>
  <si>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</si>
  <si>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</si>
  <si>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</si>
  <si>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</si>
  <si>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</si>
  <si>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</si>
  <si>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</si>
  <si>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</si>
  <si>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</si>
  <si>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</si>
  <si>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</si>
  <si>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</si>
  <si>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</si>
  <si>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</si>
  <si>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</si>
  <si>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</si>
  <si>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</si>
  <si>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</si>
  <si>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</si>
  <si>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</si>
  <si>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</si>
  <si>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</si>
  <si>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</si>
  <si>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</si>
  <si>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</si>
  <si>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</si>
  <si>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</si>
  <si>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</si>
  <si>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</si>
  <si>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</si>
  <si>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</si>
  <si>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</si>
  <si>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</si>
  <si>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</si>
  <si>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</si>
  <si>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</si>
  <si>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</si>
  <si>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</si>
  <si>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</si>
  <si>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</si>
  <si>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</si>
  <si>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</si>
  <si>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</si>
  <si>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</si>
  <si>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</si>
  <si>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</si>
  <si>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</si>
  <si>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</si>
  <si>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</si>
  <si>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</si>
  <si>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</si>
  <si>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</si>
  <si>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t>Rozpočet činnosti</t>
  </si>
  <si>
    <t xml:space="preserve">Příjmy od klientů z příspěvku na péči </t>
  </si>
  <si>
    <t>4x</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</si>
  <si>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</si>
  <si>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</si>
  <si>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</si>
  <si>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</si>
  <si>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</si>
  <si>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</si>
  <si>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t>Číslo účtu/kód banky      poskytovatele činnosti</t>
  </si>
  <si>
    <r>
      <t>Název banky poskytovatele podporované činnosti</t>
    </r>
    <r>
      <rPr>
        <vertAlign val="superscript"/>
        <sz val="10"/>
        <rFont val="Arial"/>
        <family val="2"/>
      </rPr>
      <t>1)</t>
    </r>
  </si>
  <si>
    <r>
      <t xml:space="preserve">3) </t>
    </r>
    <r>
      <rPr>
        <sz val="10"/>
        <rFont val="Arial"/>
        <family val="2"/>
      </rPr>
      <t>Do sloupce A pouze náklady celkem</t>
    </r>
  </si>
  <si>
    <t>bankovní spojení zřizovatele:</t>
  </si>
  <si>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</si>
  <si>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</si>
  <si>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</si>
  <si>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</si>
  <si>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</si>
  <si>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</si>
  <si>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</si>
  <si>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</si>
  <si>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</si>
  <si>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</si>
  <si>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</si>
  <si>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</si>
  <si>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</si>
  <si>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</si>
  <si>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</si>
  <si>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</si>
  <si>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</si>
  <si>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</si>
  <si>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</si>
  <si>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</si>
  <si>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</si>
  <si>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</si>
  <si>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</si>
  <si>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</si>
  <si>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</si>
  <si>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</si>
  <si>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</si>
  <si>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</si>
  <si>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</si>
  <si>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</si>
  <si>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Získáno na činnost celkem 2010</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</si>
  <si>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</si>
  <si>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</si>
  <si>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</si>
  <si>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</si>
  <si>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</si>
  <si>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</si>
  <si>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</si>
  <si>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</si>
  <si>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</si>
  <si>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</si>
  <si>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</si>
  <si>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</si>
  <si>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</si>
  <si>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</si>
  <si>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</si>
  <si>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</si>
  <si>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</si>
  <si>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</si>
  <si>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</si>
  <si>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</si>
  <si>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</si>
  <si>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</si>
  <si>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</si>
  <si>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</si>
  <si>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</si>
  <si>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</si>
  <si>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</si>
  <si>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</si>
  <si>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</si>
  <si>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</si>
  <si>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</si>
  <si>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</si>
  <si>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</si>
  <si>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</si>
  <si>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</si>
  <si>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</si>
  <si>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</si>
  <si>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</si>
  <si>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</si>
  <si>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</si>
  <si>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</si>
  <si>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</si>
  <si>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</si>
  <si>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</si>
  <si>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</si>
  <si>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</si>
  <si>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</si>
  <si>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</si>
  <si>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</si>
  <si>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</si>
  <si>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</si>
  <si>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</si>
  <si>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</si>
  <si>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</si>
  <si>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</si>
  <si>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</si>
  <si>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</si>
  <si>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</si>
  <si>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</si>
  <si>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</si>
  <si>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</si>
  <si>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</si>
  <si>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</si>
  <si>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</si>
  <si>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</si>
  <si>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</si>
  <si>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</si>
  <si>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</si>
  <si>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</si>
  <si>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</si>
  <si>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</si>
  <si>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</si>
  <si>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</si>
  <si>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</si>
  <si>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</si>
  <si>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</si>
  <si>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</si>
  <si>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</si>
  <si>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</si>
  <si>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</si>
  <si>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</si>
  <si>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</si>
  <si>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</si>
  <si>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</si>
  <si>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</si>
  <si>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</si>
  <si>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</si>
  <si>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</si>
  <si>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</si>
  <si>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</si>
  <si>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</si>
  <si>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</si>
  <si>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</si>
  <si>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</si>
  <si>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</si>
  <si>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</si>
  <si>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</si>
  <si>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</si>
  <si>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</si>
  <si>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</si>
  <si>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</si>
  <si>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</si>
  <si>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</si>
  <si>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</si>
  <si>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</si>
  <si>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</si>
  <si>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</si>
  <si>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</si>
  <si>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</si>
  <si>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</si>
  <si>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</si>
  <si>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</si>
  <si>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</si>
  <si>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</si>
  <si>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</si>
  <si>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</si>
  <si>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</si>
  <si>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</si>
  <si>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</si>
  <si>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</si>
  <si>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</si>
  <si>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</si>
  <si>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</si>
  <si>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</si>
  <si>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</si>
  <si>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</si>
  <si>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</si>
  <si>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</si>
  <si>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</si>
  <si>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</si>
  <si>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</si>
  <si>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</si>
  <si>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</si>
  <si>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</si>
  <si>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</si>
  <si>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</si>
  <si>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</si>
  <si>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</si>
  <si>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</si>
  <si>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</si>
  <si>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</si>
  <si>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</si>
  <si>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</si>
  <si>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</si>
  <si>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</si>
  <si>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</si>
  <si>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</si>
  <si>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</si>
  <si>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</si>
  <si>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</si>
  <si>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</si>
  <si>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</si>
  <si>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</si>
  <si>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</si>
  <si>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</si>
  <si>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</si>
  <si>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</si>
  <si>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</si>
  <si>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</si>
  <si>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</si>
  <si>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</si>
  <si>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</si>
  <si>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</si>
  <si>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</si>
  <si>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</si>
  <si>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</si>
  <si>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</si>
  <si>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</si>
  <si>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</si>
  <si>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</si>
  <si>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</si>
  <si>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</si>
  <si>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</si>
  <si>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</si>
  <si>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</si>
  <si>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</si>
  <si>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</si>
  <si>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</si>
  <si>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</si>
  <si>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</si>
  <si>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</si>
  <si>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</si>
  <si>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</si>
  <si>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</si>
  <si>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</si>
  <si>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</si>
  <si>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</si>
  <si>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</si>
  <si>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</si>
  <si>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</si>
  <si>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</si>
  <si>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</si>
  <si>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</si>
  <si>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</si>
  <si>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</si>
  <si>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</si>
  <si>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</si>
  <si>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</si>
  <si>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</si>
  <si>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</si>
  <si>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</si>
  <si>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</si>
  <si>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</si>
  <si>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</si>
  <si>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</si>
  <si>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</si>
  <si>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</si>
  <si>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</si>
  <si>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</si>
  <si>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</si>
  <si>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</si>
  <si>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</si>
  <si>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</si>
  <si>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</si>
  <si>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</si>
  <si>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</si>
  <si>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</si>
  <si>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</si>
  <si>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</si>
  <si>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</si>
  <si>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</si>
  <si>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</si>
  <si>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</si>
  <si>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</si>
  <si>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</si>
  <si>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</si>
  <si>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</si>
  <si>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</si>
  <si>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</si>
  <si>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</si>
  <si>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</si>
  <si>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</si>
  <si>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</si>
  <si>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</si>
  <si>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</si>
  <si>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</si>
  <si>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</si>
  <si>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</si>
  <si>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</si>
  <si>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</si>
  <si>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</si>
  <si>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</si>
  <si>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</si>
  <si>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</si>
  <si>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</si>
  <si>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</si>
  <si>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</si>
  <si>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</si>
  <si>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</si>
  <si>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</si>
  <si>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</si>
  <si>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</si>
  <si>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</si>
  <si>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</si>
  <si>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</si>
  <si>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</si>
  <si>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</si>
  <si>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</si>
  <si>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</si>
  <si>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</si>
  <si>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</si>
  <si>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</si>
  <si>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</si>
  <si>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</si>
  <si>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</si>
  <si>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</si>
  <si>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</si>
  <si>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</si>
  <si>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</si>
  <si>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</si>
  <si>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</si>
  <si>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</si>
  <si>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</si>
  <si>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</si>
  <si>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</si>
  <si>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</si>
  <si>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</si>
  <si>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</si>
  <si>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</si>
  <si>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</si>
  <si>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</si>
  <si>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</si>
  <si>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</si>
  <si>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</si>
  <si>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</si>
  <si>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</si>
  <si>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</si>
  <si>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</si>
  <si>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</si>
  <si>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</si>
  <si>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</si>
  <si>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</si>
  <si>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</si>
  <si>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</si>
  <si>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</si>
  <si>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</si>
  <si>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</si>
  <si>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</si>
  <si>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</si>
  <si>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</si>
  <si>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</si>
  <si>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</si>
  <si>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</si>
  <si>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</si>
  <si>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</si>
  <si>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</si>
  <si>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</si>
  <si>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</si>
  <si>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</si>
  <si>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</si>
  <si>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</si>
  <si>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</si>
  <si>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</si>
  <si>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</si>
  <si>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</si>
  <si>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</si>
  <si>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</si>
  <si>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</si>
  <si>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</si>
  <si>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</si>
  <si>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</si>
  <si>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</si>
  <si>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</si>
  <si>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</si>
  <si>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</si>
  <si>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</si>
  <si>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</si>
  <si>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</si>
  <si>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</si>
  <si>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</si>
  <si>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</si>
  <si>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</si>
  <si>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</si>
  <si>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</si>
  <si>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</si>
  <si>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</si>
  <si>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</si>
  <si>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</si>
  <si>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</si>
  <si>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</si>
  <si>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</si>
  <si>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</si>
  <si>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</si>
  <si>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</si>
  <si>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</si>
  <si>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</si>
  <si>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</si>
  <si>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</si>
  <si>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</si>
  <si>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</si>
  <si>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</si>
  <si>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</si>
  <si>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</si>
  <si>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</si>
  <si>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</si>
  <si>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</si>
  <si>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</si>
  <si>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</si>
  <si>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</si>
  <si>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</si>
  <si>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</si>
  <si>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</si>
  <si>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</si>
  <si>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</si>
  <si>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</si>
  <si>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</si>
  <si>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</si>
  <si>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</si>
  <si>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</si>
  <si>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</si>
  <si>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</si>
  <si>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</si>
  <si>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</si>
  <si>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</si>
  <si>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</si>
  <si>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</si>
  <si>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</si>
  <si>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</si>
  <si>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</si>
  <si>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</si>
  <si>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</si>
  <si>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</si>
  <si>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</si>
  <si>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</si>
  <si>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</si>
  <si>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</si>
  <si>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</si>
  <si>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</si>
  <si>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</si>
  <si>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</si>
  <si>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</si>
  <si>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</si>
  <si>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</si>
  <si>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</si>
  <si>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</si>
  <si>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</si>
  <si>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</si>
  <si>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</si>
  <si>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</si>
  <si>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</si>
  <si>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</si>
  <si>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</si>
  <si>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</si>
  <si>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</si>
  <si>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</si>
  <si>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</si>
  <si>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</si>
  <si>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</si>
  <si>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</si>
  <si>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</si>
  <si>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</si>
  <si>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</si>
  <si>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</si>
  <si>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</si>
  <si>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</si>
  <si>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</si>
  <si>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</si>
  <si>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</si>
  <si>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</si>
  <si>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</si>
  <si>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</si>
  <si>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</si>
  <si>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</si>
  <si>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</si>
  <si>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</si>
  <si>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</si>
  <si>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</si>
  <si>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</si>
  <si>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</si>
  <si>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</si>
  <si>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</si>
  <si>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</si>
  <si>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</si>
  <si>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</si>
  <si>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</si>
  <si>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</si>
  <si>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</si>
  <si>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</si>
  <si>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</si>
  <si>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</si>
  <si>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</si>
  <si>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</si>
  <si>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</si>
  <si>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</si>
  <si>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</si>
  <si>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</si>
  <si>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</si>
  <si>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</si>
  <si>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</si>
  <si>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</si>
  <si>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</si>
  <si>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</si>
  <si>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</si>
  <si>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</si>
  <si>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</si>
  <si>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</si>
  <si>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</si>
  <si>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</si>
  <si>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</si>
  <si>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</si>
  <si>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</si>
  <si>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</si>
  <si>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</si>
  <si>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</si>
  <si>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</si>
  <si>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</si>
  <si>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</si>
  <si>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</si>
  <si>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</si>
  <si>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</si>
  <si>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</si>
  <si>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</si>
  <si>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</si>
  <si>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</si>
  <si>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</si>
  <si>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</si>
  <si>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</si>
  <si>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</si>
  <si>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</si>
  <si>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</si>
  <si>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</si>
  <si>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</si>
  <si>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</si>
  <si>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</si>
  <si>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</si>
  <si>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</si>
  <si>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</si>
  <si>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</si>
  <si>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</si>
  <si>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</si>
  <si>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</si>
  <si>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</si>
  <si>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</si>
  <si>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</si>
  <si>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</si>
  <si>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</si>
  <si>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</si>
  <si>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</si>
  <si>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</si>
  <si>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</si>
  <si>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</si>
  <si>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</si>
  <si>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</si>
  <si>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</si>
  <si>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</si>
  <si>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</si>
  <si>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</si>
  <si>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</si>
  <si>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</si>
  <si>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</si>
  <si>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</si>
  <si>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</si>
  <si>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</si>
  <si>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</si>
  <si>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</si>
  <si>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</si>
  <si>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</si>
  <si>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</si>
  <si>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</si>
  <si>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</si>
  <si>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</si>
  <si>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</si>
  <si>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</si>
  <si>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</si>
  <si>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</si>
  <si>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</si>
  <si>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</si>
  <si>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</si>
  <si>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</si>
  <si>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</si>
  <si>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</si>
  <si>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</si>
  <si>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</si>
  <si>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</si>
  <si>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</si>
  <si>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</si>
  <si>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</si>
  <si>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</si>
  <si>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</si>
  <si>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</si>
  <si>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</si>
  <si>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</si>
  <si>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</si>
  <si>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</si>
  <si>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</si>
  <si>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</si>
  <si>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</si>
  <si>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</si>
  <si>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</si>
  <si>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</si>
  <si>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</si>
  <si>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</si>
  <si>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</si>
  <si>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</si>
  <si>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</si>
  <si>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</si>
  <si>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</si>
  <si>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</si>
  <si>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</si>
  <si>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</si>
  <si>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</si>
  <si>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</si>
  <si>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</si>
  <si>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</si>
  <si>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</si>
  <si>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</si>
  <si>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</si>
  <si>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</si>
  <si>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</si>
  <si>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</si>
  <si>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</si>
  <si>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</si>
  <si>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</si>
  <si>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</si>
  <si>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</si>
  <si>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</si>
  <si>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</si>
  <si>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</si>
  <si>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</si>
  <si>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</si>
  <si>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</si>
  <si>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</si>
  <si>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</si>
  <si>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</si>
  <si>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</si>
  <si>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</si>
  <si>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</si>
  <si>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</si>
  <si>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</si>
  <si>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</si>
  <si>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</si>
  <si>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</si>
  <si>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</si>
  <si>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</si>
  <si>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</si>
  <si>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</si>
  <si>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</si>
  <si>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</si>
  <si>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</si>
  <si>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</si>
  <si>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</si>
  <si>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</si>
  <si>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</si>
  <si>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</si>
  <si>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</si>
  <si>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</si>
  <si>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</si>
  <si>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</si>
  <si>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</si>
  <si>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</si>
  <si>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</si>
  <si>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</si>
  <si>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</si>
  <si>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</si>
  <si>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</si>
  <si>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</si>
  <si>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</si>
  <si>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</si>
  <si>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</si>
  <si>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</si>
  <si>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</si>
  <si>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</si>
  <si>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</si>
  <si>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</si>
  <si>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</si>
  <si>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</si>
  <si>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</si>
  <si>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</si>
  <si>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</si>
  <si>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</si>
  <si>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</si>
  <si>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</si>
  <si>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</si>
  <si>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</si>
  <si>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</si>
  <si>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</si>
  <si>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</si>
  <si>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</si>
  <si>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</si>
  <si>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</si>
  <si>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</si>
  <si>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</si>
  <si>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</si>
  <si>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</si>
  <si>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</si>
  <si>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</si>
  <si>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</si>
  <si>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</si>
  <si>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</si>
  <si>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</si>
  <si>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</si>
  <si>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</si>
  <si>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</si>
  <si>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</si>
  <si>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</si>
  <si>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</si>
  <si>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</si>
  <si>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</si>
  <si>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</si>
  <si>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</si>
  <si>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</si>
  <si>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</si>
  <si>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</si>
  <si>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</si>
  <si>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</si>
  <si>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</si>
  <si>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</si>
  <si>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</si>
  <si>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</si>
  <si>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</si>
  <si>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</si>
  <si>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</si>
  <si>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</si>
  <si>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</si>
  <si>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</si>
  <si>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</si>
  <si>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</si>
  <si>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</si>
  <si>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</si>
  <si>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</si>
  <si>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</si>
  <si>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</si>
  <si>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</si>
  <si>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</si>
  <si>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</si>
  <si>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</si>
  <si>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</si>
  <si>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</si>
  <si>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</si>
  <si>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</si>
  <si>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</si>
  <si>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</si>
  <si>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</si>
  <si>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</si>
  <si>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</si>
  <si>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</si>
  <si>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</si>
  <si>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</si>
  <si>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</si>
  <si>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</si>
  <si>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</si>
  <si>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</si>
  <si>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</si>
  <si>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</si>
  <si>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</si>
  <si>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</si>
  <si>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</si>
  <si>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</si>
  <si>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</si>
  <si>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</si>
  <si>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</si>
  <si>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</si>
  <si>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</si>
  <si>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</si>
  <si>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</si>
  <si>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</si>
  <si>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</si>
  <si>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</si>
  <si>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</si>
  <si>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</si>
  <si>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</si>
  <si>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</si>
  <si>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</si>
  <si>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</si>
  <si>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</si>
  <si>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</si>
  <si>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</si>
  <si>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</si>
  <si>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</si>
  <si>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</si>
  <si>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</si>
  <si>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</si>
  <si>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</si>
  <si>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</si>
  <si>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</si>
  <si>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</si>
  <si>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</si>
  <si>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</si>
  <si>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</si>
  <si>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</si>
  <si>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</si>
  <si>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</si>
  <si>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</si>
  <si>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</si>
  <si>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</si>
  <si>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</si>
  <si>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</si>
  <si>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</si>
  <si>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</si>
  <si>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</si>
  <si>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</si>
  <si>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</si>
  <si>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</si>
  <si>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</si>
  <si>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</si>
  <si>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</si>
  <si>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</si>
  <si>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</si>
  <si>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</si>
  <si>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</si>
  <si>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</si>
  <si>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</si>
  <si>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</si>
  <si>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</si>
  <si>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</si>
  <si>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</si>
  <si>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</si>
  <si>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</si>
  <si>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</si>
  <si>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</si>
  <si>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</si>
  <si>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</si>
  <si>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</si>
  <si>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</si>
  <si>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</si>
  <si>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</si>
  <si>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</si>
  <si>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</si>
  <si>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</si>
  <si>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</si>
  <si>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</si>
  <si>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</si>
  <si>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</si>
  <si>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</si>
  <si>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</si>
  <si>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</si>
  <si>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</si>
  <si>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</si>
  <si>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</si>
  <si>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</si>
  <si>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</si>
  <si>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</si>
  <si>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</si>
  <si>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</si>
  <si>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</si>
  <si>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</si>
  <si>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</si>
  <si>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</si>
  <si>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</si>
  <si>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</si>
  <si>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</si>
  <si>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</si>
  <si>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</si>
  <si>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</si>
  <si>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</si>
  <si>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</si>
  <si>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</si>
  <si>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</si>
  <si>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</si>
  <si>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</si>
  <si>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</si>
  <si>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</si>
  <si>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</si>
  <si>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</si>
  <si>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</si>
  <si>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</si>
  <si>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</si>
  <si>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</si>
  <si>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</si>
  <si>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</si>
  <si>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</si>
  <si>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</si>
  <si>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</si>
  <si>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</si>
  <si>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</si>
  <si>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</si>
  <si>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</si>
  <si>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</si>
  <si>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</si>
  <si>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</si>
  <si>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</si>
  <si>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</si>
  <si>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</si>
  <si>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</si>
  <si>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</si>
  <si>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</si>
  <si>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</si>
  <si>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</si>
  <si>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</si>
  <si>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</si>
  <si>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</si>
  <si>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</si>
  <si>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</si>
  <si>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</si>
  <si>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</si>
  <si>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</si>
  <si>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</si>
  <si>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</si>
  <si>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</si>
  <si>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</si>
  <si>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</si>
  <si>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</si>
  <si>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</si>
  <si>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</si>
  <si>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</si>
  <si>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</si>
  <si>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</si>
  <si>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</si>
  <si>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</si>
  <si>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</si>
  <si>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</si>
  <si>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</si>
  <si>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</si>
  <si>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</si>
  <si>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</si>
  <si>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</si>
  <si>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</si>
  <si>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</si>
  <si>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</si>
  <si>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</si>
  <si>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</si>
  <si>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</si>
  <si>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</si>
  <si>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</si>
  <si>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</si>
  <si>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</si>
  <si>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</si>
  <si>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</si>
  <si>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</si>
  <si>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</si>
  <si>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</si>
  <si>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</si>
  <si>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</si>
  <si>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</si>
  <si>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</si>
  <si>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</si>
  <si>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</si>
  <si>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</si>
  <si>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</si>
  <si>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</si>
  <si>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</si>
  <si>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</si>
  <si>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</si>
  <si>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</si>
  <si>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</si>
  <si>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</si>
  <si>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</si>
  <si>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</si>
  <si>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</si>
  <si>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</si>
  <si>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</si>
  <si>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</si>
  <si>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</si>
  <si>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</si>
  <si>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</si>
  <si>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</si>
  <si>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</si>
  <si>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</si>
  <si>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Ing,  Vladimír  Derner</t>
  </si>
  <si>
    <r>
      <t xml:space="preserve">Číslo účtu/kód banky      zřizovatele   </t>
    </r>
    <r>
      <rPr>
        <b/>
        <vertAlign val="superscript"/>
        <sz val="10"/>
        <color indexed="30"/>
        <rFont val="Arial"/>
        <family val="2"/>
      </rPr>
      <t>1) 2)</t>
    </r>
    <r>
      <rPr>
        <b/>
        <sz val="10"/>
        <color indexed="30"/>
        <rFont val="Arial"/>
        <family val="2"/>
      </rPr>
      <t xml:space="preserve">             </t>
    </r>
    <r>
      <rPr>
        <i/>
        <sz val="8"/>
        <color indexed="30"/>
        <rFont val="Arial"/>
        <family val="2"/>
      </rPr>
      <t>(vyplňují pouze příspěvkové organizace obcí a měst)</t>
    </r>
  </si>
  <si>
    <r>
      <t xml:space="preserve">Název banky zřizovatele        </t>
    </r>
    <r>
      <rPr>
        <vertAlign val="superscript"/>
        <sz val="10"/>
        <color indexed="30"/>
        <rFont val="Arial"/>
        <family val="2"/>
      </rPr>
      <t xml:space="preserve">1) 2)                                               </t>
    </r>
    <r>
      <rPr>
        <i/>
        <sz val="8"/>
        <color indexed="30"/>
        <rFont val="Arial"/>
        <family val="2"/>
      </rPr>
      <t>(vyplňují pouze příspěvkové organizace obcí a měst)</t>
    </r>
  </si>
  <si>
    <r>
      <t xml:space="preserve">1) </t>
    </r>
    <r>
      <rPr>
        <sz val="10"/>
        <rFont val="Times New Roman"/>
        <family val="1"/>
      </rPr>
      <t xml:space="preserve">V případě schválení dotace bude  údaj použit ve  smlouvě o dotaci !!!!! </t>
    </r>
  </si>
  <si>
    <r>
      <t xml:space="preserve">Název zřizovatele:     </t>
    </r>
    <r>
      <rPr>
        <vertAlign val="superscript"/>
        <sz val="10"/>
        <color indexed="30"/>
        <rFont val="Arial"/>
        <family val="2"/>
      </rPr>
      <t>1) 2)                                                   (vyplňují pouze příspěvkové organizace obcí a měst)</t>
    </r>
  </si>
  <si>
    <r>
      <t xml:space="preserve">IČ   zřizovatele  </t>
    </r>
    <r>
      <rPr>
        <vertAlign val="superscript"/>
        <sz val="10"/>
        <color indexed="30"/>
        <rFont val="Arial"/>
        <family val="2"/>
      </rPr>
      <t>1) 2)                                                                     (vyplňují pouze příspěvkové organizace obcí a měst)</t>
    </r>
  </si>
  <si>
    <t>Potvrzuji, že všechny údaje uvedené v Žádosti a v přílohách Žádosti jsou pravdivé a jsem si vědom(a), že nepravdivé a nepřesné  údaje jsou důvodem k neposkytnutí  dotace..</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</si>
  <si>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</si>
  <si>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</si>
  <si>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</si>
  <si>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</si>
  <si>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</si>
  <si>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</si>
  <si>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</si>
  <si>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</si>
  <si>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</si>
  <si>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</si>
  <si>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Pracovní 1,  Pracovní 2 Pracovní 3</t>
    </r>
    <r>
      <rPr>
        <u val="single"/>
        <sz val="12"/>
        <rFont val="Calibri"/>
        <family val="2"/>
      </rPr>
      <t>.</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</si>
  <si>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t>Organizace</t>
  </si>
  <si>
    <t>Činnost</t>
  </si>
  <si>
    <t>Mgr. Jiří Altmann</t>
  </si>
  <si>
    <t>Ing. Ivan Guman</t>
  </si>
  <si>
    <t>;</t>
  </si>
  <si>
    <t>Příloha 1 ke smlouvě - Specifikace rozpočtu služby a čerpání přidělené dotace</t>
  </si>
  <si>
    <t>Specifikace čerpání dotace aktuální</t>
  </si>
  <si>
    <t xml:space="preserve"> Odbor sociálních věcí </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</si>
  <si>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</si>
  <si>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</si>
  <si>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</si>
  <si>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</si>
  <si>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</si>
  <si>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</si>
  <si>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</si>
  <si>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</si>
  <si>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Smlouva o poskytnutí neinvestiční dotace na rok 2012</t>
  </si>
  <si>
    <t>Program  pro podporu prorodinných aktivit v Královéhradeckém kraji v roce 2012.</t>
  </si>
  <si>
    <t>touto smlouvou, formulářem  Žádosti o poskytnutí  dotace z rozpočtu Královéhradeckého kraje</t>
  </si>
  <si>
    <t xml:space="preserve">(1) Příjemce dotace odpovídá za hospodárné, účelné a efektivní využití poskytnutých finančních prostředků v souladu se Zásadami dotačního programu pro podporu prorodinných aktivit v Královéhradeckém kraji v roce 2012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</si>
  <si>
    <t>(2) Příjemce je povinen k vyplněnému formuláři vyúčtování přiložit i účetní výkaz  všech nákladů a výnosů celé podporované činnosti za rok 2012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</si>
  <si>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prorodinných aktivit v Královéhradeckém kraji v roce 2012 a předat ho do 15. února 2013  Odboru sociálních věcí  Krajského úřadu Královéhradeckého kraje. Formulář  vyúčtování bude zveřejněn na internetových stránkách Královéhradeckého kraje (www.kr-kralovehradecky.cz / Sociální oblast / Dotace v sociální oblasti -2012).
</t>
    </r>
  </si>
  <si>
    <t>(3) Nedílnou součástí vyúčtování je Závěrečná zpráva, jejíž obsah je definován v Zásadách dotačního programu  pro podporu prorodinných aktivit v Královéhradeckém kraji v roce 2012  (čl. VIII).</t>
  </si>
  <si>
    <t>(4) Nedílnou součástí vyúčtování je potvrzení o bezdlužnosti od finančního úřadu, okresní správy sociálního zabezpečení a zdravotních  pojišťoven, u kterých byli v průběhu roku 2012 evidováni zaměstnanci. Potvrzení nesmí být starší než 30 dní ke dni podání vyúčtování.</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</si>
  <si>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podporované činnosti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činnost,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</si>
  <si>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r>
      <rPr>
        <vertAlign val="superscript"/>
        <sz val="9"/>
        <color indexed="30"/>
        <rFont val="Arial"/>
        <family val="2"/>
      </rPr>
      <t>2)</t>
    </r>
    <r>
      <rPr>
        <sz val="9"/>
        <color indexed="30"/>
        <rFont val="Arial"/>
        <family val="2"/>
      </rPr>
      <t xml:space="preserve"> Příspěvkovým organizacím měst a obcí bude schválená dotace  poukázána prostřednictvím účtu zřizovatele</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</si>
  <si>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</si>
  <si>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t>Celkové náklady na realizaci služby v roce 2011</t>
  </si>
  <si>
    <t>Předpokládaný rozpočet na rok 2012</t>
  </si>
  <si>
    <t>Požadavek na Královéhradecký kraj pro rok 2012</t>
  </si>
  <si>
    <r>
      <rPr>
        <b/>
        <sz val="10"/>
        <rFont val="Arial"/>
        <family val="2"/>
      </rPr>
      <t xml:space="preserve">Příloha 1 </t>
    </r>
    <r>
      <rPr>
        <sz val="10"/>
        <rFont val="Arial"/>
        <family val="2"/>
      </rPr>
      <t xml:space="preserve"> k žádosti o dotaci z rozpočtu         Královéhradeckého kraje pro rok 2012</t>
    </r>
  </si>
  <si>
    <t>Tabulka - Rozpočet nákladů služby  a požadavek dotace od Královéhradeckého kraje na rok 2012</t>
  </si>
  <si>
    <r>
      <rPr>
        <b/>
        <sz val="10"/>
        <rFont val="Arial"/>
        <family val="2"/>
      </rPr>
      <t xml:space="preserve">Příloha 2 </t>
    </r>
    <r>
      <rPr>
        <sz val="10"/>
        <rFont val="Arial"/>
        <family val="2"/>
      </rPr>
      <t xml:space="preserve"> k žádosti o dotaci                                 z rozpočtu Královéhradeckého                              kraje pro rok 2012</t>
    </r>
  </si>
  <si>
    <t xml:space="preserve"> Rozpočet činnosti  na rok 2012 podle zdrojů a přehled získaných finančních prostředků na činnost v roce 2010 a 2011 </t>
  </si>
  <si>
    <t>Získáno na činnost celkem 2011</t>
  </si>
  <si>
    <t>Požadavky 2012</t>
  </si>
  <si>
    <t>Ing. Mgr. Jiří Vitvar</t>
  </si>
  <si>
    <t>Ing.  Vladimír Soběslav</t>
  </si>
  <si>
    <t>Smlouva o poskytnutí neinvestiční dotace pro rok 2012</t>
  </si>
  <si>
    <t>Neinvestiční dotace na rok 2012</t>
  </si>
  <si>
    <t xml:space="preserve">  platba transferu  včetně předpisu (uvést  rozpočtovou skladbu)     </t>
  </si>
  <si>
    <t>(4) Do 31. ledna 2013 musí být vráceny (připsány na účet Královéhradeckého kraje) nevyčerpané peněžní prostředky, které byly poskytnuty formou dotace z rozpočtu Královéhradeckého kraje na podporovanou činnost, na účet Královéhradeckého kraje číslo 78-7544530247/0100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z účtu zřizovatele.
(6) V případě, že bude realizace podporované činnosti ukončena dříve než 31. prosince 2012, je příjemce povinen předložit  vyúčtování a navrátit nevyčerpané finanční prostředky z rozpočtu Královéhradeckého kraje do 30 dnů po ukončení  realizace podporované činnosti. V takovém případě se prostředky vracejí na účet č. 78-7544530247/0100 vedený u Komerční banky Hradec Králové z účtu zřizovatele.</t>
  </si>
  <si>
    <t>na rok 2012, Zásadami dotačního programu  pro podporu prorodinných aktivit v Královéhradeckém kraji v roce 2012  z rozpočtu Královéhradeckého kraje pro rok 2012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</si>
  <si>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Příkazce operace</t>
  </si>
  <si>
    <t xml:space="preserve"> Zřizovatelem organizace je:</t>
  </si>
  <si>
    <t xml:space="preserve">(2)  Celkový  rozpočet nákladů  činnosti v roce 2012: </t>
  </si>
  <si>
    <r>
      <t xml:space="preserve">(4) Do 31. ledna 2013 musí být vráceny (připsány na účet Královéhradeckého kraje) nevyčerpané peněžní prostředky, které byly poskytnuty formou dotace z rozpočtu Královéhradeckého kraje na podporovanou činnost, na účet Královéhradeckého kraje číslo </t>
    </r>
    <r>
      <rPr>
        <b/>
        <sz val="12"/>
        <rFont val="Times New Roman"/>
        <family val="1"/>
      </rPr>
      <t>27-2031110287/0100</t>
    </r>
    <r>
      <rPr>
        <sz val="12"/>
        <rFont val="Times New Roman"/>
        <family val="1"/>
      </rPr>
      <t xml:space="preserve">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2013.
(6) V případě, že bude realizace podporované činnosti ukončena dříve než 31. prosince 2012, je příjemce povinen předložit  vyúčtování a navrátit nevyčerpané finanční prostředky z rozpočtu Královéhradeckého kraje do 30 dnů po ukončení  realizace podporované činnosti. V takovém případě se prostředky vracejí na účet č. </t>
    </r>
    <r>
      <rPr>
        <b/>
        <sz val="12"/>
        <rFont val="Times New Roman"/>
        <family val="1"/>
      </rPr>
      <t>27-2031110287/0100</t>
    </r>
    <r>
      <rPr>
        <sz val="12"/>
        <rFont val="Times New Roman"/>
        <family val="1"/>
      </rPr>
      <t xml:space="preserve"> vedený u Komerční banky Hradec Králové.</t>
    </r>
  </si>
  <si>
    <t xml:space="preserve">(8) Příjemce dodá nejpozději do 30. června 2013 Odboru sociálních věcí Krajského úřadu Královéhradeckého kraje položkovou rozvahu a položkový výkaz zisků a ztrát za rok 2012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</si>
  <si>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Celková dotace z tohoto dotačního programu nesmí přesáhnout 5</t>
    </r>
    <r>
      <rPr>
        <b/>
        <sz val="12"/>
        <rFont val="Times New Roman"/>
        <family val="1"/>
      </rPr>
      <t>0%</t>
    </r>
    <r>
      <rPr>
        <sz val="12"/>
        <rFont val="Times New Roman"/>
        <family val="1"/>
      </rPr>
      <t xml:space="preserve"> celkových nákladů podporované činnosti  v roce 2012.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2012.
(4) Poskytovatel poukáže schválenou dotaci na realizaci podporované činnosti  na účet </t>
    </r>
    <r>
      <rPr>
        <b/>
        <sz val="12"/>
        <color indexed="10"/>
        <rFont val="Times New Roman"/>
        <family val="1"/>
      </rPr>
      <t>zřizovatele</t>
    </r>
    <r>
      <rPr>
        <sz val="12"/>
        <rFont val="Times New Roman"/>
        <family val="1"/>
      </rPr>
      <t xml:space="preserve"> do 30  dnů od podpisu. 
</t>
    </r>
  </si>
  <si>
    <r>
      <t>Celková dotace z tohoto dotačního programu nesmí přesáhnout 5</t>
    </r>
    <r>
      <rPr>
        <b/>
        <sz val="12"/>
        <rFont val="Times New Roman"/>
        <family val="1"/>
      </rPr>
      <t>0%</t>
    </r>
    <r>
      <rPr>
        <sz val="12"/>
        <rFont val="Times New Roman"/>
        <family val="1"/>
      </rPr>
      <t xml:space="preserve"> celkových nákladů podporované činnosti  v roce 2012.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2012.
(4) Poskytovatel poukáže schválenou dotaci na realizaci podporované činnosti na účet </t>
    </r>
    <r>
      <rPr>
        <b/>
        <sz val="12"/>
        <color indexed="10"/>
        <rFont val="Times New Roman"/>
        <family val="1"/>
      </rPr>
      <t>příjemce</t>
    </r>
    <r>
      <rPr>
        <sz val="12"/>
        <rFont val="Times New Roman"/>
        <family val="1"/>
      </rPr>
      <t xml:space="preserve"> do 30 dnů od podpisu. 
</t>
    </r>
  </si>
  <si>
    <t>Analýz, koncepcí a financování</t>
  </si>
  <si>
    <t>(4) Do 31. ledna 2013 musí být vráceny (připsány na účet Královéhradeckého kraje) nevyčerpané peněžní prostředky, které byly poskytnuty formou dotace z rozpočtu Královéhradeckého kraje na podporovanou činnost, na účet Královéhradeckého kraje číslo 78-7544530247/0100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2013.
(6) V případě, že bude realizace podporované činnosti ukončena dříve než 31. prosince 2012, je příjemce povinen předložit  vyúčtování a navrátit nevyčerpané finanční prostředky z rozpočtu Královéhradeckého kraje do 30 dnů po ukončení  realizace podporované činnosti. V takovém případě se prostředky vracejí na účet č. 78-7544530247/0100 vedený u Komerční banky Hradec Králové.</t>
  </si>
  <si>
    <t xml:space="preserve">(6)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zaúčtování podporované činnosti, na kterou byla dotace poskytnuta, a účetnictví celé organizace.                                                                                                
</t>
  </si>
  <si>
    <t xml:space="preserve">(7) Originály účetních dokladů využitých pro vyúčtování dotace z rozpočtu Královéhradeckého </t>
  </si>
  <si>
    <t xml:space="preserve">(8) Příjemce je povinen prokázat stav majetku pořízeného z dotací a darů poskytnutých na realizaci činnosti, jeho evidenci v účetnictví a využívání pro činnost organizace po dobu pěti let od jejího poskytnutí.
(9) Příjemce dotace uvede na všech písemnostech a na všech akcích, které souvisejí s realizací         činnosti, že byl podpořen z dotace poskytnuté Královéhradeckým krajem.
  </t>
  </si>
  <si>
    <t>(10) Příjemce bude poskytovatele dotace informovat nejpozději do 8 dnů o všech změnách týkajících se identifikace příjemce a o všech změnách týkajících se realizace podpořené činnosti.</t>
  </si>
  <si>
    <t xml:space="preserve">
(11)Příjemce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
</t>
  </si>
  <si>
    <t>(5) Příjemce je povinen umožnit Poskytovateli a kontrolním orgánům provádění kontroly a zajistit jim při provádění kontroly maximální součinnost. Příjemce je takto povinen zejména vytvořit podmínky k provedení kontroly vztahující se k realizaci předmětu této Smlouvy, poskytnout kontrolním orgánům veškeré doklady vážící se k realizaci předmětu této Smlouvy, umožnit průběžné ověřování pravdivosti a souladu jím uváděných údajů o realizaci předmětu této Smlouvy se skutečným stavem, umožnit kontrolním orgánům vstupovat na místo  realizace podporované činnosti, provádět monitorovací návštěvy a kontroly způsobu a kvality realizace podporované činnosti.  Poskytovatel a kontrolní orgány jsou oprávněni po příjemci vyžadovat nápravu zjištěných nedostatků.</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</si>
</sst>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s>
  <fonts count="104">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vertAlign val="superscript"/>
      <sz val="10"/>
      <color indexed="30"/>
      <name val="Arial"/>
      <family val="2"/>
    </font>
    <font>
      <i/>
      <sz val="12"/>
      <name val="Times New Roman"/>
      <family val="1"/>
    </font>
    <font>
      <b/>
      <vertAlign val="superscript"/>
      <sz val="12"/>
      <name val="Arial"/>
      <family val="2"/>
    </font>
    <font>
      <b/>
      <sz val="12"/>
      <color indexed="10"/>
      <name val="Times New Roman"/>
      <family val="1"/>
    </font>
    <font>
      <b/>
      <sz val="11"/>
      <name val="Times New Roman"/>
      <family val="1"/>
    </font>
    <font>
      <b/>
      <i/>
      <sz val="12"/>
      <name val="Times New Roman"/>
      <family val="1"/>
    </font>
    <font>
      <b/>
      <sz val="14"/>
      <color indexed="10"/>
      <name val="Arial"/>
      <family val="2"/>
    </font>
    <font>
      <b/>
      <i/>
      <sz val="8"/>
      <name val="Arial"/>
      <family val="2"/>
    </font>
    <font>
      <b/>
      <sz val="10"/>
      <color indexed="30"/>
      <name val="Arial"/>
      <family val="2"/>
    </font>
    <font>
      <b/>
      <vertAlign val="superscript"/>
      <sz val="10"/>
      <color indexed="30"/>
      <name val="Arial"/>
      <family val="2"/>
    </font>
    <font>
      <i/>
      <sz val="8"/>
      <color indexed="30"/>
      <name val="Arial"/>
      <family val="2"/>
    </font>
    <font>
      <sz val="9"/>
      <color indexed="30"/>
      <name val="Arial"/>
      <family val="2"/>
    </font>
    <font>
      <vertAlign val="superscript"/>
      <sz val="9"/>
      <color indexed="30"/>
      <name val="Arial"/>
      <family val="2"/>
    </font>
    <font>
      <sz val="9"/>
      <name val="Arial"/>
      <family val="2"/>
    </font>
    <font>
      <b/>
      <sz val="10.5"/>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0"/>
      <color indexed="30"/>
      <name val="Arial"/>
      <family val="2"/>
    </font>
    <font>
      <sz val="12"/>
      <color indexed="10"/>
      <name val="Times New Roman"/>
      <family val="1"/>
    </font>
    <font>
      <b/>
      <sz val="12"/>
      <color indexed="30"/>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0"/>
      <color rgb="FF0070C0"/>
      <name val="Arial"/>
      <family val="2"/>
    </font>
    <font>
      <sz val="10"/>
      <color rgb="FF0070C0"/>
      <name val="Arial"/>
      <family val="2"/>
    </font>
    <font>
      <sz val="12"/>
      <color rgb="FFFF0000"/>
      <name val="Times New Roman"/>
      <family val="1"/>
    </font>
    <font>
      <b/>
      <sz val="12"/>
      <color rgb="FF0070C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2" tint="-0.24997000396251678"/>
        <bgColor indexed="64"/>
      </patternFill>
    </fill>
    <fill>
      <patternFill patternType="solid">
        <fgColor indexed="45"/>
        <bgColor indexed="64"/>
      </patternFill>
    </fill>
    <fill>
      <patternFill patternType="solid">
        <fgColor theme="0" tint="-0.04997999966144562"/>
        <bgColor indexed="64"/>
      </patternFill>
    </fill>
  </fills>
  <borders count="7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style="medium"/>
      <top style="medium"/>
      <bottom style="thin"/>
    </border>
    <border>
      <left/>
      <right style="medium"/>
      <top/>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right style="medium"/>
      <top/>
      <bottom/>
    </border>
    <border>
      <left style="medium"/>
      <right/>
      <top style="medium"/>
      <bottom style="thin"/>
    </border>
    <border>
      <left style="medium"/>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style="thin"/>
      <top style="thin"/>
      <bottom style="medium"/>
    </border>
    <border>
      <left/>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style="medium"/>
      <bottom/>
    </border>
    <border>
      <left style="thin"/>
      <right style="thin"/>
      <top/>
      <bottom style="thin"/>
    </border>
    <border>
      <left style="thin"/>
      <right style="thin"/>
      <top style="thin"/>
      <bottom>
        <color indexed="63"/>
      </bottom>
    </border>
    <border>
      <left style="medium"/>
      <right/>
      <top/>
      <bottom/>
    </border>
    <border>
      <left style="medium"/>
      <right/>
      <top/>
      <bottom style="thin"/>
    </border>
    <border>
      <left/>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0" applyNumberFormat="0" applyBorder="0" applyAlignment="0" applyProtection="0"/>
    <xf numFmtId="0" fontId="8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90" fillId="0" borderId="7" applyNumberFormat="0" applyFill="0" applyAlignment="0" applyProtection="0"/>
    <xf numFmtId="0" fontId="91" fillId="0" borderId="0" applyNumberFormat="0" applyFill="0" applyBorder="0" applyAlignment="0" applyProtection="0"/>
    <xf numFmtId="0" fontId="92" fillId="24" borderId="0" applyNumberFormat="0" applyBorder="0" applyAlignment="0" applyProtection="0"/>
    <xf numFmtId="0" fontId="93" fillId="0" borderId="0" applyNumberFormat="0" applyFill="0" applyBorder="0" applyAlignment="0" applyProtection="0"/>
    <xf numFmtId="0" fontId="94" fillId="25" borderId="8" applyNumberFormat="0" applyAlignment="0" applyProtection="0"/>
    <xf numFmtId="0" fontId="95" fillId="26" borderId="8" applyNumberFormat="0" applyAlignment="0" applyProtection="0"/>
    <xf numFmtId="0" fontId="96" fillId="26" borderId="9" applyNumberFormat="0" applyAlignment="0" applyProtection="0"/>
    <xf numFmtId="0" fontId="97" fillId="0" borderId="0" applyNumberForma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cellStyleXfs>
  <cellXfs count="524">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25" fillId="0" borderId="0" xfId="0" applyFont="1" applyBorder="1" applyAlignment="1" applyProtection="1">
      <alignment/>
      <protection/>
    </xf>
    <xf numFmtId="0" fontId="0" fillId="0" borderId="0" xfId="0" applyBorder="1" applyAlignment="1" applyProtection="1">
      <alignment/>
      <protection/>
    </xf>
    <xf numFmtId="0" fontId="25" fillId="0" borderId="0" xfId="0" applyFont="1" applyBorder="1" applyAlignment="1" applyProtection="1">
      <alignment vertical="top" wrapText="1"/>
      <protection/>
    </xf>
    <xf numFmtId="0" fontId="25" fillId="0" borderId="18" xfId="0" applyFont="1" applyBorder="1" applyAlignment="1" applyProtection="1">
      <alignment horizontal="center" vertical="top" wrapText="1"/>
      <protection/>
    </xf>
    <xf numFmtId="0" fontId="25" fillId="0" borderId="19"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25" fillId="0" borderId="21"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2" fillId="0" borderId="22" xfId="0" applyFont="1" applyBorder="1" applyAlignment="1" applyProtection="1">
      <alignment horizontal="center" vertical="top" wrapText="1"/>
      <protection/>
    </xf>
    <xf numFmtId="0" fontId="22" fillId="0" borderId="23" xfId="0" applyFont="1" applyBorder="1" applyAlignment="1" applyProtection="1">
      <alignment horizontal="center" vertical="top" wrapText="1"/>
      <protection/>
    </xf>
    <xf numFmtId="0" fontId="22" fillId="0" borderId="24"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3" borderId="0" xfId="0" applyFill="1" applyAlignment="1">
      <alignment/>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5" xfId="0" applyFill="1" applyBorder="1" applyAlignment="1" applyProtection="1">
      <alignment/>
      <protection/>
    </xf>
    <xf numFmtId="0" fontId="13" fillId="33" borderId="26"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27" xfId="0" applyFont="1" applyFill="1" applyBorder="1" applyAlignment="1" applyProtection="1">
      <alignment horizontal="center" vertical="top" wrapText="1"/>
      <protection/>
    </xf>
    <xf numFmtId="0" fontId="14" fillId="33" borderId="28" xfId="0" applyFont="1" applyFill="1" applyBorder="1" applyAlignment="1" applyProtection="1">
      <alignment horizontal="center" vertical="top" wrapText="1"/>
      <protection/>
    </xf>
    <xf numFmtId="0" fontId="14" fillId="33" borderId="29" xfId="0" applyFont="1" applyFill="1" applyBorder="1" applyAlignment="1" applyProtection="1">
      <alignment horizontal="center" vertical="top" wrapText="1"/>
      <protection/>
    </xf>
    <xf numFmtId="0" fontId="13" fillId="33" borderId="18" xfId="0" applyFont="1" applyFill="1" applyBorder="1" applyAlignment="1" applyProtection="1">
      <alignment horizontal="center" vertical="center" wrapText="1"/>
      <protection/>
    </xf>
    <xf numFmtId="0" fontId="13" fillId="33" borderId="20"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wrapText="1"/>
      <protection/>
    </xf>
    <xf numFmtId="3" fontId="16" fillId="33" borderId="18" xfId="0" applyNumberFormat="1" applyFont="1" applyFill="1" applyBorder="1" applyAlignment="1" applyProtection="1">
      <alignment horizontal="center" wrapText="1"/>
      <protection/>
    </xf>
    <xf numFmtId="3" fontId="16" fillId="33" borderId="20" xfId="0" applyNumberFormat="1" applyFont="1" applyFill="1" applyBorder="1" applyAlignment="1" applyProtection="1">
      <alignment horizontal="center" wrapText="1"/>
      <protection/>
    </xf>
    <xf numFmtId="0" fontId="14" fillId="33" borderId="29" xfId="0" applyFont="1" applyFill="1" applyBorder="1" applyAlignment="1" applyProtection="1">
      <alignment horizontal="center" wrapText="1"/>
      <protection locked="0"/>
    </xf>
    <xf numFmtId="3" fontId="14" fillId="33" borderId="30" xfId="0" applyNumberFormat="1" applyFont="1" applyFill="1" applyBorder="1" applyAlignment="1" applyProtection="1">
      <alignment horizontal="center" vertical="top" wrapText="1"/>
      <protection locked="0"/>
    </xf>
    <xf numFmtId="3" fontId="14" fillId="33" borderId="31" xfId="0" applyNumberFormat="1" applyFont="1" applyFill="1" applyBorder="1" applyAlignment="1" applyProtection="1">
      <alignment horizontal="center" vertical="top" wrapText="1"/>
      <protection locked="0"/>
    </xf>
    <xf numFmtId="0" fontId="14" fillId="33" borderId="32"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33" xfId="0" applyFont="1" applyFill="1" applyBorder="1" applyAlignment="1" applyProtection="1">
      <alignment horizontal="center" vertical="top" wrapText="1"/>
      <protection locked="0"/>
    </xf>
    <xf numFmtId="3" fontId="14" fillId="33" borderId="34"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35" xfId="0" applyFont="1" applyFill="1" applyBorder="1" applyAlignment="1" applyProtection="1">
      <alignment horizontal="center" vertical="top" wrapText="1"/>
      <protection locked="0"/>
    </xf>
    <xf numFmtId="0" fontId="14" fillId="33" borderId="36" xfId="0" applyFont="1" applyFill="1" applyBorder="1" applyAlignment="1" applyProtection="1">
      <alignment horizontal="center" wrapText="1"/>
      <protection locked="0"/>
    </xf>
    <xf numFmtId="0" fontId="14" fillId="33" borderId="33" xfId="0" applyFont="1" applyFill="1" applyBorder="1" applyAlignment="1" applyProtection="1">
      <alignment horizontal="center" wrapText="1"/>
      <protection locked="0"/>
    </xf>
    <xf numFmtId="0" fontId="14" fillId="33" borderId="37" xfId="0" applyFont="1" applyFill="1" applyBorder="1" applyAlignment="1" applyProtection="1">
      <alignment horizontal="center" wrapText="1"/>
      <protection locked="0"/>
    </xf>
    <xf numFmtId="3" fontId="15" fillId="33" borderId="18" xfId="0" applyNumberFormat="1" applyFont="1" applyFill="1" applyBorder="1" applyAlignment="1" applyProtection="1">
      <alignment horizontal="center" wrapText="1"/>
      <protection/>
    </xf>
    <xf numFmtId="3" fontId="15" fillId="33" borderId="20" xfId="0" applyNumberFormat="1" applyFont="1" applyFill="1" applyBorder="1" applyAlignment="1" applyProtection="1">
      <alignment horizontal="center" wrapText="1"/>
      <protection/>
    </xf>
    <xf numFmtId="0" fontId="6" fillId="33" borderId="38" xfId="0" applyFont="1" applyFill="1" applyBorder="1" applyAlignment="1" applyProtection="1">
      <alignment horizontal="left"/>
      <protection/>
    </xf>
    <xf numFmtId="0" fontId="6" fillId="33" borderId="39" xfId="0" applyFont="1" applyFill="1" applyBorder="1" applyAlignment="1" applyProtection="1">
      <alignment horizontal="left"/>
      <protection/>
    </xf>
    <xf numFmtId="0" fontId="15" fillId="33" borderId="40"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 borderId="0" xfId="0" applyFill="1" applyBorder="1" applyAlignment="1" applyProtection="1">
      <alignment/>
      <protection/>
    </xf>
    <xf numFmtId="0" fontId="0" fillId="3" borderId="0" xfId="0" applyFill="1" applyAlignment="1" applyProtection="1">
      <alignment/>
      <protection/>
    </xf>
    <xf numFmtId="0" fontId="21" fillId="0" borderId="0" xfId="0" applyFont="1" applyFill="1" applyAlignment="1">
      <alignment horizontal="center"/>
    </xf>
    <xf numFmtId="0" fontId="21"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0" fontId="21" fillId="0" borderId="0" xfId="0" applyFont="1" applyFill="1" applyAlignment="1">
      <alignment horizontal="center" wrapText="1"/>
    </xf>
    <xf numFmtId="0" fontId="4" fillId="0" borderId="0" xfId="0" applyFont="1" applyFill="1" applyAlignment="1">
      <alignment/>
    </xf>
    <xf numFmtId="0" fontId="21"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0" fontId="21" fillId="0" borderId="0" xfId="0" applyFont="1" applyFill="1" applyAlignment="1">
      <alignment vertical="top"/>
    </xf>
    <xf numFmtId="0" fontId="4" fillId="0" borderId="0" xfId="0" applyFont="1" applyFill="1" applyAlignment="1">
      <alignment horizontal="justify" vertical="top" wrapText="1"/>
    </xf>
    <xf numFmtId="165" fontId="21"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1" fillId="0" borderId="0" xfId="0" applyFont="1" applyFill="1" applyAlignment="1">
      <alignment horizontal="left" indent="2"/>
    </xf>
    <xf numFmtId="3" fontId="16" fillId="33" borderId="21" xfId="0" applyNumberFormat="1" applyFont="1" applyFill="1" applyBorder="1" applyAlignment="1" applyProtection="1">
      <alignment horizontal="center" wrapText="1"/>
      <protection/>
    </xf>
    <xf numFmtId="3" fontId="34" fillId="33" borderId="41" xfId="0" applyNumberFormat="1" applyFont="1" applyFill="1" applyBorder="1" applyAlignment="1" applyProtection="1">
      <alignment horizontal="center" wrapText="1"/>
      <protection locked="0"/>
    </xf>
    <xf numFmtId="3" fontId="34" fillId="33" borderId="42" xfId="0" applyNumberFormat="1" applyFont="1" applyFill="1" applyBorder="1" applyAlignment="1" applyProtection="1">
      <alignment horizontal="center" wrapText="1"/>
      <protection locked="0"/>
    </xf>
    <xf numFmtId="3" fontId="34" fillId="33" borderId="43" xfId="0" applyNumberFormat="1" applyFont="1" applyFill="1" applyBorder="1" applyAlignment="1" applyProtection="1">
      <alignment horizontal="center" wrapText="1"/>
      <protection locked="0"/>
    </xf>
    <xf numFmtId="3" fontId="34" fillId="33" borderId="44" xfId="0" applyNumberFormat="1" applyFont="1" applyFill="1" applyBorder="1" applyAlignment="1" applyProtection="1">
      <alignment horizontal="center" wrapText="1"/>
      <protection locked="0"/>
    </xf>
    <xf numFmtId="3" fontId="34" fillId="33" borderId="45" xfId="0" applyNumberFormat="1" applyFont="1" applyFill="1" applyBorder="1" applyAlignment="1" applyProtection="1">
      <alignment horizontal="center" wrapText="1"/>
      <protection locked="0"/>
    </xf>
    <xf numFmtId="3" fontId="34" fillId="33" borderId="46" xfId="0" applyNumberFormat="1"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47" xfId="0" applyFont="1" applyBorder="1" applyAlignment="1">
      <alignment vertical="top" wrapText="1"/>
    </xf>
    <xf numFmtId="0" fontId="4" fillId="0" borderId="48" xfId="0" applyFont="1" applyBorder="1" applyAlignment="1">
      <alignment vertical="top" wrapText="1"/>
    </xf>
    <xf numFmtId="0" fontId="4" fillId="0" borderId="26" xfId="0" applyFont="1" applyBorder="1" applyAlignment="1">
      <alignment vertical="top" wrapText="1"/>
    </xf>
    <xf numFmtId="0" fontId="0" fillId="0" borderId="25" xfId="0" applyBorder="1" applyAlignment="1">
      <alignment/>
    </xf>
    <xf numFmtId="0" fontId="0" fillId="0" borderId="14" xfId="0" applyBorder="1" applyAlignment="1">
      <alignment/>
    </xf>
    <xf numFmtId="0" fontId="4" fillId="0" borderId="38" xfId="0" applyFont="1" applyBorder="1" applyAlignment="1">
      <alignment vertical="top" wrapText="1"/>
    </xf>
    <xf numFmtId="0" fontId="0" fillId="0" borderId="39" xfId="0" applyBorder="1" applyAlignment="1">
      <alignment/>
    </xf>
    <xf numFmtId="0" fontId="0" fillId="0" borderId="49" xfId="0" applyBorder="1" applyAlignment="1">
      <alignment/>
    </xf>
    <xf numFmtId="0" fontId="0" fillId="0" borderId="17" xfId="0" applyBorder="1" applyAlignment="1">
      <alignment/>
    </xf>
    <xf numFmtId="0" fontId="0" fillId="0" borderId="16" xfId="0" applyBorder="1" applyAlignment="1">
      <alignment/>
    </xf>
    <xf numFmtId="0" fontId="4" fillId="0" borderId="50" xfId="0" applyFont="1" applyBorder="1" applyAlignment="1">
      <alignment vertical="top" wrapText="1"/>
    </xf>
    <xf numFmtId="0" fontId="4" fillId="0" borderId="50" xfId="0" applyFont="1" applyBorder="1" applyAlignment="1">
      <alignment vertical="center" wrapText="1"/>
    </xf>
    <xf numFmtId="0" fontId="0" fillId="0" borderId="25"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1"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51" xfId="0" applyFont="1" applyBorder="1" applyAlignment="1">
      <alignment vertical="top" wrapText="1"/>
    </xf>
    <xf numFmtId="3" fontId="0" fillId="0" borderId="52" xfId="0" applyNumberFormat="1" applyFont="1" applyBorder="1" applyAlignment="1" applyProtection="1">
      <alignment horizontal="center" wrapText="1"/>
      <protection locked="0"/>
    </xf>
    <xf numFmtId="3" fontId="0" fillId="0" borderId="53" xfId="0" applyNumberFormat="1" applyFont="1" applyBorder="1" applyAlignment="1" applyProtection="1">
      <alignment horizontal="center" wrapText="1"/>
      <protection locked="0"/>
    </xf>
    <xf numFmtId="0" fontId="0" fillId="0" borderId="33" xfId="0" applyFont="1" applyBorder="1" applyAlignment="1">
      <alignment horizontal="center" vertical="center" wrapText="1"/>
    </xf>
    <xf numFmtId="0" fontId="6" fillId="0" borderId="23" xfId="0" applyFont="1" applyBorder="1" applyAlignment="1">
      <alignment vertical="top" wrapText="1"/>
    </xf>
    <xf numFmtId="3" fontId="0" fillId="0" borderId="24" xfId="0" applyNumberFormat="1" applyFont="1" applyBorder="1" applyAlignment="1" applyProtection="1">
      <alignment horizontal="center" wrapText="1"/>
      <protection locked="0"/>
    </xf>
    <xf numFmtId="0" fontId="0" fillId="0" borderId="35" xfId="0" applyFont="1" applyBorder="1" applyAlignment="1">
      <alignment horizontal="center" vertical="center" wrapText="1"/>
    </xf>
    <xf numFmtId="0" fontId="6" fillId="0" borderId="54" xfId="0" applyFont="1" applyBorder="1" applyAlignment="1">
      <alignment vertical="center" wrapText="1"/>
    </xf>
    <xf numFmtId="0" fontId="0" fillId="0" borderId="32" xfId="0" applyFont="1" applyBorder="1" applyAlignment="1">
      <alignment horizontal="center" vertical="center" wrapText="1"/>
    </xf>
    <xf numFmtId="0" fontId="0" fillId="0" borderId="51" xfId="0" applyBorder="1" applyAlignment="1">
      <alignment vertical="center" wrapText="1"/>
    </xf>
    <xf numFmtId="3" fontId="0" fillId="0" borderId="24" xfId="0" applyNumberFormat="1" applyFont="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6" fillId="0" borderId="55" xfId="0" applyFont="1" applyFill="1" applyBorder="1" applyAlignment="1">
      <alignment vertical="top" wrapText="1"/>
    </xf>
    <xf numFmtId="0" fontId="0" fillId="0" borderId="55" xfId="0" applyBorder="1" applyAlignment="1">
      <alignment vertical="top" wrapText="1"/>
    </xf>
    <xf numFmtId="0" fontId="0" fillId="0" borderId="2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57" xfId="0" applyBorder="1" applyAlignment="1">
      <alignment/>
    </xf>
    <xf numFmtId="0" fontId="4" fillId="0" borderId="0" xfId="0" applyNumberFormat="1" applyFont="1" applyFill="1" applyAlignment="1">
      <alignment/>
    </xf>
    <xf numFmtId="0" fontId="4" fillId="0" borderId="47"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48" xfId="0" applyFont="1" applyBorder="1" applyAlignment="1">
      <alignment wrapText="1"/>
    </xf>
    <xf numFmtId="0" fontId="4" fillId="0" borderId="58" xfId="0" applyFont="1" applyBorder="1" applyAlignment="1">
      <alignment wrapText="1"/>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59" xfId="0" applyFont="1" applyBorder="1" applyAlignment="1">
      <alignment vertical="top" wrapText="1"/>
    </xf>
    <xf numFmtId="0" fontId="0" fillId="0" borderId="52" xfId="0" applyBorder="1" applyAlignment="1">
      <alignment/>
    </xf>
    <xf numFmtId="0" fontId="4" fillId="0" borderId="60" xfId="0" applyFont="1" applyFill="1" applyBorder="1" applyAlignment="1">
      <alignment vertical="top" wrapText="1"/>
    </xf>
    <xf numFmtId="0" fontId="0" fillId="0" borderId="55" xfId="0" applyFill="1" applyBorder="1" applyAlignment="1">
      <alignment/>
    </xf>
    <xf numFmtId="0" fontId="0" fillId="0" borderId="61" xfId="0" applyFill="1" applyBorder="1" applyAlignment="1">
      <alignment/>
    </xf>
    <xf numFmtId="0" fontId="4" fillId="0" borderId="29" xfId="0" applyFont="1" applyBorder="1" applyAlignment="1">
      <alignment wrapText="1"/>
    </xf>
    <xf numFmtId="0" fontId="6" fillId="0" borderId="49" xfId="0" applyFont="1" applyBorder="1" applyAlignment="1">
      <alignment horizontal="center" wrapText="1"/>
    </xf>
    <xf numFmtId="0" fontId="6" fillId="0" borderId="0" xfId="0" applyFont="1" applyBorder="1" applyAlignment="1">
      <alignment horizontal="right"/>
    </xf>
    <xf numFmtId="3" fontId="0" fillId="0" borderId="32" xfId="0" applyNumberFormat="1" applyFont="1" applyBorder="1" applyAlignment="1" applyProtection="1">
      <alignment horizontal="center" wrapText="1"/>
      <protection locked="0"/>
    </xf>
    <xf numFmtId="3" fontId="0" fillId="0" borderId="33" xfId="0" applyNumberFormat="1" applyFont="1" applyBorder="1" applyAlignment="1" applyProtection="1">
      <alignment horizontal="center" wrapText="1"/>
      <protection locked="0"/>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Fill="1" applyAlignment="1">
      <alignment horizontal="justify"/>
    </xf>
    <xf numFmtId="0" fontId="4" fillId="0" borderId="26" xfId="0" applyFont="1" applyBorder="1" applyAlignment="1">
      <alignment horizontal="left" vertical="center"/>
    </xf>
    <xf numFmtId="0" fontId="0" fillId="0" borderId="25" xfId="0" applyBorder="1" applyAlignment="1">
      <alignment vertical="center"/>
    </xf>
    <xf numFmtId="0" fontId="7" fillId="33" borderId="0" xfId="0" applyFont="1" applyFill="1" applyBorder="1" applyAlignment="1" applyProtection="1">
      <alignment horizontal="left"/>
      <protection/>
    </xf>
    <xf numFmtId="0" fontId="4" fillId="0" borderId="0" xfId="0" applyFont="1" applyFill="1" applyAlignment="1">
      <alignment vertical="top"/>
    </xf>
    <xf numFmtId="0" fontId="0" fillId="0" borderId="0" xfId="0" applyBorder="1" applyAlignment="1" applyProtection="1">
      <alignment vertical="center"/>
      <protection/>
    </xf>
    <xf numFmtId="0" fontId="4" fillId="0" borderId="0" xfId="0" applyFont="1" applyFill="1" applyAlignment="1">
      <alignment wrapText="1"/>
    </xf>
    <xf numFmtId="0" fontId="0" fillId="3" borderId="0" xfId="0" applyFont="1" applyFill="1" applyAlignment="1">
      <alignment/>
    </xf>
    <xf numFmtId="0" fontId="98" fillId="0" borderId="11" xfId="0" applyFont="1" applyBorder="1" applyAlignment="1">
      <alignment/>
    </xf>
    <xf numFmtId="0" fontId="98" fillId="0" borderId="11" xfId="0" applyFont="1" applyBorder="1" applyAlignment="1">
      <alignment horizontal="center"/>
    </xf>
    <xf numFmtId="0" fontId="98" fillId="34" borderId="47" xfId="0" applyFont="1" applyFill="1" applyBorder="1" applyAlignment="1">
      <alignment/>
    </xf>
    <xf numFmtId="0" fontId="98" fillId="34" borderId="48" xfId="0" applyFont="1" applyFill="1" applyBorder="1" applyAlignment="1">
      <alignment/>
    </xf>
    <xf numFmtId="0" fontId="98" fillId="34" borderId="15" xfId="0" applyFont="1" applyFill="1" applyBorder="1" applyAlignment="1">
      <alignment/>
    </xf>
    <xf numFmtId="0" fontId="24" fillId="0" borderId="0" xfId="0" applyFont="1" applyAlignment="1" applyProtection="1">
      <alignment/>
      <protection/>
    </xf>
    <xf numFmtId="0" fontId="24" fillId="0" borderId="0" xfId="0" applyFont="1" applyAlignment="1">
      <alignment/>
    </xf>
    <xf numFmtId="0" fontId="4" fillId="0" borderId="49" xfId="0" applyFont="1" applyBorder="1" applyAlignment="1">
      <alignment vertical="top" wrapText="1"/>
    </xf>
    <xf numFmtId="0" fontId="24" fillId="0" borderId="38" xfId="0" applyFont="1" applyBorder="1" applyAlignment="1">
      <alignment vertical="top" wrapText="1"/>
    </xf>
    <xf numFmtId="0" fontId="0" fillId="0" borderId="49" xfId="0" applyBorder="1" applyAlignment="1" applyProtection="1">
      <alignment/>
      <protection/>
    </xf>
    <xf numFmtId="0" fontId="24" fillId="0" borderId="14" xfId="0" applyFont="1" applyBorder="1" applyAlignment="1">
      <alignment vertical="top" wrapText="1"/>
    </xf>
    <xf numFmtId="0" fontId="24" fillId="0" borderId="50" xfId="0" applyFont="1" applyBorder="1" applyAlignment="1">
      <alignment vertical="top" wrapText="1"/>
    </xf>
    <xf numFmtId="0" fontId="25" fillId="0" borderId="25" xfId="0" applyFont="1" applyBorder="1" applyAlignment="1" applyProtection="1">
      <alignment/>
      <protection/>
    </xf>
    <xf numFmtId="0" fontId="0" fillId="0" borderId="14" xfId="0" applyBorder="1" applyAlignment="1" applyProtection="1">
      <alignment/>
      <protection/>
    </xf>
    <xf numFmtId="0" fontId="24" fillId="0" borderId="29" xfId="0" applyFont="1" applyBorder="1" applyAlignment="1">
      <alignment vertical="top" wrapText="1"/>
    </xf>
    <xf numFmtId="0" fontId="25" fillId="0" borderId="0" xfId="0" applyFont="1" applyAlignment="1">
      <alignment/>
    </xf>
    <xf numFmtId="0" fontId="25" fillId="0" borderId="0" xfId="0" applyFont="1" applyBorder="1" applyAlignment="1" applyProtection="1">
      <alignment vertical="top"/>
      <protection/>
    </xf>
    <xf numFmtId="0" fontId="24" fillId="0" borderId="15" xfId="0" applyFont="1" applyBorder="1" applyAlignment="1">
      <alignment vertical="top" wrapText="1"/>
    </xf>
    <xf numFmtId="0" fontId="4" fillId="0" borderId="0" xfId="0" applyFont="1" applyAlignment="1">
      <alignment/>
    </xf>
    <xf numFmtId="0" fontId="40" fillId="0" borderId="15" xfId="0" applyFont="1" applyBorder="1" applyAlignment="1">
      <alignment vertical="top" wrapText="1"/>
    </xf>
    <xf numFmtId="0" fontId="25" fillId="0" borderId="0" xfId="0" applyFont="1" applyBorder="1" applyAlignment="1" applyProtection="1">
      <alignment/>
      <protection/>
    </xf>
    <xf numFmtId="0" fontId="25" fillId="0" borderId="25" xfId="0" applyFont="1" applyBorder="1" applyAlignment="1" applyProtection="1">
      <alignment horizontal="center" vertical="top" wrapText="1"/>
      <protection/>
    </xf>
    <xf numFmtId="1" fontId="25" fillId="0" borderId="41" xfId="0" applyNumberFormat="1" applyFont="1" applyBorder="1" applyAlignment="1" applyProtection="1">
      <alignment vertical="top" wrapText="1"/>
      <protection/>
    </xf>
    <xf numFmtId="1" fontId="25" fillId="0" borderId="62" xfId="0" applyNumberFormat="1" applyFont="1" applyBorder="1" applyAlignment="1" applyProtection="1">
      <alignment vertical="top" wrapText="1"/>
      <protection/>
    </xf>
    <xf numFmtId="1" fontId="4" fillId="0" borderId="63" xfId="0" applyNumberFormat="1" applyFont="1" applyBorder="1" applyAlignment="1" applyProtection="1">
      <alignment horizontal="center" wrapText="1"/>
      <protection/>
    </xf>
    <xf numFmtId="1" fontId="25" fillId="0" borderId="62" xfId="0" applyNumberFormat="1" applyFont="1" applyBorder="1" applyAlignment="1" applyProtection="1">
      <alignment horizontal="center" wrapText="1"/>
      <protection/>
    </xf>
    <xf numFmtId="1" fontId="25" fillId="0" borderId="42" xfId="0" applyNumberFormat="1" applyFont="1" applyBorder="1" applyAlignment="1" applyProtection="1">
      <alignment horizontal="center" wrapText="1"/>
      <protection/>
    </xf>
    <xf numFmtId="1" fontId="25" fillId="0" borderId="64" xfId="0" applyNumberFormat="1" applyFont="1" applyBorder="1" applyAlignment="1" applyProtection="1">
      <alignment vertical="top" wrapText="1"/>
      <protection/>
    </xf>
    <xf numFmtId="1" fontId="4" fillId="0" borderId="42" xfId="0" applyNumberFormat="1" applyFont="1" applyBorder="1" applyAlignment="1" applyProtection="1">
      <alignment horizontal="center"/>
      <protection/>
    </xf>
    <xf numFmtId="1" fontId="25" fillId="0" borderId="43" xfId="0" applyNumberFormat="1" applyFont="1" applyBorder="1" applyAlignment="1" applyProtection="1">
      <alignment vertical="top" wrapText="1"/>
      <protection/>
    </xf>
    <xf numFmtId="1" fontId="25" fillId="0" borderId="63" xfId="0" applyNumberFormat="1" applyFont="1" applyBorder="1" applyAlignment="1" applyProtection="1">
      <alignment vertical="top" wrapText="1"/>
      <protection/>
    </xf>
    <xf numFmtId="1" fontId="25" fillId="0" borderId="63" xfId="0" applyNumberFormat="1" applyFont="1" applyBorder="1" applyAlignment="1" applyProtection="1">
      <alignment horizontal="center" wrapText="1"/>
      <protection/>
    </xf>
    <xf numFmtId="1" fontId="25" fillId="0" borderId="44" xfId="0" applyNumberFormat="1" applyFont="1" applyBorder="1" applyAlignment="1" applyProtection="1">
      <alignment horizontal="center" wrapText="1"/>
      <protection/>
    </xf>
    <xf numFmtId="1" fontId="25" fillId="0" borderId="65"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44" xfId="0" applyNumberFormat="1" applyFont="1" applyBorder="1" applyAlignment="1" applyProtection="1">
      <alignment horizontal="center"/>
      <protection/>
    </xf>
    <xf numFmtId="1" fontId="25" fillId="0" borderId="45" xfId="0" applyNumberFormat="1" applyFont="1" applyBorder="1" applyAlignment="1" applyProtection="1">
      <alignment vertical="top" wrapText="1"/>
      <protection/>
    </xf>
    <xf numFmtId="1" fontId="25" fillId="0" borderId="66" xfId="0" applyNumberFormat="1" applyFont="1" applyBorder="1" applyAlignment="1" applyProtection="1">
      <alignment vertical="top" wrapText="1"/>
      <protection/>
    </xf>
    <xf numFmtId="1" fontId="4" fillId="0" borderId="66" xfId="0" applyNumberFormat="1" applyFont="1" applyBorder="1" applyAlignment="1" applyProtection="1">
      <alignment horizontal="center" wrapText="1"/>
      <protection/>
    </xf>
    <xf numFmtId="1" fontId="25" fillId="0" borderId="66" xfId="0" applyNumberFormat="1" applyFont="1" applyBorder="1" applyAlignment="1" applyProtection="1">
      <alignment horizontal="center" wrapText="1"/>
      <protection/>
    </xf>
    <xf numFmtId="1" fontId="25" fillId="0" borderId="46" xfId="0" applyNumberFormat="1" applyFont="1" applyBorder="1" applyAlignment="1" applyProtection="1">
      <alignment horizontal="center" wrapText="1"/>
      <protection/>
    </xf>
    <xf numFmtId="1" fontId="25" fillId="0" borderId="67"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0" fontId="0" fillId="0" borderId="38" xfId="0" applyFont="1" applyBorder="1" applyAlignment="1" applyProtection="1">
      <alignment/>
      <protection/>
    </xf>
    <xf numFmtId="0" fontId="0" fillId="0" borderId="39" xfId="0" applyBorder="1" applyAlignment="1" applyProtection="1">
      <alignment/>
      <protection/>
    </xf>
    <xf numFmtId="0" fontId="0" fillId="0" borderId="49" xfId="0" applyFont="1" applyBorder="1" applyAlignment="1" applyProtection="1">
      <alignment/>
      <protection/>
    </xf>
    <xf numFmtId="0" fontId="0" fillId="0" borderId="39" xfId="0" applyFont="1" applyBorder="1" applyAlignment="1" applyProtection="1">
      <alignment/>
      <protection locked="0"/>
    </xf>
    <xf numFmtId="0" fontId="6" fillId="0" borderId="49" xfId="0" applyFont="1" applyBorder="1" applyAlignment="1" applyProtection="1">
      <alignment/>
      <protection locked="0"/>
    </xf>
    <xf numFmtId="0" fontId="4" fillId="0" borderId="38" xfId="0" applyFont="1" applyBorder="1" applyAlignment="1" applyProtection="1">
      <alignment/>
      <protection locked="0"/>
    </xf>
    <xf numFmtId="0" fontId="0" fillId="0" borderId="49" xfId="0" applyBorder="1" applyAlignment="1" applyProtection="1">
      <alignment/>
      <protection locked="0"/>
    </xf>
    <xf numFmtId="0" fontId="4" fillId="0" borderId="38" xfId="0" applyFont="1" applyBorder="1" applyAlignment="1" applyProtection="1">
      <alignment vertical="center"/>
      <protection/>
    </xf>
    <xf numFmtId="0" fontId="0" fillId="0" borderId="39" xfId="0" applyBorder="1" applyAlignment="1" applyProtection="1">
      <alignment vertical="center"/>
      <protection/>
    </xf>
    <xf numFmtId="0" fontId="0" fillId="0" borderId="39" xfId="0" applyFont="1" applyBorder="1" applyAlignment="1" applyProtection="1">
      <alignment vertical="center"/>
      <protection/>
    </xf>
    <xf numFmtId="0" fontId="0" fillId="0" borderId="39" xfId="0" applyBorder="1" applyAlignment="1" applyProtection="1">
      <alignment/>
      <protection/>
    </xf>
    <xf numFmtId="0" fontId="6" fillId="0" borderId="39"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17" xfId="0" applyBorder="1" applyAlignment="1" applyProtection="1">
      <alignment vertical="center"/>
      <protection/>
    </xf>
    <xf numFmtId="0" fontId="17" fillId="0" borderId="17" xfId="0" applyFont="1" applyBorder="1" applyAlignment="1" applyProtection="1">
      <alignment/>
      <protection/>
    </xf>
    <xf numFmtId="0" fontId="0" fillId="0" borderId="16" xfId="0" applyBorder="1" applyAlignment="1" applyProtection="1">
      <alignment vertical="center"/>
      <protection/>
    </xf>
    <xf numFmtId="0" fontId="0" fillId="0" borderId="38" xfId="0" applyFont="1" applyBorder="1" applyAlignment="1" applyProtection="1">
      <alignment vertical="center"/>
      <protection/>
    </xf>
    <xf numFmtId="0" fontId="12" fillId="0" borderId="49" xfId="0" applyFont="1" applyBorder="1" applyAlignment="1" applyProtection="1">
      <alignment vertical="center"/>
      <protection/>
    </xf>
    <xf numFmtId="0" fontId="4" fillId="0" borderId="50" xfId="0" applyFont="1" applyBorder="1" applyAlignment="1" applyProtection="1">
      <alignment vertical="center"/>
      <protection/>
    </xf>
    <xf numFmtId="0" fontId="0" fillId="0" borderId="25" xfId="0" applyBorder="1" applyAlignment="1" applyProtection="1">
      <alignment vertical="center"/>
      <protection/>
    </xf>
    <xf numFmtId="0" fontId="0" fillId="0" borderId="25" xfId="0" applyBorder="1" applyAlignment="1" applyProtection="1">
      <alignment/>
      <protection/>
    </xf>
    <xf numFmtId="0" fontId="0" fillId="0" borderId="14"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50" xfId="0" applyFont="1" applyBorder="1" applyAlignment="1" applyProtection="1">
      <alignment vertical="center" wrapText="1"/>
      <protection/>
    </xf>
    <xf numFmtId="0" fontId="0" fillId="0" borderId="14" xfId="0" applyBorder="1" applyAlignment="1">
      <alignment vertical="center" wrapText="1"/>
    </xf>
    <xf numFmtId="0" fontId="0" fillId="35" borderId="46" xfId="0" applyFont="1" applyFill="1" applyBorder="1" applyAlignment="1" applyProtection="1">
      <alignment horizontal="center" wrapText="1"/>
      <protection locked="0"/>
    </xf>
    <xf numFmtId="0" fontId="16" fillId="36" borderId="47" xfId="0" applyFont="1" applyFill="1" applyBorder="1" applyAlignment="1" applyProtection="1">
      <alignment wrapText="1"/>
      <protection/>
    </xf>
    <xf numFmtId="0" fontId="14" fillId="36" borderId="48" xfId="0" applyFont="1" applyFill="1" applyBorder="1" applyAlignment="1" applyProtection="1">
      <alignment vertical="top" wrapText="1"/>
      <protection/>
    </xf>
    <xf numFmtId="0" fontId="16" fillId="36" borderId="48" xfId="0" applyFont="1" applyFill="1" applyBorder="1" applyAlignment="1" applyProtection="1">
      <alignment wrapText="1"/>
      <protection/>
    </xf>
    <xf numFmtId="3" fontId="15" fillId="33" borderId="29" xfId="0" applyNumberFormat="1" applyFont="1" applyFill="1" applyBorder="1" applyAlignment="1" applyProtection="1">
      <alignment horizontal="center" wrapText="1"/>
      <protection locked="0"/>
    </xf>
    <xf numFmtId="14" fontId="21" fillId="0" borderId="0" xfId="0" applyNumberFormat="1" applyFont="1" applyFill="1" applyAlignment="1">
      <alignment horizontal="left" wrapText="1"/>
    </xf>
    <xf numFmtId="0" fontId="0" fillId="0" borderId="25" xfId="0" applyFont="1" applyBorder="1" applyAlignment="1" applyProtection="1">
      <alignment horizontal="left" wrapText="1"/>
      <protection/>
    </xf>
    <xf numFmtId="0" fontId="0" fillId="0" borderId="25" xfId="0" applyBorder="1" applyAlignment="1">
      <alignment horizontal="left" wrapText="1"/>
    </xf>
    <xf numFmtId="0" fontId="0" fillId="0" borderId="14" xfId="0" applyBorder="1" applyAlignment="1">
      <alignment horizontal="left" wrapText="1"/>
    </xf>
    <xf numFmtId="9" fontId="42" fillId="35" borderId="20" xfId="48" applyFont="1" applyFill="1" applyBorder="1" applyAlignment="1" applyProtection="1">
      <alignment horizontal="left"/>
      <protection/>
    </xf>
    <xf numFmtId="9" fontId="42" fillId="35" borderId="29" xfId="48" applyFont="1" applyFill="1" applyBorder="1" applyAlignment="1" applyProtection="1">
      <alignment horizontal="left"/>
      <protection/>
    </xf>
    <xf numFmtId="0" fontId="0" fillId="37" borderId="0" xfId="0" applyFill="1" applyBorder="1" applyAlignment="1" applyProtection="1">
      <alignment horizontal="right" vertical="top"/>
      <protection/>
    </xf>
    <xf numFmtId="49" fontId="4" fillId="0" borderId="63" xfId="0" applyNumberFormat="1" applyFont="1" applyBorder="1" applyAlignment="1" applyProtection="1">
      <alignment horizontal="center" wrapText="1"/>
      <protection/>
    </xf>
    <xf numFmtId="1" fontId="22" fillId="0" borderId="6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50" xfId="0" applyFont="1" applyBorder="1" applyAlignment="1" applyProtection="1">
      <alignment horizontal="left"/>
      <protection/>
    </xf>
    <xf numFmtId="0" fontId="0" fillId="0" borderId="25" xfId="0" applyBorder="1" applyAlignment="1">
      <alignment horizontal="right"/>
    </xf>
    <xf numFmtId="0" fontId="23" fillId="0" borderId="25" xfId="0" applyFont="1" applyBorder="1" applyAlignment="1" applyProtection="1">
      <alignment horizontal="left"/>
      <protection/>
    </xf>
    <xf numFmtId="0" fontId="0" fillId="0" borderId="25" xfId="0" applyBorder="1" applyAlignment="1">
      <alignment horizontal="left"/>
    </xf>
    <xf numFmtId="0" fontId="0" fillId="0" borderId="0" xfId="0" applyFont="1" applyAlignment="1" applyProtection="1">
      <alignment/>
      <protection/>
    </xf>
    <xf numFmtId="0" fontId="0" fillId="0" borderId="41" xfId="0" applyFont="1" applyBorder="1" applyAlignment="1">
      <alignment wrapText="1"/>
    </xf>
    <xf numFmtId="0" fontId="0" fillId="0" borderId="43" xfId="0" applyFont="1" applyBorder="1" applyAlignment="1">
      <alignment wrapText="1"/>
    </xf>
    <xf numFmtId="0" fontId="0" fillId="33" borderId="43" xfId="0" applyFont="1" applyFill="1" applyBorder="1" applyAlignment="1">
      <alignment wrapText="1"/>
    </xf>
    <xf numFmtId="0" fontId="0" fillId="35" borderId="45" xfId="0" applyFont="1" applyFill="1" applyBorder="1" applyAlignment="1">
      <alignment wrapText="1"/>
    </xf>
    <xf numFmtId="0" fontId="0" fillId="0" borderId="44" xfId="0" applyFont="1" applyFill="1" applyBorder="1" applyAlignment="1" applyProtection="1">
      <alignment wrapText="1"/>
      <protection locked="0"/>
    </xf>
    <xf numFmtId="0" fontId="9" fillId="0" borderId="43" xfId="0" applyFont="1" applyBorder="1" applyAlignment="1">
      <alignment horizontal="left" wrapText="1"/>
    </xf>
    <xf numFmtId="164" fontId="9" fillId="0" borderId="44" xfId="34" applyNumberFormat="1" applyFont="1" applyBorder="1" applyAlignment="1" applyProtection="1">
      <alignment wrapText="1"/>
      <protection locked="0"/>
    </xf>
    <xf numFmtId="0" fontId="6" fillId="35" borderId="43" xfId="0" applyFont="1" applyFill="1" applyBorder="1" applyAlignment="1">
      <alignment wrapText="1"/>
    </xf>
    <xf numFmtId="0" fontId="0" fillId="35" borderId="44" xfId="0" applyFont="1" applyFill="1" applyBorder="1" applyAlignment="1" applyProtection="1">
      <alignment horizontal="center" wrapText="1"/>
      <protection locked="0"/>
    </xf>
    <xf numFmtId="14" fontId="6" fillId="33" borderId="23" xfId="0" applyNumberFormat="1" applyFont="1" applyFill="1" applyBorder="1" applyAlignment="1" applyProtection="1">
      <alignment horizontal="center" wrapText="1"/>
      <protection locked="0"/>
    </xf>
    <xf numFmtId="0" fontId="0" fillId="3" borderId="0" xfId="0" applyFill="1" applyBorder="1" applyAlignment="1">
      <alignment/>
    </xf>
    <xf numFmtId="0" fontId="0" fillId="3" borderId="0" xfId="0" applyFill="1" applyBorder="1" applyAlignment="1">
      <alignment/>
    </xf>
    <xf numFmtId="0" fontId="10" fillId="33" borderId="0" xfId="0" applyFont="1" applyFill="1" applyBorder="1" applyAlignment="1">
      <alignment horizontal="justify" wrapText="1"/>
    </xf>
    <xf numFmtId="0" fontId="10" fillId="33" borderId="0" xfId="0" applyFont="1" applyFill="1" applyBorder="1" applyAlignment="1">
      <alignment horizontal="right" wrapText="1"/>
    </xf>
    <xf numFmtId="0" fontId="0" fillId="33" borderId="0" xfId="0" applyFill="1" applyBorder="1" applyAlignment="1">
      <alignment/>
    </xf>
    <xf numFmtId="0" fontId="0" fillId="35" borderId="0" xfId="0" applyFont="1" applyFill="1" applyBorder="1" applyAlignment="1">
      <alignment horizontal="center"/>
    </xf>
    <xf numFmtId="0" fontId="0" fillId="33" borderId="0" xfId="0" applyFill="1" applyBorder="1" applyAlignment="1">
      <alignment horizontal="center" wrapText="1"/>
    </xf>
    <xf numFmtId="0" fontId="6" fillId="33" borderId="51" xfId="0" applyFont="1" applyFill="1" applyBorder="1" applyAlignment="1" applyProtection="1">
      <alignment horizontal="center" wrapText="1"/>
      <protection locked="0"/>
    </xf>
    <xf numFmtId="0" fontId="6" fillId="33" borderId="0" xfId="0" applyFont="1" applyFill="1" applyBorder="1" applyAlignment="1">
      <alignment horizontal="center" wrapText="1"/>
    </xf>
    <xf numFmtId="0" fontId="6" fillId="33" borderId="51" xfId="0" applyFont="1" applyFill="1" applyBorder="1" applyAlignment="1" applyProtection="1">
      <alignment horizontal="center"/>
      <protection/>
    </xf>
    <xf numFmtId="0" fontId="49" fillId="33" borderId="54" xfId="0" applyFont="1" applyFill="1" applyBorder="1" applyAlignment="1">
      <alignment horizontal="center"/>
    </xf>
    <xf numFmtId="0" fontId="0" fillId="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33" borderId="25" xfId="0" applyFont="1" applyFill="1" applyBorder="1" applyAlignment="1">
      <alignment vertical="top" wrapText="1"/>
    </xf>
    <xf numFmtId="0" fontId="5" fillId="33" borderId="25" xfId="0" applyFont="1" applyFill="1" applyBorder="1" applyAlignment="1">
      <alignment horizontal="center" vertical="top" wrapText="1"/>
    </xf>
    <xf numFmtId="0" fontId="11" fillId="33" borderId="0" xfId="0" applyFont="1" applyFill="1" applyBorder="1" applyAlignment="1">
      <alignment horizontal="left"/>
    </xf>
    <xf numFmtId="0" fontId="0" fillId="33" borderId="0" xfId="0" applyFill="1" applyBorder="1" applyAlignment="1">
      <alignment horizontal="center"/>
    </xf>
    <xf numFmtId="49" fontId="0" fillId="35" borderId="44" xfId="0" applyNumberFormat="1" applyFont="1" applyFill="1" applyBorder="1" applyAlignment="1" applyProtection="1">
      <alignment horizontal="center" wrapText="1"/>
      <protection locked="0"/>
    </xf>
    <xf numFmtId="0" fontId="0" fillId="33" borderId="44" xfId="0" applyFont="1" applyFill="1" applyBorder="1" applyAlignment="1" applyProtection="1">
      <alignment horizontal="center" wrapText="1"/>
      <protection locked="0"/>
    </xf>
    <xf numFmtId="3" fontId="0" fillId="35" borderId="44" xfId="0" applyNumberFormat="1" applyFont="1" applyFill="1" applyBorder="1" applyAlignment="1" applyProtection="1">
      <alignment horizontal="center" wrapText="1"/>
      <protection locked="0"/>
    </xf>
    <xf numFmtId="0" fontId="2" fillId="35" borderId="44" xfId="36" applyFill="1" applyBorder="1" applyAlignment="1" applyProtection="1">
      <alignment horizontal="center" wrapText="1"/>
      <protection locked="0"/>
    </xf>
    <xf numFmtId="0" fontId="99" fillId="35" borderId="43" xfId="0" applyFont="1" applyFill="1" applyBorder="1" applyAlignment="1">
      <alignment wrapText="1"/>
    </xf>
    <xf numFmtId="0" fontId="100" fillId="35" borderId="45" xfId="0" applyFont="1" applyFill="1" applyBorder="1" applyAlignment="1">
      <alignment wrapText="1"/>
    </xf>
    <xf numFmtId="0" fontId="0" fillId="0" borderId="34" xfId="0" applyFont="1" applyFill="1" applyBorder="1" applyAlignment="1">
      <alignment wrapText="1"/>
    </xf>
    <xf numFmtId="0" fontId="0" fillId="0" borderId="68" xfId="0" applyFont="1" applyFill="1" applyBorder="1" applyAlignment="1" applyProtection="1">
      <alignment wrapText="1"/>
      <protection locked="0"/>
    </xf>
    <xf numFmtId="164" fontId="0" fillId="0" borderId="69" xfId="34" applyNumberFormat="1" applyFont="1" applyBorder="1" applyAlignment="1" applyProtection="1">
      <alignment wrapText="1"/>
      <protection locked="0"/>
    </xf>
    <xf numFmtId="0" fontId="100" fillId="35" borderId="41" xfId="0" applyFont="1" applyFill="1" applyBorder="1" applyAlignment="1">
      <alignment wrapText="1"/>
    </xf>
    <xf numFmtId="0" fontId="0" fillId="0" borderId="42" xfId="0" applyFont="1" applyBorder="1" applyAlignment="1" applyProtection="1">
      <alignment horizontal="center" vertical="center" wrapText="1"/>
      <protection locked="0"/>
    </xf>
    <xf numFmtId="0" fontId="51" fillId="0" borderId="0" xfId="0" applyFont="1" applyAlignment="1">
      <alignment vertical="top"/>
    </xf>
    <xf numFmtId="0" fontId="51" fillId="0" borderId="0" xfId="0" applyFont="1" applyAlignment="1">
      <alignment horizontal="left" vertical="top"/>
    </xf>
    <xf numFmtId="0" fontId="2" fillId="0" borderId="0" xfId="36" applyAlignment="1" applyProtection="1">
      <alignment horizontal="left" vertical="top"/>
      <protection/>
    </xf>
    <xf numFmtId="0" fontId="51" fillId="0" borderId="0" xfId="0" applyFont="1" applyAlignment="1">
      <alignment horizontal="justify" vertical="top"/>
    </xf>
    <xf numFmtId="0" fontId="54" fillId="0" borderId="0" xfId="0" applyFont="1" applyAlignment="1">
      <alignment vertical="top"/>
    </xf>
    <xf numFmtId="14" fontId="0" fillId="33" borderId="23" xfId="0" applyNumberFormat="1" applyFill="1" applyBorder="1" applyAlignment="1" applyProtection="1">
      <alignment horizontal="center" wrapText="1"/>
      <protection locked="0"/>
    </xf>
    <xf numFmtId="0" fontId="0" fillId="33" borderId="0" xfId="0" applyFill="1" applyBorder="1" applyAlignment="1">
      <alignment wrapText="1"/>
    </xf>
    <xf numFmtId="0" fontId="10" fillId="33" borderId="0" xfId="0" applyFont="1" applyFill="1" applyBorder="1" applyAlignment="1">
      <alignment/>
    </xf>
    <xf numFmtId="0" fontId="0" fillId="33" borderId="0" xfId="0" applyFill="1" applyBorder="1" applyAlignment="1">
      <alignment/>
    </xf>
    <xf numFmtId="0" fontId="0" fillId="33" borderId="17" xfId="0" applyFill="1" applyBorder="1" applyAlignment="1" applyProtection="1">
      <alignment/>
      <protection/>
    </xf>
    <xf numFmtId="0" fontId="0" fillId="33" borderId="51" xfId="0" applyFont="1" applyFill="1" applyBorder="1" applyAlignment="1" applyProtection="1">
      <alignment horizontal="center" wrapText="1"/>
      <protection locked="0"/>
    </xf>
    <xf numFmtId="0" fontId="0" fillId="33" borderId="51" xfId="0" applyFill="1" applyBorder="1" applyAlignment="1" applyProtection="1">
      <alignment horizontal="center"/>
      <protection/>
    </xf>
    <xf numFmtId="0" fontId="10" fillId="33" borderId="0" xfId="0" applyFont="1" applyFill="1" applyBorder="1" applyAlignment="1">
      <alignment horizontal="center"/>
    </xf>
    <xf numFmtId="0" fontId="0" fillId="33" borderId="0" xfId="0" applyFill="1" applyAlignment="1">
      <alignment horizontal="center" wrapText="1"/>
    </xf>
    <xf numFmtId="0" fontId="0" fillId="0" borderId="0" xfId="0" applyAlignment="1">
      <alignment vertical="top" wrapText="1"/>
    </xf>
    <xf numFmtId="0" fontId="0" fillId="0" borderId="54" xfId="0" applyFont="1" applyBorder="1" applyAlignment="1">
      <alignment horizontal="right" vertical="top" wrapText="1"/>
    </xf>
    <xf numFmtId="0" fontId="0" fillId="0" borderId="54" xfId="0" applyBorder="1" applyAlignment="1">
      <alignment vertical="top" wrapText="1"/>
    </xf>
    <xf numFmtId="0" fontId="0" fillId="0" borderId="54" xfId="0" applyFill="1" applyBorder="1" applyAlignment="1" applyProtection="1">
      <alignment/>
      <protection/>
    </xf>
    <xf numFmtId="0" fontId="0" fillId="38" borderId="54" xfId="0" applyFill="1" applyBorder="1" applyAlignment="1">
      <alignment vertical="top" wrapText="1"/>
    </xf>
    <xf numFmtId="0" fontId="0" fillId="38" borderId="54" xfId="0" applyFill="1" applyBorder="1" applyAlignment="1" applyProtection="1">
      <alignment/>
      <protection/>
    </xf>
    <xf numFmtId="0" fontId="0" fillId="38" borderId="0" xfId="0" applyFill="1" applyAlignment="1">
      <alignment vertical="top" wrapText="1"/>
    </xf>
    <xf numFmtId="0" fontId="0" fillId="8" borderId="0" xfId="0" applyFill="1" applyAlignment="1">
      <alignment/>
    </xf>
    <xf numFmtId="0" fontId="0" fillId="8" borderId="0" xfId="0" applyFont="1" applyFill="1" applyAlignment="1">
      <alignment/>
    </xf>
    <xf numFmtId="0" fontId="0" fillId="8" borderId="26" xfId="0" applyFill="1" applyBorder="1" applyAlignment="1">
      <alignment/>
    </xf>
    <xf numFmtId="0" fontId="0" fillId="8" borderId="17" xfId="0" applyFill="1" applyBorder="1" applyAlignment="1">
      <alignment/>
    </xf>
    <xf numFmtId="0" fontId="0" fillId="8" borderId="16" xfId="0" applyFill="1" applyBorder="1" applyAlignment="1">
      <alignment/>
    </xf>
    <xf numFmtId="0" fontId="0" fillId="8" borderId="50" xfId="0" applyFill="1" applyBorder="1" applyAlignment="1">
      <alignment/>
    </xf>
    <xf numFmtId="0" fontId="0" fillId="8" borderId="25" xfId="0" applyFill="1" applyBorder="1" applyAlignment="1">
      <alignment/>
    </xf>
    <xf numFmtId="0" fontId="0" fillId="8" borderId="14" xfId="0" applyFill="1" applyBorder="1" applyAlignment="1">
      <alignment/>
    </xf>
    <xf numFmtId="0" fontId="0" fillId="0" borderId="0" xfId="0" applyFill="1" applyBorder="1" applyAlignment="1">
      <alignment/>
    </xf>
    <xf numFmtId="0" fontId="37" fillId="0" borderId="0" xfId="0" applyFont="1" applyFill="1" applyAlignment="1">
      <alignment/>
    </xf>
    <xf numFmtId="0" fontId="37" fillId="0" borderId="0" xfId="0" applyFont="1" applyFill="1" applyAlignment="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01" fillId="0" borderId="0" xfId="0" applyFont="1" applyFill="1" applyAlignment="1">
      <alignment/>
    </xf>
    <xf numFmtId="0" fontId="8" fillId="0" borderId="0" xfId="0" applyFont="1" applyFill="1" applyAlignment="1">
      <alignment vertical="top"/>
    </xf>
    <xf numFmtId="0" fontId="0" fillId="0" borderId="0" xfId="0" applyBorder="1" applyAlignment="1">
      <alignment wrapText="1"/>
    </xf>
    <xf numFmtId="0" fontId="0" fillId="38" borderId="0" xfId="0" applyFill="1" applyBorder="1" applyAlignment="1" applyProtection="1">
      <alignment/>
      <protection/>
    </xf>
    <xf numFmtId="0" fontId="14" fillId="33" borderId="56" xfId="0" applyFont="1" applyFill="1" applyBorder="1" applyAlignment="1" applyProtection="1">
      <alignment horizontal="center" vertical="top" wrapText="1"/>
      <protection/>
    </xf>
    <xf numFmtId="0" fontId="14" fillId="33" borderId="70" xfId="0" applyFont="1" applyFill="1" applyBorder="1" applyAlignment="1" applyProtection="1">
      <alignment horizontal="center" vertical="top" wrapText="1"/>
      <protection/>
    </xf>
    <xf numFmtId="3" fontId="16" fillId="33" borderId="19" xfId="0" applyNumberFormat="1" applyFont="1" applyFill="1" applyBorder="1" applyAlignment="1" applyProtection="1">
      <alignment horizontal="center" wrapText="1"/>
      <protection/>
    </xf>
    <xf numFmtId="3" fontId="14" fillId="33" borderId="71" xfId="0" applyNumberFormat="1" applyFont="1" applyFill="1" applyBorder="1" applyAlignment="1" applyProtection="1">
      <alignment horizontal="center" vertical="top" wrapText="1"/>
      <protection locked="0"/>
    </xf>
    <xf numFmtId="3" fontId="14" fillId="33" borderId="72" xfId="0" applyNumberFormat="1" applyFont="1" applyFill="1" applyBorder="1" applyAlignment="1" applyProtection="1">
      <alignment horizontal="center" vertical="top" wrapText="1"/>
      <protection locked="0"/>
    </xf>
    <xf numFmtId="3" fontId="14" fillId="33" borderId="68" xfId="0" applyNumberFormat="1" applyFont="1" applyFill="1" applyBorder="1" applyAlignment="1" applyProtection="1">
      <alignment horizontal="center" vertical="top" wrapText="1"/>
      <protection locked="0"/>
    </xf>
    <xf numFmtId="3" fontId="34" fillId="33" borderId="62" xfId="0" applyNumberFormat="1" applyFont="1" applyFill="1" applyBorder="1" applyAlignment="1" applyProtection="1">
      <alignment horizontal="center" wrapText="1"/>
      <protection locked="0"/>
    </xf>
    <xf numFmtId="3" fontId="34" fillId="33" borderId="63" xfId="0" applyNumberFormat="1" applyFont="1" applyFill="1" applyBorder="1" applyAlignment="1" applyProtection="1">
      <alignment horizontal="center" wrapText="1"/>
      <protection locked="0"/>
    </xf>
    <xf numFmtId="3" fontId="34" fillId="33" borderId="66" xfId="0" applyNumberFormat="1" applyFont="1" applyFill="1" applyBorder="1" applyAlignment="1" applyProtection="1">
      <alignment horizontal="center" wrapText="1"/>
      <protection locked="0"/>
    </xf>
    <xf numFmtId="3" fontId="15" fillId="33" borderId="19" xfId="0" applyNumberFormat="1" applyFont="1" applyFill="1" applyBorder="1" applyAlignment="1" applyProtection="1">
      <alignment horizontal="center" wrapText="1"/>
      <protection/>
    </xf>
    <xf numFmtId="3" fontId="15" fillId="33" borderId="21" xfId="0" applyNumberFormat="1" applyFont="1" applyFill="1" applyBorder="1" applyAlignment="1" applyProtection="1">
      <alignment horizontal="center" wrapText="1"/>
      <protection/>
    </xf>
    <xf numFmtId="9" fontId="57" fillId="35" borderId="20" xfId="48" applyFont="1" applyFill="1" applyBorder="1" applyAlignment="1" applyProtection="1">
      <alignment horizontal="center" vertical="center" wrapText="1"/>
      <protection/>
    </xf>
    <xf numFmtId="0" fontId="21" fillId="0" borderId="0" xfId="0" applyFont="1" applyFill="1" applyAlignment="1">
      <alignment horizontal="left" vertical="top" indent="2"/>
    </xf>
    <xf numFmtId="0" fontId="0" fillId="0" borderId="0" xfId="0" applyFont="1" applyAlignment="1">
      <alignment/>
    </xf>
    <xf numFmtId="0" fontId="55" fillId="0" borderId="0" xfId="0" applyFont="1" applyAlignment="1">
      <alignment horizontal="justify"/>
    </xf>
    <xf numFmtId="0" fontId="0" fillId="0" borderId="29" xfId="0" applyFont="1" applyFill="1" applyBorder="1" applyAlignment="1" applyProtection="1">
      <alignment/>
      <protection locked="0"/>
    </xf>
    <xf numFmtId="0" fontId="17" fillId="0" borderId="29" xfId="0" applyFont="1" applyFill="1" applyBorder="1" applyAlignment="1" applyProtection="1">
      <alignment horizontal="center"/>
      <protection locked="0"/>
    </xf>
    <xf numFmtId="170"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47" fillId="35" borderId="0" xfId="0" applyFont="1" applyFill="1" applyBorder="1" applyAlignment="1">
      <alignment/>
    </xf>
    <xf numFmtId="49" fontId="4" fillId="0" borderId="0" xfId="0" applyNumberFormat="1" applyFont="1" applyFill="1" applyAlignment="1">
      <alignment horizontal="left"/>
    </xf>
    <xf numFmtId="14" fontId="102" fillId="34" borderId="51" xfId="0" applyNumberFormat="1" applyFont="1" applyFill="1" applyBorder="1" applyAlignment="1" applyProtection="1">
      <alignment horizontal="center"/>
      <protection locked="0"/>
    </xf>
    <xf numFmtId="0" fontId="100" fillId="35" borderId="43" xfId="0" applyFont="1" applyFill="1" applyBorder="1" applyAlignment="1">
      <alignment wrapText="1"/>
    </xf>
    <xf numFmtId="0" fontId="4" fillId="0" borderId="38" xfId="0" applyFont="1" applyFill="1" applyBorder="1" applyAlignment="1">
      <alignment vertical="top" wrapText="1"/>
    </xf>
    <xf numFmtId="3" fontId="14" fillId="33" borderId="41" xfId="0" applyNumberFormat="1" applyFont="1" applyFill="1" applyBorder="1" applyAlignment="1" applyProtection="1">
      <alignment horizontal="center" vertical="top" wrapText="1"/>
      <protection locked="0"/>
    </xf>
    <xf numFmtId="3" fontId="14" fillId="33" borderId="62" xfId="0" applyNumberFormat="1" applyFont="1" applyFill="1" applyBorder="1" applyAlignment="1" applyProtection="1">
      <alignment horizontal="center" vertical="top" wrapText="1"/>
      <protection locked="0"/>
    </xf>
    <xf numFmtId="0" fontId="7" fillId="35" borderId="0" xfId="0" applyFont="1" applyFill="1" applyBorder="1" applyAlignment="1">
      <alignment wrapText="1"/>
    </xf>
    <xf numFmtId="0" fontId="0" fillId="35" borderId="0" xfId="0" applyFont="1" applyFill="1" applyBorder="1" applyAlignment="1">
      <alignment wrapText="1"/>
    </xf>
    <xf numFmtId="0" fontId="50" fillId="33" borderId="0" xfId="0" applyFont="1" applyFill="1" applyBorder="1" applyAlignment="1">
      <alignment horizontal="justify" wrapText="1"/>
    </xf>
    <xf numFmtId="0" fontId="6" fillId="33" borderId="0" xfId="0" applyFont="1" applyFill="1" applyBorder="1" applyAlignment="1">
      <alignment wrapText="1"/>
    </xf>
    <xf numFmtId="0" fontId="4" fillId="33" borderId="0" xfId="0" applyFont="1" applyFill="1" applyBorder="1" applyAlignment="1">
      <alignment horizontal="center" wrapText="1"/>
    </xf>
    <xf numFmtId="0" fontId="0" fillId="33" borderId="0" xfId="0" applyFill="1" applyBorder="1" applyAlignment="1">
      <alignment horizontal="center" wrapText="1"/>
    </xf>
    <xf numFmtId="0" fontId="16" fillId="33" borderId="18" xfId="0" applyFont="1" applyFill="1" applyBorder="1" applyAlignment="1" applyProtection="1">
      <alignment wrapText="1"/>
      <protection/>
    </xf>
    <xf numFmtId="0" fontId="16" fillId="33" borderId="20" xfId="0" applyFont="1" applyFill="1" applyBorder="1" applyAlignment="1" applyProtection="1">
      <alignment wrapText="1"/>
      <protection/>
    </xf>
    <xf numFmtId="0" fontId="14" fillId="33" borderId="4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26"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73"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58" xfId="0" applyFill="1" applyBorder="1" applyAlignment="1" applyProtection="1">
      <alignment horizontal="left" vertical="top" wrapText="1"/>
      <protection locked="0"/>
    </xf>
    <xf numFmtId="0" fontId="0" fillId="33" borderId="50"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18" xfId="0" applyFont="1" applyFill="1" applyBorder="1" applyAlignment="1" applyProtection="1">
      <alignment wrapText="1"/>
      <protection/>
    </xf>
    <xf numFmtId="0" fontId="17" fillId="33" borderId="20" xfId="0" applyFont="1" applyFill="1" applyBorder="1" applyAlignment="1" applyProtection="1">
      <alignment wrapText="1"/>
      <protection/>
    </xf>
    <xf numFmtId="0" fontId="14" fillId="33" borderId="34"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43" xfId="0" applyNumberFormat="1" applyFont="1" applyFill="1" applyBorder="1" applyAlignment="1" applyProtection="1">
      <alignment vertical="top" wrapText="1"/>
      <protection/>
    </xf>
    <xf numFmtId="16" fontId="29" fillId="33" borderId="45" xfId="0" applyNumberFormat="1" applyFont="1" applyFill="1" applyBorder="1" applyAlignment="1" applyProtection="1">
      <alignment vertical="top" wrapText="1"/>
      <protection/>
    </xf>
    <xf numFmtId="0" fontId="29" fillId="33" borderId="13" xfId="0" applyFont="1" applyFill="1" applyBorder="1" applyAlignment="1" applyProtection="1">
      <alignment vertical="top" wrapText="1"/>
      <protection/>
    </xf>
    <xf numFmtId="0" fontId="0" fillId="33" borderId="0" xfId="0" applyFont="1" applyFill="1" applyBorder="1" applyAlignment="1" applyProtection="1">
      <alignment horizontal="center" vertical="top" wrapText="1"/>
      <protection/>
    </xf>
    <xf numFmtId="0" fontId="0" fillId="33" borderId="0" xfId="0" applyFill="1" applyAlignment="1">
      <alignment horizontal="center" vertical="top" wrapText="1"/>
    </xf>
    <xf numFmtId="0" fontId="15" fillId="33" borderId="50" xfId="0" applyFont="1" applyFill="1" applyBorder="1" applyAlignment="1" applyProtection="1">
      <alignment horizontal="center" vertical="center" wrapText="1"/>
      <protection/>
    </xf>
    <xf numFmtId="0" fontId="0" fillId="33" borderId="25" xfId="0" applyFill="1" applyBorder="1" applyAlignment="1" applyProtection="1">
      <alignment horizontal="center" vertical="center"/>
      <protection/>
    </xf>
    <xf numFmtId="0" fontId="14" fillId="33" borderId="30" xfId="0" applyFont="1" applyFill="1" applyBorder="1" applyAlignment="1" applyProtection="1">
      <alignment vertical="top" wrapText="1"/>
      <protection/>
    </xf>
    <xf numFmtId="0" fontId="14" fillId="33" borderId="31" xfId="0" applyFont="1" applyFill="1" applyBorder="1" applyAlignment="1" applyProtection="1">
      <alignment vertical="top" wrapText="1"/>
      <protection/>
    </xf>
    <xf numFmtId="0" fontId="19" fillId="33" borderId="51" xfId="0" applyFont="1" applyFill="1" applyBorder="1" applyAlignment="1" applyProtection="1">
      <alignment vertical="top" wrapText="1"/>
      <protection/>
    </xf>
    <xf numFmtId="0" fontId="0" fillId="0" borderId="51" xfId="0" applyBorder="1" applyAlignment="1">
      <alignment wrapText="1"/>
    </xf>
    <xf numFmtId="0" fontId="0" fillId="0" borderId="23" xfId="0" applyBorder="1" applyAlignment="1">
      <alignment wrapText="1"/>
    </xf>
    <xf numFmtId="0" fontId="12" fillId="0" borderId="0" xfId="0" applyFont="1" applyAlignment="1">
      <alignment horizontal="center" vertical="center" wrapText="1"/>
    </xf>
    <xf numFmtId="0" fontId="0" fillId="0" borderId="0" xfId="0" applyAlignment="1">
      <alignment horizontal="center" vertical="center" wrapText="1"/>
    </xf>
    <xf numFmtId="0" fontId="99"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58" xfId="0" applyFont="1" applyBorder="1" applyAlignment="1">
      <alignment horizontal="center" vertical="center" wrapText="1"/>
    </xf>
    <xf numFmtId="0" fontId="0" fillId="0" borderId="14" xfId="0" applyBorder="1" applyAlignment="1">
      <alignment horizontal="center" vertical="center" wrapText="1"/>
    </xf>
    <xf numFmtId="0" fontId="6" fillId="0" borderId="48" xfId="0" applyFont="1" applyBorder="1" applyAlignment="1">
      <alignment horizontal="center" vertical="center" wrapText="1"/>
    </xf>
    <xf numFmtId="0" fontId="0" fillId="0" borderId="15" xfId="0" applyBorder="1" applyAlignment="1">
      <alignment horizontal="center" vertical="center" wrapText="1"/>
    </xf>
    <xf numFmtId="0" fontId="6" fillId="0" borderId="47" xfId="0" applyFont="1" applyBorder="1" applyAlignment="1">
      <alignment horizontal="center" vertical="center" wrapText="1"/>
    </xf>
    <xf numFmtId="0" fontId="28" fillId="8" borderId="26" xfId="0" applyFont="1" applyFill="1" applyBorder="1" applyAlignment="1">
      <alignment wrapText="1"/>
    </xf>
    <xf numFmtId="0" fontId="28" fillId="8" borderId="17" xfId="0" applyFont="1" applyFill="1" applyBorder="1" applyAlignment="1">
      <alignment wrapText="1"/>
    </xf>
    <xf numFmtId="0" fontId="28" fillId="8" borderId="16" xfId="0" applyFont="1" applyFill="1" applyBorder="1" applyAlignment="1">
      <alignment wrapText="1"/>
    </xf>
    <xf numFmtId="0" fontId="28" fillId="8" borderId="73" xfId="0" applyFont="1" applyFill="1" applyBorder="1" applyAlignment="1">
      <alignment wrapText="1"/>
    </xf>
    <xf numFmtId="0" fontId="28" fillId="8" borderId="0" xfId="0" applyFont="1" applyFill="1" applyBorder="1" applyAlignment="1">
      <alignment wrapText="1"/>
    </xf>
    <xf numFmtId="0" fontId="28" fillId="8" borderId="58" xfId="0" applyFont="1" applyFill="1" applyBorder="1" applyAlignment="1">
      <alignment wrapText="1"/>
    </xf>
    <xf numFmtId="0" fontId="28" fillId="8" borderId="50" xfId="0" applyFont="1" applyFill="1" applyBorder="1" applyAlignment="1">
      <alignment wrapText="1"/>
    </xf>
    <xf numFmtId="0" fontId="28" fillId="8" borderId="25" xfId="0" applyFont="1" applyFill="1" applyBorder="1" applyAlignment="1">
      <alignment wrapText="1"/>
    </xf>
    <xf numFmtId="0" fontId="28" fillId="8" borderId="14" xfId="0" applyFont="1" applyFill="1" applyBorder="1" applyAlignment="1">
      <alignment wrapText="1"/>
    </xf>
    <xf numFmtId="0" fontId="4" fillId="0" borderId="0" xfId="0" applyFont="1" applyFill="1" applyAlignment="1">
      <alignment wrapText="1"/>
    </xf>
    <xf numFmtId="0" fontId="21" fillId="0" borderId="0" xfId="0" applyFont="1" applyFill="1" applyAlignment="1">
      <alignment horizontal="left" wrapText="1"/>
    </xf>
    <xf numFmtId="0" fontId="0" fillId="0" borderId="0" xfId="0" applyFill="1" applyAlignment="1">
      <alignment wrapText="1"/>
    </xf>
    <xf numFmtId="0" fontId="4" fillId="0" borderId="0" xfId="0" applyFont="1" applyFill="1" applyAlignment="1">
      <alignment horizontal="justify" vertical="top" wrapText="1"/>
    </xf>
    <xf numFmtId="0" fontId="0" fillId="0" borderId="0" xfId="0" applyFont="1" applyFill="1" applyAlignment="1">
      <alignment horizontal="justify" vertical="top" wrapText="1"/>
    </xf>
    <xf numFmtId="0" fontId="21" fillId="0" borderId="0" xfId="0" applyFont="1" applyFill="1" applyAlignment="1">
      <alignment/>
    </xf>
    <xf numFmtId="0" fontId="4" fillId="0" borderId="0" xfId="0" applyFont="1" applyFill="1" applyAlignment="1">
      <alignment horizontal="left" vertical="top" wrapText="1"/>
    </xf>
    <xf numFmtId="0" fontId="4" fillId="0" borderId="0" xfId="0" applyFont="1" applyFill="1" applyBorder="1" applyAlignment="1">
      <alignment horizontal="justify" wrapText="1"/>
    </xf>
    <xf numFmtId="0" fontId="0" fillId="0" borderId="0" xfId="0" applyFont="1" applyFill="1" applyBorder="1" applyAlignment="1">
      <alignment horizontal="justify" wrapText="1"/>
    </xf>
    <xf numFmtId="0" fontId="0" fillId="0" borderId="0" xfId="0" applyFont="1" applyFill="1" applyAlignment="1">
      <alignment wrapText="1"/>
    </xf>
    <xf numFmtId="0" fontId="21" fillId="0" borderId="0" xfId="0" applyFont="1" applyFill="1" applyAlignment="1">
      <alignment horizontal="justify" vertical="top" wrapText="1"/>
    </xf>
    <xf numFmtId="0" fontId="22" fillId="0" borderId="0" xfId="0" applyFont="1" applyFill="1" applyAlignment="1">
      <alignment horizontal="center" wrapText="1"/>
    </xf>
    <xf numFmtId="0" fontId="4" fillId="0" borderId="0" xfId="0" applyNumberFormat="1" applyFont="1" applyFill="1" applyAlignment="1">
      <alignment horizontal="justify" vertical="top" wrapText="1"/>
    </xf>
    <xf numFmtId="165" fontId="32" fillId="0" borderId="0" xfId="0" applyNumberFormat="1" applyFont="1" applyFill="1" applyAlignment="1">
      <alignment horizontal="right"/>
    </xf>
    <xf numFmtId="0" fontId="33" fillId="0" borderId="0" xfId="0" applyFont="1" applyFill="1" applyAlignment="1">
      <alignment/>
    </xf>
    <xf numFmtId="0" fontId="21" fillId="0" borderId="0" xfId="0" applyFont="1" applyFill="1" applyAlignment="1">
      <alignment wrapText="1"/>
    </xf>
    <xf numFmtId="0" fontId="0" fillId="0" borderId="0" xfId="0" applyAlignment="1">
      <alignment/>
    </xf>
    <xf numFmtId="3" fontId="21" fillId="0" borderId="0" xfId="0" applyNumberFormat="1" applyFont="1" applyFill="1" applyAlignment="1">
      <alignment horizontal="left"/>
    </xf>
    <xf numFmtId="0" fontId="21" fillId="0" borderId="0" xfId="0" applyFont="1" applyFill="1" applyAlignment="1">
      <alignment horizontal="left"/>
    </xf>
    <xf numFmtId="165" fontId="32" fillId="0" borderId="0" xfId="0" applyNumberFormat="1" applyFont="1" applyFill="1" applyAlignment="1">
      <alignment horizontal="left"/>
    </xf>
    <xf numFmtId="0" fontId="0" fillId="0" borderId="0" xfId="0" applyFont="1" applyFill="1" applyAlignment="1">
      <alignment horizontal="left"/>
    </xf>
    <xf numFmtId="0" fontId="0" fillId="0" borderId="0" xfId="0" applyAlignment="1">
      <alignment wrapText="1"/>
    </xf>
    <xf numFmtId="0" fontId="4" fillId="0" borderId="0" xfId="0" applyFont="1" applyFill="1" applyAlignment="1">
      <alignment horizontal="left" vertical="top"/>
    </xf>
    <xf numFmtId="0" fontId="4" fillId="0" borderId="0" xfId="0" applyFont="1" applyFill="1" applyAlignment="1">
      <alignment horizontal="justify" vertical="top" wrapText="1" readingOrder="1"/>
    </xf>
    <xf numFmtId="0" fontId="4" fillId="0" borderId="0" xfId="0" applyFont="1" applyFill="1" applyAlignment="1">
      <alignment horizontal="left"/>
    </xf>
    <xf numFmtId="0" fontId="41"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0" fontId="6" fillId="33" borderId="0" xfId="0" applyFont="1" applyFill="1" applyBorder="1" applyAlignment="1" applyProtection="1">
      <alignment horizontal="center" vertical="top" wrapText="1"/>
      <protection/>
    </xf>
    <xf numFmtId="0" fontId="24" fillId="0" borderId="0" xfId="0" applyFont="1" applyAlignment="1">
      <alignment horizontal="center"/>
    </xf>
    <xf numFmtId="0" fontId="0" fillId="0" borderId="0" xfId="0" applyAlignment="1">
      <alignment horizontal="center"/>
    </xf>
    <xf numFmtId="0" fontId="4" fillId="0" borderId="26"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73" xfId="0" applyFont="1" applyBorder="1" applyAlignment="1">
      <alignment vertical="top" wrapText="1"/>
    </xf>
    <xf numFmtId="0" fontId="0" fillId="0" borderId="0" xfId="0" applyBorder="1" applyAlignment="1">
      <alignment vertical="top" wrapText="1"/>
    </xf>
    <xf numFmtId="0" fontId="0" fillId="0" borderId="58" xfId="0" applyBorder="1" applyAlignment="1">
      <alignment vertical="top" wrapText="1"/>
    </xf>
    <xf numFmtId="0" fontId="4" fillId="0" borderId="38" xfId="0" applyFont="1" applyBorder="1" applyAlignment="1">
      <alignment/>
    </xf>
    <xf numFmtId="0" fontId="0" fillId="0" borderId="39" xfId="0" applyBorder="1" applyAlignment="1">
      <alignment/>
    </xf>
    <xf numFmtId="0" fontId="0" fillId="0" borderId="49" xfId="0" applyBorder="1" applyAlignment="1">
      <alignment/>
    </xf>
    <xf numFmtId="0" fontId="25" fillId="0" borderId="73" xfId="0" applyFont="1" applyBorder="1" applyAlignment="1" applyProtection="1">
      <alignment vertical="top" wrapText="1"/>
      <protection/>
    </xf>
    <xf numFmtId="0" fontId="25" fillId="0" borderId="0" xfId="0" applyFont="1" applyBorder="1" applyAlignment="1" applyProtection="1">
      <alignment vertical="top" wrapText="1"/>
      <protection/>
    </xf>
    <xf numFmtId="0" fontId="25" fillId="0" borderId="58" xfId="0" applyFont="1" applyBorder="1" applyAlignment="1" applyProtection="1">
      <alignment vertical="top" wrapText="1"/>
      <protection/>
    </xf>
    <xf numFmtId="0" fontId="22" fillId="0" borderId="73"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58" xfId="0" applyBorder="1" applyAlignment="1" applyProtection="1">
      <alignment vertical="top" wrapText="1"/>
      <protection/>
    </xf>
    <xf numFmtId="0" fontId="25" fillId="0" borderId="50" xfId="0" applyFont="1" applyBorder="1" applyAlignment="1" applyProtection="1">
      <alignment vertical="top" wrapText="1"/>
      <protection/>
    </xf>
    <xf numFmtId="0" fontId="25" fillId="0" borderId="25" xfId="0" applyFont="1" applyBorder="1" applyAlignment="1" applyProtection="1">
      <alignment vertical="top" wrapText="1"/>
      <protection/>
    </xf>
    <xf numFmtId="0" fontId="25" fillId="0" borderId="14"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4" xfId="0" applyBorder="1" applyAlignment="1" applyProtection="1">
      <alignment vertical="top" wrapText="1"/>
      <protection/>
    </xf>
    <xf numFmtId="0" fontId="22" fillId="0" borderId="60" xfId="0" applyFont="1" applyBorder="1" applyAlignment="1" applyProtection="1">
      <alignment vertical="top" wrapText="1"/>
      <protection/>
    </xf>
    <xf numFmtId="0" fontId="0" fillId="0" borderId="55" xfId="0" applyBorder="1" applyAlignment="1">
      <alignment vertical="top" wrapText="1"/>
    </xf>
    <xf numFmtId="0" fontId="0" fillId="0" borderId="67" xfId="0" applyBorder="1" applyAlignment="1">
      <alignment vertical="top" wrapText="1"/>
    </xf>
    <xf numFmtId="0" fontId="22" fillId="0" borderId="13" xfId="0" applyFont="1" applyBorder="1" applyAlignment="1" applyProtection="1">
      <alignment vertical="top" wrapText="1"/>
      <protection/>
    </xf>
    <xf numFmtId="0" fontId="0" fillId="0" borderId="61" xfId="0" applyBorder="1" applyAlignment="1">
      <alignment vertical="top" wrapText="1"/>
    </xf>
    <xf numFmtId="3" fontId="0" fillId="0" borderId="39" xfId="0" applyNumberFormat="1" applyBorder="1" applyAlignment="1" applyProtection="1">
      <alignment/>
      <protection/>
    </xf>
    <xf numFmtId="0" fontId="6" fillId="0" borderId="39" xfId="0" applyFont="1" applyBorder="1" applyAlignment="1" applyProtection="1">
      <alignment vertical="center"/>
      <protection/>
    </xf>
    <xf numFmtId="0" fontId="0" fillId="0" borderId="39" xfId="0" applyBorder="1" applyAlignment="1">
      <alignment vertical="center"/>
    </xf>
    <xf numFmtId="0" fontId="0" fillId="0" borderId="49" xfId="0" applyBorder="1" applyAlignment="1">
      <alignment vertical="center"/>
    </xf>
    <xf numFmtId="0" fontId="6" fillId="0" borderId="26" xfId="0" applyFont="1" applyBorder="1" applyAlignment="1" applyProtection="1">
      <alignment vertical="center"/>
      <protection/>
    </xf>
    <xf numFmtId="0" fontId="0" fillId="0" borderId="17" xfId="0" applyBorder="1" applyAlignment="1">
      <alignment/>
    </xf>
    <xf numFmtId="0" fontId="0" fillId="0" borderId="16" xfId="0" applyBorder="1" applyAlignment="1">
      <alignment/>
    </xf>
    <xf numFmtId="14" fontId="6" fillId="0" borderId="25" xfId="0" applyNumberFormat="1" applyFont="1" applyBorder="1" applyAlignment="1">
      <alignment vertical="center"/>
    </xf>
    <xf numFmtId="0" fontId="6" fillId="0" borderId="25" xfId="0" applyFont="1" applyBorder="1" applyAlignment="1">
      <alignment vertical="center"/>
    </xf>
    <xf numFmtId="0" fontId="22" fillId="0" borderId="26" xfId="0" applyFont="1" applyBorder="1" applyAlignment="1" applyProtection="1">
      <alignment horizontal="center" vertical="top" wrapText="1"/>
      <protection/>
    </xf>
    <xf numFmtId="0" fontId="22" fillId="0" borderId="17"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4" xfId="0" applyBorder="1" applyAlignment="1" applyProtection="1">
      <alignment horizontal="center" vertical="top" wrapText="1"/>
      <protection/>
    </xf>
    <xf numFmtId="0" fontId="0" fillId="0" borderId="51"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0" xfId="0" applyFont="1" applyBorder="1" applyAlignment="1" applyProtection="1">
      <alignment vertical="top" wrapText="1"/>
      <protection/>
    </xf>
    <xf numFmtId="0" fontId="22" fillId="0" borderId="26" xfId="0" applyFont="1" applyBorder="1" applyAlignment="1" applyProtection="1">
      <alignment vertical="top" wrapText="1"/>
      <protection/>
    </xf>
    <xf numFmtId="0" fontId="22" fillId="0" borderId="17" xfId="0" applyFont="1" applyBorder="1" applyAlignment="1" applyProtection="1">
      <alignment vertical="top" wrapText="1"/>
      <protection/>
    </xf>
    <xf numFmtId="0" fontId="22" fillId="0" borderId="16" xfId="0" applyFont="1" applyBorder="1" applyAlignment="1" applyProtection="1">
      <alignment vertical="top" wrapText="1"/>
      <protection/>
    </xf>
    <xf numFmtId="0" fontId="4" fillId="0" borderId="38" xfId="0" applyFont="1" applyBorder="1" applyAlignment="1">
      <alignment vertical="top"/>
    </xf>
    <xf numFmtId="0" fontId="25" fillId="0" borderId="25" xfId="0" applyFont="1" applyBorder="1" applyAlignment="1" applyProtection="1">
      <alignment horizontal="center" vertical="top" wrapText="1"/>
      <protection/>
    </xf>
    <xf numFmtId="0" fontId="4" fillId="0" borderId="26"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58" xfId="0" applyBorder="1" applyAlignment="1">
      <alignment horizontal="left" vertical="top" wrapText="1"/>
    </xf>
    <xf numFmtId="3" fontId="0" fillId="0" borderId="35" xfId="0" applyNumberFormat="1" applyFont="1" applyBorder="1" applyAlignment="1" applyProtection="1">
      <alignment horizontal="center" vertical="center" wrapText="1"/>
      <protection locked="0"/>
    </xf>
    <xf numFmtId="3" fontId="0" fillId="0" borderId="75" xfId="0" applyNumberFormat="1" applyFont="1" applyBorder="1" applyAlignment="1" applyProtection="1">
      <alignment horizontal="center" wrapText="1"/>
      <protection locked="0"/>
    </xf>
    <xf numFmtId="3" fontId="0" fillId="0" borderId="75" xfId="0" applyNumberFormat="1" applyFont="1" applyBorder="1" applyAlignment="1" applyProtection="1">
      <alignment horizontal="center" vertical="center" wrapText="1"/>
      <protection locked="0"/>
    </xf>
    <xf numFmtId="3" fontId="6" fillId="0" borderId="29" xfId="0" applyNumberFormat="1" applyFont="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12</xdr:row>
      <xdr:rowOff>28575</xdr:rowOff>
    </xdr:from>
    <xdr:to>
      <xdr:col>2</xdr:col>
      <xdr:colOff>895350</xdr:colOff>
      <xdr:row>19</xdr:row>
      <xdr:rowOff>28575</xdr:rowOff>
    </xdr:to>
    <xdr:sp>
      <xdr:nvSpPr>
        <xdr:cNvPr id="1" name="Šipka nahoru 1"/>
        <xdr:cNvSpPr>
          <a:spLocks/>
        </xdr:cNvSpPr>
      </xdr:nvSpPr>
      <xdr:spPr>
        <a:xfrm>
          <a:off x="1905000" y="2152650"/>
          <a:ext cx="476250" cy="1152525"/>
        </a:xfrm>
        <a:prstGeom prst="upArrow">
          <a:avLst>
            <a:gd name="adj" fmla="val -2908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7</xdr:row>
      <xdr:rowOff>161925</xdr:rowOff>
    </xdr:from>
    <xdr:to>
      <xdr:col>5</xdr:col>
      <xdr:colOff>257175</xdr:colOff>
      <xdr:row>8</xdr:row>
      <xdr:rowOff>180975</xdr:rowOff>
    </xdr:to>
    <xdr:sp>
      <xdr:nvSpPr>
        <xdr:cNvPr id="2" name="Šipka doleva 2"/>
        <xdr:cNvSpPr>
          <a:spLocks/>
        </xdr:cNvSpPr>
      </xdr:nvSpPr>
      <xdr:spPr>
        <a:xfrm>
          <a:off x="3914775" y="1314450"/>
          <a:ext cx="457200" cy="190500"/>
        </a:xfrm>
        <a:prstGeom prst="leftArrow">
          <a:avLst>
            <a:gd name="adj" fmla="val -3064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238125</xdr:rowOff>
    </xdr:from>
    <xdr:to>
      <xdr:col>20</xdr:col>
      <xdr:colOff>180975</xdr:colOff>
      <xdr:row>35</xdr:row>
      <xdr:rowOff>152400</xdr:rowOff>
    </xdr:to>
    <xdr:sp>
      <xdr:nvSpPr>
        <xdr:cNvPr id="1" name="Šipka doleva 1"/>
        <xdr:cNvSpPr>
          <a:spLocks/>
        </xdr:cNvSpPr>
      </xdr:nvSpPr>
      <xdr:spPr>
        <a:xfrm>
          <a:off x="6715125" y="7858125"/>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tabSelected="1" view="pageBreakPreview" zoomScaleSheetLayoutView="100" workbookViewId="0" topLeftCell="A1">
      <selection activeCell="A1" sqref="A1"/>
    </sheetView>
  </sheetViews>
  <sheetFormatPr defaultColWidth="9.140625" defaultRowHeight="12.75"/>
  <cols>
    <col min="1" max="1" width="4.421875" style="0" customWidth="1"/>
    <col min="2" max="2" width="86.421875" style="0" customWidth="1"/>
  </cols>
  <sheetData>
    <row r="2" ht="21">
      <c r="B2" s="317" t="s">
        <v>1171</v>
      </c>
    </row>
    <row r="3" ht="15.75">
      <c r="B3" s="313"/>
    </row>
    <row r="4" ht="15.75">
      <c r="B4" s="314" t="s">
        <v>1190</v>
      </c>
    </row>
    <row r="5" ht="15.75">
      <c r="B5" s="314" t="s">
        <v>1191</v>
      </c>
    </row>
    <row r="6" ht="15.75">
      <c r="B6" s="314" t="s">
        <v>1192</v>
      </c>
    </row>
    <row r="7" ht="15.75">
      <c r="B7" s="314" t="s">
        <v>1172</v>
      </c>
    </row>
    <row r="8" ht="15.75">
      <c r="B8" s="314" t="s">
        <v>1178</v>
      </c>
    </row>
    <row r="9" ht="15.75">
      <c r="B9" s="314" t="s">
        <v>1179</v>
      </c>
    </row>
    <row r="10" ht="15.75">
      <c r="B10" s="314"/>
    </row>
    <row r="11" ht="23.25" customHeight="1">
      <c r="B11" s="314" t="s">
        <v>1173</v>
      </c>
    </row>
    <row r="12" ht="38.25" customHeight="1">
      <c r="B12" s="315" t="s">
        <v>1174</v>
      </c>
    </row>
    <row r="13" ht="111" customHeight="1">
      <c r="B13" s="316" t="s">
        <v>1181</v>
      </c>
    </row>
    <row r="14" ht="77.25" customHeight="1">
      <c r="B14" s="316" t="s">
        <v>1175</v>
      </c>
    </row>
    <row r="15" ht="54.75" customHeight="1">
      <c r="B15" s="316" t="s">
        <v>1176</v>
      </c>
    </row>
    <row r="16" ht="23.25" customHeight="1">
      <c r="B16" s="316" t="s">
        <v>1177</v>
      </c>
    </row>
    <row r="17" ht="15.75">
      <c r="B17" s="316" t="s">
        <v>1180</v>
      </c>
    </row>
    <row r="19" ht="36.75" customHeight="1">
      <c r="B19" s="366" t="s">
        <v>1195</v>
      </c>
    </row>
  </sheetData>
  <sheetProtection password="C782"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1">
      <selection activeCell="E19" sqref="E19"/>
    </sheetView>
  </sheetViews>
  <sheetFormatPr defaultColWidth="9.140625" defaultRowHeight="12.75"/>
  <cols>
    <col min="1" max="5" width="9.140625" style="4" customWidth="1"/>
    <col min="6" max="6" width="9.140625" style="370" customWidth="1"/>
    <col min="7" max="10" width="9.140625" style="4" customWidth="1"/>
    <col min="11" max="11" width="9.140625" style="370" customWidth="1"/>
    <col min="12" max="16384" width="9.140625" style="4" customWidth="1"/>
  </cols>
  <sheetData>
    <row r="1" spans="2:7" ht="12.75">
      <c r="B1" s="4" t="s">
        <v>127</v>
      </c>
      <c r="C1" s="4" t="s">
        <v>235</v>
      </c>
      <c r="D1" s="4" t="s">
        <v>263</v>
      </c>
      <c r="E1" s="369" t="s">
        <v>258</v>
      </c>
      <c r="F1" s="370" t="s">
        <v>258</v>
      </c>
      <c r="G1" s="4" t="s">
        <v>127</v>
      </c>
    </row>
    <row r="2" ht="12.75">
      <c r="E2" s="369"/>
    </row>
    <row r="3" spans="1:13" ht="12.75">
      <c r="A3" s="4">
        <v>1</v>
      </c>
      <c r="B3" s="4">
        <v>1001</v>
      </c>
      <c r="C3" s="4" t="s">
        <v>264</v>
      </c>
      <c r="D3" s="4" t="s">
        <v>265</v>
      </c>
      <c r="E3" s="369">
        <v>45978484</v>
      </c>
      <c r="F3" s="370">
        <v>45978484</v>
      </c>
      <c r="G3" s="4">
        <v>1001</v>
      </c>
      <c r="J3" s="4">
        <f aca="true" t="shared" si="0" ref="J3:J66">LEN(F3)</f>
        <v>8</v>
      </c>
      <c r="L3" s="4" t="str">
        <f aca="true" t="shared" si="1" ref="L3:L34">CONCATENATE(K3,F3)</f>
        <v>45978484</v>
      </c>
      <c r="M3" s="4">
        <v>1001</v>
      </c>
    </row>
    <row r="4" spans="1:13" ht="12.75">
      <c r="A4" s="4">
        <v>2</v>
      </c>
      <c r="B4" s="4">
        <v>1002</v>
      </c>
      <c r="C4" s="4" t="s">
        <v>266</v>
      </c>
      <c r="D4" s="4" t="s">
        <v>267</v>
      </c>
      <c r="E4" s="369">
        <v>268593</v>
      </c>
      <c r="F4" s="370">
        <v>268593</v>
      </c>
      <c r="G4" s="4">
        <v>1002</v>
      </c>
      <c r="J4" s="4">
        <f t="shared" si="0"/>
        <v>6</v>
      </c>
      <c r="K4" s="371" t="s">
        <v>268</v>
      </c>
      <c r="L4" s="4" t="str">
        <f t="shared" si="1"/>
        <v>00268593</v>
      </c>
      <c r="M4" s="4">
        <v>1002</v>
      </c>
    </row>
    <row r="5" spans="1:13" ht="12.75">
      <c r="A5" s="4">
        <v>3</v>
      </c>
      <c r="B5" s="4">
        <v>1003</v>
      </c>
      <c r="C5" s="4" t="s">
        <v>269</v>
      </c>
      <c r="D5" s="4" t="s">
        <v>270</v>
      </c>
      <c r="E5" s="369">
        <v>268615</v>
      </c>
      <c r="F5" s="370">
        <v>268615</v>
      </c>
      <c r="G5" s="4">
        <v>1003</v>
      </c>
      <c r="J5" s="4">
        <f t="shared" si="0"/>
        <v>6</v>
      </c>
      <c r="K5" s="371" t="s">
        <v>268</v>
      </c>
      <c r="L5" s="4" t="str">
        <f t="shared" si="1"/>
        <v>00268615</v>
      </c>
      <c r="M5" s="4">
        <v>1003</v>
      </c>
    </row>
    <row r="6" spans="1:13" ht="12.75">
      <c r="A6" s="4">
        <v>4</v>
      </c>
      <c r="B6" s="4">
        <v>1004</v>
      </c>
      <c r="C6" s="4" t="s">
        <v>271</v>
      </c>
      <c r="D6" s="4" t="s">
        <v>272</v>
      </c>
      <c r="E6" s="369">
        <v>653306</v>
      </c>
      <c r="F6" s="370">
        <v>653306</v>
      </c>
      <c r="G6" s="4">
        <v>1004</v>
      </c>
      <c r="J6" s="4">
        <f t="shared" si="0"/>
        <v>6</v>
      </c>
      <c r="K6" s="371" t="s">
        <v>268</v>
      </c>
      <c r="L6" s="4" t="str">
        <f t="shared" si="1"/>
        <v>00653306</v>
      </c>
      <c r="M6" s="4">
        <v>1004</v>
      </c>
    </row>
    <row r="7" spans="1:13" ht="12.75">
      <c r="A7" s="4">
        <v>5</v>
      </c>
      <c r="B7" s="4">
        <v>1005</v>
      </c>
      <c r="C7" s="4" t="s">
        <v>273</v>
      </c>
      <c r="D7" s="4" t="s">
        <v>274</v>
      </c>
      <c r="E7" s="369">
        <v>45978638</v>
      </c>
      <c r="F7" s="370">
        <v>45978638</v>
      </c>
      <c r="G7" s="4">
        <v>1005</v>
      </c>
      <c r="J7" s="4">
        <f t="shared" si="0"/>
        <v>8</v>
      </c>
      <c r="L7" s="4" t="str">
        <f t="shared" si="1"/>
        <v>45978638</v>
      </c>
      <c r="M7" s="4">
        <v>1005</v>
      </c>
    </row>
    <row r="8" spans="1:13" ht="12.75">
      <c r="A8" s="4">
        <v>6</v>
      </c>
      <c r="B8" s="4">
        <v>1006</v>
      </c>
      <c r="C8" s="4" t="s">
        <v>275</v>
      </c>
      <c r="D8" s="4" t="s">
        <v>276</v>
      </c>
      <c r="E8" s="369">
        <v>268640</v>
      </c>
      <c r="F8" s="370">
        <v>268640</v>
      </c>
      <c r="G8" s="4">
        <v>1006</v>
      </c>
      <c r="J8" s="4">
        <f t="shared" si="0"/>
        <v>6</v>
      </c>
      <c r="K8" s="371" t="s">
        <v>268</v>
      </c>
      <c r="L8" s="4" t="str">
        <f t="shared" si="1"/>
        <v>00268640</v>
      </c>
      <c r="M8" s="4">
        <v>1006</v>
      </c>
    </row>
    <row r="9" spans="1:13" ht="12.75">
      <c r="A9" s="4">
        <v>7</v>
      </c>
      <c r="B9" s="4">
        <v>1007</v>
      </c>
      <c r="C9" s="4" t="s">
        <v>277</v>
      </c>
      <c r="D9" s="4" t="s">
        <v>278</v>
      </c>
      <c r="E9" s="369">
        <v>268674</v>
      </c>
      <c r="F9" s="370">
        <v>268674</v>
      </c>
      <c r="G9" s="4">
        <v>1007</v>
      </c>
      <c r="J9" s="4">
        <f t="shared" si="0"/>
        <v>6</v>
      </c>
      <c r="K9" s="371" t="s">
        <v>268</v>
      </c>
      <c r="L9" s="4" t="str">
        <f t="shared" si="1"/>
        <v>00268674</v>
      </c>
      <c r="M9" s="4">
        <v>1007</v>
      </c>
    </row>
    <row r="10" spans="1:13" ht="12.75">
      <c r="A10" s="4">
        <v>8</v>
      </c>
      <c r="B10" s="4">
        <v>1008</v>
      </c>
      <c r="C10" s="4" t="s">
        <v>279</v>
      </c>
      <c r="D10" s="4" t="s">
        <v>280</v>
      </c>
      <c r="E10" s="369">
        <v>268682</v>
      </c>
      <c r="F10" s="370">
        <v>268682</v>
      </c>
      <c r="G10" s="4">
        <v>1008</v>
      </c>
      <c r="J10" s="4">
        <f t="shared" si="0"/>
        <v>6</v>
      </c>
      <c r="K10" s="371" t="s">
        <v>268</v>
      </c>
      <c r="L10" s="4" t="str">
        <f t="shared" si="1"/>
        <v>00268682</v>
      </c>
      <c r="M10" s="4">
        <v>1008</v>
      </c>
    </row>
    <row r="11" spans="1:13" ht="12.75">
      <c r="A11" s="4">
        <v>9</v>
      </c>
      <c r="B11" s="4">
        <v>1009</v>
      </c>
      <c r="C11" s="4" t="s">
        <v>281</v>
      </c>
      <c r="D11" s="4" t="s">
        <v>282</v>
      </c>
      <c r="E11" s="369">
        <v>268691</v>
      </c>
      <c r="F11" s="370">
        <v>268691</v>
      </c>
      <c r="G11" s="4">
        <v>1009</v>
      </c>
      <c r="J11" s="4">
        <f t="shared" si="0"/>
        <v>6</v>
      </c>
      <c r="K11" s="371" t="s">
        <v>268</v>
      </c>
      <c r="L11" s="4" t="str">
        <f t="shared" si="1"/>
        <v>00268691</v>
      </c>
      <c r="M11" s="4">
        <v>1009</v>
      </c>
    </row>
    <row r="12" spans="1:13" ht="12.75">
      <c r="A12" s="4">
        <v>10</v>
      </c>
      <c r="B12" s="4">
        <v>1010</v>
      </c>
      <c r="C12" s="4" t="s">
        <v>283</v>
      </c>
      <c r="D12" s="4" t="s">
        <v>284</v>
      </c>
      <c r="E12" s="369">
        <v>45978123</v>
      </c>
      <c r="F12" s="370">
        <v>45978123</v>
      </c>
      <c r="G12" s="4">
        <v>1010</v>
      </c>
      <c r="J12" s="4">
        <f t="shared" si="0"/>
        <v>8</v>
      </c>
      <c r="L12" s="4" t="str">
        <f t="shared" si="1"/>
        <v>45978123</v>
      </c>
      <c r="M12" s="4">
        <v>1010</v>
      </c>
    </row>
    <row r="13" spans="1:13" ht="12.75">
      <c r="A13" s="4">
        <v>11</v>
      </c>
      <c r="B13" s="4">
        <v>1011</v>
      </c>
      <c r="C13" s="4" t="s">
        <v>285</v>
      </c>
      <c r="D13" s="4" t="s">
        <v>286</v>
      </c>
      <c r="E13" s="369">
        <v>268721</v>
      </c>
      <c r="F13" s="370">
        <v>268721</v>
      </c>
      <c r="G13" s="4">
        <v>1011</v>
      </c>
      <c r="J13" s="4">
        <f t="shared" si="0"/>
        <v>6</v>
      </c>
      <c r="K13" s="371" t="s">
        <v>268</v>
      </c>
      <c r="L13" s="4" t="str">
        <f t="shared" si="1"/>
        <v>00268721</v>
      </c>
      <c r="M13" s="4">
        <v>1011</v>
      </c>
    </row>
    <row r="14" spans="1:13" ht="12.75">
      <c r="A14" s="4">
        <v>12</v>
      </c>
      <c r="B14" s="4">
        <v>1012</v>
      </c>
      <c r="C14" s="4" t="s">
        <v>287</v>
      </c>
      <c r="D14" s="4" t="s">
        <v>288</v>
      </c>
      <c r="E14" s="369">
        <v>268739</v>
      </c>
      <c r="F14" s="370">
        <v>268739</v>
      </c>
      <c r="G14" s="4">
        <v>1012</v>
      </c>
      <c r="J14" s="4">
        <f t="shared" si="0"/>
        <v>6</v>
      </c>
      <c r="K14" s="371" t="s">
        <v>268</v>
      </c>
      <c r="L14" s="4" t="str">
        <f t="shared" si="1"/>
        <v>00268739</v>
      </c>
      <c r="M14" s="4">
        <v>1012</v>
      </c>
    </row>
    <row r="15" spans="1:13" ht="12.75">
      <c r="A15" s="4">
        <v>13</v>
      </c>
      <c r="B15" s="4">
        <v>1013</v>
      </c>
      <c r="C15" s="4" t="s">
        <v>289</v>
      </c>
      <c r="D15" s="4" t="s">
        <v>290</v>
      </c>
      <c r="E15" s="369">
        <v>268747</v>
      </c>
      <c r="F15" s="370">
        <v>268747</v>
      </c>
      <c r="G15" s="4">
        <v>1013</v>
      </c>
      <c r="J15" s="4">
        <f t="shared" si="0"/>
        <v>6</v>
      </c>
      <c r="K15" s="371" t="s">
        <v>268</v>
      </c>
      <c r="L15" s="4" t="str">
        <f t="shared" si="1"/>
        <v>00268747</v>
      </c>
      <c r="M15" s="4">
        <v>1013</v>
      </c>
    </row>
    <row r="16" spans="1:13" ht="12.75">
      <c r="A16" s="4">
        <v>14</v>
      </c>
      <c r="B16" s="4">
        <v>1014</v>
      </c>
      <c r="C16" s="4" t="s">
        <v>291</v>
      </c>
      <c r="D16" s="4" t="s">
        <v>292</v>
      </c>
      <c r="E16" s="369">
        <v>268755</v>
      </c>
      <c r="F16" s="370">
        <v>268755</v>
      </c>
      <c r="G16" s="4">
        <v>1014</v>
      </c>
      <c r="J16" s="4">
        <f t="shared" si="0"/>
        <v>6</v>
      </c>
      <c r="K16" s="371" t="s">
        <v>268</v>
      </c>
      <c r="L16" s="4" t="str">
        <f t="shared" si="1"/>
        <v>00268755</v>
      </c>
      <c r="M16" s="4">
        <v>1014</v>
      </c>
    </row>
    <row r="17" spans="1:13" ht="12.75">
      <c r="A17" s="4">
        <v>15</v>
      </c>
      <c r="B17" s="4">
        <v>1015</v>
      </c>
      <c r="C17" s="4" t="s">
        <v>293</v>
      </c>
      <c r="D17" s="4" t="s">
        <v>294</v>
      </c>
      <c r="E17" s="369">
        <v>268763</v>
      </c>
      <c r="F17" s="370">
        <v>268763</v>
      </c>
      <c r="G17" s="4">
        <v>1015</v>
      </c>
      <c r="J17" s="4">
        <f t="shared" si="0"/>
        <v>6</v>
      </c>
      <c r="K17" s="371" t="s">
        <v>268</v>
      </c>
      <c r="L17" s="4" t="str">
        <f t="shared" si="1"/>
        <v>00268763</v>
      </c>
      <c r="M17" s="4">
        <v>1015</v>
      </c>
    </row>
    <row r="18" spans="1:13" ht="12.75">
      <c r="A18" s="4">
        <v>16</v>
      </c>
      <c r="B18" s="4">
        <v>1016</v>
      </c>
      <c r="C18" s="4" t="s">
        <v>295</v>
      </c>
      <c r="D18" s="4" t="s">
        <v>296</v>
      </c>
      <c r="E18" s="369">
        <v>268771</v>
      </c>
      <c r="F18" s="370">
        <v>268771</v>
      </c>
      <c r="G18" s="4">
        <v>1016</v>
      </c>
      <c r="J18" s="4">
        <f t="shared" si="0"/>
        <v>6</v>
      </c>
      <c r="K18" s="371" t="s">
        <v>268</v>
      </c>
      <c r="L18" s="4" t="str">
        <f t="shared" si="1"/>
        <v>00268771</v>
      </c>
      <c r="M18" s="4">
        <v>1016</v>
      </c>
    </row>
    <row r="19" spans="1:13" ht="12.75">
      <c r="A19" s="4">
        <v>17</v>
      </c>
      <c r="B19" s="4">
        <v>1017</v>
      </c>
      <c r="C19" s="4" t="s">
        <v>297</v>
      </c>
      <c r="D19" s="4" t="s">
        <v>298</v>
      </c>
      <c r="E19" s="369">
        <v>653446</v>
      </c>
      <c r="F19" s="370">
        <v>653446</v>
      </c>
      <c r="G19" s="4">
        <v>1017</v>
      </c>
      <c r="J19" s="4">
        <f t="shared" si="0"/>
        <v>6</v>
      </c>
      <c r="K19" s="371" t="s">
        <v>268</v>
      </c>
      <c r="L19" s="4" t="str">
        <f t="shared" si="1"/>
        <v>00653446</v>
      </c>
      <c r="M19" s="4">
        <v>1017</v>
      </c>
    </row>
    <row r="20" spans="1:13" ht="12.75">
      <c r="A20" s="4">
        <v>18</v>
      </c>
      <c r="B20" s="4">
        <v>1018</v>
      </c>
      <c r="C20" s="4" t="s">
        <v>299</v>
      </c>
      <c r="D20" s="4" t="s">
        <v>300</v>
      </c>
      <c r="E20" s="369">
        <v>268801</v>
      </c>
      <c r="F20" s="370">
        <v>268801</v>
      </c>
      <c r="G20" s="4">
        <v>1018</v>
      </c>
      <c r="J20" s="4">
        <f t="shared" si="0"/>
        <v>6</v>
      </c>
      <c r="K20" s="371" t="s">
        <v>268</v>
      </c>
      <c r="L20" s="4" t="str">
        <f t="shared" si="1"/>
        <v>00268801</v>
      </c>
      <c r="M20" s="4">
        <v>1018</v>
      </c>
    </row>
    <row r="21" spans="1:13" ht="12.75">
      <c r="A21" s="4">
        <v>19</v>
      </c>
      <c r="B21" s="4">
        <v>1019</v>
      </c>
      <c r="C21" s="4" t="s">
        <v>301</v>
      </c>
      <c r="D21" s="4" t="s">
        <v>302</v>
      </c>
      <c r="E21" s="369">
        <v>268810</v>
      </c>
      <c r="F21" s="370">
        <v>268810</v>
      </c>
      <c r="G21" s="4">
        <v>1019</v>
      </c>
      <c r="J21" s="4">
        <f t="shared" si="0"/>
        <v>6</v>
      </c>
      <c r="K21" s="371" t="s">
        <v>268</v>
      </c>
      <c r="L21" s="4" t="str">
        <f t="shared" si="1"/>
        <v>00268810</v>
      </c>
      <c r="M21" s="4">
        <v>1019</v>
      </c>
    </row>
    <row r="22" spans="1:13" ht="12.75">
      <c r="A22" s="4">
        <v>20</v>
      </c>
      <c r="B22" s="4">
        <v>1020</v>
      </c>
      <c r="C22" s="4" t="s">
        <v>303</v>
      </c>
      <c r="D22" s="4" t="s">
        <v>304</v>
      </c>
      <c r="E22" s="369">
        <v>268828</v>
      </c>
      <c r="F22" s="370">
        <v>268828</v>
      </c>
      <c r="G22" s="4">
        <v>1020</v>
      </c>
      <c r="J22" s="4">
        <f t="shared" si="0"/>
        <v>6</v>
      </c>
      <c r="K22" s="371" t="s">
        <v>268</v>
      </c>
      <c r="L22" s="4" t="str">
        <f t="shared" si="1"/>
        <v>00268828</v>
      </c>
      <c r="M22" s="4">
        <v>1020</v>
      </c>
    </row>
    <row r="23" spans="1:13" ht="12.75">
      <c r="A23" s="4">
        <v>21</v>
      </c>
      <c r="B23" s="4">
        <v>1021</v>
      </c>
      <c r="C23" s="4" t="s">
        <v>305</v>
      </c>
      <c r="D23" s="4" t="s">
        <v>306</v>
      </c>
      <c r="E23" s="369">
        <v>268852</v>
      </c>
      <c r="F23" s="370">
        <v>268852</v>
      </c>
      <c r="G23" s="4">
        <v>1021</v>
      </c>
      <c r="J23" s="4">
        <f t="shared" si="0"/>
        <v>6</v>
      </c>
      <c r="K23" s="371" t="s">
        <v>268</v>
      </c>
      <c r="L23" s="4" t="str">
        <f t="shared" si="1"/>
        <v>00268852</v>
      </c>
      <c r="M23" s="4">
        <v>1021</v>
      </c>
    </row>
    <row r="24" spans="1:13" ht="12.75">
      <c r="A24" s="4">
        <v>22</v>
      </c>
      <c r="B24" s="4">
        <v>1022</v>
      </c>
      <c r="C24" s="4" t="s">
        <v>307</v>
      </c>
      <c r="D24" s="4" t="s">
        <v>308</v>
      </c>
      <c r="E24" s="369">
        <v>45978662</v>
      </c>
      <c r="F24" s="370">
        <v>45978662</v>
      </c>
      <c r="G24" s="4">
        <v>1022</v>
      </c>
      <c r="J24" s="4">
        <f t="shared" si="0"/>
        <v>8</v>
      </c>
      <c r="L24" s="4" t="str">
        <f t="shared" si="1"/>
        <v>45978662</v>
      </c>
      <c r="M24" s="4">
        <v>1022</v>
      </c>
    </row>
    <row r="25" spans="1:13" ht="12.75">
      <c r="A25" s="4">
        <v>23</v>
      </c>
      <c r="B25" s="4">
        <v>1023</v>
      </c>
      <c r="C25" s="4" t="s">
        <v>309</v>
      </c>
      <c r="D25" s="4" t="s">
        <v>310</v>
      </c>
      <c r="E25" s="369">
        <v>268861</v>
      </c>
      <c r="F25" s="370">
        <v>268861</v>
      </c>
      <c r="G25" s="4">
        <v>1023</v>
      </c>
      <c r="J25" s="4">
        <f t="shared" si="0"/>
        <v>6</v>
      </c>
      <c r="K25" s="371" t="s">
        <v>268</v>
      </c>
      <c r="L25" s="4" t="str">
        <f t="shared" si="1"/>
        <v>00268861</v>
      </c>
      <c r="M25" s="4">
        <v>1023</v>
      </c>
    </row>
    <row r="26" spans="1:13" ht="12.75">
      <c r="A26" s="4">
        <v>24</v>
      </c>
      <c r="B26" s="4">
        <v>1024</v>
      </c>
      <c r="C26" s="4" t="s">
        <v>311</v>
      </c>
      <c r="D26" s="4" t="s">
        <v>312</v>
      </c>
      <c r="E26" s="369">
        <v>268887</v>
      </c>
      <c r="F26" s="370">
        <v>268887</v>
      </c>
      <c r="G26" s="4">
        <v>1024</v>
      </c>
      <c r="J26" s="4">
        <f t="shared" si="0"/>
        <v>6</v>
      </c>
      <c r="K26" s="371" t="s">
        <v>268</v>
      </c>
      <c r="L26" s="4" t="str">
        <f t="shared" si="1"/>
        <v>00268887</v>
      </c>
      <c r="M26" s="4">
        <v>1024</v>
      </c>
    </row>
    <row r="27" spans="1:13" ht="12.75">
      <c r="A27" s="4">
        <v>25</v>
      </c>
      <c r="B27" s="4">
        <v>1025</v>
      </c>
      <c r="C27" s="4" t="s">
        <v>313</v>
      </c>
      <c r="D27" s="4" t="s">
        <v>314</v>
      </c>
      <c r="E27" s="369">
        <v>653454</v>
      </c>
      <c r="F27" s="370">
        <v>653454</v>
      </c>
      <c r="G27" s="4">
        <v>1025</v>
      </c>
      <c r="J27" s="4">
        <f t="shared" si="0"/>
        <v>6</v>
      </c>
      <c r="K27" s="371" t="s">
        <v>268</v>
      </c>
      <c r="L27" s="4" t="str">
        <f t="shared" si="1"/>
        <v>00653454</v>
      </c>
      <c r="M27" s="4">
        <v>1025</v>
      </c>
    </row>
    <row r="28" spans="1:13" ht="12.75">
      <c r="A28" s="4">
        <v>26</v>
      </c>
      <c r="B28" s="4">
        <v>1026</v>
      </c>
      <c r="C28" s="4" t="s">
        <v>315</v>
      </c>
      <c r="D28" s="4" t="s">
        <v>316</v>
      </c>
      <c r="E28" s="369">
        <v>268917</v>
      </c>
      <c r="F28" s="370">
        <v>268917</v>
      </c>
      <c r="G28" s="4">
        <v>1026</v>
      </c>
      <c r="J28" s="4">
        <f t="shared" si="0"/>
        <v>6</v>
      </c>
      <c r="K28" s="371" t="s">
        <v>268</v>
      </c>
      <c r="L28" s="4" t="str">
        <f t="shared" si="1"/>
        <v>00268917</v>
      </c>
      <c r="M28" s="4">
        <v>1026</v>
      </c>
    </row>
    <row r="29" spans="1:13" ht="12.75">
      <c r="A29" s="4">
        <v>27</v>
      </c>
      <c r="B29" s="4">
        <v>1027</v>
      </c>
      <c r="C29" s="4" t="s">
        <v>317</v>
      </c>
      <c r="D29" s="4" t="s">
        <v>318</v>
      </c>
      <c r="E29" s="369">
        <v>268925</v>
      </c>
      <c r="F29" s="370">
        <v>268925</v>
      </c>
      <c r="G29" s="4">
        <v>1027</v>
      </c>
      <c r="J29" s="4">
        <f t="shared" si="0"/>
        <v>6</v>
      </c>
      <c r="K29" s="371" t="s">
        <v>268</v>
      </c>
      <c r="L29" s="4" t="str">
        <f t="shared" si="1"/>
        <v>00268925</v>
      </c>
      <c r="M29" s="4">
        <v>1027</v>
      </c>
    </row>
    <row r="30" spans="1:13" ht="12.75">
      <c r="A30" s="4">
        <v>28</v>
      </c>
      <c r="B30" s="4">
        <v>1028</v>
      </c>
      <c r="C30" s="4" t="s">
        <v>319</v>
      </c>
      <c r="D30" s="4" t="s">
        <v>320</v>
      </c>
      <c r="E30" s="369">
        <v>44444371</v>
      </c>
      <c r="F30" s="370">
        <v>44444371</v>
      </c>
      <c r="G30" s="4">
        <v>1028</v>
      </c>
      <c r="J30" s="4">
        <f t="shared" si="0"/>
        <v>8</v>
      </c>
      <c r="L30" s="4" t="str">
        <f t="shared" si="1"/>
        <v>44444371</v>
      </c>
      <c r="M30" s="4">
        <v>1028</v>
      </c>
    </row>
    <row r="31" spans="1:13" ht="12.75">
      <c r="A31" s="4">
        <v>29</v>
      </c>
      <c r="B31" s="4">
        <v>1029</v>
      </c>
      <c r="C31" s="4" t="s">
        <v>321</v>
      </c>
      <c r="D31" s="4" t="s">
        <v>322</v>
      </c>
      <c r="E31" s="369">
        <v>268933</v>
      </c>
      <c r="F31" s="370">
        <v>268933</v>
      </c>
      <c r="G31" s="4">
        <v>1029</v>
      </c>
      <c r="J31" s="4">
        <f t="shared" si="0"/>
        <v>6</v>
      </c>
      <c r="K31" s="371" t="s">
        <v>268</v>
      </c>
      <c r="L31" s="4" t="str">
        <f t="shared" si="1"/>
        <v>00268933</v>
      </c>
      <c r="M31" s="4">
        <v>1029</v>
      </c>
    </row>
    <row r="32" spans="1:13" ht="12.75">
      <c r="A32" s="4">
        <v>30</v>
      </c>
      <c r="B32" s="4">
        <v>1030</v>
      </c>
      <c r="C32" s="4" t="s">
        <v>323</v>
      </c>
      <c r="D32" s="4" t="s">
        <v>324</v>
      </c>
      <c r="E32" s="369">
        <v>268941</v>
      </c>
      <c r="F32" s="370">
        <v>268941</v>
      </c>
      <c r="G32" s="4">
        <v>1030</v>
      </c>
      <c r="J32" s="4">
        <f t="shared" si="0"/>
        <v>6</v>
      </c>
      <c r="K32" s="371" t="s">
        <v>268</v>
      </c>
      <c r="L32" s="4" t="str">
        <f t="shared" si="1"/>
        <v>00268941</v>
      </c>
      <c r="M32" s="4">
        <v>1030</v>
      </c>
    </row>
    <row r="33" spans="1:13" ht="12.75">
      <c r="A33" s="4">
        <v>31</v>
      </c>
      <c r="B33" s="4">
        <v>1031</v>
      </c>
      <c r="C33" s="4" t="s">
        <v>325</v>
      </c>
      <c r="D33" s="4" t="s">
        <v>326</v>
      </c>
      <c r="E33" s="369">
        <v>268950</v>
      </c>
      <c r="F33" s="370">
        <v>268950</v>
      </c>
      <c r="G33" s="4">
        <v>1031</v>
      </c>
      <c r="J33" s="4">
        <f t="shared" si="0"/>
        <v>6</v>
      </c>
      <c r="K33" s="371" t="s">
        <v>268</v>
      </c>
      <c r="L33" s="4" t="str">
        <f t="shared" si="1"/>
        <v>00268950</v>
      </c>
      <c r="M33" s="4">
        <v>1031</v>
      </c>
    </row>
    <row r="34" spans="1:13" ht="12.75">
      <c r="A34" s="4">
        <v>32</v>
      </c>
      <c r="B34" s="4">
        <v>1032</v>
      </c>
      <c r="C34" s="4" t="s">
        <v>327</v>
      </c>
      <c r="D34" s="4" t="s">
        <v>328</v>
      </c>
      <c r="E34" s="369">
        <v>268968</v>
      </c>
      <c r="F34" s="370">
        <v>268968</v>
      </c>
      <c r="G34" s="4">
        <v>1032</v>
      </c>
      <c r="J34" s="4">
        <f t="shared" si="0"/>
        <v>6</v>
      </c>
      <c r="K34" s="371" t="s">
        <v>268</v>
      </c>
      <c r="L34" s="4" t="str">
        <f t="shared" si="1"/>
        <v>00268968</v>
      </c>
      <c r="M34" s="4">
        <v>1032</v>
      </c>
    </row>
    <row r="35" spans="1:13" ht="12.75">
      <c r="A35" s="4">
        <v>33</v>
      </c>
      <c r="B35" s="4">
        <v>1033</v>
      </c>
      <c r="C35" s="4" t="s">
        <v>329</v>
      </c>
      <c r="D35" s="4" t="s">
        <v>330</v>
      </c>
      <c r="E35" s="369">
        <v>268976</v>
      </c>
      <c r="F35" s="370">
        <v>268976</v>
      </c>
      <c r="G35" s="4">
        <v>1033</v>
      </c>
      <c r="J35" s="4">
        <f t="shared" si="0"/>
        <v>6</v>
      </c>
      <c r="K35" s="371" t="s">
        <v>268</v>
      </c>
      <c r="L35" s="4" t="str">
        <f aca="true" t="shared" si="2" ref="L35:L66">CONCATENATE(K35,F35)</f>
        <v>00268976</v>
      </c>
      <c r="M35" s="4">
        <v>1033</v>
      </c>
    </row>
    <row r="36" spans="1:13" ht="12.75">
      <c r="A36" s="4">
        <v>34</v>
      </c>
      <c r="B36" s="4">
        <v>1034</v>
      </c>
      <c r="C36" s="4" t="s">
        <v>331</v>
      </c>
      <c r="D36" s="4" t="s">
        <v>332</v>
      </c>
      <c r="E36" s="369">
        <v>653314</v>
      </c>
      <c r="F36" s="370">
        <v>653314</v>
      </c>
      <c r="G36" s="4">
        <v>1034</v>
      </c>
      <c r="J36" s="4">
        <f t="shared" si="0"/>
        <v>6</v>
      </c>
      <c r="K36" s="371" t="s">
        <v>268</v>
      </c>
      <c r="L36" s="4" t="str">
        <f t="shared" si="2"/>
        <v>00653314</v>
      </c>
      <c r="M36" s="4">
        <v>1034</v>
      </c>
    </row>
    <row r="37" spans="1:13" ht="12.75">
      <c r="A37" s="4">
        <v>35</v>
      </c>
      <c r="B37" s="4">
        <v>1035</v>
      </c>
      <c r="C37" s="4" t="s">
        <v>333</v>
      </c>
      <c r="D37" s="4" t="s">
        <v>334</v>
      </c>
      <c r="E37" s="369">
        <v>268992</v>
      </c>
      <c r="F37" s="370">
        <v>268992</v>
      </c>
      <c r="G37" s="4">
        <v>1035</v>
      </c>
      <c r="J37" s="4">
        <f t="shared" si="0"/>
        <v>6</v>
      </c>
      <c r="K37" s="371" t="s">
        <v>268</v>
      </c>
      <c r="L37" s="4" t="str">
        <f t="shared" si="2"/>
        <v>00268992</v>
      </c>
      <c r="M37" s="4">
        <v>1035</v>
      </c>
    </row>
    <row r="38" spans="1:13" ht="12.75">
      <c r="A38" s="4">
        <v>36</v>
      </c>
      <c r="B38" s="4">
        <v>1036</v>
      </c>
      <c r="C38" s="4" t="s">
        <v>335</v>
      </c>
      <c r="D38" s="4" t="s">
        <v>336</v>
      </c>
      <c r="E38" s="369">
        <v>269000</v>
      </c>
      <c r="F38" s="370">
        <v>269000</v>
      </c>
      <c r="G38" s="4">
        <v>1036</v>
      </c>
      <c r="J38" s="4">
        <f t="shared" si="0"/>
        <v>6</v>
      </c>
      <c r="K38" s="371" t="s">
        <v>268</v>
      </c>
      <c r="L38" s="4" t="str">
        <f t="shared" si="2"/>
        <v>00269000</v>
      </c>
      <c r="M38" s="4">
        <v>1036</v>
      </c>
    </row>
    <row r="39" spans="1:13" ht="12.75">
      <c r="A39" s="4">
        <v>37</v>
      </c>
      <c r="B39" s="4">
        <v>1037</v>
      </c>
      <c r="C39" s="4" t="s">
        <v>337</v>
      </c>
      <c r="D39" s="4" t="s">
        <v>338</v>
      </c>
      <c r="E39" s="369">
        <v>45978131</v>
      </c>
      <c r="F39" s="370">
        <v>45978131</v>
      </c>
      <c r="G39" s="4">
        <v>1037</v>
      </c>
      <c r="J39" s="4">
        <f t="shared" si="0"/>
        <v>8</v>
      </c>
      <c r="L39" s="4" t="str">
        <f t="shared" si="2"/>
        <v>45978131</v>
      </c>
      <c r="M39" s="4">
        <v>1037</v>
      </c>
    </row>
    <row r="40" spans="1:13" ht="12.75">
      <c r="A40" s="4">
        <v>38</v>
      </c>
      <c r="B40" s="4">
        <v>1038</v>
      </c>
      <c r="C40" s="4" t="s">
        <v>339</v>
      </c>
      <c r="D40" s="4" t="s">
        <v>340</v>
      </c>
      <c r="E40" s="369">
        <v>45978140</v>
      </c>
      <c r="F40" s="370">
        <v>45978140</v>
      </c>
      <c r="G40" s="4">
        <v>1038</v>
      </c>
      <c r="J40" s="4">
        <f t="shared" si="0"/>
        <v>8</v>
      </c>
      <c r="L40" s="4" t="str">
        <f t="shared" si="2"/>
        <v>45978140</v>
      </c>
      <c r="M40" s="4">
        <v>1038</v>
      </c>
    </row>
    <row r="41" spans="1:13" ht="12.75">
      <c r="A41" s="4">
        <v>39</v>
      </c>
      <c r="B41" s="4">
        <v>1039</v>
      </c>
      <c r="C41" s="4" t="s">
        <v>341</v>
      </c>
      <c r="D41" s="4" t="s">
        <v>342</v>
      </c>
      <c r="E41" s="369">
        <v>653322</v>
      </c>
      <c r="F41" s="370">
        <v>653322</v>
      </c>
      <c r="G41" s="4">
        <v>1039</v>
      </c>
      <c r="J41" s="4">
        <f t="shared" si="0"/>
        <v>6</v>
      </c>
      <c r="K41" s="371" t="s">
        <v>268</v>
      </c>
      <c r="L41" s="4" t="str">
        <f t="shared" si="2"/>
        <v>00653322</v>
      </c>
      <c r="M41" s="4">
        <v>1039</v>
      </c>
    </row>
    <row r="42" spans="1:13" ht="12.75">
      <c r="A42" s="4">
        <v>40</v>
      </c>
      <c r="B42" s="4">
        <v>1040</v>
      </c>
      <c r="C42" s="4" t="s">
        <v>343</v>
      </c>
      <c r="D42" s="4" t="s">
        <v>344</v>
      </c>
      <c r="E42" s="369">
        <v>269042</v>
      </c>
      <c r="F42" s="370">
        <v>269042</v>
      </c>
      <c r="G42" s="4">
        <v>1040</v>
      </c>
      <c r="J42" s="4">
        <f t="shared" si="0"/>
        <v>6</v>
      </c>
      <c r="K42" s="371" t="s">
        <v>268</v>
      </c>
      <c r="L42" s="4" t="str">
        <f t="shared" si="2"/>
        <v>00269042</v>
      </c>
      <c r="M42" s="4">
        <v>1040</v>
      </c>
    </row>
    <row r="43" spans="1:13" ht="12.75">
      <c r="A43" s="4">
        <v>41</v>
      </c>
      <c r="B43" s="4">
        <v>1041</v>
      </c>
      <c r="C43" s="4" t="s">
        <v>345</v>
      </c>
      <c r="D43" s="4" t="s">
        <v>346</v>
      </c>
      <c r="E43" s="369">
        <v>269051</v>
      </c>
      <c r="F43" s="370">
        <v>269051</v>
      </c>
      <c r="G43" s="4">
        <v>1041</v>
      </c>
      <c r="J43" s="4">
        <f t="shared" si="0"/>
        <v>6</v>
      </c>
      <c r="K43" s="371" t="s">
        <v>268</v>
      </c>
      <c r="L43" s="4" t="str">
        <f t="shared" si="2"/>
        <v>00269051</v>
      </c>
      <c r="M43" s="4">
        <v>1041</v>
      </c>
    </row>
    <row r="44" spans="1:13" ht="12.75">
      <c r="A44" s="4">
        <v>42</v>
      </c>
      <c r="B44" s="4">
        <v>1042</v>
      </c>
      <c r="C44" s="4" t="s">
        <v>347</v>
      </c>
      <c r="D44" s="4" t="s">
        <v>348</v>
      </c>
      <c r="E44" s="369">
        <v>269069</v>
      </c>
      <c r="F44" s="370">
        <v>269069</v>
      </c>
      <c r="G44" s="4">
        <v>1042</v>
      </c>
      <c r="J44" s="4">
        <f t="shared" si="0"/>
        <v>6</v>
      </c>
      <c r="K44" s="371" t="s">
        <v>268</v>
      </c>
      <c r="L44" s="4" t="str">
        <f t="shared" si="2"/>
        <v>00269069</v>
      </c>
      <c r="M44" s="4">
        <v>1042</v>
      </c>
    </row>
    <row r="45" spans="1:13" ht="12.75">
      <c r="A45" s="4">
        <v>43</v>
      </c>
      <c r="B45" s="4">
        <v>1043</v>
      </c>
      <c r="C45" s="4" t="s">
        <v>349</v>
      </c>
      <c r="D45" s="4" t="s">
        <v>350</v>
      </c>
      <c r="E45" s="369">
        <v>269077</v>
      </c>
      <c r="F45" s="370">
        <v>269077</v>
      </c>
      <c r="G45" s="4">
        <v>1043</v>
      </c>
      <c r="J45" s="4">
        <f t="shared" si="0"/>
        <v>6</v>
      </c>
      <c r="K45" s="371" t="s">
        <v>268</v>
      </c>
      <c r="L45" s="4" t="str">
        <f t="shared" si="2"/>
        <v>00269077</v>
      </c>
      <c r="M45" s="4">
        <v>1043</v>
      </c>
    </row>
    <row r="46" spans="1:13" ht="12.75">
      <c r="A46" s="4">
        <v>44</v>
      </c>
      <c r="B46" s="4">
        <v>1044</v>
      </c>
      <c r="C46" s="4" t="s">
        <v>351</v>
      </c>
      <c r="D46" s="4" t="s">
        <v>352</v>
      </c>
      <c r="E46" s="369">
        <v>653349</v>
      </c>
      <c r="F46" s="370">
        <v>653349</v>
      </c>
      <c r="G46" s="4">
        <v>1044</v>
      </c>
      <c r="J46" s="4">
        <f t="shared" si="0"/>
        <v>6</v>
      </c>
      <c r="K46" s="371" t="s">
        <v>268</v>
      </c>
      <c r="L46" s="4" t="str">
        <f t="shared" si="2"/>
        <v>00653349</v>
      </c>
      <c r="M46" s="4">
        <v>1044</v>
      </c>
    </row>
    <row r="47" spans="1:13" ht="12.75">
      <c r="A47" s="4">
        <v>45</v>
      </c>
      <c r="B47" s="4">
        <v>1045</v>
      </c>
      <c r="C47" s="4" t="s">
        <v>353</v>
      </c>
      <c r="D47" s="4" t="s">
        <v>354</v>
      </c>
      <c r="E47" s="369">
        <v>653403</v>
      </c>
      <c r="F47" s="370">
        <v>653403</v>
      </c>
      <c r="G47" s="4">
        <v>1045</v>
      </c>
      <c r="J47" s="4">
        <f t="shared" si="0"/>
        <v>6</v>
      </c>
      <c r="K47" s="371" t="s">
        <v>268</v>
      </c>
      <c r="L47" s="4" t="str">
        <f t="shared" si="2"/>
        <v>00653403</v>
      </c>
      <c r="M47" s="4">
        <v>1045</v>
      </c>
    </row>
    <row r="48" spans="1:13" ht="12.75">
      <c r="A48" s="4">
        <v>46</v>
      </c>
      <c r="B48" s="4">
        <v>1046</v>
      </c>
      <c r="C48" s="4" t="s">
        <v>355</v>
      </c>
      <c r="D48" s="4" t="s">
        <v>356</v>
      </c>
      <c r="E48" s="369">
        <v>44444419</v>
      </c>
      <c r="F48" s="370">
        <v>44444419</v>
      </c>
      <c r="G48" s="4">
        <v>1046</v>
      </c>
      <c r="J48" s="4">
        <f t="shared" si="0"/>
        <v>8</v>
      </c>
      <c r="L48" s="4" t="str">
        <f t="shared" si="2"/>
        <v>44444419</v>
      </c>
      <c r="M48" s="4">
        <v>1046</v>
      </c>
    </row>
    <row r="49" spans="1:13" ht="12.75">
      <c r="A49" s="4">
        <v>47</v>
      </c>
      <c r="B49" s="4">
        <v>1047</v>
      </c>
      <c r="C49" s="4" t="s">
        <v>357</v>
      </c>
      <c r="D49" s="4" t="s">
        <v>358</v>
      </c>
      <c r="E49" s="369">
        <v>269131</v>
      </c>
      <c r="F49" s="370">
        <v>269131</v>
      </c>
      <c r="G49" s="4">
        <v>1047</v>
      </c>
      <c r="J49" s="4">
        <f t="shared" si="0"/>
        <v>6</v>
      </c>
      <c r="K49" s="371" t="s">
        <v>268</v>
      </c>
      <c r="L49" s="4" t="str">
        <f t="shared" si="2"/>
        <v>00269131</v>
      </c>
      <c r="M49" s="4">
        <v>1047</v>
      </c>
    </row>
    <row r="50" spans="1:13" ht="12.75">
      <c r="A50" s="4">
        <v>48</v>
      </c>
      <c r="B50" s="4">
        <v>1048</v>
      </c>
      <c r="C50" s="4" t="s">
        <v>359</v>
      </c>
      <c r="D50" s="4" t="s">
        <v>360</v>
      </c>
      <c r="E50" s="369">
        <v>269140</v>
      </c>
      <c r="F50" s="370">
        <v>269140</v>
      </c>
      <c r="G50" s="4">
        <v>1048</v>
      </c>
      <c r="J50" s="4">
        <f t="shared" si="0"/>
        <v>6</v>
      </c>
      <c r="K50" s="371" t="s">
        <v>268</v>
      </c>
      <c r="L50" s="4" t="str">
        <f t="shared" si="2"/>
        <v>00269140</v>
      </c>
      <c r="M50" s="4">
        <v>1048</v>
      </c>
    </row>
    <row r="51" spans="1:13" ht="12.75">
      <c r="A51" s="4">
        <v>49</v>
      </c>
      <c r="B51" s="4">
        <v>1049</v>
      </c>
      <c r="C51" s="4" t="s">
        <v>361</v>
      </c>
      <c r="D51" s="4" t="s">
        <v>362</v>
      </c>
      <c r="E51" s="369">
        <v>269158</v>
      </c>
      <c r="F51" s="370">
        <v>269158</v>
      </c>
      <c r="G51" s="4">
        <v>1049</v>
      </c>
      <c r="J51" s="4">
        <f t="shared" si="0"/>
        <v>6</v>
      </c>
      <c r="K51" s="371" t="s">
        <v>268</v>
      </c>
      <c r="L51" s="4" t="str">
        <f t="shared" si="2"/>
        <v>00269158</v>
      </c>
      <c r="M51" s="4">
        <v>1049</v>
      </c>
    </row>
    <row r="52" spans="1:13" ht="12.75">
      <c r="A52" s="4">
        <v>50</v>
      </c>
      <c r="B52" s="4">
        <v>1050</v>
      </c>
      <c r="C52" s="4" t="s">
        <v>363</v>
      </c>
      <c r="D52" s="4" t="s">
        <v>364</v>
      </c>
      <c r="E52" s="369">
        <v>269166</v>
      </c>
      <c r="F52" s="370">
        <v>269166</v>
      </c>
      <c r="G52" s="4">
        <v>1050</v>
      </c>
      <c r="J52" s="4">
        <f t="shared" si="0"/>
        <v>6</v>
      </c>
      <c r="K52" s="371" t="s">
        <v>268</v>
      </c>
      <c r="L52" s="4" t="str">
        <f t="shared" si="2"/>
        <v>00269166</v>
      </c>
      <c r="M52" s="4">
        <v>1050</v>
      </c>
    </row>
    <row r="53" spans="1:13" ht="12.75">
      <c r="A53" s="4">
        <v>51</v>
      </c>
      <c r="B53" s="4">
        <v>1051</v>
      </c>
      <c r="C53" s="4" t="s">
        <v>365</v>
      </c>
      <c r="D53" s="4" t="s">
        <v>366</v>
      </c>
      <c r="E53" s="369">
        <v>269174</v>
      </c>
      <c r="F53" s="370">
        <v>269174</v>
      </c>
      <c r="G53" s="4">
        <v>1051</v>
      </c>
      <c r="J53" s="4">
        <f t="shared" si="0"/>
        <v>6</v>
      </c>
      <c r="K53" s="371" t="s">
        <v>268</v>
      </c>
      <c r="L53" s="4" t="str">
        <f t="shared" si="2"/>
        <v>00269174</v>
      </c>
      <c r="M53" s="4">
        <v>1051</v>
      </c>
    </row>
    <row r="54" spans="1:13" ht="12.75">
      <c r="A54" s="4">
        <v>52</v>
      </c>
      <c r="B54" s="4">
        <v>1052</v>
      </c>
      <c r="C54" s="4" t="s">
        <v>367</v>
      </c>
      <c r="D54" s="4" t="s">
        <v>368</v>
      </c>
      <c r="E54" s="369">
        <v>653357</v>
      </c>
      <c r="F54" s="370">
        <v>653357</v>
      </c>
      <c r="G54" s="4">
        <v>1052</v>
      </c>
      <c r="J54" s="4">
        <f t="shared" si="0"/>
        <v>6</v>
      </c>
      <c r="K54" s="371" t="s">
        <v>268</v>
      </c>
      <c r="L54" s="4" t="str">
        <f t="shared" si="2"/>
        <v>00653357</v>
      </c>
      <c r="M54" s="4">
        <v>1052</v>
      </c>
    </row>
    <row r="55" spans="1:13" ht="12.75">
      <c r="A55" s="4">
        <v>53</v>
      </c>
      <c r="B55" s="4">
        <v>1053</v>
      </c>
      <c r="C55" s="4" t="s">
        <v>369</v>
      </c>
      <c r="D55" s="4" t="s">
        <v>370</v>
      </c>
      <c r="E55" s="369">
        <v>269191</v>
      </c>
      <c r="F55" s="370">
        <v>269191</v>
      </c>
      <c r="G55" s="4">
        <v>1053</v>
      </c>
      <c r="J55" s="4">
        <f t="shared" si="0"/>
        <v>6</v>
      </c>
      <c r="K55" s="371" t="s">
        <v>268</v>
      </c>
      <c r="L55" s="4" t="str">
        <f t="shared" si="2"/>
        <v>00269191</v>
      </c>
      <c r="M55" s="4">
        <v>1053</v>
      </c>
    </row>
    <row r="56" spans="1:13" ht="12.75">
      <c r="A56" s="4">
        <v>54</v>
      </c>
      <c r="B56" s="4">
        <v>1054</v>
      </c>
      <c r="C56" s="4" t="s">
        <v>371</v>
      </c>
      <c r="D56" s="4" t="s">
        <v>372</v>
      </c>
      <c r="E56" s="369">
        <v>269212</v>
      </c>
      <c r="F56" s="370">
        <v>269212</v>
      </c>
      <c r="G56" s="4">
        <v>1054</v>
      </c>
      <c r="J56" s="4">
        <f t="shared" si="0"/>
        <v>6</v>
      </c>
      <c r="K56" s="371" t="s">
        <v>268</v>
      </c>
      <c r="L56" s="4" t="str">
        <f t="shared" si="2"/>
        <v>00269212</v>
      </c>
      <c r="M56" s="4">
        <v>1054</v>
      </c>
    </row>
    <row r="57" spans="1:13" ht="12.75">
      <c r="A57" s="4">
        <v>55</v>
      </c>
      <c r="B57" s="4">
        <v>1055</v>
      </c>
      <c r="C57" s="4" t="s">
        <v>373</v>
      </c>
      <c r="D57" s="4" t="s">
        <v>374</v>
      </c>
      <c r="E57" s="369">
        <v>269239</v>
      </c>
      <c r="F57" s="370">
        <v>269239</v>
      </c>
      <c r="G57" s="4">
        <v>1055</v>
      </c>
      <c r="J57" s="4">
        <f t="shared" si="0"/>
        <v>6</v>
      </c>
      <c r="K57" s="371" t="s">
        <v>268</v>
      </c>
      <c r="L57" s="4" t="str">
        <f t="shared" si="2"/>
        <v>00269239</v>
      </c>
      <c r="M57" s="4">
        <v>1055</v>
      </c>
    </row>
    <row r="58" spans="1:13" ht="12.75">
      <c r="A58" s="4">
        <v>56</v>
      </c>
      <c r="B58" s="4">
        <v>1056</v>
      </c>
      <c r="C58" s="4" t="s">
        <v>375</v>
      </c>
      <c r="D58" s="4" t="s">
        <v>376</v>
      </c>
      <c r="E58" s="369">
        <v>269247</v>
      </c>
      <c r="F58" s="370">
        <v>269247</v>
      </c>
      <c r="G58" s="4">
        <v>1056</v>
      </c>
      <c r="J58" s="4">
        <f t="shared" si="0"/>
        <v>6</v>
      </c>
      <c r="K58" s="371" t="s">
        <v>268</v>
      </c>
      <c r="L58" s="4" t="str">
        <f t="shared" si="2"/>
        <v>00269247</v>
      </c>
      <c r="M58" s="4">
        <v>1056</v>
      </c>
    </row>
    <row r="59" spans="1:13" ht="12.75">
      <c r="A59" s="4">
        <v>57</v>
      </c>
      <c r="B59" s="4">
        <v>1057</v>
      </c>
      <c r="C59" s="4" t="s">
        <v>377</v>
      </c>
      <c r="D59" s="4" t="s">
        <v>378</v>
      </c>
      <c r="E59" s="369">
        <v>653471</v>
      </c>
      <c r="F59" s="370">
        <v>653471</v>
      </c>
      <c r="G59" s="4">
        <v>1057</v>
      </c>
      <c r="J59" s="4">
        <f t="shared" si="0"/>
        <v>6</v>
      </c>
      <c r="K59" s="371" t="s">
        <v>268</v>
      </c>
      <c r="L59" s="4" t="str">
        <f t="shared" si="2"/>
        <v>00653471</v>
      </c>
      <c r="M59" s="4">
        <v>1057</v>
      </c>
    </row>
    <row r="60" spans="1:13" ht="12.75">
      <c r="A60" s="4">
        <v>58</v>
      </c>
      <c r="B60" s="4">
        <v>1058</v>
      </c>
      <c r="C60" s="4" t="s">
        <v>379</v>
      </c>
      <c r="D60" s="4" t="s">
        <v>380</v>
      </c>
      <c r="E60" s="369">
        <v>269255</v>
      </c>
      <c r="F60" s="370">
        <v>269255</v>
      </c>
      <c r="G60" s="4">
        <v>1058</v>
      </c>
      <c r="J60" s="4">
        <f t="shared" si="0"/>
        <v>6</v>
      </c>
      <c r="K60" s="371" t="s">
        <v>268</v>
      </c>
      <c r="L60" s="4" t="str">
        <f t="shared" si="2"/>
        <v>00269255</v>
      </c>
      <c r="M60" s="4">
        <v>1058</v>
      </c>
    </row>
    <row r="61" spans="1:13" ht="12.75">
      <c r="A61" s="4">
        <v>59</v>
      </c>
      <c r="B61" s="4">
        <v>1059</v>
      </c>
      <c r="C61" s="4" t="s">
        <v>381</v>
      </c>
      <c r="D61" s="4" t="s">
        <v>382</v>
      </c>
      <c r="E61" s="369">
        <v>269263</v>
      </c>
      <c r="F61" s="370">
        <v>269263</v>
      </c>
      <c r="G61" s="4">
        <v>1059</v>
      </c>
      <c r="J61" s="4">
        <f t="shared" si="0"/>
        <v>6</v>
      </c>
      <c r="K61" s="371" t="s">
        <v>268</v>
      </c>
      <c r="L61" s="4" t="str">
        <f t="shared" si="2"/>
        <v>00269263</v>
      </c>
      <c r="M61" s="4">
        <v>1059</v>
      </c>
    </row>
    <row r="62" spans="1:13" ht="12.75">
      <c r="A62" s="4">
        <v>60</v>
      </c>
      <c r="B62" s="4">
        <v>1060</v>
      </c>
      <c r="C62" s="4" t="s">
        <v>383</v>
      </c>
      <c r="D62" s="4" t="s">
        <v>384</v>
      </c>
      <c r="E62" s="369">
        <v>653381</v>
      </c>
      <c r="F62" s="370">
        <v>653381</v>
      </c>
      <c r="G62" s="4">
        <v>1060</v>
      </c>
      <c r="J62" s="4">
        <f t="shared" si="0"/>
        <v>6</v>
      </c>
      <c r="K62" s="371" t="s">
        <v>268</v>
      </c>
      <c r="L62" s="4" t="str">
        <f t="shared" si="2"/>
        <v>00653381</v>
      </c>
      <c r="M62" s="4">
        <v>1060</v>
      </c>
    </row>
    <row r="63" spans="1:13" ht="12.75">
      <c r="A63" s="4">
        <v>61</v>
      </c>
      <c r="B63" s="4">
        <v>1061</v>
      </c>
      <c r="C63" s="4" t="s">
        <v>385</v>
      </c>
      <c r="D63" s="4" t="s">
        <v>386</v>
      </c>
      <c r="E63" s="369">
        <v>653390</v>
      </c>
      <c r="F63" s="370">
        <v>653390</v>
      </c>
      <c r="G63" s="4">
        <v>1061</v>
      </c>
      <c r="J63" s="4">
        <f t="shared" si="0"/>
        <v>6</v>
      </c>
      <c r="K63" s="371" t="s">
        <v>268</v>
      </c>
      <c r="L63" s="4" t="str">
        <f t="shared" si="2"/>
        <v>00653390</v>
      </c>
      <c r="M63" s="4">
        <v>1061</v>
      </c>
    </row>
    <row r="64" spans="1:13" ht="12.75">
      <c r="A64" s="4">
        <v>62</v>
      </c>
      <c r="B64" s="4">
        <v>1062</v>
      </c>
      <c r="C64" s="4" t="s">
        <v>387</v>
      </c>
      <c r="D64" s="4" t="s">
        <v>388</v>
      </c>
      <c r="E64" s="369">
        <v>269301</v>
      </c>
      <c r="F64" s="370">
        <v>269301</v>
      </c>
      <c r="G64" s="4">
        <v>1062</v>
      </c>
      <c r="J64" s="4">
        <f t="shared" si="0"/>
        <v>6</v>
      </c>
      <c r="K64" s="371" t="s">
        <v>268</v>
      </c>
      <c r="L64" s="4" t="str">
        <f t="shared" si="2"/>
        <v>00269301</v>
      </c>
      <c r="M64" s="4">
        <v>1062</v>
      </c>
    </row>
    <row r="65" spans="1:13" ht="12.75">
      <c r="A65" s="4">
        <v>63</v>
      </c>
      <c r="B65" s="4">
        <v>1063</v>
      </c>
      <c r="C65" s="4" t="s">
        <v>389</v>
      </c>
      <c r="D65" s="4" t="s">
        <v>390</v>
      </c>
      <c r="E65" s="369">
        <v>269310</v>
      </c>
      <c r="F65" s="370">
        <v>269310</v>
      </c>
      <c r="G65" s="4">
        <v>1063</v>
      </c>
      <c r="J65" s="4">
        <f t="shared" si="0"/>
        <v>6</v>
      </c>
      <c r="K65" s="371" t="s">
        <v>268</v>
      </c>
      <c r="L65" s="4" t="str">
        <f t="shared" si="2"/>
        <v>00269310</v>
      </c>
      <c r="M65" s="4">
        <v>1063</v>
      </c>
    </row>
    <row r="66" spans="1:13" ht="12.75">
      <c r="A66" s="4">
        <v>64</v>
      </c>
      <c r="B66" s="4">
        <v>1064</v>
      </c>
      <c r="C66" s="4" t="s">
        <v>391</v>
      </c>
      <c r="D66" s="4" t="s">
        <v>392</v>
      </c>
      <c r="E66" s="369">
        <v>269344</v>
      </c>
      <c r="F66" s="370">
        <v>269344</v>
      </c>
      <c r="G66" s="4">
        <v>1064</v>
      </c>
      <c r="J66" s="4">
        <f t="shared" si="0"/>
        <v>6</v>
      </c>
      <c r="K66" s="371" t="s">
        <v>268</v>
      </c>
      <c r="L66" s="4" t="str">
        <f t="shared" si="2"/>
        <v>00269344</v>
      </c>
      <c r="M66" s="4">
        <v>1064</v>
      </c>
    </row>
    <row r="67" spans="1:13" ht="12.75">
      <c r="A67" s="4">
        <v>65</v>
      </c>
      <c r="B67" s="4">
        <v>1065</v>
      </c>
      <c r="C67" s="4" t="s">
        <v>393</v>
      </c>
      <c r="D67" s="4" t="s">
        <v>394</v>
      </c>
      <c r="E67" s="369">
        <v>269352</v>
      </c>
      <c r="F67" s="370">
        <v>269352</v>
      </c>
      <c r="G67" s="4">
        <v>1065</v>
      </c>
      <c r="J67" s="4">
        <f aca="true" t="shared" si="3" ref="J67:J130">LEN(F67)</f>
        <v>6</v>
      </c>
      <c r="K67" s="371" t="s">
        <v>268</v>
      </c>
      <c r="L67" s="4" t="str">
        <f aca="true" t="shared" si="4" ref="L67:L98">CONCATENATE(K67,F67)</f>
        <v>00269352</v>
      </c>
      <c r="M67" s="4">
        <v>1065</v>
      </c>
    </row>
    <row r="68" spans="1:13" ht="12.75">
      <c r="A68" s="4">
        <v>66</v>
      </c>
      <c r="B68" s="4">
        <v>1066</v>
      </c>
      <c r="C68" s="4" t="s">
        <v>395</v>
      </c>
      <c r="D68" s="4" t="s">
        <v>396</v>
      </c>
      <c r="E68" s="369">
        <v>269379</v>
      </c>
      <c r="F68" s="370">
        <v>269379</v>
      </c>
      <c r="G68" s="4">
        <v>1066</v>
      </c>
      <c r="J68" s="4">
        <f t="shared" si="3"/>
        <v>6</v>
      </c>
      <c r="K68" s="371" t="s">
        <v>268</v>
      </c>
      <c r="L68" s="4" t="str">
        <f t="shared" si="4"/>
        <v>00269379</v>
      </c>
      <c r="M68" s="4">
        <v>1066</v>
      </c>
    </row>
    <row r="69" spans="1:13" ht="12.75">
      <c r="A69" s="4">
        <v>67</v>
      </c>
      <c r="B69" s="4">
        <v>1067</v>
      </c>
      <c r="C69" s="4" t="s">
        <v>397</v>
      </c>
      <c r="D69" s="4" t="s">
        <v>398</v>
      </c>
      <c r="E69" s="369">
        <v>269387</v>
      </c>
      <c r="F69" s="370">
        <v>269387</v>
      </c>
      <c r="G69" s="4">
        <v>1067</v>
      </c>
      <c r="J69" s="4">
        <f t="shared" si="3"/>
        <v>6</v>
      </c>
      <c r="K69" s="371" t="s">
        <v>268</v>
      </c>
      <c r="L69" s="4" t="str">
        <f t="shared" si="4"/>
        <v>00269387</v>
      </c>
      <c r="M69" s="4">
        <v>1067</v>
      </c>
    </row>
    <row r="70" spans="1:13" ht="12.75">
      <c r="A70" s="4">
        <v>68</v>
      </c>
      <c r="B70" s="4">
        <v>1068</v>
      </c>
      <c r="C70" s="4" t="s">
        <v>399</v>
      </c>
      <c r="D70" s="4" t="s">
        <v>400</v>
      </c>
      <c r="E70" s="369">
        <v>48146994</v>
      </c>
      <c r="F70" s="370">
        <v>48146994</v>
      </c>
      <c r="G70" s="4">
        <v>1068</v>
      </c>
      <c r="J70" s="4">
        <f t="shared" si="3"/>
        <v>8</v>
      </c>
      <c r="L70" s="4" t="str">
        <f t="shared" si="4"/>
        <v>48146994</v>
      </c>
      <c r="M70" s="4">
        <v>1068</v>
      </c>
    </row>
    <row r="71" spans="1:13" ht="12.75">
      <c r="A71" s="4">
        <v>69</v>
      </c>
      <c r="B71" s="4">
        <v>1069</v>
      </c>
      <c r="C71" s="4" t="s">
        <v>401</v>
      </c>
      <c r="D71" s="4" t="s">
        <v>402</v>
      </c>
      <c r="E71" s="369">
        <v>45978794</v>
      </c>
      <c r="F71" s="370">
        <v>45978794</v>
      </c>
      <c r="G71" s="4">
        <v>1069</v>
      </c>
      <c r="J71" s="4">
        <f t="shared" si="3"/>
        <v>8</v>
      </c>
      <c r="L71" s="4" t="str">
        <f t="shared" si="4"/>
        <v>45978794</v>
      </c>
      <c r="M71" s="4">
        <v>1069</v>
      </c>
    </row>
    <row r="72" spans="1:13" ht="12.75">
      <c r="A72" s="4">
        <v>70</v>
      </c>
      <c r="B72" s="4">
        <v>1070</v>
      </c>
      <c r="C72" s="4" t="s">
        <v>403</v>
      </c>
      <c r="D72" s="4" t="s">
        <v>404</v>
      </c>
      <c r="E72" s="369">
        <v>653365</v>
      </c>
      <c r="F72" s="370">
        <v>653365</v>
      </c>
      <c r="G72" s="4">
        <v>1070</v>
      </c>
      <c r="J72" s="4">
        <f t="shared" si="3"/>
        <v>6</v>
      </c>
      <c r="K72" s="371" t="s">
        <v>268</v>
      </c>
      <c r="L72" s="4" t="str">
        <f t="shared" si="4"/>
        <v>00653365</v>
      </c>
      <c r="M72" s="4">
        <v>1070</v>
      </c>
    </row>
    <row r="73" spans="1:13" ht="12.75">
      <c r="A73" s="4">
        <v>71</v>
      </c>
      <c r="B73" s="4">
        <v>1071</v>
      </c>
      <c r="C73" s="4" t="s">
        <v>405</v>
      </c>
      <c r="D73" s="4" t="s">
        <v>406</v>
      </c>
      <c r="E73" s="369">
        <v>45978786</v>
      </c>
      <c r="F73" s="370">
        <v>45978786</v>
      </c>
      <c r="G73" s="4">
        <v>1071</v>
      </c>
      <c r="J73" s="4">
        <f t="shared" si="3"/>
        <v>8</v>
      </c>
      <c r="L73" s="4" t="str">
        <f t="shared" si="4"/>
        <v>45978786</v>
      </c>
      <c r="M73" s="4">
        <v>1071</v>
      </c>
    </row>
    <row r="74" spans="1:13" ht="12.75">
      <c r="A74" s="4">
        <v>72</v>
      </c>
      <c r="B74" s="4">
        <v>1072</v>
      </c>
      <c r="C74" s="4" t="s">
        <v>407</v>
      </c>
      <c r="D74" s="4" t="s">
        <v>408</v>
      </c>
      <c r="E74" s="369">
        <v>45978671</v>
      </c>
      <c r="F74" s="370">
        <v>45978671</v>
      </c>
      <c r="G74" s="4">
        <v>1072</v>
      </c>
      <c r="J74" s="4">
        <f t="shared" si="3"/>
        <v>8</v>
      </c>
      <c r="L74" s="4" t="str">
        <f t="shared" si="4"/>
        <v>45978671</v>
      </c>
      <c r="M74" s="4">
        <v>1072</v>
      </c>
    </row>
    <row r="75" spans="1:13" ht="12.75">
      <c r="A75" s="4">
        <v>73</v>
      </c>
      <c r="B75" s="4">
        <v>1073</v>
      </c>
      <c r="C75" s="4" t="s">
        <v>409</v>
      </c>
      <c r="D75" s="4" t="s">
        <v>410</v>
      </c>
      <c r="E75" s="369">
        <v>269433</v>
      </c>
      <c r="F75" s="370">
        <v>269433</v>
      </c>
      <c r="G75" s="4">
        <v>1073</v>
      </c>
      <c r="J75" s="4">
        <f t="shared" si="3"/>
        <v>6</v>
      </c>
      <c r="K75" s="371" t="s">
        <v>268</v>
      </c>
      <c r="L75" s="4" t="str">
        <f t="shared" si="4"/>
        <v>00269433</v>
      </c>
      <c r="M75" s="4">
        <v>1073</v>
      </c>
    </row>
    <row r="76" spans="1:13" ht="12.75">
      <c r="A76" s="4">
        <v>74</v>
      </c>
      <c r="B76" s="4">
        <v>1074</v>
      </c>
      <c r="C76" s="4" t="s">
        <v>411</v>
      </c>
      <c r="D76" s="4" t="s">
        <v>412</v>
      </c>
      <c r="E76" s="369">
        <v>653373</v>
      </c>
      <c r="F76" s="370">
        <v>653373</v>
      </c>
      <c r="G76" s="4">
        <v>1074</v>
      </c>
      <c r="J76" s="4">
        <f t="shared" si="3"/>
        <v>6</v>
      </c>
      <c r="K76" s="371" t="s">
        <v>268</v>
      </c>
      <c r="L76" s="4" t="str">
        <f t="shared" si="4"/>
        <v>00653373</v>
      </c>
      <c r="M76" s="4">
        <v>1074</v>
      </c>
    </row>
    <row r="77" spans="1:13" ht="12.75">
      <c r="A77" s="4">
        <v>75</v>
      </c>
      <c r="B77" s="4">
        <v>1075</v>
      </c>
      <c r="C77" s="4" t="s">
        <v>413</v>
      </c>
      <c r="D77" s="4" t="s">
        <v>414</v>
      </c>
      <c r="E77" s="369">
        <v>269492</v>
      </c>
      <c r="F77" s="370">
        <v>269492</v>
      </c>
      <c r="G77" s="4">
        <v>1075</v>
      </c>
      <c r="J77" s="4">
        <f t="shared" si="3"/>
        <v>6</v>
      </c>
      <c r="K77" s="371" t="s">
        <v>268</v>
      </c>
      <c r="L77" s="4" t="str">
        <f t="shared" si="4"/>
        <v>00269492</v>
      </c>
      <c r="M77" s="4">
        <v>1075</v>
      </c>
    </row>
    <row r="78" spans="1:13" ht="12.75">
      <c r="A78" s="4">
        <v>76</v>
      </c>
      <c r="B78" s="4">
        <v>1076</v>
      </c>
      <c r="C78" s="4" t="s">
        <v>415</v>
      </c>
      <c r="D78" s="4" t="s">
        <v>416</v>
      </c>
      <c r="E78" s="369">
        <v>269484</v>
      </c>
      <c r="F78" s="370">
        <v>269484</v>
      </c>
      <c r="G78" s="4">
        <v>1076</v>
      </c>
      <c r="J78" s="4">
        <f t="shared" si="3"/>
        <v>6</v>
      </c>
      <c r="K78" s="371" t="s">
        <v>268</v>
      </c>
      <c r="L78" s="4" t="str">
        <f t="shared" si="4"/>
        <v>00269484</v>
      </c>
      <c r="M78" s="4">
        <v>1076</v>
      </c>
    </row>
    <row r="79" spans="1:13" ht="12.75">
      <c r="A79" s="4">
        <v>77</v>
      </c>
      <c r="B79" s="4">
        <v>1077</v>
      </c>
      <c r="C79" s="4" t="s">
        <v>417</v>
      </c>
      <c r="D79" s="4" t="s">
        <v>418</v>
      </c>
      <c r="E79" s="369">
        <v>269514</v>
      </c>
      <c r="F79" s="370">
        <v>269514</v>
      </c>
      <c r="G79" s="4">
        <v>1077</v>
      </c>
      <c r="J79" s="4">
        <f t="shared" si="3"/>
        <v>6</v>
      </c>
      <c r="K79" s="371" t="s">
        <v>268</v>
      </c>
      <c r="L79" s="4" t="str">
        <f t="shared" si="4"/>
        <v>00269514</v>
      </c>
      <c r="M79" s="4">
        <v>1077</v>
      </c>
    </row>
    <row r="80" spans="1:13" ht="12.75">
      <c r="A80" s="4">
        <v>78</v>
      </c>
      <c r="B80" s="4">
        <v>1078</v>
      </c>
      <c r="C80" s="4" t="s">
        <v>419</v>
      </c>
      <c r="D80" s="4" t="s">
        <v>420</v>
      </c>
      <c r="E80" s="369">
        <v>6533411</v>
      </c>
      <c r="F80" s="370">
        <v>6533411</v>
      </c>
      <c r="G80" s="4">
        <v>1078</v>
      </c>
      <c r="J80" s="4">
        <f t="shared" si="3"/>
        <v>7</v>
      </c>
      <c r="K80" s="371" t="s">
        <v>421</v>
      </c>
      <c r="L80" s="4" t="str">
        <f t="shared" si="4"/>
        <v>06533411</v>
      </c>
      <c r="M80" s="4">
        <v>1078</v>
      </c>
    </row>
    <row r="81" spans="1:13" ht="12.75">
      <c r="A81" s="4">
        <v>79</v>
      </c>
      <c r="B81" s="4">
        <v>1079</v>
      </c>
      <c r="C81" s="4" t="s">
        <v>422</v>
      </c>
      <c r="D81" s="4" t="s">
        <v>423</v>
      </c>
      <c r="E81" s="369">
        <v>269549</v>
      </c>
      <c r="F81" s="370">
        <v>269549</v>
      </c>
      <c r="G81" s="4">
        <v>1079</v>
      </c>
      <c r="J81" s="4">
        <f t="shared" si="3"/>
        <v>6</v>
      </c>
      <c r="K81" s="371" t="s">
        <v>268</v>
      </c>
      <c r="L81" s="4" t="str">
        <f t="shared" si="4"/>
        <v>00269549</v>
      </c>
      <c r="M81" s="4">
        <v>1079</v>
      </c>
    </row>
    <row r="82" spans="1:13" ht="12.75">
      <c r="A82" s="4">
        <v>80</v>
      </c>
      <c r="B82" s="4">
        <v>1080</v>
      </c>
      <c r="C82" s="4" t="s">
        <v>424</v>
      </c>
      <c r="D82" s="4" t="s">
        <v>425</v>
      </c>
      <c r="E82" s="369">
        <v>269557</v>
      </c>
      <c r="F82" s="370">
        <v>269557</v>
      </c>
      <c r="G82" s="4">
        <v>1080</v>
      </c>
      <c r="J82" s="4">
        <f t="shared" si="3"/>
        <v>6</v>
      </c>
      <c r="K82" s="371" t="s">
        <v>268</v>
      </c>
      <c r="L82" s="4" t="str">
        <f t="shared" si="4"/>
        <v>00269557</v>
      </c>
      <c r="M82" s="4">
        <v>1080</v>
      </c>
    </row>
    <row r="83" spans="1:13" ht="12.75">
      <c r="A83" s="4">
        <v>81</v>
      </c>
      <c r="B83" s="4">
        <v>1081</v>
      </c>
      <c r="C83" s="4" t="s">
        <v>426</v>
      </c>
      <c r="D83" s="4" t="s">
        <v>427</v>
      </c>
      <c r="E83" s="369">
        <v>269565</v>
      </c>
      <c r="F83" s="370">
        <v>269565</v>
      </c>
      <c r="G83" s="4">
        <v>1081</v>
      </c>
      <c r="J83" s="4">
        <f t="shared" si="3"/>
        <v>6</v>
      </c>
      <c r="K83" s="371" t="s">
        <v>268</v>
      </c>
      <c r="L83" s="4" t="str">
        <f t="shared" si="4"/>
        <v>00269565</v>
      </c>
      <c r="M83" s="4">
        <v>1081</v>
      </c>
    </row>
    <row r="84" spans="1:13" ht="12.75">
      <c r="A84" s="4">
        <v>82</v>
      </c>
      <c r="B84" s="4">
        <v>1082</v>
      </c>
      <c r="C84" s="4" t="s">
        <v>428</v>
      </c>
      <c r="D84" s="4" t="s">
        <v>429</v>
      </c>
      <c r="E84" s="369">
        <v>269581</v>
      </c>
      <c r="F84" s="370">
        <v>269581</v>
      </c>
      <c r="G84" s="4">
        <v>1082</v>
      </c>
      <c r="J84" s="4">
        <f t="shared" si="3"/>
        <v>6</v>
      </c>
      <c r="K84" s="371" t="s">
        <v>268</v>
      </c>
      <c r="L84" s="4" t="str">
        <f t="shared" si="4"/>
        <v>00269581</v>
      </c>
      <c r="M84" s="4">
        <v>1082</v>
      </c>
    </row>
    <row r="85" spans="1:13" ht="12.75">
      <c r="A85" s="4">
        <v>83</v>
      </c>
      <c r="B85" s="4">
        <v>1083</v>
      </c>
      <c r="C85" s="4" t="s">
        <v>430</v>
      </c>
      <c r="D85" s="4" t="s">
        <v>431</v>
      </c>
      <c r="E85" s="369">
        <v>269590</v>
      </c>
      <c r="F85" s="370">
        <v>269590</v>
      </c>
      <c r="G85" s="4">
        <v>1083</v>
      </c>
      <c r="J85" s="4">
        <f t="shared" si="3"/>
        <v>6</v>
      </c>
      <c r="K85" s="371" t="s">
        <v>268</v>
      </c>
      <c r="L85" s="4" t="str">
        <f t="shared" si="4"/>
        <v>00269590</v>
      </c>
      <c r="M85" s="4">
        <v>1083</v>
      </c>
    </row>
    <row r="86" spans="1:13" ht="12.75">
      <c r="A86" s="4">
        <v>84</v>
      </c>
      <c r="B86" s="4">
        <v>1084</v>
      </c>
      <c r="C86" s="4" t="s">
        <v>432</v>
      </c>
      <c r="D86" s="4" t="s">
        <v>433</v>
      </c>
      <c r="E86" s="369">
        <v>653420</v>
      </c>
      <c r="F86" s="370">
        <v>653420</v>
      </c>
      <c r="G86" s="4">
        <v>1084</v>
      </c>
      <c r="J86" s="4">
        <f t="shared" si="3"/>
        <v>6</v>
      </c>
      <c r="K86" s="371" t="s">
        <v>268</v>
      </c>
      <c r="L86" s="4" t="str">
        <f t="shared" si="4"/>
        <v>00653420</v>
      </c>
      <c r="M86" s="4">
        <v>1084</v>
      </c>
    </row>
    <row r="87" spans="1:13" ht="12.75">
      <c r="A87" s="4">
        <v>85</v>
      </c>
      <c r="B87" s="4">
        <v>1085</v>
      </c>
      <c r="C87" s="4" t="s">
        <v>434</v>
      </c>
      <c r="D87" s="4" t="s">
        <v>435</v>
      </c>
      <c r="E87" s="369">
        <v>269611</v>
      </c>
      <c r="F87" s="370">
        <v>269611</v>
      </c>
      <c r="G87" s="4">
        <v>1085</v>
      </c>
      <c r="J87" s="4">
        <f t="shared" si="3"/>
        <v>6</v>
      </c>
      <c r="K87" s="371" t="s">
        <v>268</v>
      </c>
      <c r="L87" s="4" t="str">
        <f t="shared" si="4"/>
        <v>00269611</v>
      </c>
      <c r="M87" s="4">
        <v>1085</v>
      </c>
    </row>
    <row r="88" spans="1:13" ht="12.75">
      <c r="A88" s="4">
        <v>86</v>
      </c>
      <c r="B88" s="4">
        <v>1086</v>
      </c>
      <c r="C88" s="4" t="s">
        <v>436</v>
      </c>
      <c r="D88" s="4" t="s">
        <v>437</v>
      </c>
      <c r="E88" s="369">
        <v>269638</v>
      </c>
      <c r="F88" s="370">
        <v>269638</v>
      </c>
      <c r="G88" s="4">
        <v>1086</v>
      </c>
      <c r="J88" s="4">
        <f t="shared" si="3"/>
        <v>6</v>
      </c>
      <c r="K88" s="371" t="s">
        <v>268</v>
      </c>
      <c r="L88" s="4" t="str">
        <f t="shared" si="4"/>
        <v>00269638</v>
      </c>
      <c r="M88" s="4">
        <v>1086</v>
      </c>
    </row>
    <row r="89" spans="1:13" ht="12.75">
      <c r="A89" s="4">
        <v>87</v>
      </c>
      <c r="B89" s="4">
        <v>1087</v>
      </c>
      <c r="C89" s="4" t="s">
        <v>438</v>
      </c>
      <c r="D89" s="4" t="s">
        <v>439</v>
      </c>
      <c r="E89" s="369">
        <v>269646</v>
      </c>
      <c r="F89" s="370">
        <v>269646</v>
      </c>
      <c r="G89" s="4">
        <v>1087</v>
      </c>
      <c r="J89" s="4">
        <f t="shared" si="3"/>
        <v>6</v>
      </c>
      <c r="K89" s="371" t="s">
        <v>268</v>
      </c>
      <c r="L89" s="4" t="str">
        <f t="shared" si="4"/>
        <v>00269646</v>
      </c>
      <c r="M89" s="4">
        <v>1087</v>
      </c>
    </row>
    <row r="90" spans="1:13" ht="12.75">
      <c r="A90" s="4">
        <v>88</v>
      </c>
      <c r="B90" s="4">
        <v>1088</v>
      </c>
      <c r="C90" s="4" t="s">
        <v>440</v>
      </c>
      <c r="D90" s="4" t="s">
        <v>441</v>
      </c>
      <c r="E90" s="369">
        <v>653462</v>
      </c>
      <c r="F90" s="370">
        <v>653462</v>
      </c>
      <c r="G90" s="4">
        <v>1088</v>
      </c>
      <c r="J90" s="4">
        <f t="shared" si="3"/>
        <v>6</v>
      </c>
      <c r="K90" s="371" t="s">
        <v>268</v>
      </c>
      <c r="L90" s="4" t="str">
        <f t="shared" si="4"/>
        <v>00653462</v>
      </c>
      <c r="M90" s="4">
        <v>1088</v>
      </c>
    </row>
    <row r="91" spans="1:13" ht="12.75">
      <c r="A91" s="4">
        <v>89</v>
      </c>
      <c r="B91" s="4">
        <v>1089</v>
      </c>
      <c r="C91" s="4" t="s">
        <v>442</v>
      </c>
      <c r="D91" s="4" t="s">
        <v>443</v>
      </c>
      <c r="E91" s="369">
        <v>269671</v>
      </c>
      <c r="F91" s="370">
        <v>269671</v>
      </c>
      <c r="G91" s="4">
        <v>1089</v>
      </c>
      <c r="J91" s="4">
        <f t="shared" si="3"/>
        <v>6</v>
      </c>
      <c r="K91" s="371" t="s">
        <v>268</v>
      </c>
      <c r="L91" s="4" t="str">
        <f t="shared" si="4"/>
        <v>00269671</v>
      </c>
      <c r="M91" s="4">
        <v>1089</v>
      </c>
    </row>
    <row r="92" spans="1:13" ht="12.75">
      <c r="A92" s="4">
        <v>90</v>
      </c>
      <c r="B92" s="4">
        <v>1090</v>
      </c>
      <c r="C92" s="4" t="s">
        <v>444</v>
      </c>
      <c r="D92" s="4" t="s">
        <v>445</v>
      </c>
      <c r="E92" s="369">
        <v>269689</v>
      </c>
      <c r="F92" s="370">
        <v>269689</v>
      </c>
      <c r="G92" s="4">
        <v>1090</v>
      </c>
      <c r="J92" s="4">
        <f t="shared" si="3"/>
        <v>6</v>
      </c>
      <c r="K92" s="371" t="s">
        <v>268</v>
      </c>
      <c r="L92" s="4" t="str">
        <f t="shared" si="4"/>
        <v>00269689</v>
      </c>
      <c r="M92" s="4">
        <v>1090</v>
      </c>
    </row>
    <row r="93" spans="1:13" ht="12.75">
      <c r="A93" s="4">
        <v>91</v>
      </c>
      <c r="B93" s="4">
        <v>1091</v>
      </c>
      <c r="C93" s="4" t="s">
        <v>446</v>
      </c>
      <c r="D93" s="4" t="s">
        <v>447</v>
      </c>
      <c r="E93" s="369">
        <v>269697</v>
      </c>
      <c r="F93" s="370">
        <v>269697</v>
      </c>
      <c r="G93" s="4">
        <v>1091</v>
      </c>
      <c r="J93" s="4">
        <f t="shared" si="3"/>
        <v>6</v>
      </c>
      <c r="K93" s="371" t="s">
        <v>268</v>
      </c>
      <c r="L93" s="4" t="str">
        <f t="shared" si="4"/>
        <v>00269697</v>
      </c>
      <c r="M93" s="4">
        <v>1091</v>
      </c>
    </row>
    <row r="94" spans="1:13" ht="12.75">
      <c r="A94" s="4">
        <v>92</v>
      </c>
      <c r="B94" s="4">
        <v>1092</v>
      </c>
      <c r="C94" s="4" t="s">
        <v>448</v>
      </c>
      <c r="D94" s="4" t="s">
        <v>449</v>
      </c>
      <c r="E94" s="369">
        <v>269719</v>
      </c>
      <c r="F94" s="370">
        <v>269719</v>
      </c>
      <c r="G94" s="4">
        <v>1092</v>
      </c>
      <c r="J94" s="4">
        <f t="shared" si="3"/>
        <v>6</v>
      </c>
      <c r="K94" s="371" t="s">
        <v>268</v>
      </c>
      <c r="L94" s="4" t="str">
        <f t="shared" si="4"/>
        <v>00269719</v>
      </c>
      <c r="M94" s="4">
        <v>1092</v>
      </c>
    </row>
    <row r="95" spans="1:13" ht="12.75">
      <c r="A95" s="4">
        <v>93</v>
      </c>
      <c r="B95" s="4">
        <v>1093</v>
      </c>
      <c r="C95" s="4" t="s">
        <v>450</v>
      </c>
      <c r="D95" s="4" t="s">
        <v>451</v>
      </c>
      <c r="E95" s="369">
        <v>269727</v>
      </c>
      <c r="F95" s="370">
        <v>269727</v>
      </c>
      <c r="G95" s="4">
        <v>1093</v>
      </c>
      <c r="J95" s="4">
        <f t="shared" si="3"/>
        <v>6</v>
      </c>
      <c r="K95" s="371" t="s">
        <v>268</v>
      </c>
      <c r="L95" s="4" t="str">
        <f t="shared" si="4"/>
        <v>00269727</v>
      </c>
      <c r="M95" s="4">
        <v>1093</v>
      </c>
    </row>
    <row r="96" spans="1:13" ht="12.75">
      <c r="A96" s="4">
        <v>94</v>
      </c>
      <c r="B96" s="4">
        <v>1094</v>
      </c>
      <c r="C96" s="4" t="s">
        <v>452</v>
      </c>
      <c r="D96" s="4" t="s">
        <v>453</v>
      </c>
      <c r="E96" s="369">
        <v>528986</v>
      </c>
      <c r="F96" s="370">
        <v>528986</v>
      </c>
      <c r="G96" s="4">
        <v>1094</v>
      </c>
      <c r="J96" s="4">
        <f t="shared" si="3"/>
        <v>6</v>
      </c>
      <c r="K96" s="371" t="s">
        <v>268</v>
      </c>
      <c r="L96" s="4" t="str">
        <f t="shared" si="4"/>
        <v>00528986</v>
      </c>
      <c r="M96" s="4">
        <v>1094</v>
      </c>
    </row>
    <row r="97" spans="1:13" ht="12.75">
      <c r="A97" s="4">
        <v>95</v>
      </c>
      <c r="B97" s="4">
        <v>1095</v>
      </c>
      <c r="C97" s="4" t="s">
        <v>454</v>
      </c>
      <c r="D97" s="4" t="s">
        <v>455</v>
      </c>
      <c r="E97" s="369">
        <v>269751</v>
      </c>
      <c r="F97" s="370">
        <v>269751</v>
      </c>
      <c r="G97" s="4">
        <v>1095</v>
      </c>
      <c r="J97" s="4">
        <f t="shared" si="3"/>
        <v>6</v>
      </c>
      <c r="K97" s="371" t="s">
        <v>268</v>
      </c>
      <c r="L97" s="4" t="str">
        <f t="shared" si="4"/>
        <v>00269751</v>
      </c>
      <c r="M97" s="4">
        <v>1095</v>
      </c>
    </row>
    <row r="98" spans="1:13" ht="12.75">
      <c r="A98" s="4">
        <v>96</v>
      </c>
      <c r="B98" s="4">
        <v>1096</v>
      </c>
      <c r="C98" s="4" t="s">
        <v>456</v>
      </c>
      <c r="D98" s="4" t="s">
        <v>457</v>
      </c>
      <c r="E98" s="369">
        <v>578827</v>
      </c>
      <c r="F98" s="370">
        <v>578827</v>
      </c>
      <c r="G98" s="4">
        <v>1096</v>
      </c>
      <c r="J98" s="4">
        <f t="shared" si="3"/>
        <v>6</v>
      </c>
      <c r="K98" s="371" t="s">
        <v>268</v>
      </c>
      <c r="L98" s="4" t="str">
        <f t="shared" si="4"/>
        <v>00578827</v>
      </c>
      <c r="M98" s="4">
        <v>1096</v>
      </c>
    </row>
    <row r="99" spans="1:13" ht="12.75">
      <c r="A99" s="4">
        <v>97</v>
      </c>
      <c r="B99" s="4">
        <v>1097</v>
      </c>
      <c r="C99" s="4" t="s">
        <v>458</v>
      </c>
      <c r="D99" s="4" t="s">
        <v>459</v>
      </c>
      <c r="E99" s="369">
        <v>269760</v>
      </c>
      <c r="F99" s="370">
        <v>269760</v>
      </c>
      <c r="G99" s="4">
        <v>1097</v>
      </c>
      <c r="J99" s="4">
        <f t="shared" si="3"/>
        <v>6</v>
      </c>
      <c r="K99" s="371" t="s">
        <v>268</v>
      </c>
      <c r="L99" s="4" t="str">
        <f>CONCATENATE(K99,F99)</f>
        <v>00269760</v>
      </c>
      <c r="M99" s="4">
        <v>1097</v>
      </c>
    </row>
    <row r="100" spans="1:13" ht="12.75">
      <c r="A100" s="4">
        <v>98</v>
      </c>
      <c r="B100" s="4">
        <v>1098</v>
      </c>
      <c r="C100" s="4" t="s">
        <v>460</v>
      </c>
      <c r="D100" s="4" t="s">
        <v>461</v>
      </c>
      <c r="E100" s="369">
        <v>653331</v>
      </c>
      <c r="F100" s="370">
        <v>653331</v>
      </c>
      <c r="G100" s="4">
        <v>1098</v>
      </c>
      <c r="J100" s="4">
        <f t="shared" si="3"/>
        <v>6</v>
      </c>
      <c r="K100" s="371" t="s">
        <v>268</v>
      </c>
      <c r="L100" s="4" t="str">
        <f>CONCATENATE(K100,F100)</f>
        <v>00653331</v>
      </c>
      <c r="M100" s="4">
        <v>1098</v>
      </c>
    </row>
    <row r="101" spans="1:13" ht="12.75">
      <c r="A101" s="4">
        <v>99</v>
      </c>
      <c r="B101" s="4">
        <v>1099</v>
      </c>
      <c r="C101" s="4" t="s">
        <v>462</v>
      </c>
      <c r="D101" s="4" t="s">
        <v>463</v>
      </c>
      <c r="E101" s="369">
        <v>269786</v>
      </c>
      <c r="F101" s="370">
        <v>269786</v>
      </c>
      <c r="G101" s="4">
        <v>1099</v>
      </c>
      <c r="J101" s="4">
        <f t="shared" si="3"/>
        <v>6</v>
      </c>
      <c r="K101" s="371" t="s">
        <v>268</v>
      </c>
      <c r="L101" s="4" t="str">
        <f>CONCATENATE(K101,F101)</f>
        <v>00269786</v>
      </c>
      <c r="M101" s="4">
        <v>1099</v>
      </c>
    </row>
    <row r="102" spans="1:13" ht="12.75">
      <c r="A102" s="4">
        <v>100</v>
      </c>
      <c r="B102" s="4">
        <v>1100</v>
      </c>
      <c r="C102" s="4" t="s">
        <v>464</v>
      </c>
      <c r="D102" s="4" t="s">
        <v>465</v>
      </c>
      <c r="E102" s="369">
        <v>653438</v>
      </c>
      <c r="F102" s="370">
        <v>653438</v>
      </c>
      <c r="G102" s="4">
        <v>1100</v>
      </c>
      <c r="J102" s="4">
        <f t="shared" si="3"/>
        <v>6</v>
      </c>
      <c r="K102" s="371" t="s">
        <v>268</v>
      </c>
      <c r="L102" s="4" t="str">
        <f>CONCATENATE(K102,F102)</f>
        <v>00653438</v>
      </c>
      <c r="M102" s="4">
        <v>1100</v>
      </c>
    </row>
    <row r="103" spans="1:13" ht="12.75">
      <c r="A103" s="4">
        <v>101</v>
      </c>
      <c r="B103" s="4">
        <v>1101</v>
      </c>
      <c r="C103" s="4" t="s">
        <v>466</v>
      </c>
      <c r="D103" s="4" t="s">
        <v>467</v>
      </c>
      <c r="E103" s="369">
        <v>44444362</v>
      </c>
      <c r="F103" s="370">
        <v>44444362</v>
      </c>
      <c r="G103" s="4">
        <v>1101</v>
      </c>
      <c r="J103" s="4">
        <f t="shared" si="3"/>
        <v>8</v>
      </c>
      <c r="L103" s="4" t="str">
        <f>CONCATENATE(K103,F103)</f>
        <v>44444362</v>
      </c>
      <c r="M103" s="4">
        <v>1101</v>
      </c>
    </row>
    <row r="104" spans="1:10" ht="12.75">
      <c r="A104" s="4">
        <v>102</v>
      </c>
      <c r="E104" s="369"/>
      <c r="J104" s="4">
        <f t="shared" si="3"/>
        <v>0</v>
      </c>
    </row>
    <row r="105" spans="1:10" ht="12.75">
      <c r="A105" s="4">
        <v>103</v>
      </c>
      <c r="B105" s="4" t="s">
        <v>468</v>
      </c>
      <c r="E105" s="369"/>
      <c r="G105" s="4" t="s">
        <v>468</v>
      </c>
      <c r="J105" s="4">
        <f t="shared" si="3"/>
        <v>0</v>
      </c>
    </row>
    <row r="106" spans="1:10" ht="12.75">
      <c r="A106" s="4">
        <v>104</v>
      </c>
      <c r="E106" s="369"/>
      <c r="J106" s="4">
        <f t="shared" si="3"/>
        <v>0</v>
      </c>
    </row>
    <row r="107" spans="1:13" ht="12.75">
      <c r="A107" s="4">
        <v>105</v>
      </c>
      <c r="B107" s="4">
        <v>2001</v>
      </c>
      <c r="C107" s="4" t="s">
        <v>469</v>
      </c>
      <c r="D107" s="4" t="s">
        <v>470</v>
      </c>
      <c r="E107" s="369">
        <v>60114525</v>
      </c>
      <c r="F107" s="370">
        <v>60114525</v>
      </c>
      <c r="G107" s="4">
        <v>2001</v>
      </c>
      <c r="J107" s="4">
        <f t="shared" si="3"/>
        <v>8</v>
      </c>
      <c r="L107" s="4" t="str">
        <f aca="true" t="shared" si="5" ref="L107:L138">CONCATENATE(K107,F107)</f>
        <v>60114525</v>
      </c>
      <c r="M107" s="4">
        <v>2001</v>
      </c>
    </row>
    <row r="108" spans="1:13" ht="12.75">
      <c r="A108" s="4">
        <v>106</v>
      </c>
      <c r="B108" s="4">
        <v>2002</v>
      </c>
      <c r="C108" s="4" t="s">
        <v>471</v>
      </c>
      <c r="D108" s="4" t="s">
        <v>472</v>
      </c>
      <c r="E108" s="369">
        <v>271314</v>
      </c>
      <c r="F108" s="370">
        <v>271314</v>
      </c>
      <c r="G108" s="4">
        <v>2002</v>
      </c>
      <c r="J108" s="4">
        <f t="shared" si="3"/>
        <v>6</v>
      </c>
      <c r="K108" s="371" t="s">
        <v>268</v>
      </c>
      <c r="L108" s="4" t="str">
        <f t="shared" si="5"/>
        <v>00271314</v>
      </c>
      <c r="M108" s="4">
        <v>2002</v>
      </c>
    </row>
    <row r="109" spans="1:13" ht="12.75">
      <c r="A109" s="4">
        <v>107</v>
      </c>
      <c r="B109" s="4">
        <v>2003</v>
      </c>
      <c r="C109" s="4" t="s">
        <v>473</v>
      </c>
      <c r="D109" s="4" t="s">
        <v>474</v>
      </c>
      <c r="E109" s="369">
        <v>271322</v>
      </c>
      <c r="F109" s="370">
        <v>271322</v>
      </c>
      <c r="G109" s="4">
        <v>2003</v>
      </c>
      <c r="J109" s="4">
        <f t="shared" si="3"/>
        <v>6</v>
      </c>
      <c r="K109" s="371" t="s">
        <v>268</v>
      </c>
      <c r="L109" s="4" t="str">
        <f t="shared" si="5"/>
        <v>00271322</v>
      </c>
      <c r="M109" s="4">
        <v>2003</v>
      </c>
    </row>
    <row r="110" spans="1:13" ht="12.75">
      <c r="A110" s="4">
        <v>108</v>
      </c>
      <c r="B110" s="4">
        <v>2004</v>
      </c>
      <c r="C110" s="4" t="s">
        <v>475</v>
      </c>
      <c r="D110" s="4" t="s">
        <v>476</v>
      </c>
      <c r="E110" s="369">
        <v>578215</v>
      </c>
      <c r="F110" s="370">
        <v>578215</v>
      </c>
      <c r="G110" s="4">
        <v>2004</v>
      </c>
      <c r="J110" s="4">
        <f t="shared" si="3"/>
        <v>6</v>
      </c>
      <c r="K110" s="371" t="s">
        <v>268</v>
      </c>
      <c r="L110" s="4" t="str">
        <f t="shared" si="5"/>
        <v>00578215</v>
      </c>
      <c r="M110" s="4">
        <v>2004</v>
      </c>
    </row>
    <row r="111" spans="1:13" ht="12.75">
      <c r="A111" s="4">
        <v>109</v>
      </c>
      <c r="B111" s="4">
        <v>2005</v>
      </c>
      <c r="C111" s="4" t="s">
        <v>477</v>
      </c>
      <c r="D111" s="4" t="s">
        <v>478</v>
      </c>
      <c r="E111" s="369">
        <v>271357</v>
      </c>
      <c r="F111" s="370">
        <v>271357</v>
      </c>
      <c r="G111" s="4">
        <v>2005</v>
      </c>
      <c r="J111" s="4">
        <f t="shared" si="3"/>
        <v>6</v>
      </c>
      <c r="K111" s="371" t="s">
        <v>268</v>
      </c>
      <c r="L111" s="4" t="str">
        <f t="shared" si="5"/>
        <v>00271357</v>
      </c>
      <c r="M111" s="4">
        <v>2005</v>
      </c>
    </row>
    <row r="112" spans="1:13" ht="12.75">
      <c r="A112" s="4">
        <v>110</v>
      </c>
      <c r="B112" s="4">
        <v>2006</v>
      </c>
      <c r="C112" s="4" t="s">
        <v>479</v>
      </c>
      <c r="D112" s="4" t="s">
        <v>480</v>
      </c>
      <c r="E112" s="369">
        <v>578223</v>
      </c>
      <c r="F112" s="370">
        <v>578223</v>
      </c>
      <c r="G112" s="4">
        <v>2006</v>
      </c>
      <c r="J112" s="4">
        <f t="shared" si="3"/>
        <v>6</v>
      </c>
      <c r="K112" s="371" t="s">
        <v>268</v>
      </c>
      <c r="L112" s="4" t="str">
        <f t="shared" si="5"/>
        <v>00578223</v>
      </c>
      <c r="M112" s="4">
        <v>2006</v>
      </c>
    </row>
    <row r="113" spans="1:13" ht="12.75">
      <c r="A113" s="4">
        <v>111</v>
      </c>
      <c r="B113" s="4">
        <v>2007</v>
      </c>
      <c r="C113" s="4" t="s">
        <v>481</v>
      </c>
      <c r="D113" s="4" t="s">
        <v>482</v>
      </c>
      <c r="E113" s="369">
        <v>578231</v>
      </c>
      <c r="F113" s="370">
        <v>578231</v>
      </c>
      <c r="G113" s="4">
        <v>2007</v>
      </c>
      <c r="J113" s="4">
        <f t="shared" si="3"/>
        <v>6</v>
      </c>
      <c r="K113" s="371" t="s">
        <v>268</v>
      </c>
      <c r="L113" s="4" t="str">
        <f t="shared" si="5"/>
        <v>00578231</v>
      </c>
      <c r="M113" s="4">
        <v>2007</v>
      </c>
    </row>
    <row r="114" spans="1:13" ht="12.75">
      <c r="A114" s="4">
        <v>112</v>
      </c>
      <c r="B114" s="4">
        <v>2008</v>
      </c>
      <c r="C114" s="4" t="s">
        <v>483</v>
      </c>
      <c r="D114" s="4" t="s">
        <v>484</v>
      </c>
      <c r="E114" s="369">
        <v>578240</v>
      </c>
      <c r="F114" s="370">
        <v>578240</v>
      </c>
      <c r="G114" s="4">
        <v>2008</v>
      </c>
      <c r="J114" s="4">
        <f t="shared" si="3"/>
        <v>6</v>
      </c>
      <c r="K114" s="371" t="s">
        <v>268</v>
      </c>
      <c r="L114" s="4" t="str">
        <f t="shared" si="5"/>
        <v>00578240</v>
      </c>
      <c r="M114" s="4">
        <v>2008</v>
      </c>
    </row>
    <row r="115" spans="1:13" ht="12.75">
      <c r="A115" s="4">
        <v>113</v>
      </c>
      <c r="B115" s="4">
        <v>2009</v>
      </c>
      <c r="C115" s="4" t="s">
        <v>485</v>
      </c>
      <c r="D115" s="4" t="s">
        <v>486</v>
      </c>
      <c r="E115" s="369">
        <v>578258</v>
      </c>
      <c r="F115" s="370">
        <v>578258</v>
      </c>
      <c r="G115" s="4">
        <v>2009</v>
      </c>
      <c r="J115" s="4">
        <f t="shared" si="3"/>
        <v>6</v>
      </c>
      <c r="K115" s="371" t="s">
        <v>268</v>
      </c>
      <c r="L115" s="4" t="str">
        <f t="shared" si="5"/>
        <v>00578258</v>
      </c>
      <c r="M115" s="4">
        <v>2009</v>
      </c>
    </row>
    <row r="116" spans="1:13" ht="12.75">
      <c r="A116" s="4">
        <v>114</v>
      </c>
      <c r="B116" s="4">
        <v>2010</v>
      </c>
      <c r="C116" s="4" t="s">
        <v>487</v>
      </c>
      <c r="D116" s="4" t="s">
        <v>488</v>
      </c>
      <c r="E116" s="369">
        <v>578266</v>
      </c>
      <c r="F116" s="370">
        <v>578266</v>
      </c>
      <c r="G116" s="4">
        <v>2010</v>
      </c>
      <c r="J116" s="4">
        <f t="shared" si="3"/>
        <v>6</v>
      </c>
      <c r="K116" s="371" t="s">
        <v>268</v>
      </c>
      <c r="L116" s="4" t="str">
        <f t="shared" si="5"/>
        <v>00578266</v>
      </c>
      <c r="M116" s="4">
        <v>2010</v>
      </c>
    </row>
    <row r="117" spans="1:13" ht="12.75">
      <c r="A117" s="4">
        <v>115</v>
      </c>
      <c r="B117" s="4">
        <v>2011</v>
      </c>
      <c r="C117" s="4" t="s">
        <v>489</v>
      </c>
      <c r="D117" s="4" t="s">
        <v>490</v>
      </c>
      <c r="E117" s="369">
        <v>578274</v>
      </c>
      <c r="F117" s="370">
        <v>578274</v>
      </c>
      <c r="G117" s="4">
        <v>2011</v>
      </c>
      <c r="J117" s="4">
        <f t="shared" si="3"/>
        <v>6</v>
      </c>
      <c r="K117" s="371" t="s">
        <v>268</v>
      </c>
      <c r="L117" s="4" t="str">
        <f t="shared" si="5"/>
        <v>00578274</v>
      </c>
      <c r="M117" s="4">
        <v>2011</v>
      </c>
    </row>
    <row r="118" spans="1:13" ht="12.75">
      <c r="A118" s="4">
        <v>116</v>
      </c>
      <c r="B118" s="4">
        <v>2012</v>
      </c>
      <c r="C118" s="4" t="s">
        <v>491</v>
      </c>
      <c r="D118" s="4" t="s">
        <v>492</v>
      </c>
      <c r="E118" s="369">
        <v>578282</v>
      </c>
      <c r="F118" s="370">
        <v>578282</v>
      </c>
      <c r="G118" s="4">
        <v>2012</v>
      </c>
      <c r="J118" s="4">
        <f t="shared" si="3"/>
        <v>6</v>
      </c>
      <c r="K118" s="371" t="s">
        <v>268</v>
      </c>
      <c r="L118" s="4" t="str">
        <f t="shared" si="5"/>
        <v>00578282</v>
      </c>
      <c r="M118" s="4">
        <v>2012</v>
      </c>
    </row>
    <row r="119" spans="1:13" ht="12.75">
      <c r="A119" s="4">
        <v>117</v>
      </c>
      <c r="B119" s="4">
        <v>2013</v>
      </c>
      <c r="C119" s="4" t="s">
        <v>493</v>
      </c>
      <c r="D119" s="4" t="s">
        <v>494</v>
      </c>
      <c r="E119" s="369">
        <v>271420</v>
      </c>
      <c r="F119" s="370">
        <v>271420</v>
      </c>
      <c r="G119" s="4">
        <v>2013</v>
      </c>
      <c r="J119" s="4">
        <f t="shared" si="3"/>
        <v>6</v>
      </c>
      <c r="K119" s="371" t="s">
        <v>268</v>
      </c>
      <c r="L119" s="4" t="str">
        <f t="shared" si="5"/>
        <v>00271420</v>
      </c>
      <c r="M119" s="4">
        <v>2013</v>
      </c>
    </row>
    <row r="120" spans="1:13" ht="12.75">
      <c r="A120" s="4">
        <v>118</v>
      </c>
      <c r="B120" s="4">
        <v>2014</v>
      </c>
      <c r="C120" s="4" t="s">
        <v>495</v>
      </c>
      <c r="D120" s="4" t="s">
        <v>496</v>
      </c>
      <c r="E120" s="369">
        <v>271438</v>
      </c>
      <c r="F120" s="370">
        <v>271438</v>
      </c>
      <c r="G120" s="4">
        <v>2014</v>
      </c>
      <c r="J120" s="4">
        <f t="shared" si="3"/>
        <v>6</v>
      </c>
      <c r="K120" s="371" t="s">
        <v>268</v>
      </c>
      <c r="L120" s="4" t="str">
        <f t="shared" si="5"/>
        <v>00271438</v>
      </c>
      <c r="M120" s="4">
        <v>2014</v>
      </c>
    </row>
    <row r="121" spans="1:13" ht="12.75">
      <c r="A121" s="4">
        <v>119</v>
      </c>
      <c r="B121" s="4">
        <v>2015</v>
      </c>
      <c r="C121" s="4" t="s">
        <v>497</v>
      </c>
      <c r="D121" s="4" t="s">
        <v>498</v>
      </c>
      <c r="E121" s="369">
        <v>578291</v>
      </c>
      <c r="F121" s="370">
        <v>578291</v>
      </c>
      <c r="G121" s="4">
        <v>2015</v>
      </c>
      <c r="J121" s="4">
        <f t="shared" si="3"/>
        <v>6</v>
      </c>
      <c r="K121" s="371" t="s">
        <v>268</v>
      </c>
      <c r="L121" s="4" t="str">
        <f t="shared" si="5"/>
        <v>00578291</v>
      </c>
      <c r="M121" s="4">
        <v>2015</v>
      </c>
    </row>
    <row r="122" spans="1:13" ht="12.75">
      <c r="A122" s="4">
        <v>120</v>
      </c>
      <c r="B122" s="4">
        <v>2016</v>
      </c>
      <c r="C122" s="4" t="s">
        <v>499</v>
      </c>
      <c r="D122" s="4" t="s">
        <v>500</v>
      </c>
      <c r="E122" s="369">
        <v>271462</v>
      </c>
      <c r="F122" s="370">
        <v>271462</v>
      </c>
      <c r="G122" s="4">
        <v>2016</v>
      </c>
      <c r="J122" s="4">
        <f t="shared" si="3"/>
        <v>6</v>
      </c>
      <c r="K122" s="371" t="s">
        <v>268</v>
      </c>
      <c r="L122" s="4" t="str">
        <f t="shared" si="5"/>
        <v>00271462</v>
      </c>
      <c r="M122" s="4">
        <v>2016</v>
      </c>
    </row>
    <row r="123" spans="1:13" ht="12.75">
      <c r="A123" s="4">
        <v>121</v>
      </c>
      <c r="B123" s="4">
        <v>2017</v>
      </c>
      <c r="C123" s="4" t="s">
        <v>501</v>
      </c>
      <c r="D123" s="4" t="s">
        <v>502</v>
      </c>
      <c r="E123" s="369">
        <v>271471</v>
      </c>
      <c r="F123" s="370">
        <v>271471</v>
      </c>
      <c r="G123" s="4">
        <v>2017</v>
      </c>
      <c r="J123" s="4">
        <f t="shared" si="3"/>
        <v>6</v>
      </c>
      <c r="K123" s="371" t="s">
        <v>268</v>
      </c>
      <c r="L123" s="4" t="str">
        <f t="shared" si="5"/>
        <v>00271471</v>
      </c>
      <c r="M123" s="4">
        <v>2017</v>
      </c>
    </row>
    <row r="124" spans="1:13" ht="12.75">
      <c r="A124" s="4">
        <v>122</v>
      </c>
      <c r="B124" s="4">
        <v>2018</v>
      </c>
      <c r="C124" s="4" t="s">
        <v>503</v>
      </c>
      <c r="D124" s="4" t="s">
        <v>504</v>
      </c>
      <c r="E124" s="369">
        <v>578304</v>
      </c>
      <c r="F124" s="370">
        <v>578304</v>
      </c>
      <c r="G124" s="4">
        <v>2018</v>
      </c>
      <c r="J124" s="4">
        <f t="shared" si="3"/>
        <v>6</v>
      </c>
      <c r="K124" s="371" t="s">
        <v>268</v>
      </c>
      <c r="L124" s="4" t="str">
        <f t="shared" si="5"/>
        <v>00578304</v>
      </c>
      <c r="M124" s="4">
        <v>2018</v>
      </c>
    </row>
    <row r="125" spans="1:13" ht="12.75">
      <c r="A125" s="4">
        <v>123</v>
      </c>
      <c r="B125" s="4">
        <v>2019</v>
      </c>
      <c r="C125" s="4" t="s">
        <v>505</v>
      </c>
      <c r="D125" s="4" t="s">
        <v>506</v>
      </c>
      <c r="E125" s="369">
        <v>271489</v>
      </c>
      <c r="F125" s="370">
        <v>271489</v>
      </c>
      <c r="G125" s="4">
        <v>2019</v>
      </c>
      <c r="J125" s="4">
        <f t="shared" si="3"/>
        <v>6</v>
      </c>
      <c r="K125" s="371" t="s">
        <v>268</v>
      </c>
      <c r="L125" s="4" t="str">
        <f t="shared" si="5"/>
        <v>00271489</v>
      </c>
      <c r="M125" s="4">
        <v>2019</v>
      </c>
    </row>
    <row r="126" spans="1:13" ht="12.75">
      <c r="A126" s="4">
        <v>124</v>
      </c>
      <c r="B126" s="4">
        <v>2020</v>
      </c>
      <c r="C126" s="4" t="s">
        <v>507</v>
      </c>
      <c r="D126" s="4" t="s">
        <v>508</v>
      </c>
      <c r="E126" s="369">
        <v>578312</v>
      </c>
      <c r="F126" s="370">
        <v>578312</v>
      </c>
      <c r="G126" s="4">
        <v>2020</v>
      </c>
      <c r="J126" s="4">
        <f t="shared" si="3"/>
        <v>6</v>
      </c>
      <c r="K126" s="371" t="s">
        <v>268</v>
      </c>
      <c r="L126" s="4" t="str">
        <f t="shared" si="5"/>
        <v>00578312</v>
      </c>
      <c r="M126" s="4">
        <v>2020</v>
      </c>
    </row>
    <row r="127" spans="1:13" ht="12.75">
      <c r="A127" s="4">
        <v>125</v>
      </c>
      <c r="B127" s="4">
        <v>2021</v>
      </c>
      <c r="C127" s="4" t="s">
        <v>509</v>
      </c>
      <c r="D127" s="4" t="s">
        <v>510</v>
      </c>
      <c r="E127" s="369">
        <v>578321</v>
      </c>
      <c r="F127" s="370">
        <v>578321</v>
      </c>
      <c r="G127" s="4">
        <v>2021</v>
      </c>
      <c r="J127" s="4">
        <f t="shared" si="3"/>
        <v>6</v>
      </c>
      <c r="K127" s="371" t="s">
        <v>268</v>
      </c>
      <c r="L127" s="4" t="str">
        <f t="shared" si="5"/>
        <v>00578321</v>
      </c>
      <c r="M127" s="4">
        <v>2021</v>
      </c>
    </row>
    <row r="128" spans="1:13" ht="12.75">
      <c r="A128" s="4">
        <v>126</v>
      </c>
      <c r="B128" s="4">
        <v>2022</v>
      </c>
      <c r="C128" s="4" t="s">
        <v>511</v>
      </c>
      <c r="D128" s="4" t="s">
        <v>512</v>
      </c>
      <c r="E128" s="369">
        <v>271543</v>
      </c>
      <c r="F128" s="370">
        <v>271543</v>
      </c>
      <c r="G128" s="4">
        <v>2022</v>
      </c>
      <c r="J128" s="4">
        <f t="shared" si="3"/>
        <v>6</v>
      </c>
      <c r="K128" s="371" t="s">
        <v>268</v>
      </c>
      <c r="L128" s="4" t="str">
        <f t="shared" si="5"/>
        <v>00271543</v>
      </c>
      <c r="M128" s="4">
        <v>2022</v>
      </c>
    </row>
    <row r="129" spans="1:13" ht="12.75">
      <c r="A129" s="4">
        <v>127</v>
      </c>
      <c r="B129" s="4">
        <v>2023</v>
      </c>
      <c r="C129" s="4" t="s">
        <v>513</v>
      </c>
      <c r="D129" s="4" t="s">
        <v>514</v>
      </c>
      <c r="E129" s="369">
        <v>271551</v>
      </c>
      <c r="F129" s="370">
        <v>271551</v>
      </c>
      <c r="G129" s="4">
        <v>2023</v>
      </c>
      <c r="J129" s="4">
        <f t="shared" si="3"/>
        <v>6</v>
      </c>
      <c r="K129" s="371" t="s">
        <v>268</v>
      </c>
      <c r="L129" s="4" t="str">
        <f t="shared" si="5"/>
        <v>00271551</v>
      </c>
      <c r="M129" s="4">
        <v>2023</v>
      </c>
    </row>
    <row r="130" spans="1:13" ht="12.75">
      <c r="A130" s="4">
        <v>128</v>
      </c>
      <c r="B130" s="4">
        <v>2024</v>
      </c>
      <c r="C130" s="4" t="s">
        <v>515</v>
      </c>
      <c r="D130" s="4" t="s">
        <v>516</v>
      </c>
      <c r="E130" s="369">
        <v>271560</v>
      </c>
      <c r="F130" s="370">
        <v>271560</v>
      </c>
      <c r="G130" s="4">
        <v>2024</v>
      </c>
      <c r="J130" s="4">
        <f t="shared" si="3"/>
        <v>6</v>
      </c>
      <c r="K130" s="371" t="s">
        <v>268</v>
      </c>
      <c r="L130" s="4" t="str">
        <f t="shared" si="5"/>
        <v>00271560</v>
      </c>
      <c r="M130" s="4">
        <v>2024</v>
      </c>
    </row>
    <row r="131" spans="1:13" ht="12.75">
      <c r="A131" s="4">
        <v>129</v>
      </c>
      <c r="B131" s="4">
        <v>2025</v>
      </c>
      <c r="C131" s="4" t="s">
        <v>517</v>
      </c>
      <c r="D131" s="4" t="s">
        <v>518</v>
      </c>
      <c r="E131" s="369">
        <v>578339</v>
      </c>
      <c r="F131" s="370">
        <v>578339</v>
      </c>
      <c r="G131" s="4">
        <v>2025</v>
      </c>
      <c r="J131" s="4">
        <f aca="true" t="shared" si="6" ref="J131:J194">LEN(F131)</f>
        <v>6</v>
      </c>
      <c r="K131" s="371" t="s">
        <v>268</v>
      </c>
      <c r="L131" s="4" t="str">
        <f t="shared" si="5"/>
        <v>00578339</v>
      </c>
      <c r="M131" s="4">
        <v>2025</v>
      </c>
    </row>
    <row r="132" spans="1:13" ht="12.75">
      <c r="A132" s="4">
        <v>130</v>
      </c>
      <c r="B132" s="4">
        <v>2026</v>
      </c>
      <c r="C132" s="4" t="s">
        <v>519</v>
      </c>
      <c r="D132" s="4" t="s">
        <v>520</v>
      </c>
      <c r="E132" s="369">
        <v>271594</v>
      </c>
      <c r="F132" s="370">
        <v>271594</v>
      </c>
      <c r="G132" s="4">
        <v>2026</v>
      </c>
      <c r="J132" s="4">
        <f t="shared" si="6"/>
        <v>6</v>
      </c>
      <c r="K132" s="371" t="s">
        <v>268</v>
      </c>
      <c r="L132" s="4" t="str">
        <f t="shared" si="5"/>
        <v>00271594</v>
      </c>
      <c r="M132" s="4">
        <v>2026</v>
      </c>
    </row>
    <row r="133" spans="1:13" ht="12.75">
      <c r="A133" s="4">
        <v>131</v>
      </c>
      <c r="B133" s="4">
        <v>2027</v>
      </c>
      <c r="C133" s="4" t="s">
        <v>521</v>
      </c>
      <c r="D133" s="4" t="s">
        <v>522</v>
      </c>
      <c r="E133" s="369">
        <v>578347</v>
      </c>
      <c r="F133" s="370">
        <v>578347</v>
      </c>
      <c r="G133" s="4">
        <v>2027</v>
      </c>
      <c r="J133" s="4">
        <f t="shared" si="6"/>
        <v>6</v>
      </c>
      <c r="K133" s="371" t="s">
        <v>268</v>
      </c>
      <c r="L133" s="4" t="str">
        <f t="shared" si="5"/>
        <v>00578347</v>
      </c>
      <c r="M133" s="4">
        <v>2027</v>
      </c>
    </row>
    <row r="134" spans="1:13" ht="12.75">
      <c r="A134" s="4">
        <v>132</v>
      </c>
      <c r="B134" s="4">
        <v>2028</v>
      </c>
      <c r="C134" s="4" t="s">
        <v>523</v>
      </c>
      <c r="D134" s="4" t="s">
        <v>524</v>
      </c>
      <c r="E134" s="369">
        <v>578355</v>
      </c>
      <c r="F134" s="370">
        <v>578355</v>
      </c>
      <c r="G134" s="4">
        <v>2028</v>
      </c>
      <c r="J134" s="4">
        <f t="shared" si="6"/>
        <v>6</v>
      </c>
      <c r="K134" s="371" t="s">
        <v>268</v>
      </c>
      <c r="L134" s="4" t="str">
        <f t="shared" si="5"/>
        <v>00578355</v>
      </c>
      <c r="M134" s="4">
        <v>2028</v>
      </c>
    </row>
    <row r="135" spans="1:13" ht="12.75">
      <c r="A135" s="4">
        <v>133</v>
      </c>
      <c r="B135" s="4">
        <v>2029</v>
      </c>
      <c r="C135" s="4" t="s">
        <v>525</v>
      </c>
      <c r="D135" s="4" t="s">
        <v>526</v>
      </c>
      <c r="E135" s="369">
        <v>271624</v>
      </c>
      <c r="F135" s="370">
        <v>271624</v>
      </c>
      <c r="G135" s="4">
        <v>2029</v>
      </c>
      <c r="J135" s="4">
        <f t="shared" si="6"/>
        <v>6</v>
      </c>
      <c r="K135" s="371" t="s">
        <v>268</v>
      </c>
      <c r="L135" s="4" t="str">
        <f t="shared" si="5"/>
        <v>00271624</v>
      </c>
      <c r="M135" s="4">
        <v>2029</v>
      </c>
    </row>
    <row r="136" spans="1:13" ht="12.75">
      <c r="A136" s="4">
        <v>134</v>
      </c>
      <c r="B136" s="4">
        <v>2030</v>
      </c>
      <c r="C136" s="4" t="s">
        <v>527</v>
      </c>
      <c r="D136" s="4" t="s">
        <v>528</v>
      </c>
      <c r="E136" s="369">
        <v>271632</v>
      </c>
      <c r="F136" s="370">
        <v>271632</v>
      </c>
      <c r="G136" s="4">
        <v>2030</v>
      </c>
      <c r="J136" s="4">
        <f t="shared" si="6"/>
        <v>6</v>
      </c>
      <c r="K136" s="371" t="s">
        <v>268</v>
      </c>
      <c r="L136" s="4" t="str">
        <f t="shared" si="5"/>
        <v>00271632</v>
      </c>
      <c r="M136" s="4">
        <v>2030</v>
      </c>
    </row>
    <row r="137" spans="1:13" ht="12.75">
      <c r="A137" s="4">
        <v>135</v>
      </c>
      <c r="B137" s="4">
        <v>2031</v>
      </c>
      <c r="C137" s="4" t="s">
        <v>529</v>
      </c>
      <c r="D137" s="4" t="s">
        <v>530</v>
      </c>
      <c r="E137" s="369">
        <v>271641</v>
      </c>
      <c r="F137" s="370">
        <v>271641</v>
      </c>
      <c r="G137" s="4">
        <v>2031</v>
      </c>
      <c r="J137" s="4">
        <f t="shared" si="6"/>
        <v>6</v>
      </c>
      <c r="K137" s="371" t="s">
        <v>268</v>
      </c>
      <c r="L137" s="4" t="str">
        <f t="shared" si="5"/>
        <v>00271641</v>
      </c>
      <c r="M137" s="4">
        <v>2031</v>
      </c>
    </row>
    <row r="138" spans="1:13" ht="12.75">
      <c r="A138" s="4">
        <v>136</v>
      </c>
      <c r="B138" s="4">
        <v>2032</v>
      </c>
      <c r="C138" s="4" t="s">
        <v>531</v>
      </c>
      <c r="D138" s="4" t="s">
        <v>532</v>
      </c>
      <c r="E138" s="369">
        <v>578363</v>
      </c>
      <c r="F138" s="370">
        <v>578363</v>
      </c>
      <c r="G138" s="4">
        <v>2032</v>
      </c>
      <c r="J138" s="4">
        <f t="shared" si="6"/>
        <v>6</v>
      </c>
      <c r="K138" s="371" t="s">
        <v>268</v>
      </c>
      <c r="L138" s="4" t="str">
        <f t="shared" si="5"/>
        <v>00578363</v>
      </c>
      <c r="M138" s="4">
        <v>2032</v>
      </c>
    </row>
    <row r="139" spans="1:13" ht="12.75">
      <c r="A139" s="4">
        <v>137</v>
      </c>
      <c r="B139" s="4">
        <v>2033</v>
      </c>
      <c r="C139" s="4" t="s">
        <v>533</v>
      </c>
      <c r="D139" s="4" t="s">
        <v>534</v>
      </c>
      <c r="E139" s="369">
        <v>578371</v>
      </c>
      <c r="F139" s="370">
        <v>578371</v>
      </c>
      <c r="G139" s="4">
        <v>2033</v>
      </c>
      <c r="J139" s="4">
        <f t="shared" si="6"/>
        <v>6</v>
      </c>
      <c r="K139" s="371" t="s">
        <v>268</v>
      </c>
      <c r="L139" s="4" t="str">
        <f aca="true" t="shared" si="7" ref="L139:L170">CONCATENATE(K139,F139)</f>
        <v>00578371</v>
      </c>
      <c r="M139" s="4">
        <v>2033</v>
      </c>
    </row>
    <row r="140" spans="1:13" ht="12.75">
      <c r="A140" s="4">
        <v>138</v>
      </c>
      <c r="B140" s="4">
        <v>2034</v>
      </c>
      <c r="C140" s="4" t="s">
        <v>535</v>
      </c>
      <c r="D140" s="4" t="s">
        <v>536</v>
      </c>
      <c r="E140" s="369">
        <v>578380</v>
      </c>
      <c r="F140" s="370">
        <v>578380</v>
      </c>
      <c r="G140" s="4">
        <v>2034</v>
      </c>
      <c r="J140" s="4">
        <f t="shared" si="6"/>
        <v>6</v>
      </c>
      <c r="K140" s="371" t="s">
        <v>268</v>
      </c>
      <c r="L140" s="4" t="str">
        <f t="shared" si="7"/>
        <v>00578380</v>
      </c>
      <c r="M140" s="4">
        <v>2034</v>
      </c>
    </row>
    <row r="141" spans="1:13" ht="12.75">
      <c r="A141" s="4">
        <v>139</v>
      </c>
      <c r="B141" s="4">
        <v>2035</v>
      </c>
      <c r="C141" s="4" t="s">
        <v>537</v>
      </c>
      <c r="D141" s="4" t="s">
        <v>538</v>
      </c>
      <c r="E141" s="369">
        <v>271683</v>
      </c>
      <c r="F141" s="370">
        <v>271683</v>
      </c>
      <c r="G141" s="4">
        <v>2035</v>
      </c>
      <c r="J141" s="4">
        <f t="shared" si="6"/>
        <v>6</v>
      </c>
      <c r="K141" s="371" t="s">
        <v>268</v>
      </c>
      <c r="L141" s="4" t="str">
        <f t="shared" si="7"/>
        <v>00271683</v>
      </c>
      <c r="M141" s="4">
        <v>2035</v>
      </c>
    </row>
    <row r="142" spans="1:13" ht="12.75">
      <c r="A142" s="4">
        <v>140</v>
      </c>
      <c r="B142" s="4">
        <v>2036</v>
      </c>
      <c r="C142" s="4" t="s">
        <v>539</v>
      </c>
      <c r="D142" s="4" t="s">
        <v>540</v>
      </c>
      <c r="E142" s="369">
        <v>271691</v>
      </c>
      <c r="F142" s="370">
        <v>271691</v>
      </c>
      <c r="G142" s="4">
        <v>2036</v>
      </c>
      <c r="J142" s="4">
        <f t="shared" si="6"/>
        <v>6</v>
      </c>
      <c r="K142" s="371" t="s">
        <v>268</v>
      </c>
      <c r="L142" s="4" t="str">
        <f t="shared" si="7"/>
        <v>00271691</v>
      </c>
      <c r="M142" s="4">
        <v>2036</v>
      </c>
    </row>
    <row r="143" spans="1:13" ht="12.75">
      <c r="A143" s="4">
        <v>141</v>
      </c>
      <c r="B143" s="4">
        <v>2037</v>
      </c>
      <c r="C143" s="4" t="s">
        <v>541</v>
      </c>
      <c r="D143" s="4" t="s">
        <v>542</v>
      </c>
      <c r="E143" s="369">
        <v>271705</v>
      </c>
      <c r="F143" s="370">
        <v>271705</v>
      </c>
      <c r="G143" s="4">
        <v>2037</v>
      </c>
      <c r="J143" s="4">
        <f t="shared" si="6"/>
        <v>6</v>
      </c>
      <c r="K143" s="371" t="s">
        <v>268</v>
      </c>
      <c r="L143" s="4" t="str">
        <f t="shared" si="7"/>
        <v>00271705</v>
      </c>
      <c r="M143" s="4">
        <v>2037</v>
      </c>
    </row>
    <row r="144" spans="1:13" ht="12.75">
      <c r="A144" s="4">
        <v>142</v>
      </c>
      <c r="B144" s="4">
        <v>2038</v>
      </c>
      <c r="C144" s="4" t="s">
        <v>543</v>
      </c>
      <c r="D144" s="4" t="s">
        <v>544</v>
      </c>
      <c r="E144" s="369">
        <v>578398</v>
      </c>
      <c r="F144" s="370">
        <v>578398</v>
      </c>
      <c r="G144" s="4">
        <v>2038</v>
      </c>
      <c r="J144" s="4">
        <f t="shared" si="6"/>
        <v>6</v>
      </c>
      <c r="K144" s="371" t="s">
        <v>268</v>
      </c>
      <c r="L144" s="4" t="str">
        <f t="shared" si="7"/>
        <v>00578398</v>
      </c>
      <c r="M144" s="4">
        <v>2038</v>
      </c>
    </row>
    <row r="145" spans="1:13" ht="12.75">
      <c r="A145" s="4">
        <v>143</v>
      </c>
      <c r="B145" s="4">
        <v>2039</v>
      </c>
      <c r="C145" s="4" t="s">
        <v>545</v>
      </c>
      <c r="D145" s="4" t="s">
        <v>546</v>
      </c>
      <c r="E145" s="369">
        <v>578401</v>
      </c>
      <c r="F145" s="370">
        <v>578401</v>
      </c>
      <c r="G145" s="4">
        <v>2039</v>
      </c>
      <c r="J145" s="4">
        <f t="shared" si="6"/>
        <v>6</v>
      </c>
      <c r="K145" s="371" t="s">
        <v>268</v>
      </c>
      <c r="L145" s="4" t="str">
        <f t="shared" si="7"/>
        <v>00578401</v>
      </c>
      <c r="M145" s="4">
        <v>2039</v>
      </c>
    </row>
    <row r="146" spans="1:13" ht="12.75">
      <c r="A146" s="4">
        <v>144</v>
      </c>
      <c r="B146" s="4">
        <v>2040</v>
      </c>
      <c r="C146" s="4" t="s">
        <v>547</v>
      </c>
      <c r="D146" s="4" t="s">
        <v>548</v>
      </c>
      <c r="E146" s="369">
        <v>578410</v>
      </c>
      <c r="F146" s="370">
        <v>578410</v>
      </c>
      <c r="G146" s="4">
        <v>2040</v>
      </c>
      <c r="J146" s="4">
        <f t="shared" si="6"/>
        <v>6</v>
      </c>
      <c r="K146" s="371" t="s">
        <v>268</v>
      </c>
      <c r="L146" s="4" t="str">
        <f t="shared" si="7"/>
        <v>00578410</v>
      </c>
      <c r="M146" s="4">
        <v>2040</v>
      </c>
    </row>
    <row r="147" spans="1:13" ht="12.75">
      <c r="A147" s="4">
        <v>145</v>
      </c>
      <c r="B147" s="4">
        <v>2041</v>
      </c>
      <c r="C147" s="4" t="s">
        <v>549</v>
      </c>
      <c r="D147" s="4" t="s">
        <v>550</v>
      </c>
      <c r="E147" s="369">
        <v>578428</v>
      </c>
      <c r="F147" s="370">
        <v>578428</v>
      </c>
      <c r="G147" s="4">
        <v>2041</v>
      </c>
      <c r="J147" s="4">
        <f t="shared" si="6"/>
        <v>6</v>
      </c>
      <c r="K147" s="371" t="s">
        <v>268</v>
      </c>
      <c r="L147" s="4" t="str">
        <f t="shared" si="7"/>
        <v>00578428</v>
      </c>
      <c r="M147" s="4">
        <v>2041</v>
      </c>
    </row>
    <row r="148" spans="1:13" ht="12.75">
      <c r="A148" s="4">
        <v>146</v>
      </c>
      <c r="B148" s="4">
        <v>2042</v>
      </c>
      <c r="C148" s="4" t="s">
        <v>551</v>
      </c>
      <c r="D148" s="4" t="s">
        <v>552</v>
      </c>
      <c r="E148" s="369">
        <v>271730</v>
      </c>
      <c r="F148" s="370">
        <v>271730</v>
      </c>
      <c r="G148" s="4">
        <v>2042</v>
      </c>
      <c r="J148" s="4">
        <f t="shared" si="6"/>
        <v>6</v>
      </c>
      <c r="K148" s="371" t="s">
        <v>268</v>
      </c>
      <c r="L148" s="4" t="str">
        <f t="shared" si="7"/>
        <v>00271730</v>
      </c>
      <c r="M148" s="4">
        <v>2042</v>
      </c>
    </row>
    <row r="149" spans="1:13" ht="12.75">
      <c r="A149" s="4">
        <v>147</v>
      </c>
      <c r="B149" s="4">
        <v>2043</v>
      </c>
      <c r="C149" s="4" t="s">
        <v>553</v>
      </c>
      <c r="D149" s="4" t="s">
        <v>554</v>
      </c>
      <c r="E149" s="369">
        <v>271748</v>
      </c>
      <c r="F149" s="370">
        <v>271748</v>
      </c>
      <c r="G149" s="4">
        <v>2043</v>
      </c>
      <c r="J149" s="4">
        <f t="shared" si="6"/>
        <v>6</v>
      </c>
      <c r="K149" s="371" t="s">
        <v>268</v>
      </c>
      <c r="L149" s="4" t="str">
        <f t="shared" si="7"/>
        <v>00271748</v>
      </c>
      <c r="M149" s="4">
        <v>2043</v>
      </c>
    </row>
    <row r="150" spans="1:13" ht="12.75">
      <c r="A150" s="4">
        <v>148</v>
      </c>
      <c r="B150" s="4">
        <v>2044</v>
      </c>
      <c r="C150" s="4" t="s">
        <v>555</v>
      </c>
      <c r="D150" s="4" t="s">
        <v>556</v>
      </c>
      <c r="E150" s="369">
        <v>271756</v>
      </c>
      <c r="F150" s="370">
        <v>271756</v>
      </c>
      <c r="G150" s="4">
        <v>2044</v>
      </c>
      <c r="J150" s="4">
        <f t="shared" si="6"/>
        <v>6</v>
      </c>
      <c r="K150" s="371" t="s">
        <v>268</v>
      </c>
      <c r="L150" s="4" t="str">
        <f t="shared" si="7"/>
        <v>00271756</v>
      </c>
      <c r="M150" s="4">
        <v>2044</v>
      </c>
    </row>
    <row r="151" spans="1:13" ht="12.75">
      <c r="A151" s="4">
        <v>149</v>
      </c>
      <c r="B151" s="4">
        <v>2045</v>
      </c>
      <c r="C151" s="4" t="s">
        <v>557</v>
      </c>
      <c r="D151" s="4" t="s">
        <v>558</v>
      </c>
      <c r="E151" s="369">
        <v>271764</v>
      </c>
      <c r="F151" s="370">
        <v>271764</v>
      </c>
      <c r="G151" s="4">
        <v>2045</v>
      </c>
      <c r="J151" s="4">
        <f t="shared" si="6"/>
        <v>6</v>
      </c>
      <c r="K151" s="371" t="s">
        <v>268</v>
      </c>
      <c r="L151" s="4" t="str">
        <f t="shared" si="7"/>
        <v>00271764</v>
      </c>
      <c r="M151" s="4">
        <v>2045</v>
      </c>
    </row>
    <row r="152" spans="1:13" ht="12.75">
      <c r="A152" s="4">
        <v>150</v>
      </c>
      <c r="B152" s="4">
        <v>2046</v>
      </c>
      <c r="C152" s="4" t="s">
        <v>559</v>
      </c>
      <c r="D152" s="4" t="s">
        <v>560</v>
      </c>
      <c r="E152" s="369">
        <v>578436</v>
      </c>
      <c r="F152" s="370">
        <v>578436</v>
      </c>
      <c r="G152" s="4">
        <v>2046</v>
      </c>
      <c r="J152" s="4">
        <f t="shared" si="6"/>
        <v>6</v>
      </c>
      <c r="K152" s="371" t="s">
        <v>268</v>
      </c>
      <c r="L152" s="4" t="str">
        <f t="shared" si="7"/>
        <v>00578436</v>
      </c>
      <c r="M152" s="4">
        <v>2046</v>
      </c>
    </row>
    <row r="153" spans="1:13" ht="12.75">
      <c r="A153" s="4">
        <v>151</v>
      </c>
      <c r="B153" s="4">
        <v>2047</v>
      </c>
      <c r="C153" s="4" t="s">
        <v>561</v>
      </c>
      <c r="D153" s="4" t="s">
        <v>562</v>
      </c>
      <c r="E153" s="369">
        <v>271781</v>
      </c>
      <c r="F153" s="370">
        <v>271781</v>
      </c>
      <c r="G153" s="4">
        <v>2047</v>
      </c>
      <c r="J153" s="4">
        <f t="shared" si="6"/>
        <v>6</v>
      </c>
      <c r="K153" s="371" t="s">
        <v>268</v>
      </c>
      <c r="L153" s="4" t="str">
        <f t="shared" si="7"/>
        <v>00271781</v>
      </c>
      <c r="M153" s="4">
        <v>2047</v>
      </c>
    </row>
    <row r="154" spans="1:13" ht="12.75">
      <c r="A154" s="4">
        <v>152</v>
      </c>
      <c r="B154" s="4">
        <v>2048</v>
      </c>
      <c r="C154" s="4" t="s">
        <v>351</v>
      </c>
      <c r="D154" s="4" t="s">
        <v>563</v>
      </c>
      <c r="E154" s="369">
        <v>271799</v>
      </c>
      <c r="F154" s="370">
        <v>271799</v>
      </c>
      <c r="G154" s="4">
        <v>2048</v>
      </c>
      <c r="J154" s="4">
        <f t="shared" si="6"/>
        <v>6</v>
      </c>
      <c r="K154" s="371" t="s">
        <v>268</v>
      </c>
      <c r="L154" s="4" t="str">
        <f t="shared" si="7"/>
        <v>00271799</v>
      </c>
      <c r="M154" s="4">
        <v>2048</v>
      </c>
    </row>
    <row r="155" spans="1:13" ht="12.75">
      <c r="A155" s="4">
        <v>153</v>
      </c>
      <c r="B155" s="4">
        <v>2049</v>
      </c>
      <c r="C155" s="4" t="s">
        <v>564</v>
      </c>
      <c r="D155" s="4" t="s">
        <v>565</v>
      </c>
      <c r="E155" s="369">
        <v>271802</v>
      </c>
      <c r="F155" s="370">
        <v>271802</v>
      </c>
      <c r="G155" s="4">
        <v>2049</v>
      </c>
      <c r="J155" s="4">
        <f t="shared" si="6"/>
        <v>6</v>
      </c>
      <c r="K155" s="371" t="s">
        <v>268</v>
      </c>
      <c r="L155" s="4" t="str">
        <f t="shared" si="7"/>
        <v>00271802</v>
      </c>
      <c r="M155" s="4">
        <v>2049</v>
      </c>
    </row>
    <row r="156" spans="1:13" ht="12.75">
      <c r="A156" s="4">
        <v>154</v>
      </c>
      <c r="B156" s="4">
        <v>2050</v>
      </c>
      <c r="C156" s="4" t="s">
        <v>566</v>
      </c>
      <c r="D156" s="4" t="s">
        <v>567</v>
      </c>
      <c r="E156" s="369">
        <v>271811</v>
      </c>
      <c r="F156" s="370">
        <v>271811</v>
      </c>
      <c r="G156" s="4">
        <v>2050</v>
      </c>
      <c r="J156" s="4">
        <f t="shared" si="6"/>
        <v>6</v>
      </c>
      <c r="K156" s="371" t="s">
        <v>268</v>
      </c>
      <c r="L156" s="4" t="str">
        <f t="shared" si="7"/>
        <v>00271811</v>
      </c>
      <c r="M156" s="4">
        <v>2050</v>
      </c>
    </row>
    <row r="157" spans="1:13" ht="12.75">
      <c r="A157" s="4">
        <v>155</v>
      </c>
      <c r="B157" s="4">
        <v>2051</v>
      </c>
      <c r="C157" s="4" t="s">
        <v>568</v>
      </c>
      <c r="D157" s="4" t="s">
        <v>569</v>
      </c>
      <c r="E157" s="369">
        <v>578444</v>
      </c>
      <c r="F157" s="370">
        <v>578444</v>
      </c>
      <c r="G157" s="4">
        <v>2051</v>
      </c>
      <c r="J157" s="4">
        <f t="shared" si="6"/>
        <v>6</v>
      </c>
      <c r="K157" s="371" t="s">
        <v>268</v>
      </c>
      <c r="L157" s="4" t="str">
        <f t="shared" si="7"/>
        <v>00578444</v>
      </c>
      <c r="M157" s="4">
        <v>2051</v>
      </c>
    </row>
    <row r="158" spans="1:13" ht="12.75">
      <c r="A158" s="4">
        <v>156</v>
      </c>
      <c r="B158" s="4">
        <v>2052</v>
      </c>
      <c r="C158" s="4" t="s">
        <v>570</v>
      </c>
      <c r="D158" s="4" t="s">
        <v>571</v>
      </c>
      <c r="E158" s="369">
        <v>271845</v>
      </c>
      <c r="F158" s="370">
        <v>271845</v>
      </c>
      <c r="G158" s="4">
        <v>2052</v>
      </c>
      <c r="J158" s="4">
        <f t="shared" si="6"/>
        <v>6</v>
      </c>
      <c r="K158" s="371" t="s">
        <v>268</v>
      </c>
      <c r="L158" s="4" t="str">
        <f t="shared" si="7"/>
        <v>00271845</v>
      </c>
      <c r="M158" s="4">
        <v>2052</v>
      </c>
    </row>
    <row r="159" spans="1:13" ht="12.75">
      <c r="A159" s="4">
        <v>157</v>
      </c>
      <c r="B159" s="4">
        <v>2053</v>
      </c>
      <c r="C159" s="4" t="s">
        <v>572</v>
      </c>
      <c r="D159" s="4" t="s">
        <v>573</v>
      </c>
      <c r="E159" s="369">
        <v>271853</v>
      </c>
      <c r="F159" s="370">
        <v>271853</v>
      </c>
      <c r="G159" s="4">
        <v>2053</v>
      </c>
      <c r="J159" s="4">
        <f t="shared" si="6"/>
        <v>6</v>
      </c>
      <c r="K159" s="371" t="s">
        <v>268</v>
      </c>
      <c r="L159" s="4" t="str">
        <f t="shared" si="7"/>
        <v>00271853</v>
      </c>
      <c r="M159" s="4">
        <v>2053</v>
      </c>
    </row>
    <row r="160" spans="1:13" ht="12.75">
      <c r="A160" s="4">
        <v>158</v>
      </c>
      <c r="B160" s="4">
        <v>2054</v>
      </c>
      <c r="C160" s="4" t="s">
        <v>574</v>
      </c>
      <c r="D160" s="4" t="s">
        <v>575</v>
      </c>
      <c r="E160" s="369">
        <v>271870</v>
      </c>
      <c r="F160" s="370">
        <v>271870</v>
      </c>
      <c r="G160" s="4">
        <v>2054</v>
      </c>
      <c r="J160" s="4">
        <f t="shared" si="6"/>
        <v>6</v>
      </c>
      <c r="K160" s="371" t="s">
        <v>268</v>
      </c>
      <c r="L160" s="4" t="str">
        <f t="shared" si="7"/>
        <v>00271870</v>
      </c>
      <c r="M160" s="4">
        <v>2054</v>
      </c>
    </row>
    <row r="161" spans="1:13" ht="12.75">
      <c r="A161" s="4">
        <v>159</v>
      </c>
      <c r="B161" s="4">
        <v>2055</v>
      </c>
      <c r="C161" s="4" t="s">
        <v>576</v>
      </c>
      <c r="D161" s="4" t="s">
        <v>577</v>
      </c>
      <c r="E161" s="369">
        <v>578452</v>
      </c>
      <c r="F161" s="370">
        <v>578452</v>
      </c>
      <c r="G161" s="4">
        <v>2055</v>
      </c>
      <c r="J161" s="4">
        <f t="shared" si="6"/>
        <v>6</v>
      </c>
      <c r="K161" s="371" t="s">
        <v>268</v>
      </c>
      <c r="L161" s="4" t="str">
        <f t="shared" si="7"/>
        <v>00578452</v>
      </c>
      <c r="M161" s="4">
        <v>2055</v>
      </c>
    </row>
    <row r="162" spans="1:13" ht="12.75">
      <c r="A162" s="4">
        <v>160</v>
      </c>
      <c r="B162" s="4">
        <v>2056</v>
      </c>
      <c r="C162" s="4" t="s">
        <v>578</v>
      </c>
      <c r="D162" s="4" t="s">
        <v>579</v>
      </c>
      <c r="E162" s="369">
        <v>271888</v>
      </c>
      <c r="F162" s="370">
        <v>271888</v>
      </c>
      <c r="G162" s="4">
        <v>2056</v>
      </c>
      <c r="J162" s="4">
        <f t="shared" si="6"/>
        <v>6</v>
      </c>
      <c r="K162" s="371" t="s">
        <v>268</v>
      </c>
      <c r="L162" s="4" t="str">
        <f t="shared" si="7"/>
        <v>00271888</v>
      </c>
      <c r="M162" s="4">
        <v>2056</v>
      </c>
    </row>
    <row r="163" spans="1:13" ht="12.75">
      <c r="A163" s="4">
        <v>161</v>
      </c>
      <c r="B163" s="4">
        <v>2057</v>
      </c>
      <c r="C163" s="4" t="s">
        <v>580</v>
      </c>
      <c r="D163" s="4" t="s">
        <v>581</v>
      </c>
      <c r="E163" s="369">
        <v>578461</v>
      </c>
      <c r="F163" s="370">
        <v>578461</v>
      </c>
      <c r="G163" s="4">
        <v>2057</v>
      </c>
      <c r="J163" s="4">
        <f t="shared" si="6"/>
        <v>6</v>
      </c>
      <c r="K163" s="371" t="s">
        <v>268</v>
      </c>
      <c r="L163" s="4" t="str">
        <f t="shared" si="7"/>
        <v>00578461</v>
      </c>
      <c r="M163" s="4">
        <v>2057</v>
      </c>
    </row>
    <row r="164" spans="1:13" ht="12.75">
      <c r="A164" s="4">
        <v>162</v>
      </c>
      <c r="B164" s="4">
        <v>2058</v>
      </c>
      <c r="C164" s="4" t="s">
        <v>582</v>
      </c>
      <c r="D164" s="4" t="s">
        <v>583</v>
      </c>
      <c r="E164" s="369">
        <v>578479</v>
      </c>
      <c r="F164" s="370">
        <v>578479</v>
      </c>
      <c r="G164" s="4">
        <v>2058</v>
      </c>
      <c r="J164" s="4">
        <f t="shared" si="6"/>
        <v>6</v>
      </c>
      <c r="K164" s="371" t="s">
        <v>268</v>
      </c>
      <c r="L164" s="4" t="str">
        <f t="shared" si="7"/>
        <v>00578479</v>
      </c>
      <c r="M164" s="4">
        <v>2058</v>
      </c>
    </row>
    <row r="165" spans="1:13" ht="12.75">
      <c r="A165" s="4">
        <v>163</v>
      </c>
      <c r="B165" s="4">
        <v>2059</v>
      </c>
      <c r="C165" s="4" t="s">
        <v>584</v>
      </c>
      <c r="D165" s="4" t="s">
        <v>585</v>
      </c>
      <c r="E165" s="369">
        <v>578487</v>
      </c>
      <c r="F165" s="370">
        <v>578487</v>
      </c>
      <c r="G165" s="4">
        <v>2059</v>
      </c>
      <c r="J165" s="4">
        <f t="shared" si="6"/>
        <v>6</v>
      </c>
      <c r="K165" s="371" t="s">
        <v>268</v>
      </c>
      <c r="L165" s="4" t="str">
        <f t="shared" si="7"/>
        <v>00578487</v>
      </c>
      <c r="M165" s="4">
        <v>2059</v>
      </c>
    </row>
    <row r="166" spans="1:13" ht="12.75">
      <c r="A166" s="4">
        <v>164</v>
      </c>
      <c r="B166" s="4">
        <v>2060</v>
      </c>
      <c r="C166" s="4" t="s">
        <v>586</v>
      </c>
      <c r="D166" s="4" t="s">
        <v>587</v>
      </c>
      <c r="E166" s="369">
        <v>271900</v>
      </c>
      <c r="F166" s="370">
        <v>271900</v>
      </c>
      <c r="G166" s="4">
        <v>2060</v>
      </c>
      <c r="J166" s="4">
        <f t="shared" si="6"/>
        <v>6</v>
      </c>
      <c r="K166" s="371" t="s">
        <v>268</v>
      </c>
      <c r="L166" s="4" t="str">
        <f t="shared" si="7"/>
        <v>00271900</v>
      </c>
      <c r="M166" s="4">
        <v>2060</v>
      </c>
    </row>
    <row r="167" spans="1:13" ht="12.75">
      <c r="A167" s="4">
        <v>165</v>
      </c>
      <c r="B167" s="4">
        <v>2061</v>
      </c>
      <c r="C167" s="4" t="s">
        <v>588</v>
      </c>
      <c r="D167" s="4" t="s">
        <v>589</v>
      </c>
      <c r="E167" s="369">
        <v>578495</v>
      </c>
      <c r="F167" s="370">
        <v>578495</v>
      </c>
      <c r="G167" s="4">
        <v>2061</v>
      </c>
      <c r="J167" s="4">
        <f t="shared" si="6"/>
        <v>6</v>
      </c>
      <c r="K167" s="371" t="s">
        <v>268</v>
      </c>
      <c r="L167" s="4" t="str">
        <f t="shared" si="7"/>
        <v>00578495</v>
      </c>
      <c r="M167" s="4">
        <v>2061</v>
      </c>
    </row>
    <row r="168" spans="1:13" ht="12.75">
      <c r="A168" s="4">
        <v>166</v>
      </c>
      <c r="B168" s="4">
        <v>2062</v>
      </c>
      <c r="C168" s="4" t="s">
        <v>590</v>
      </c>
      <c r="D168" s="4" t="s">
        <v>591</v>
      </c>
      <c r="E168" s="369">
        <v>271942</v>
      </c>
      <c r="F168" s="370">
        <v>271942</v>
      </c>
      <c r="G168" s="4">
        <v>2062</v>
      </c>
      <c r="J168" s="4">
        <f t="shared" si="6"/>
        <v>6</v>
      </c>
      <c r="K168" s="371" t="s">
        <v>268</v>
      </c>
      <c r="L168" s="4" t="str">
        <f t="shared" si="7"/>
        <v>00271942</v>
      </c>
      <c r="M168" s="4">
        <v>2062</v>
      </c>
    </row>
    <row r="169" spans="1:13" ht="12.75">
      <c r="A169" s="4">
        <v>167</v>
      </c>
      <c r="B169" s="4">
        <v>2063</v>
      </c>
      <c r="C169" s="4" t="s">
        <v>592</v>
      </c>
      <c r="D169" s="4" t="s">
        <v>593</v>
      </c>
      <c r="E169" s="369">
        <v>271926</v>
      </c>
      <c r="F169" s="370">
        <v>271926</v>
      </c>
      <c r="G169" s="4">
        <v>2063</v>
      </c>
      <c r="J169" s="4">
        <f t="shared" si="6"/>
        <v>6</v>
      </c>
      <c r="K169" s="371" t="s">
        <v>268</v>
      </c>
      <c r="L169" s="4" t="str">
        <f t="shared" si="7"/>
        <v>00271926</v>
      </c>
      <c r="M169" s="4">
        <v>2063</v>
      </c>
    </row>
    <row r="170" spans="1:13" ht="12.75">
      <c r="A170" s="4">
        <v>168</v>
      </c>
      <c r="B170" s="4">
        <v>2064</v>
      </c>
      <c r="C170" s="4" t="s">
        <v>594</v>
      </c>
      <c r="D170" s="4" t="s">
        <v>595</v>
      </c>
      <c r="E170" s="369">
        <v>578509</v>
      </c>
      <c r="F170" s="370">
        <v>578509</v>
      </c>
      <c r="G170" s="4">
        <v>2064</v>
      </c>
      <c r="J170" s="4">
        <f t="shared" si="6"/>
        <v>6</v>
      </c>
      <c r="K170" s="371" t="s">
        <v>268</v>
      </c>
      <c r="L170" s="4" t="str">
        <f t="shared" si="7"/>
        <v>00578509</v>
      </c>
      <c r="M170" s="4">
        <v>2064</v>
      </c>
    </row>
    <row r="171" spans="1:13" ht="12.75">
      <c r="A171" s="4">
        <v>169</v>
      </c>
      <c r="B171" s="4">
        <v>2065</v>
      </c>
      <c r="C171" s="4" t="s">
        <v>596</v>
      </c>
      <c r="D171" s="4" t="s">
        <v>597</v>
      </c>
      <c r="E171" s="369">
        <v>271951</v>
      </c>
      <c r="F171" s="370">
        <v>271951</v>
      </c>
      <c r="G171" s="4">
        <v>2065</v>
      </c>
      <c r="J171" s="4">
        <f t="shared" si="6"/>
        <v>6</v>
      </c>
      <c r="K171" s="371" t="s">
        <v>268</v>
      </c>
      <c r="L171" s="4" t="str">
        <f aca="true" t="shared" si="8" ref="L171:L202">CONCATENATE(K171,F171)</f>
        <v>00271951</v>
      </c>
      <c r="M171" s="4">
        <v>2065</v>
      </c>
    </row>
    <row r="172" spans="1:13" ht="12.75">
      <c r="A172" s="4">
        <v>170</v>
      </c>
      <c r="B172" s="4">
        <v>2066</v>
      </c>
      <c r="C172" s="4" t="s">
        <v>598</v>
      </c>
      <c r="D172" s="4" t="s">
        <v>599</v>
      </c>
      <c r="E172" s="369">
        <v>271977</v>
      </c>
      <c r="F172" s="370">
        <v>271977</v>
      </c>
      <c r="G172" s="4">
        <v>2066</v>
      </c>
      <c r="J172" s="4">
        <f t="shared" si="6"/>
        <v>6</v>
      </c>
      <c r="K172" s="371" t="s">
        <v>268</v>
      </c>
      <c r="L172" s="4" t="str">
        <f t="shared" si="8"/>
        <v>00271977</v>
      </c>
      <c r="M172" s="4">
        <v>2066</v>
      </c>
    </row>
    <row r="173" spans="1:13" ht="12.75">
      <c r="A173" s="4">
        <v>171</v>
      </c>
      <c r="B173" s="4">
        <v>2067</v>
      </c>
      <c r="C173" s="4" t="s">
        <v>600</v>
      </c>
      <c r="D173" s="4" t="s">
        <v>601</v>
      </c>
      <c r="E173" s="369">
        <v>272001</v>
      </c>
      <c r="F173" s="370">
        <v>272001</v>
      </c>
      <c r="G173" s="4">
        <v>2067</v>
      </c>
      <c r="J173" s="4">
        <f t="shared" si="6"/>
        <v>6</v>
      </c>
      <c r="K173" s="371" t="s">
        <v>268</v>
      </c>
      <c r="L173" s="4" t="str">
        <f t="shared" si="8"/>
        <v>00272001</v>
      </c>
      <c r="M173" s="4">
        <v>2067</v>
      </c>
    </row>
    <row r="174" spans="1:13" ht="12.75">
      <c r="A174" s="4">
        <v>172</v>
      </c>
      <c r="B174" s="4">
        <v>2068</v>
      </c>
      <c r="C174" s="4" t="s">
        <v>602</v>
      </c>
      <c r="D174" s="4" t="s">
        <v>603</v>
      </c>
      <c r="E174" s="369">
        <v>578517</v>
      </c>
      <c r="F174" s="370">
        <v>578517</v>
      </c>
      <c r="G174" s="4">
        <v>2068</v>
      </c>
      <c r="J174" s="4">
        <f t="shared" si="6"/>
        <v>6</v>
      </c>
      <c r="K174" s="371" t="s">
        <v>268</v>
      </c>
      <c r="L174" s="4" t="str">
        <f t="shared" si="8"/>
        <v>00578517</v>
      </c>
      <c r="M174" s="4">
        <v>2068</v>
      </c>
    </row>
    <row r="175" spans="1:13" ht="12.75">
      <c r="A175" s="4">
        <v>173</v>
      </c>
      <c r="B175" s="4">
        <v>2069</v>
      </c>
      <c r="C175" s="4" t="s">
        <v>604</v>
      </c>
      <c r="D175" s="4" t="s">
        <v>605</v>
      </c>
      <c r="E175" s="369">
        <v>578525</v>
      </c>
      <c r="F175" s="370">
        <v>578525</v>
      </c>
      <c r="G175" s="4">
        <v>2069</v>
      </c>
      <c r="J175" s="4">
        <f t="shared" si="6"/>
        <v>6</v>
      </c>
      <c r="K175" s="371" t="s">
        <v>268</v>
      </c>
      <c r="L175" s="4" t="str">
        <f t="shared" si="8"/>
        <v>00578525</v>
      </c>
      <c r="M175" s="4">
        <v>2069</v>
      </c>
    </row>
    <row r="176" spans="1:13" ht="12.75">
      <c r="A176" s="4">
        <v>174</v>
      </c>
      <c r="B176" s="4">
        <v>2070</v>
      </c>
      <c r="C176" s="4" t="s">
        <v>606</v>
      </c>
      <c r="D176" s="4" t="s">
        <v>607</v>
      </c>
      <c r="E176" s="369">
        <v>578533</v>
      </c>
      <c r="F176" s="370">
        <v>578533</v>
      </c>
      <c r="G176" s="4">
        <v>2070</v>
      </c>
      <c r="J176" s="4">
        <f t="shared" si="6"/>
        <v>6</v>
      </c>
      <c r="K176" s="371" t="s">
        <v>268</v>
      </c>
      <c r="L176" s="4" t="str">
        <f t="shared" si="8"/>
        <v>00578533</v>
      </c>
      <c r="M176" s="4">
        <v>2070</v>
      </c>
    </row>
    <row r="177" spans="1:13" ht="12.75">
      <c r="A177" s="4">
        <v>175</v>
      </c>
      <c r="B177" s="4">
        <v>2071</v>
      </c>
      <c r="C177" s="4" t="s">
        <v>608</v>
      </c>
      <c r="D177" s="4" t="s">
        <v>609</v>
      </c>
      <c r="E177" s="369">
        <v>272078</v>
      </c>
      <c r="F177" s="370">
        <v>272078</v>
      </c>
      <c r="G177" s="4">
        <v>2071</v>
      </c>
      <c r="J177" s="4">
        <f t="shared" si="6"/>
        <v>6</v>
      </c>
      <c r="K177" s="371" t="s">
        <v>268</v>
      </c>
      <c r="L177" s="4" t="str">
        <f t="shared" si="8"/>
        <v>00272078</v>
      </c>
      <c r="M177" s="4">
        <v>2071</v>
      </c>
    </row>
    <row r="178" spans="1:13" ht="12.75">
      <c r="A178" s="4">
        <v>176</v>
      </c>
      <c r="B178" s="4">
        <v>2072</v>
      </c>
      <c r="C178" s="4" t="s">
        <v>610</v>
      </c>
      <c r="D178" s="4" t="s">
        <v>611</v>
      </c>
      <c r="E178" s="369">
        <v>272086</v>
      </c>
      <c r="F178" s="370">
        <v>272086</v>
      </c>
      <c r="G178" s="4">
        <v>2072</v>
      </c>
      <c r="J178" s="4">
        <f t="shared" si="6"/>
        <v>6</v>
      </c>
      <c r="K178" s="371" t="s">
        <v>268</v>
      </c>
      <c r="L178" s="4" t="str">
        <f t="shared" si="8"/>
        <v>00272086</v>
      </c>
      <c r="M178" s="4">
        <v>2072</v>
      </c>
    </row>
    <row r="179" spans="1:13" ht="12.75">
      <c r="A179" s="4">
        <v>177</v>
      </c>
      <c r="B179" s="4">
        <v>2073</v>
      </c>
      <c r="C179" s="4" t="s">
        <v>612</v>
      </c>
      <c r="D179" s="4" t="s">
        <v>613</v>
      </c>
      <c r="E179" s="369">
        <v>578541</v>
      </c>
      <c r="F179" s="370">
        <v>578541</v>
      </c>
      <c r="G179" s="4">
        <v>2073</v>
      </c>
      <c r="J179" s="4">
        <f t="shared" si="6"/>
        <v>6</v>
      </c>
      <c r="K179" s="371" t="s">
        <v>268</v>
      </c>
      <c r="L179" s="4" t="str">
        <f t="shared" si="8"/>
        <v>00578541</v>
      </c>
      <c r="M179" s="4">
        <v>2073</v>
      </c>
    </row>
    <row r="180" spans="1:13" ht="12.75">
      <c r="A180" s="4">
        <v>178</v>
      </c>
      <c r="B180" s="4">
        <v>2074</v>
      </c>
      <c r="C180" s="4" t="s">
        <v>614</v>
      </c>
      <c r="D180" s="4" t="s">
        <v>615</v>
      </c>
      <c r="E180" s="369">
        <v>578550</v>
      </c>
      <c r="F180" s="370">
        <v>578550</v>
      </c>
      <c r="G180" s="4">
        <v>2074</v>
      </c>
      <c r="J180" s="4">
        <f t="shared" si="6"/>
        <v>6</v>
      </c>
      <c r="K180" s="371" t="s">
        <v>268</v>
      </c>
      <c r="L180" s="4" t="str">
        <f t="shared" si="8"/>
        <v>00578550</v>
      </c>
      <c r="M180" s="4">
        <v>2074</v>
      </c>
    </row>
    <row r="181" spans="1:13" ht="12.75">
      <c r="A181" s="4">
        <v>179</v>
      </c>
      <c r="B181" s="4">
        <v>2075</v>
      </c>
      <c r="C181" s="4" t="s">
        <v>616</v>
      </c>
      <c r="D181" s="4" t="s">
        <v>617</v>
      </c>
      <c r="E181" s="369">
        <v>272094</v>
      </c>
      <c r="F181" s="370">
        <v>272094</v>
      </c>
      <c r="G181" s="4">
        <v>2075</v>
      </c>
      <c r="J181" s="4">
        <f t="shared" si="6"/>
        <v>6</v>
      </c>
      <c r="K181" s="371" t="s">
        <v>268</v>
      </c>
      <c r="L181" s="4" t="str">
        <f t="shared" si="8"/>
        <v>00272094</v>
      </c>
      <c r="M181" s="4">
        <v>2075</v>
      </c>
    </row>
    <row r="182" spans="1:13" ht="12.75">
      <c r="A182" s="4">
        <v>180</v>
      </c>
      <c r="B182" s="4">
        <v>2076</v>
      </c>
      <c r="C182" s="4" t="s">
        <v>618</v>
      </c>
      <c r="D182" s="4" t="s">
        <v>619</v>
      </c>
      <c r="E182" s="369">
        <v>578568</v>
      </c>
      <c r="F182" s="370">
        <v>578568</v>
      </c>
      <c r="G182" s="4">
        <v>2076</v>
      </c>
      <c r="J182" s="4">
        <f t="shared" si="6"/>
        <v>6</v>
      </c>
      <c r="K182" s="371" t="s">
        <v>268</v>
      </c>
      <c r="L182" s="4" t="str">
        <f t="shared" si="8"/>
        <v>00578568</v>
      </c>
      <c r="M182" s="4">
        <v>2076</v>
      </c>
    </row>
    <row r="183" spans="1:13" ht="12.75">
      <c r="A183" s="4">
        <v>181</v>
      </c>
      <c r="B183" s="4">
        <v>2077</v>
      </c>
      <c r="C183" s="4" t="s">
        <v>620</v>
      </c>
      <c r="D183" s="4" t="s">
        <v>621</v>
      </c>
      <c r="E183" s="369">
        <v>272108</v>
      </c>
      <c r="F183" s="370">
        <v>272108</v>
      </c>
      <c r="G183" s="4">
        <v>2077</v>
      </c>
      <c r="J183" s="4">
        <f t="shared" si="6"/>
        <v>6</v>
      </c>
      <c r="K183" s="371" t="s">
        <v>268</v>
      </c>
      <c r="L183" s="4" t="str">
        <f t="shared" si="8"/>
        <v>00272108</v>
      </c>
      <c r="M183" s="4">
        <v>2077</v>
      </c>
    </row>
    <row r="184" spans="1:13" ht="12.75">
      <c r="A184" s="4">
        <v>182</v>
      </c>
      <c r="B184" s="4">
        <v>2078</v>
      </c>
      <c r="C184" s="4" t="s">
        <v>622</v>
      </c>
      <c r="D184" s="4" t="s">
        <v>623</v>
      </c>
      <c r="E184" s="369">
        <v>578576</v>
      </c>
      <c r="F184" s="370">
        <v>578576</v>
      </c>
      <c r="G184" s="4">
        <v>2078</v>
      </c>
      <c r="J184" s="4">
        <f t="shared" si="6"/>
        <v>6</v>
      </c>
      <c r="K184" s="371" t="s">
        <v>268</v>
      </c>
      <c r="L184" s="4" t="str">
        <f t="shared" si="8"/>
        <v>00578576</v>
      </c>
      <c r="M184" s="4">
        <v>2078</v>
      </c>
    </row>
    <row r="185" spans="1:13" ht="12.75">
      <c r="A185" s="4">
        <v>183</v>
      </c>
      <c r="B185" s="4">
        <v>2079</v>
      </c>
      <c r="C185" s="4" t="s">
        <v>624</v>
      </c>
      <c r="D185" s="4" t="s">
        <v>625</v>
      </c>
      <c r="E185" s="369">
        <v>272124</v>
      </c>
      <c r="F185" s="370">
        <v>272124</v>
      </c>
      <c r="G185" s="4">
        <v>2079</v>
      </c>
      <c r="J185" s="4">
        <f t="shared" si="6"/>
        <v>6</v>
      </c>
      <c r="K185" s="371" t="s">
        <v>268</v>
      </c>
      <c r="L185" s="4" t="str">
        <f t="shared" si="8"/>
        <v>00272124</v>
      </c>
      <c r="M185" s="4">
        <v>2079</v>
      </c>
    </row>
    <row r="186" spans="1:13" ht="12.75">
      <c r="A186" s="4">
        <v>184</v>
      </c>
      <c r="B186" s="4">
        <v>2080</v>
      </c>
      <c r="C186" s="4" t="s">
        <v>626</v>
      </c>
      <c r="D186" s="4" t="s">
        <v>627</v>
      </c>
      <c r="E186" s="369">
        <v>272132</v>
      </c>
      <c r="F186" s="370">
        <v>272132</v>
      </c>
      <c r="G186" s="4">
        <v>2080</v>
      </c>
      <c r="J186" s="4">
        <f t="shared" si="6"/>
        <v>6</v>
      </c>
      <c r="K186" s="371" t="s">
        <v>268</v>
      </c>
      <c r="L186" s="4" t="str">
        <f t="shared" si="8"/>
        <v>00272132</v>
      </c>
      <c r="M186" s="4">
        <v>2080</v>
      </c>
    </row>
    <row r="187" spans="1:13" ht="12.75">
      <c r="A187" s="4">
        <v>185</v>
      </c>
      <c r="B187" s="4">
        <v>2081</v>
      </c>
      <c r="C187" s="4" t="s">
        <v>628</v>
      </c>
      <c r="D187" s="4" t="s">
        <v>629</v>
      </c>
      <c r="E187" s="369">
        <v>47478179</v>
      </c>
      <c r="F187" s="370">
        <v>47478179</v>
      </c>
      <c r="G187" s="4">
        <v>2081</v>
      </c>
      <c r="J187" s="4">
        <f t="shared" si="6"/>
        <v>8</v>
      </c>
      <c r="L187" s="4" t="str">
        <f t="shared" si="8"/>
        <v>47478179</v>
      </c>
      <c r="M187" s="4">
        <v>2081</v>
      </c>
    </row>
    <row r="188" spans="1:13" ht="12.75">
      <c r="A188" s="4">
        <v>186</v>
      </c>
      <c r="B188" s="4">
        <v>2082</v>
      </c>
      <c r="C188" s="4" t="s">
        <v>630</v>
      </c>
      <c r="D188" s="4" t="s">
        <v>631</v>
      </c>
      <c r="E188" s="369">
        <v>578584</v>
      </c>
      <c r="F188" s="370">
        <v>578584</v>
      </c>
      <c r="G188" s="4">
        <v>2082</v>
      </c>
      <c r="J188" s="4">
        <f t="shared" si="6"/>
        <v>6</v>
      </c>
      <c r="K188" s="371" t="s">
        <v>268</v>
      </c>
      <c r="L188" s="4" t="str">
        <f t="shared" si="8"/>
        <v>00578584</v>
      </c>
      <c r="M188" s="4">
        <v>2082</v>
      </c>
    </row>
    <row r="189" spans="1:13" ht="12.75">
      <c r="A189" s="4">
        <v>187</v>
      </c>
      <c r="B189" s="4">
        <v>2083</v>
      </c>
      <c r="C189" s="4" t="s">
        <v>632</v>
      </c>
      <c r="D189" s="4" t="s">
        <v>633</v>
      </c>
      <c r="E189" s="369">
        <v>35513</v>
      </c>
      <c r="F189" s="370">
        <v>35513</v>
      </c>
      <c r="G189" s="4">
        <v>2083</v>
      </c>
      <c r="J189" s="4">
        <f t="shared" si="6"/>
        <v>5</v>
      </c>
      <c r="K189" s="371" t="s">
        <v>634</v>
      </c>
      <c r="L189" s="4" t="str">
        <f t="shared" si="8"/>
        <v>00035513</v>
      </c>
      <c r="M189" s="4">
        <v>2083</v>
      </c>
    </row>
    <row r="190" spans="1:13" ht="12.75">
      <c r="A190" s="4">
        <v>188</v>
      </c>
      <c r="B190" s="4">
        <v>2084</v>
      </c>
      <c r="C190" s="4" t="s">
        <v>635</v>
      </c>
      <c r="D190" s="4" t="s">
        <v>636</v>
      </c>
      <c r="E190" s="369">
        <v>272175</v>
      </c>
      <c r="F190" s="370">
        <v>272175</v>
      </c>
      <c r="G190" s="4">
        <v>2084</v>
      </c>
      <c r="J190" s="4">
        <f t="shared" si="6"/>
        <v>6</v>
      </c>
      <c r="K190" s="371" t="s">
        <v>268</v>
      </c>
      <c r="L190" s="4" t="str">
        <f t="shared" si="8"/>
        <v>00272175</v>
      </c>
      <c r="M190" s="4">
        <v>2084</v>
      </c>
    </row>
    <row r="191" spans="1:13" ht="12.75">
      <c r="A191" s="4">
        <v>189</v>
      </c>
      <c r="B191" s="4">
        <v>2085</v>
      </c>
      <c r="C191" s="4" t="s">
        <v>637</v>
      </c>
      <c r="D191" s="4" t="s">
        <v>638</v>
      </c>
      <c r="E191" s="369">
        <v>578592</v>
      </c>
      <c r="F191" s="370">
        <v>578592</v>
      </c>
      <c r="G191" s="4">
        <v>2085</v>
      </c>
      <c r="J191" s="4">
        <f t="shared" si="6"/>
        <v>6</v>
      </c>
      <c r="K191" s="371" t="s">
        <v>268</v>
      </c>
      <c r="L191" s="4" t="str">
        <f t="shared" si="8"/>
        <v>00578592</v>
      </c>
      <c r="M191" s="4">
        <v>2085</v>
      </c>
    </row>
    <row r="192" spans="1:13" ht="12.75">
      <c r="A192" s="4">
        <v>190</v>
      </c>
      <c r="B192" s="4">
        <v>2086</v>
      </c>
      <c r="C192" s="4" t="s">
        <v>639</v>
      </c>
      <c r="D192" s="4" t="s">
        <v>640</v>
      </c>
      <c r="E192" s="369">
        <v>578606</v>
      </c>
      <c r="F192" s="370">
        <v>578606</v>
      </c>
      <c r="G192" s="4">
        <v>2086</v>
      </c>
      <c r="J192" s="4">
        <f t="shared" si="6"/>
        <v>6</v>
      </c>
      <c r="K192" s="371" t="s">
        <v>268</v>
      </c>
      <c r="L192" s="4" t="str">
        <f t="shared" si="8"/>
        <v>00578606</v>
      </c>
      <c r="M192" s="4">
        <v>2086</v>
      </c>
    </row>
    <row r="193" spans="1:13" ht="12.75">
      <c r="A193" s="4">
        <v>191</v>
      </c>
      <c r="B193" s="4">
        <v>2087</v>
      </c>
      <c r="C193" s="4" t="s">
        <v>641</v>
      </c>
      <c r="D193" s="4" t="s">
        <v>642</v>
      </c>
      <c r="E193" s="369">
        <v>578614</v>
      </c>
      <c r="F193" s="370">
        <v>578614</v>
      </c>
      <c r="G193" s="4">
        <v>2087</v>
      </c>
      <c r="J193" s="4">
        <f t="shared" si="6"/>
        <v>6</v>
      </c>
      <c r="K193" s="371" t="s">
        <v>268</v>
      </c>
      <c r="L193" s="4" t="str">
        <f t="shared" si="8"/>
        <v>00578614</v>
      </c>
      <c r="M193" s="4">
        <v>2087</v>
      </c>
    </row>
    <row r="194" spans="1:13" ht="12.75">
      <c r="A194" s="4">
        <v>192</v>
      </c>
      <c r="B194" s="4">
        <v>2088</v>
      </c>
      <c r="C194" s="4" t="s">
        <v>643</v>
      </c>
      <c r="D194" s="4" t="s">
        <v>644</v>
      </c>
      <c r="E194" s="369">
        <v>578622</v>
      </c>
      <c r="F194" s="370">
        <v>578622</v>
      </c>
      <c r="G194" s="4">
        <v>2088</v>
      </c>
      <c r="J194" s="4">
        <f t="shared" si="6"/>
        <v>6</v>
      </c>
      <c r="K194" s="371" t="s">
        <v>268</v>
      </c>
      <c r="L194" s="4" t="str">
        <f t="shared" si="8"/>
        <v>00578622</v>
      </c>
      <c r="M194" s="4">
        <v>2088</v>
      </c>
    </row>
    <row r="195" spans="1:13" ht="12.75">
      <c r="A195" s="4">
        <v>193</v>
      </c>
      <c r="B195" s="4">
        <v>2089</v>
      </c>
      <c r="C195" s="4" t="s">
        <v>645</v>
      </c>
      <c r="D195" s="4" t="s">
        <v>646</v>
      </c>
      <c r="E195" s="369">
        <v>272221</v>
      </c>
      <c r="F195" s="370">
        <v>272221</v>
      </c>
      <c r="G195" s="4">
        <v>2089</v>
      </c>
      <c r="J195" s="4">
        <f aca="true" t="shared" si="9" ref="J195:J258">LEN(F195)</f>
        <v>6</v>
      </c>
      <c r="K195" s="371" t="s">
        <v>268</v>
      </c>
      <c r="L195" s="4" t="str">
        <f t="shared" si="8"/>
        <v>00272221</v>
      </c>
      <c r="M195" s="4">
        <v>2089</v>
      </c>
    </row>
    <row r="196" spans="1:13" ht="12.75">
      <c r="A196" s="4">
        <v>194</v>
      </c>
      <c r="B196" s="4">
        <v>2090</v>
      </c>
      <c r="C196" s="4" t="s">
        <v>647</v>
      </c>
      <c r="D196" s="4" t="s">
        <v>648</v>
      </c>
      <c r="E196" s="369">
        <v>272248</v>
      </c>
      <c r="F196" s="370">
        <v>272248</v>
      </c>
      <c r="G196" s="4">
        <v>2090</v>
      </c>
      <c r="J196" s="4">
        <f t="shared" si="9"/>
        <v>6</v>
      </c>
      <c r="K196" s="371" t="s">
        <v>268</v>
      </c>
      <c r="L196" s="4" t="str">
        <f t="shared" si="8"/>
        <v>00272248</v>
      </c>
      <c r="M196" s="4">
        <v>2090</v>
      </c>
    </row>
    <row r="197" spans="1:13" ht="12.75">
      <c r="A197" s="4">
        <v>195</v>
      </c>
      <c r="B197" s="4">
        <v>2091</v>
      </c>
      <c r="C197" s="4" t="s">
        <v>649</v>
      </c>
      <c r="D197" s="4" t="s">
        <v>650</v>
      </c>
      <c r="E197" s="369">
        <v>272256</v>
      </c>
      <c r="F197" s="370">
        <v>272256</v>
      </c>
      <c r="G197" s="4">
        <v>2091</v>
      </c>
      <c r="J197" s="4">
        <f t="shared" si="9"/>
        <v>6</v>
      </c>
      <c r="K197" s="371" t="s">
        <v>268</v>
      </c>
      <c r="L197" s="4" t="str">
        <f t="shared" si="8"/>
        <v>00272256</v>
      </c>
      <c r="M197" s="4">
        <v>2091</v>
      </c>
    </row>
    <row r="198" spans="1:13" ht="12.75">
      <c r="A198" s="4">
        <v>196</v>
      </c>
      <c r="B198" s="4">
        <v>2092</v>
      </c>
      <c r="C198" s="4" t="s">
        <v>651</v>
      </c>
      <c r="D198" s="4" t="s">
        <v>652</v>
      </c>
      <c r="E198" s="369">
        <v>272264</v>
      </c>
      <c r="F198" s="370">
        <v>272264</v>
      </c>
      <c r="G198" s="4">
        <v>2092</v>
      </c>
      <c r="J198" s="4">
        <f t="shared" si="9"/>
        <v>6</v>
      </c>
      <c r="K198" s="371" t="s">
        <v>268</v>
      </c>
      <c r="L198" s="4" t="str">
        <f t="shared" si="8"/>
        <v>00272264</v>
      </c>
      <c r="M198" s="4">
        <v>2092</v>
      </c>
    </row>
    <row r="199" spans="1:13" ht="12.75">
      <c r="A199" s="4">
        <v>197</v>
      </c>
      <c r="B199" s="4">
        <v>2093</v>
      </c>
      <c r="C199" s="4" t="s">
        <v>653</v>
      </c>
      <c r="D199" s="4" t="s">
        <v>654</v>
      </c>
      <c r="E199" s="369">
        <v>170551</v>
      </c>
      <c r="F199" s="370">
        <v>170551</v>
      </c>
      <c r="G199" s="4">
        <v>2093</v>
      </c>
      <c r="J199" s="4">
        <f t="shared" si="9"/>
        <v>6</v>
      </c>
      <c r="K199" s="371" t="s">
        <v>268</v>
      </c>
      <c r="L199" s="4" t="str">
        <f t="shared" si="8"/>
        <v>00170551</v>
      </c>
      <c r="M199" s="4">
        <v>2093</v>
      </c>
    </row>
    <row r="200" spans="1:13" ht="12.75">
      <c r="A200" s="4">
        <v>198</v>
      </c>
      <c r="B200" s="4">
        <v>2094</v>
      </c>
      <c r="C200" s="4" t="s">
        <v>655</v>
      </c>
      <c r="D200" s="4" t="s">
        <v>656</v>
      </c>
      <c r="E200" s="369">
        <v>272281</v>
      </c>
      <c r="F200" s="370">
        <v>272281</v>
      </c>
      <c r="G200" s="4">
        <v>2094</v>
      </c>
      <c r="J200" s="4">
        <f t="shared" si="9"/>
        <v>6</v>
      </c>
      <c r="K200" s="371" t="s">
        <v>268</v>
      </c>
      <c r="L200" s="4" t="str">
        <f t="shared" si="8"/>
        <v>00272281</v>
      </c>
      <c r="M200" s="4">
        <v>2094</v>
      </c>
    </row>
    <row r="201" spans="1:13" ht="12.75">
      <c r="A201" s="4">
        <v>199</v>
      </c>
      <c r="B201" s="4">
        <v>2095</v>
      </c>
      <c r="C201" s="4" t="s">
        <v>657</v>
      </c>
      <c r="D201" s="4" t="s">
        <v>658</v>
      </c>
      <c r="E201" s="369">
        <v>272299</v>
      </c>
      <c r="F201" s="370">
        <v>272299</v>
      </c>
      <c r="G201" s="4">
        <v>2095</v>
      </c>
      <c r="J201" s="4">
        <f t="shared" si="9"/>
        <v>6</v>
      </c>
      <c r="K201" s="371" t="s">
        <v>268</v>
      </c>
      <c r="L201" s="4" t="str">
        <f t="shared" si="8"/>
        <v>00272299</v>
      </c>
      <c r="M201" s="4">
        <v>2095</v>
      </c>
    </row>
    <row r="202" spans="1:13" ht="12.75">
      <c r="A202" s="4">
        <v>200</v>
      </c>
      <c r="B202" s="4">
        <v>2096</v>
      </c>
      <c r="C202" s="4" t="s">
        <v>659</v>
      </c>
      <c r="D202" s="4" t="s">
        <v>660</v>
      </c>
      <c r="E202" s="369">
        <v>578631</v>
      </c>
      <c r="F202" s="370">
        <v>578631</v>
      </c>
      <c r="G202" s="4">
        <v>2096</v>
      </c>
      <c r="J202" s="4">
        <f t="shared" si="9"/>
        <v>6</v>
      </c>
      <c r="K202" s="371" t="s">
        <v>268</v>
      </c>
      <c r="L202" s="4" t="str">
        <f t="shared" si="8"/>
        <v>00578631</v>
      </c>
      <c r="M202" s="4">
        <v>2096</v>
      </c>
    </row>
    <row r="203" spans="1:13" ht="12.75">
      <c r="A203" s="4">
        <v>201</v>
      </c>
      <c r="B203" s="4">
        <v>2097</v>
      </c>
      <c r="C203" s="4" t="s">
        <v>661</v>
      </c>
      <c r="D203" s="4" t="s">
        <v>662</v>
      </c>
      <c r="E203" s="369">
        <v>272311</v>
      </c>
      <c r="F203" s="370">
        <v>272311</v>
      </c>
      <c r="G203" s="4">
        <v>2097</v>
      </c>
      <c r="J203" s="4">
        <f t="shared" si="9"/>
        <v>6</v>
      </c>
      <c r="K203" s="371" t="s">
        <v>268</v>
      </c>
      <c r="L203" s="4" t="str">
        <f aca="true" t="shared" si="10" ref="L203:L217">CONCATENATE(K203,F203)</f>
        <v>00272311</v>
      </c>
      <c r="M203" s="4">
        <v>2097</v>
      </c>
    </row>
    <row r="204" spans="1:13" ht="12.75">
      <c r="A204" s="4">
        <v>202</v>
      </c>
      <c r="B204" s="4">
        <v>2098</v>
      </c>
      <c r="C204" s="4" t="s">
        <v>663</v>
      </c>
      <c r="D204" s="4" t="s">
        <v>664</v>
      </c>
      <c r="E204" s="369">
        <v>272337</v>
      </c>
      <c r="F204" s="370">
        <v>272337</v>
      </c>
      <c r="G204" s="4">
        <v>2098</v>
      </c>
      <c r="J204" s="4">
        <f t="shared" si="9"/>
        <v>6</v>
      </c>
      <c r="K204" s="371" t="s">
        <v>268</v>
      </c>
      <c r="L204" s="4" t="str">
        <f t="shared" si="10"/>
        <v>00272337</v>
      </c>
      <c r="M204" s="4">
        <v>2098</v>
      </c>
    </row>
    <row r="205" spans="1:13" ht="12.75">
      <c r="A205" s="4">
        <v>203</v>
      </c>
      <c r="B205" s="4">
        <v>2099</v>
      </c>
      <c r="C205" s="4" t="s">
        <v>665</v>
      </c>
      <c r="D205" s="4" t="s">
        <v>666</v>
      </c>
      <c r="E205" s="369">
        <v>272345</v>
      </c>
      <c r="F205" s="370">
        <v>272345</v>
      </c>
      <c r="G205" s="4">
        <v>2099</v>
      </c>
      <c r="J205" s="4">
        <f t="shared" si="9"/>
        <v>6</v>
      </c>
      <c r="K205" s="371" t="s">
        <v>268</v>
      </c>
      <c r="L205" s="4" t="str">
        <f t="shared" si="10"/>
        <v>00272345</v>
      </c>
      <c r="M205" s="4">
        <v>2099</v>
      </c>
    </row>
    <row r="206" spans="1:13" ht="12.75">
      <c r="A206" s="4">
        <v>204</v>
      </c>
      <c r="B206" s="4">
        <v>2100</v>
      </c>
      <c r="C206" s="4" t="s">
        <v>667</v>
      </c>
      <c r="D206" s="4" t="s">
        <v>668</v>
      </c>
      <c r="E206" s="369">
        <v>272361</v>
      </c>
      <c r="F206" s="370">
        <v>272361</v>
      </c>
      <c r="G206" s="4">
        <v>2100</v>
      </c>
      <c r="J206" s="4">
        <f t="shared" si="9"/>
        <v>6</v>
      </c>
      <c r="K206" s="371" t="s">
        <v>268</v>
      </c>
      <c r="L206" s="4" t="str">
        <f t="shared" si="10"/>
        <v>00272361</v>
      </c>
      <c r="M206" s="4">
        <v>2100</v>
      </c>
    </row>
    <row r="207" spans="1:13" ht="12.75">
      <c r="A207" s="4">
        <v>205</v>
      </c>
      <c r="B207" s="4">
        <v>2101</v>
      </c>
      <c r="C207" s="4" t="s">
        <v>669</v>
      </c>
      <c r="D207" s="4" t="s">
        <v>670</v>
      </c>
      <c r="E207" s="369">
        <v>272370</v>
      </c>
      <c r="F207" s="370">
        <v>272370</v>
      </c>
      <c r="G207" s="4">
        <v>2101</v>
      </c>
      <c r="J207" s="4">
        <f t="shared" si="9"/>
        <v>6</v>
      </c>
      <c r="K207" s="371" t="s">
        <v>268</v>
      </c>
      <c r="L207" s="4" t="str">
        <f t="shared" si="10"/>
        <v>00272370</v>
      </c>
      <c r="M207" s="4">
        <v>2101</v>
      </c>
    </row>
    <row r="208" spans="1:13" ht="12.75">
      <c r="A208" s="4">
        <v>206</v>
      </c>
      <c r="B208" s="4">
        <v>2102</v>
      </c>
      <c r="C208" s="4" t="s">
        <v>671</v>
      </c>
      <c r="D208" s="4" t="s">
        <v>672</v>
      </c>
      <c r="E208" s="369">
        <v>578649</v>
      </c>
      <c r="F208" s="370">
        <v>578649</v>
      </c>
      <c r="G208" s="4">
        <v>2102</v>
      </c>
      <c r="J208" s="4">
        <f t="shared" si="9"/>
        <v>6</v>
      </c>
      <c r="K208" s="371" t="s">
        <v>268</v>
      </c>
      <c r="L208" s="4" t="str">
        <f t="shared" si="10"/>
        <v>00578649</v>
      </c>
      <c r="M208" s="4">
        <v>2102</v>
      </c>
    </row>
    <row r="209" spans="1:13" ht="12.75">
      <c r="A209" s="4">
        <v>207</v>
      </c>
      <c r="B209" s="4">
        <v>2103</v>
      </c>
      <c r="C209" s="4" t="s">
        <v>673</v>
      </c>
      <c r="D209" s="4" t="s">
        <v>674</v>
      </c>
      <c r="E209" s="369">
        <v>272400</v>
      </c>
      <c r="F209" s="370">
        <v>272400</v>
      </c>
      <c r="G209" s="4">
        <v>2103</v>
      </c>
      <c r="J209" s="4">
        <f t="shared" si="9"/>
        <v>6</v>
      </c>
      <c r="K209" s="371" t="s">
        <v>268</v>
      </c>
      <c r="L209" s="4" t="str">
        <f t="shared" si="10"/>
        <v>00272400</v>
      </c>
      <c r="M209" s="4">
        <v>2103</v>
      </c>
    </row>
    <row r="210" spans="1:13" ht="12.75">
      <c r="A210" s="4">
        <v>208</v>
      </c>
      <c r="B210" s="4">
        <v>2104</v>
      </c>
      <c r="C210" s="4" t="s">
        <v>675</v>
      </c>
      <c r="D210" s="4" t="s">
        <v>676</v>
      </c>
      <c r="E210" s="369">
        <v>578657</v>
      </c>
      <c r="F210" s="370">
        <v>578657</v>
      </c>
      <c r="G210" s="4">
        <v>2104</v>
      </c>
      <c r="J210" s="4">
        <f t="shared" si="9"/>
        <v>6</v>
      </c>
      <c r="K210" s="371" t="s">
        <v>268</v>
      </c>
      <c r="L210" s="4" t="str">
        <f t="shared" si="10"/>
        <v>00578657</v>
      </c>
      <c r="M210" s="4">
        <v>2104</v>
      </c>
    </row>
    <row r="211" spans="1:13" ht="12.75">
      <c r="A211" s="4">
        <v>209</v>
      </c>
      <c r="B211" s="4">
        <v>2105</v>
      </c>
      <c r="C211" s="4" t="s">
        <v>677</v>
      </c>
      <c r="D211" s="4" t="s">
        <v>678</v>
      </c>
      <c r="E211" s="369">
        <v>272418</v>
      </c>
      <c r="F211" s="370">
        <v>272418</v>
      </c>
      <c r="G211" s="4">
        <v>2105</v>
      </c>
      <c r="J211" s="4">
        <f t="shared" si="9"/>
        <v>6</v>
      </c>
      <c r="K211" s="371" t="s">
        <v>268</v>
      </c>
      <c r="L211" s="4" t="str">
        <f t="shared" si="10"/>
        <v>00272418</v>
      </c>
      <c r="M211" s="4">
        <v>2105</v>
      </c>
    </row>
    <row r="212" spans="1:13" ht="12.75">
      <c r="A212" s="4">
        <v>210</v>
      </c>
      <c r="B212" s="4">
        <v>2106</v>
      </c>
      <c r="C212" s="4" t="s">
        <v>679</v>
      </c>
      <c r="D212" s="4" t="s">
        <v>680</v>
      </c>
      <c r="E212" s="369">
        <v>578665</v>
      </c>
      <c r="F212" s="370">
        <v>578665</v>
      </c>
      <c r="G212" s="4">
        <v>2106</v>
      </c>
      <c r="J212" s="4">
        <f t="shared" si="9"/>
        <v>6</v>
      </c>
      <c r="K212" s="371" t="s">
        <v>268</v>
      </c>
      <c r="L212" s="4" t="str">
        <f t="shared" si="10"/>
        <v>00578665</v>
      </c>
      <c r="M212" s="4">
        <v>2106</v>
      </c>
    </row>
    <row r="213" spans="1:13" ht="12.75">
      <c r="A213" s="4">
        <v>211</v>
      </c>
      <c r="B213" s="4">
        <v>2107</v>
      </c>
      <c r="C213" s="4" t="s">
        <v>681</v>
      </c>
      <c r="D213" s="4" t="s">
        <v>682</v>
      </c>
      <c r="E213" s="369">
        <v>271829</v>
      </c>
      <c r="F213" s="370">
        <v>271829</v>
      </c>
      <c r="G213" s="4">
        <v>2107</v>
      </c>
      <c r="J213" s="4">
        <f t="shared" si="9"/>
        <v>6</v>
      </c>
      <c r="K213" s="371" t="s">
        <v>268</v>
      </c>
      <c r="L213" s="4" t="str">
        <f t="shared" si="10"/>
        <v>00271829</v>
      </c>
      <c r="M213" s="4">
        <v>2107</v>
      </c>
    </row>
    <row r="214" spans="1:13" ht="12.75">
      <c r="A214" s="4">
        <v>212</v>
      </c>
      <c r="B214" s="4">
        <v>2108</v>
      </c>
      <c r="C214" s="4" t="s">
        <v>683</v>
      </c>
      <c r="D214" s="4" t="s">
        <v>684</v>
      </c>
      <c r="E214" s="369">
        <v>272426</v>
      </c>
      <c r="F214" s="370">
        <v>272426</v>
      </c>
      <c r="G214" s="4">
        <v>2108</v>
      </c>
      <c r="J214" s="4">
        <f t="shared" si="9"/>
        <v>6</v>
      </c>
      <c r="K214" s="371" t="s">
        <v>268</v>
      </c>
      <c r="L214" s="4" t="str">
        <f t="shared" si="10"/>
        <v>00272426</v>
      </c>
      <c r="M214" s="4">
        <v>2108</v>
      </c>
    </row>
    <row r="215" spans="1:13" ht="12.75">
      <c r="A215" s="4">
        <v>213</v>
      </c>
      <c r="B215" s="4">
        <v>2109</v>
      </c>
      <c r="C215" s="4" t="s">
        <v>685</v>
      </c>
      <c r="D215" s="4" t="s">
        <v>686</v>
      </c>
      <c r="E215" s="369">
        <v>272434</v>
      </c>
      <c r="F215" s="370">
        <v>272434</v>
      </c>
      <c r="G215" s="4">
        <v>2109</v>
      </c>
      <c r="J215" s="4">
        <f t="shared" si="9"/>
        <v>6</v>
      </c>
      <c r="K215" s="371" t="s">
        <v>268</v>
      </c>
      <c r="L215" s="4" t="str">
        <f t="shared" si="10"/>
        <v>00272434</v>
      </c>
      <c r="M215" s="4">
        <v>2109</v>
      </c>
    </row>
    <row r="216" spans="1:13" ht="12.75">
      <c r="A216" s="4">
        <v>214</v>
      </c>
      <c r="B216" s="4">
        <v>2110</v>
      </c>
      <c r="C216" s="4" t="s">
        <v>687</v>
      </c>
      <c r="D216" s="4" t="s">
        <v>688</v>
      </c>
      <c r="E216" s="369">
        <v>578673</v>
      </c>
      <c r="F216" s="370">
        <v>578673</v>
      </c>
      <c r="G216" s="4">
        <v>2110</v>
      </c>
      <c r="J216" s="4">
        <f t="shared" si="9"/>
        <v>6</v>
      </c>
      <c r="K216" s="371" t="s">
        <v>268</v>
      </c>
      <c r="L216" s="4" t="str">
        <f t="shared" si="10"/>
        <v>00578673</v>
      </c>
      <c r="M216" s="4">
        <v>2110</v>
      </c>
    </row>
    <row r="217" spans="1:13" ht="12.75">
      <c r="A217" s="4">
        <v>215</v>
      </c>
      <c r="B217" s="4">
        <v>2111</v>
      </c>
      <c r="C217" s="4" t="s">
        <v>689</v>
      </c>
      <c r="D217" s="4" t="s">
        <v>690</v>
      </c>
      <c r="E217" s="369">
        <v>272451</v>
      </c>
      <c r="F217" s="370">
        <v>272451</v>
      </c>
      <c r="G217" s="4">
        <v>2111</v>
      </c>
      <c r="J217" s="4">
        <f t="shared" si="9"/>
        <v>6</v>
      </c>
      <c r="K217" s="371" t="s">
        <v>268</v>
      </c>
      <c r="L217" s="4" t="str">
        <f t="shared" si="10"/>
        <v>00272451</v>
      </c>
      <c r="M217" s="4">
        <v>2111</v>
      </c>
    </row>
    <row r="218" spans="1:10" ht="12.75">
      <c r="A218" s="4">
        <v>216</v>
      </c>
      <c r="E218" s="369"/>
      <c r="J218" s="4">
        <f t="shared" si="9"/>
        <v>0</v>
      </c>
    </row>
    <row r="219" spans="1:10" ht="12.75">
      <c r="A219" s="4">
        <v>217</v>
      </c>
      <c r="B219" s="4" t="s">
        <v>691</v>
      </c>
      <c r="E219" s="369"/>
      <c r="G219" s="4" t="s">
        <v>691</v>
      </c>
      <c r="J219" s="4">
        <f t="shared" si="9"/>
        <v>0</v>
      </c>
    </row>
    <row r="220" spans="1:10" ht="12.75">
      <c r="A220" s="4">
        <v>218</v>
      </c>
      <c r="E220" s="369"/>
      <c r="J220" s="4">
        <f t="shared" si="9"/>
        <v>0</v>
      </c>
    </row>
    <row r="221" spans="1:13" ht="12.75">
      <c r="A221" s="4">
        <v>219</v>
      </c>
      <c r="B221" s="4">
        <v>3001</v>
      </c>
      <c r="C221" s="4" t="s">
        <v>692</v>
      </c>
      <c r="D221" s="4" t="s">
        <v>693</v>
      </c>
      <c r="E221" s="369">
        <v>653560</v>
      </c>
      <c r="F221" s="370">
        <v>653560</v>
      </c>
      <c r="G221" s="4">
        <v>3001</v>
      </c>
      <c r="J221" s="4">
        <f t="shared" si="9"/>
        <v>6</v>
      </c>
      <c r="K221" s="371" t="s">
        <v>268</v>
      </c>
      <c r="L221" s="4" t="str">
        <f aca="true" t="shared" si="11" ref="L221:L252">CONCATENATE(K221,F221)</f>
        <v>00653560</v>
      </c>
      <c r="M221" s="4">
        <v>3001</v>
      </c>
    </row>
    <row r="222" spans="1:13" ht="12.75">
      <c r="A222" s="4">
        <v>220</v>
      </c>
      <c r="B222" s="4">
        <v>3002</v>
      </c>
      <c r="C222" s="4" t="s">
        <v>694</v>
      </c>
      <c r="D222" s="4" t="s">
        <v>695</v>
      </c>
      <c r="E222" s="369">
        <v>653691</v>
      </c>
      <c r="F222" s="370">
        <v>653691</v>
      </c>
      <c r="G222" s="4">
        <v>3002</v>
      </c>
      <c r="J222" s="4">
        <f t="shared" si="9"/>
        <v>6</v>
      </c>
      <c r="K222" s="371" t="s">
        <v>268</v>
      </c>
      <c r="L222" s="4" t="str">
        <f t="shared" si="11"/>
        <v>00653691</v>
      </c>
      <c r="M222" s="4">
        <v>3002</v>
      </c>
    </row>
    <row r="223" spans="1:13" ht="12.75">
      <c r="A223" s="4">
        <v>221</v>
      </c>
      <c r="B223" s="4">
        <v>3003</v>
      </c>
      <c r="C223" s="4" t="s">
        <v>696</v>
      </c>
      <c r="D223" s="4" t="s">
        <v>697</v>
      </c>
      <c r="E223" s="369">
        <v>272493</v>
      </c>
      <c r="F223" s="370">
        <v>272493</v>
      </c>
      <c r="G223" s="4">
        <v>3003</v>
      </c>
      <c r="J223" s="4">
        <f t="shared" si="9"/>
        <v>6</v>
      </c>
      <c r="K223" s="371" t="s">
        <v>268</v>
      </c>
      <c r="L223" s="4" t="str">
        <f t="shared" si="11"/>
        <v>00272493</v>
      </c>
      <c r="M223" s="4">
        <v>3003</v>
      </c>
    </row>
    <row r="224" spans="1:13" ht="12.75">
      <c r="A224" s="4">
        <v>222</v>
      </c>
      <c r="B224" s="4">
        <v>3004</v>
      </c>
      <c r="C224" s="4" t="s">
        <v>698</v>
      </c>
      <c r="D224" s="4" t="s">
        <v>699</v>
      </c>
      <c r="E224" s="369">
        <v>654141</v>
      </c>
      <c r="F224" s="370">
        <v>654141</v>
      </c>
      <c r="G224" s="4">
        <v>3004</v>
      </c>
      <c r="J224" s="4">
        <f t="shared" si="9"/>
        <v>6</v>
      </c>
      <c r="K224" s="371" t="s">
        <v>268</v>
      </c>
      <c r="L224" s="4" t="str">
        <f t="shared" si="11"/>
        <v>00654141</v>
      </c>
      <c r="M224" s="4">
        <v>3004</v>
      </c>
    </row>
    <row r="225" spans="1:13" ht="12.75">
      <c r="A225" s="4">
        <v>223</v>
      </c>
      <c r="B225" s="4">
        <v>3005</v>
      </c>
      <c r="C225" s="4" t="s">
        <v>700</v>
      </c>
      <c r="D225" s="4" t="s">
        <v>701</v>
      </c>
      <c r="E225" s="369">
        <v>272515</v>
      </c>
      <c r="F225" s="370">
        <v>272515</v>
      </c>
      <c r="G225" s="4">
        <v>3005</v>
      </c>
      <c r="J225" s="4">
        <f t="shared" si="9"/>
        <v>6</v>
      </c>
      <c r="K225" s="371" t="s">
        <v>268</v>
      </c>
      <c r="L225" s="4" t="str">
        <f t="shared" si="11"/>
        <v>00272515</v>
      </c>
      <c r="M225" s="4">
        <v>3005</v>
      </c>
    </row>
    <row r="226" spans="1:13" ht="12.75">
      <c r="A226" s="4">
        <v>224</v>
      </c>
      <c r="B226" s="4">
        <v>3006</v>
      </c>
      <c r="C226" s="4" t="s">
        <v>702</v>
      </c>
      <c r="D226" s="4" t="s">
        <v>703</v>
      </c>
      <c r="E226" s="369">
        <v>272523</v>
      </c>
      <c r="F226" s="370">
        <v>272523</v>
      </c>
      <c r="G226" s="4">
        <v>3006</v>
      </c>
      <c r="J226" s="4">
        <f t="shared" si="9"/>
        <v>6</v>
      </c>
      <c r="K226" s="371" t="s">
        <v>268</v>
      </c>
      <c r="L226" s="4" t="str">
        <f t="shared" si="11"/>
        <v>00272523</v>
      </c>
      <c r="M226" s="4">
        <v>3006</v>
      </c>
    </row>
    <row r="227" spans="1:13" ht="12.75">
      <c r="A227" s="4">
        <v>225</v>
      </c>
      <c r="B227" s="4">
        <v>3007</v>
      </c>
      <c r="C227" s="4" t="s">
        <v>704</v>
      </c>
      <c r="D227" s="4" t="s">
        <v>705</v>
      </c>
      <c r="E227" s="369">
        <v>654001</v>
      </c>
      <c r="F227" s="370">
        <v>654001</v>
      </c>
      <c r="G227" s="4">
        <v>3007</v>
      </c>
      <c r="J227" s="4">
        <f t="shared" si="9"/>
        <v>6</v>
      </c>
      <c r="K227" s="371" t="s">
        <v>268</v>
      </c>
      <c r="L227" s="4" t="str">
        <f t="shared" si="11"/>
        <v>00654001</v>
      </c>
      <c r="M227" s="4">
        <v>3007</v>
      </c>
    </row>
    <row r="228" spans="1:13" ht="12.75">
      <c r="A228" s="4">
        <v>226</v>
      </c>
      <c r="B228" s="4">
        <v>3008</v>
      </c>
      <c r="C228" s="4" t="s">
        <v>706</v>
      </c>
      <c r="D228" s="4" t="s">
        <v>707</v>
      </c>
      <c r="E228" s="369">
        <v>653675</v>
      </c>
      <c r="F228" s="370">
        <v>653675</v>
      </c>
      <c r="G228" s="4">
        <v>3008</v>
      </c>
      <c r="J228" s="4">
        <f t="shared" si="9"/>
        <v>6</v>
      </c>
      <c r="K228" s="371" t="s">
        <v>268</v>
      </c>
      <c r="L228" s="4" t="str">
        <f t="shared" si="11"/>
        <v>00653675</v>
      </c>
      <c r="M228" s="4">
        <v>3008</v>
      </c>
    </row>
    <row r="229" spans="1:13" ht="12.75">
      <c r="A229" s="4">
        <v>227</v>
      </c>
      <c r="B229" s="4">
        <v>3009</v>
      </c>
      <c r="C229" s="4" t="s">
        <v>708</v>
      </c>
      <c r="D229" s="4" t="s">
        <v>709</v>
      </c>
      <c r="E229" s="369">
        <v>272558</v>
      </c>
      <c r="F229" s="370">
        <v>272558</v>
      </c>
      <c r="G229" s="4">
        <v>3009</v>
      </c>
      <c r="J229" s="4">
        <f t="shared" si="9"/>
        <v>6</v>
      </c>
      <c r="K229" s="371" t="s">
        <v>268</v>
      </c>
      <c r="L229" s="4" t="str">
        <f t="shared" si="11"/>
        <v>00272558</v>
      </c>
      <c r="M229" s="4">
        <v>3009</v>
      </c>
    </row>
    <row r="230" spans="1:13" ht="12.75">
      <c r="A230" s="4">
        <v>228</v>
      </c>
      <c r="B230" s="4">
        <v>3010</v>
      </c>
      <c r="C230" s="4" t="s">
        <v>710</v>
      </c>
      <c r="D230" s="4" t="s">
        <v>711</v>
      </c>
      <c r="E230" s="369">
        <v>486299</v>
      </c>
      <c r="F230" s="370">
        <v>486299</v>
      </c>
      <c r="G230" s="4">
        <v>3010</v>
      </c>
      <c r="J230" s="4">
        <f t="shared" si="9"/>
        <v>6</v>
      </c>
      <c r="K230" s="371" t="s">
        <v>268</v>
      </c>
      <c r="L230" s="4" t="str">
        <f t="shared" si="11"/>
        <v>00486299</v>
      </c>
      <c r="M230" s="4">
        <v>3010</v>
      </c>
    </row>
    <row r="231" spans="1:13" ht="12.75">
      <c r="A231" s="4">
        <v>229</v>
      </c>
      <c r="B231" s="4">
        <v>3011</v>
      </c>
      <c r="C231" s="4" t="s">
        <v>712</v>
      </c>
      <c r="D231" s="4" t="s">
        <v>713</v>
      </c>
      <c r="E231" s="369">
        <v>272566</v>
      </c>
      <c r="F231" s="370">
        <v>272566</v>
      </c>
      <c r="G231" s="4">
        <v>3011</v>
      </c>
      <c r="J231" s="4">
        <f t="shared" si="9"/>
        <v>6</v>
      </c>
      <c r="K231" s="371" t="s">
        <v>268</v>
      </c>
      <c r="L231" s="4" t="str">
        <f t="shared" si="11"/>
        <v>00272566</v>
      </c>
      <c r="M231" s="4">
        <v>3011</v>
      </c>
    </row>
    <row r="232" spans="1:13" ht="12.75">
      <c r="A232" s="4">
        <v>230</v>
      </c>
      <c r="B232" s="4">
        <v>3012</v>
      </c>
      <c r="C232" s="4" t="s">
        <v>714</v>
      </c>
      <c r="D232" s="4" t="s">
        <v>715</v>
      </c>
      <c r="E232" s="369">
        <v>272574</v>
      </c>
      <c r="F232" s="370">
        <v>272574</v>
      </c>
      <c r="G232" s="4">
        <v>3012</v>
      </c>
      <c r="J232" s="4">
        <f t="shared" si="9"/>
        <v>6</v>
      </c>
      <c r="K232" s="371" t="s">
        <v>268</v>
      </c>
      <c r="L232" s="4" t="str">
        <f t="shared" si="11"/>
        <v>00272574</v>
      </c>
      <c r="M232" s="4">
        <v>3012</v>
      </c>
    </row>
    <row r="233" spans="1:13" ht="12.75">
      <c r="A233" s="4">
        <v>231</v>
      </c>
      <c r="B233" s="4">
        <v>3013</v>
      </c>
      <c r="C233" s="4" t="s">
        <v>716</v>
      </c>
      <c r="D233" s="4" t="s">
        <v>717</v>
      </c>
      <c r="E233" s="369">
        <v>272582</v>
      </c>
      <c r="F233" s="370">
        <v>272582</v>
      </c>
      <c r="G233" s="4">
        <v>3013</v>
      </c>
      <c r="J233" s="4">
        <f t="shared" si="9"/>
        <v>6</v>
      </c>
      <c r="K233" s="371" t="s">
        <v>268</v>
      </c>
      <c r="L233" s="4" t="str">
        <f t="shared" si="11"/>
        <v>00272582</v>
      </c>
      <c r="M233" s="4">
        <v>3013</v>
      </c>
    </row>
    <row r="234" spans="1:13" ht="12.75">
      <c r="A234" s="4">
        <v>232</v>
      </c>
      <c r="B234" s="4">
        <v>3014</v>
      </c>
      <c r="C234" s="4" t="s">
        <v>718</v>
      </c>
      <c r="D234" s="4" t="s">
        <v>719</v>
      </c>
      <c r="E234" s="369">
        <v>272591</v>
      </c>
      <c r="F234" s="370">
        <v>272591</v>
      </c>
      <c r="G234" s="4">
        <v>3014</v>
      </c>
      <c r="J234" s="4">
        <f t="shared" si="9"/>
        <v>6</v>
      </c>
      <c r="K234" s="371" t="s">
        <v>268</v>
      </c>
      <c r="L234" s="4" t="str">
        <f t="shared" si="11"/>
        <v>00272591</v>
      </c>
      <c r="M234" s="4">
        <v>3014</v>
      </c>
    </row>
    <row r="235" spans="1:13" ht="12.75">
      <c r="A235" s="4">
        <v>233</v>
      </c>
      <c r="B235" s="4">
        <v>3015</v>
      </c>
      <c r="C235" s="4" t="s">
        <v>720</v>
      </c>
      <c r="D235" s="4" t="s">
        <v>721</v>
      </c>
      <c r="E235" s="369">
        <v>272612</v>
      </c>
      <c r="F235" s="370">
        <v>272612</v>
      </c>
      <c r="G235" s="4">
        <v>3015</v>
      </c>
      <c r="J235" s="4">
        <f t="shared" si="9"/>
        <v>6</v>
      </c>
      <c r="K235" s="371" t="s">
        <v>268</v>
      </c>
      <c r="L235" s="4" t="str">
        <f t="shared" si="11"/>
        <v>00272612</v>
      </c>
      <c r="M235" s="4">
        <v>3015</v>
      </c>
    </row>
    <row r="236" spans="1:13" ht="12.75">
      <c r="A236" s="4">
        <v>234</v>
      </c>
      <c r="B236" s="4">
        <v>3016</v>
      </c>
      <c r="C236" s="4" t="s">
        <v>722</v>
      </c>
      <c r="D236" s="4" t="s">
        <v>723</v>
      </c>
      <c r="E236" s="369">
        <v>272621</v>
      </c>
      <c r="F236" s="370">
        <v>272621</v>
      </c>
      <c r="G236" s="4">
        <v>3016</v>
      </c>
      <c r="J236" s="4">
        <f t="shared" si="9"/>
        <v>6</v>
      </c>
      <c r="K236" s="371" t="s">
        <v>268</v>
      </c>
      <c r="L236" s="4" t="str">
        <f t="shared" si="11"/>
        <v>00272621</v>
      </c>
      <c r="M236" s="4">
        <v>3016</v>
      </c>
    </row>
    <row r="237" spans="1:13" ht="12.75">
      <c r="A237" s="4">
        <v>235</v>
      </c>
      <c r="B237" s="4">
        <v>3017</v>
      </c>
      <c r="C237" s="4" t="s">
        <v>724</v>
      </c>
      <c r="D237" s="4" t="s">
        <v>725</v>
      </c>
      <c r="E237" s="369">
        <v>653594</v>
      </c>
      <c r="F237" s="370">
        <v>653594</v>
      </c>
      <c r="G237" s="4">
        <v>3017</v>
      </c>
      <c r="J237" s="4">
        <f t="shared" si="9"/>
        <v>6</v>
      </c>
      <c r="K237" s="371" t="s">
        <v>268</v>
      </c>
      <c r="L237" s="4" t="str">
        <f t="shared" si="11"/>
        <v>00653594</v>
      </c>
      <c r="M237" s="4">
        <v>3017</v>
      </c>
    </row>
    <row r="238" spans="1:13" ht="12.75">
      <c r="A238" s="4">
        <v>236</v>
      </c>
      <c r="B238" s="4">
        <v>3018</v>
      </c>
      <c r="C238" s="4" t="s">
        <v>726</v>
      </c>
      <c r="D238" s="4" t="s">
        <v>727</v>
      </c>
      <c r="E238" s="369">
        <v>272647</v>
      </c>
      <c r="F238" s="370">
        <v>272647</v>
      </c>
      <c r="G238" s="4">
        <v>3018</v>
      </c>
      <c r="J238" s="4">
        <f t="shared" si="9"/>
        <v>6</v>
      </c>
      <c r="K238" s="371" t="s">
        <v>268</v>
      </c>
      <c r="L238" s="4" t="str">
        <f t="shared" si="11"/>
        <v>00272647</v>
      </c>
      <c r="M238" s="4">
        <v>3018</v>
      </c>
    </row>
    <row r="239" spans="1:13" ht="12.75">
      <c r="A239" s="4">
        <v>237</v>
      </c>
      <c r="B239" s="4">
        <v>3019</v>
      </c>
      <c r="C239" s="4" t="s">
        <v>728</v>
      </c>
      <c r="D239" s="4" t="s">
        <v>729</v>
      </c>
      <c r="E239" s="369">
        <v>653616</v>
      </c>
      <c r="F239" s="370">
        <v>653616</v>
      </c>
      <c r="G239" s="4">
        <v>3019</v>
      </c>
      <c r="J239" s="4">
        <f t="shared" si="9"/>
        <v>6</v>
      </c>
      <c r="K239" s="371" t="s">
        <v>268</v>
      </c>
      <c r="L239" s="4" t="str">
        <f t="shared" si="11"/>
        <v>00653616</v>
      </c>
      <c r="M239" s="4">
        <v>3019</v>
      </c>
    </row>
    <row r="240" spans="1:13" ht="12.75">
      <c r="A240" s="4">
        <v>238</v>
      </c>
      <c r="B240" s="4">
        <v>3020</v>
      </c>
      <c r="C240" s="4" t="s">
        <v>730</v>
      </c>
      <c r="D240" s="4" t="s">
        <v>731</v>
      </c>
      <c r="E240" s="369">
        <v>272663</v>
      </c>
      <c r="F240" s="370">
        <v>272663</v>
      </c>
      <c r="G240" s="4">
        <v>3020</v>
      </c>
      <c r="J240" s="4">
        <f t="shared" si="9"/>
        <v>6</v>
      </c>
      <c r="K240" s="371" t="s">
        <v>268</v>
      </c>
      <c r="L240" s="4" t="str">
        <f t="shared" si="11"/>
        <v>00272663</v>
      </c>
      <c r="M240" s="4">
        <v>3020</v>
      </c>
    </row>
    <row r="241" spans="1:13" ht="12.75">
      <c r="A241" s="4">
        <v>239</v>
      </c>
      <c r="B241" s="4">
        <v>3021</v>
      </c>
      <c r="C241" s="4" t="s">
        <v>732</v>
      </c>
      <c r="D241" s="4" t="s">
        <v>733</v>
      </c>
      <c r="E241" s="369">
        <v>578720</v>
      </c>
      <c r="F241" s="370">
        <v>578720</v>
      </c>
      <c r="G241" s="4">
        <v>3021</v>
      </c>
      <c r="J241" s="4">
        <f t="shared" si="9"/>
        <v>6</v>
      </c>
      <c r="K241" s="371" t="s">
        <v>268</v>
      </c>
      <c r="L241" s="4" t="str">
        <f t="shared" si="11"/>
        <v>00578720</v>
      </c>
      <c r="M241" s="4">
        <v>3021</v>
      </c>
    </row>
    <row r="242" spans="1:13" ht="12.75">
      <c r="A242" s="4">
        <v>240</v>
      </c>
      <c r="B242" s="4">
        <v>3022</v>
      </c>
      <c r="C242" s="4" t="s">
        <v>734</v>
      </c>
      <c r="D242" s="4" t="s">
        <v>735</v>
      </c>
      <c r="E242" s="369">
        <v>272671</v>
      </c>
      <c r="F242" s="370">
        <v>272671</v>
      </c>
      <c r="G242" s="4">
        <v>3022</v>
      </c>
      <c r="J242" s="4">
        <f t="shared" si="9"/>
        <v>6</v>
      </c>
      <c r="K242" s="371" t="s">
        <v>268</v>
      </c>
      <c r="L242" s="4" t="str">
        <f t="shared" si="11"/>
        <v>00272671</v>
      </c>
      <c r="M242" s="4">
        <v>3022</v>
      </c>
    </row>
    <row r="243" spans="1:13" ht="12.75">
      <c r="A243" s="4">
        <v>241</v>
      </c>
      <c r="B243" s="4">
        <v>3023</v>
      </c>
      <c r="C243" s="4" t="s">
        <v>736</v>
      </c>
      <c r="D243" s="4" t="s">
        <v>737</v>
      </c>
      <c r="E243" s="369">
        <v>272680</v>
      </c>
      <c r="F243" s="370">
        <v>272680</v>
      </c>
      <c r="G243" s="4">
        <v>3023</v>
      </c>
      <c r="J243" s="4">
        <f t="shared" si="9"/>
        <v>6</v>
      </c>
      <c r="K243" s="371" t="s">
        <v>268</v>
      </c>
      <c r="L243" s="4" t="str">
        <f t="shared" si="11"/>
        <v>00272680</v>
      </c>
      <c r="M243" s="4">
        <v>3023</v>
      </c>
    </row>
    <row r="244" spans="1:13" ht="12.75">
      <c r="A244" s="4">
        <v>242</v>
      </c>
      <c r="B244" s="4">
        <v>3024</v>
      </c>
      <c r="C244" s="4" t="s">
        <v>738</v>
      </c>
      <c r="D244" s="4" t="s">
        <v>739</v>
      </c>
      <c r="E244" s="369">
        <v>190187</v>
      </c>
      <c r="F244" s="370">
        <v>190187</v>
      </c>
      <c r="G244" s="4">
        <v>3024</v>
      </c>
      <c r="J244" s="4">
        <f t="shared" si="9"/>
        <v>6</v>
      </c>
      <c r="K244" s="371" t="s">
        <v>268</v>
      </c>
      <c r="L244" s="4" t="str">
        <f t="shared" si="11"/>
        <v>00190187</v>
      </c>
      <c r="M244" s="4">
        <v>3024</v>
      </c>
    </row>
    <row r="245" spans="1:13" ht="12.75">
      <c r="A245" s="4">
        <v>243</v>
      </c>
      <c r="B245" s="4">
        <v>3025</v>
      </c>
      <c r="C245" s="4" t="s">
        <v>740</v>
      </c>
      <c r="D245" s="4" t="s">
        <v>741</v>
      </c>
      <c r="E245" s="369">
        <v>272710</v>
      </c>
      <c r="F245" s="370">
        <v>272710</v>
      </c>
      <c r="G245" s="4">
        <v>3025</v>
      </c>
      <c r="J245" s="4">
        <f t="shared" si="9"/>
        <v>6</v>
      </c>
      <c r="K245" s="371" t="s">
        <v>268</v>
      </c>
      <c r="L245" s="4" t="str">
        <f t="shared" si="11"/>
        <v>00272710</v>
      </c>
      <c r="M245" s="4">
        <v>3025</v>
      </c>
    </row>
    <row r="246" spans="1:13" ht="12.75">
      <c r="A246" s="4">
        <v>244</v>
      </c>
      <c r="B246" s="4">
        <v>3026</v>
      </c>
      <c r="C246" s="4" t="s">
        <v>742</v>
      </c>
      <c r="D246" s="4" t="s">
        <v>743</v>
      </c>
      <c r="E246" s="369">
        <v>272728</v>
      </c>
      <c r="F246" s="370">
        <v>272728</v>
      </c>
      <c r="G246" s="4">
        <v>3026</v>
      </c>
      <c r="J246" s="4">
        <f t="shared" si="9"/>
        <v>6</v>
      </c>
      <c r="K246" s="371" t="s">
        <v>268</v>
      </c>
      <c r="L246" s="4" t="str">
        <f t="shared" si="11"/>
        <v>00272728</v>
      </c>
      <c r="M246" s="4">
        <v>3026</v>
      </c>
    </row>
    <row r="247" spans="1:13" ht="12.75">
      <c r="A247" s="4">
        <v>245</v>
      </c>
      <c r="B247" s="4">
        <v>3027</v>
      </c>
      <c r="C247" s="4" t="s">
        <v>744</v>
      </c>
      <c r="D247" s="4" t="s">
        <v>745</v>
      </c>
      <c r="E247" s="369">
        <v>272736</v>
      </c>
      <c r="F247" s="370">
        <v>272736</v>
      </c>
      <c r="G247" s="4">
        <v>3027</v>
      </c>
      <c r="J247" s="4">
        <f t="shared" si="9"/>
        <v>6</v>
      </c>
      <c r="K247" s="371" t="s">
        <v>268</v>
      </c>
      <c r="L247" s="4" t="str">
        <f t="shared" si="11"/>
        <v>00272736</v>
      </c>
      <c r="M247" s="4">
        <v>3027</v>
      </c>
    </row>
    <row r="248" spans="1:13" ht="12.75">
      <c r="A248" s="4">
        <v>246</v>
      </c>
      <c r="B248" s="4">
        <v>3028</v>
      </c>
      <c r="C248" s="4" t="s">
        <v>746</v>
      </c>
      <c r="D248" s="4" t="s">
        <v>747</v>
      </c>
      <c r="E248" s="369">
        <v>272744</v>
      </c>
      <c r="F248" s="370">
        <v>272744</v>
      </c>
      <c r="G248" s="4">
        <v>3028</v>
      </c>
      <c r="J248" s="4">
        <f t="shared" si="9"/>
        <v>6</v>
      </c>
      <c r="K248" s="371" t="s">
        <v>268</v>
      </c>
      <c r="L248" s="4" t="str">
        <f t="shared" si="11"/>
        <v>00272744</v>
      </c>
      <c r="M248" s="4">
        <v>3028</v>
      </c>
    </row>
    <row r="249" spans="1:13" ht="12.75">
      <c r="A249" s="4">
        <v>247</v>
      </c>
      <c r="B249" s="4">
        <v>3029</v>
      </c>
      <c r="C249" s="4" t="s">
        <v>748</v>
      </c>
      <c r="D249" s="4" t="s">
        <v>749</v>
      </c>
      <c r="E249" s="369">
        <v>654116</v>
      </c>
      <c r="F249" s="370">
        <v>654116</v>
      </c>
      <c r="G249" s="4">
        <v>3029</v>
      </c>
      <c r="J249" s="4">
        <f t="shared" si="9"/>
        <v>6</v>
      </c>
      <c r="K249" s="371" t="s">
        <v>268</v>
      </c>
      <c r="L249" s="4" t="str">
        <f t="shared" si="11"/>
        <v>00654116</v>
      </c>
      <c r="M249" s="4">
        <v>3029</v>
      </c>
    </row>
    <row r="250" spans="1:13" ht="12.75">
      <c r="A250" s="4">
        <v>248</v>
      </c>
      <c r="B250" s="4">
        <v>3030</v>
      </c>
      <c r="C250" s="4" t="s">
        <v>750</v>
      </c>
      <c r="D250" s="4" t="s">
        <v>751</v>
      </c>
      <c r="E250" s="369">
        <v>273147</v>
      </c>
      <c r="F250" s="370">
        <v>273147</v>
      </c>
      <c r="G250" s="4">
        <v>3030</v>
      </c>
      <c r="J250" s="4">
        <f t="shared" si="9"/>
        <v>6</v>
      </c>
      <c r="K250" s="371" t="s">
        <v>268</v>
      </c>
      <c r="L250" s="4" t="str">
        <f t="shared" si="11"/>
        <v>00273147</v>
      </c>
      <c r="M250" s="4">
        <v>3030</v>
      </c>
    </row>
    <row r="251" spans="1:13" ht="12.75">
      <c r="A251" s="4">
        <v>249</v>
      </c>
      <c r="B251" s="4">
        <v>3031</v>
      </c>
      <c r="C251" s="4" t="s">
        <v>752</v>
      </c>
      <c r="D251" s="4" t="s">
        <v>753</v>
      </c>
      <c r="E251" s="369">
        <v>653608</v>
      </c>
      <c r="F251" s="370">
        <v>653608</v>
      </c>
      <c r="G251" s="4">
        <v>3031</v>
      </c>
      <c r="J251" s="4">
        <f t="shared" si="9"/>
        <v>6</v>
      </c>
      <c r="K251" s="371" t="s">
        <v>268</v>
      </c>
      <c r="L251" s="4" t="str">
        <f t="shared" si="11"/>
        <v>00653608</v>
      </c>
      <c r="M251" s="4">
        <v>3031</v>
      </c>
    </row>
    <row r="252" spans="1:13" ht="12.75">
      <c r="A252" s="4">
        <v>250</v>
      </c>
      <c r="B252" s="4">
        <v>3032</v>
      </c>
      <c r="C252" s="4" t="s">
        <v>754</v>
      </c>
      <c r="D252" s="4" t="s">
        <v>755</v>
      </c>
      <c r="E252" s="369">
        <v>653993</v>
      </c>
      <c r="F252" s="370">
        <v>653993</v>
      </c>
      <c r="G252" s="4">
        <v>3032</v>
      </c>
      <c r="J252" s="4">
        <f t="shared" si="9"/>
        <v>6</v>
      </c>
      <c r="K252" s="371" t="s">
        <v>268</v>
      </c>
      <c r="L252" s="4" t="str">
        <f t="shared" si="11"/>
        <v>00653993</v>
      </c>
      <c r="M252" s="4">
        <v>3032</v>
      </c>
    </row>
    <row r="253" spans="1:13" ht="12.75">
      <c r="A253" s="4">
        <v>251</v>
      </c>
      <c r="B253" s="4">
        <v>3033</v>
      </c>
      <c r="C253" s="4" t="s">
        <v>756</v>
      </c>
      <c r="D253" s="4" t="s">
        <v>757</v>
      </c>
      <c r="E253" s="369">
        <v>654094</v>
      </c>
      <c r="F253" s="370">
        <v>654094</v>
      </c>
      <c r="G253" s="4">
        <v>3033</v>
      </c>
      <c r="J253" s="4">
        <f t="shared" si="9"/>
        <v>6</v>
      </c>
      <c r="K253" s="371" t="s">
        <v>268</v>
      </c>
      <c r="L253" s="4" t="str">
        <f aca="true" t="shared" si="12" ref="L253:L284">CONCATENATE(K253,F253)</f>
        <v>00654094</v>
      </c>
      <c r="M253" s="4">
        <v>3033</v>
      </c>
    </row>
    <row r="254" spans="1:13" ht="12.75">
      <c r="A254" s="4">
        <v>252</v>
      </c>
      <c r="B254" s="4">
        <v>3034</v>
      </c>
      <c r="C254" s="4" t="s">
        <v>758</v>
      </c>
      <c r="D254" s="4" t="s">
        <v>759</v>
      </c>
      <c r="E254" s="369">
        <v>654027</v>
      </c>
      <c r="F254" s="370">
        <v>654027</v>
      </c>
      <c r="G254" s="4">
        <v>3034</v>
      </c>
      <c r="J254" s="4">
        <f t="shared" si="9"/>
        <v>6</v>
      </c>
      <c r="K254" s="371" t="s">
        <v>268</v>
      </c>
      <c r="L254" s="4" t="str">
        <f t="shared" si="12"/>
        <v>00654027</v>
      </c>
      <c r="M254" s="4">
        <v>3034</v>
      </c>
    </row>
    <row r="255" spans="1:13" ht="12.75">
      <c r="A255" s="4">
        <v>253</v>
      </c>
      <c r="B255" s="4">
        <v>3035</v>
      </c>
      <c r="C255" s="4" t="s">
        <v>760</v>
      </c>
      <c r="D255" s="4" t="s">
        <v>761</v>
      </c>
      <c r="E255" s="369">
        <v>272809</v>
      </c>
      <c r="F255" s="370">
        <v>272809</v>
      </c>
      <c r="G255" s="4">
        <v>3035</v>
      </c>
      <c r="J255" s="4">
        <f t="shared" si="9"/>
        <v>6</v>
      </c>
      <c r="K255" s="371" t="s">
        <v>268</v>
      </c>
      <c r="L255" s="4" t="str">
        <f t="shared" si="12"/>
        <v>00272809</v>
      </c>
      <c r="M255" s="4">
        <v>3035</v>
      </c>
    </row>
    <row r="256" spans="1:13" ht="12.75">
      <c r="A256" s="4">
        <v>254</v>
      </c>
      <c r="B256" s="4">
        <v>3036</v>
      </c>
      <c r="C256" s="4" t="s">
        <v>762</v>
      </c>
      <c r="D256" s="4" t="s">
        <v>763</v>
      </c>
      <c r="E256" s="369">
        <v>272817</v>
      </c>
      <c r="F256" s="370">
        <v>272817</v>
      </c>
      <c r="G256" s="4">
        <v>3036</v>
      </c>
      <c r="J256" s="4">
        <f t="shared" si="9"/>
        <v>6</v>
      </c>
      <c r="K256" s="371" t="s">
        <v>268</v>
      </c>
      <c r="L256" s="4" t="str">
        <f t="shared" si="12"/>
        <v>00272817</v>
      </c>
      <c r="M256" s="4">
        <v>3036</v>
      </c>
    </row>
    <row r="257" spans="1:13" ht="12.75">
      <c r="A257" s="4">
        <v>255</v>
      </c>
      <c r="B257" s="4">
        <v>3037</v>
      </c>
      <c r="C257" s="4" t="s">
        <v>764</v>
      </c>
      <c r="D257" s="4" t="s">
        <v>765</v>
      </c>
      <c r="E257" s="369">
        <v>654019</v>
      </c>
      <c r="F257" s="370">
        <v>654019</v>
      </c>
      <c r="G257" s="4">
        <v>3037</v>
      </c>
      <c r="J257" s="4">
        <f t="shared" si="9"/>
        <v>6</v>
      </c>
      <c r="K257" s="371" t="s">
        <v>268</v>
      </c>
      <c r="L257" s="4" t="str">
        <f t="shared" si="12"/>
        <v>00654019</v>
      </c>
      <c r="M257" s="4">
        <v>3037</v>
      </c>
    </row>
    <row r="258" spans="1:13" ht="12.75">
      <c r="A258" s="4">
        <v>256</v>
      </c>
      <c r="B258" s="4">
        <v>3038</v>
      </c>
      <c r="C258" s="4" t="s">
        <v>766</v>
      </c>
      <c r="D258" s="4" t="s">
        <v>767</v>
      </c>
      <c r="E258" s="369">
        <v>272833</v>
      </c>
      <c r="F258" s="370">
        <v>272833</v>
      </c>
      <c r="G258" s="4">
        <v>3038</v>
      </c>
      <c r="J258" s="4">
        <f t="shared" si="9"/>
        <v>6</v>
      </c>
      <c r="K258" s="371" t="s">
        <v>268</v>
      </c>
      <c r="L258" s="4" t="str">
        <f t="shared" si="12"/>
        <v>00272833</v>
      </c>
      <c r="M258" s="4">
        <v>3038</v>
      </c>
    </row>
    <row r="259" spans="1:13" ht="12.75">
      <c r="A259" s="4">
        <v>257</v>
      </c>
      <c r="B259" s="4">
        <v>3039</v>
      </c>
      <c r="C259" s="4" t="s">
        <v>768</v>
      </c>
      <c r="D259" s="4" t="s">
        <v>769</v>
      </c>
      <c r="E259" s="369">
        <v>272841</v>
      </c>
      <c r="F259" s="370">
        <v>272841</v>
      </c>
      <c r="G259" s="4">
        <v>3039</v>
      </c>
      <c r="J259" s="4">
        <f aca="true" t="shared" si="13" ref="J259:J322">LEN(F259)</f>
        <v>6</v>
      </c>
      <c r="K259" s="371" t="s">
        <v>268</v>
      </c>
      <c r="L259" s="4" t="str">
        <f t="shared" si="12"/>
        <v>00272841</v>
      </c>
      <c r="M259" s="4">
        <v>3039</v>
      </c>
    </row>
    <row r="260" spans="1:13" ht="12.75">
      <c r="A260" s="4">
        <v>258</v>
      </c>
      <c r="B260" s="4">
        <v>3040</v>
      </c>
      <c r="C260" s="4" t="s">
        <v>770</v>
      </c>
      <c r="D260" s="4" t="s">
        <v>771</v>
      </c>
      <c r="E260" s="369">
        <v>272850</v>
      </c>
      <c r="F260" s="370">
        <v>272850</v>
      </c>
      <c r="G260" s="4">
        <v>3040</v>
      </c>
      <c r="J260" s="4">
        <f t="shared" si="13"/>
        <v>6</v>
      </c>
      <c r="K260" s="371" t="s">
        <v>268</v>
      </c>
      <c r="L260" s="4" t="str">
        <f t="shared" si="12"/>
        <v>00272850</v>
      </c>
      <c r="M260" s="4">
        <v>3040</v>
      </c>
    </row>
    <row r="261" spans="1:13" ht="12.75">
      <c r="A261" s="4">
        <v>259</v>
      </c>
      <c r="B261" s="4">
        <v>3041</v>
      </c>
      <c r="C261" s="4" t="s">
        <v>772</v>
      </c>
      <c r="D261" s="4" t="s">
        <v>773</v>
      </c>
      <c r="E261" s="369">
        <v>272868</v>
      </c>
      <c r="F261" s="370">
        <v>272868</v>
      </c>
      <c r="G261" s="4">
        <v>3041</v>
      </c>
      <c r="J261" s="4">
        <f t="shared" si="13"/>
        <v>6</v>
      </c>
      <c r="K261" s="371" t="s">
        <v>268</v>
      </c>
      <c r="L261" s="4" t="str">
        <f t="shared" si="12"/>
        <v>00272868</v>
      </c>
      <c r="M261" s="4">
        <v>3041</v>
      </c>
    </row>
    <row r="262" spans="1:13" ht="12.75">
      <c r="A262" s="4">
        <v>260</v>
      </c>
      <c r="B262" s="4">
        <v>3042</v>
      </c>
      <c r="C262" s="4" t="s">
        <v>774</v>
      </c>
      <c r="D262" s="4" t="s">
        <v>775</v>
      </c>
      <c r="E262" s="369">
        <v>272876</v>
      </c>
      <c r="F262" s="370">
        <v>272876</v>
      </c>
      <c r="G262" s="4">
        <v>3042</v>
      </c>
      <c r="J262" s="4">
        <f t="shared" si="13"/>
        <v>6</v>
      </c>
      <c r="K262" s="371" t="s">
        <v>268</v>
      </c>
      <c r="L262" s="4" t="str">
        <f t="shared" si="12"/>
        <v>00272876</v>
      </c>
      <c r="M262" s="4">
        <v>3042</v>
      </c>
    </row>
    <row r="263" spans="1:13" ht="12.75">
      <c r="A263" s="4">
        <v>261</v>
      </c>
      <c r="B263" s="4">
        <v>3043</v>
      </c>
      <c r="C263" s="4" t="s">
        <v>776</v>
      </c>
      <c r="D263" s="4" t="s">
        <v>777</v>
      </c>
      <c r="E263" s="369">
        <v>272884</v>
      </c>
      <c r="F263" s="370">
        <v>272884</v>
      </c>
      <c r="G263" s="4">
        <v>3043</v>
      </c>
      <c r="J263" s="4">
        <f t="shared" si="13"/>
        <v>6</v>
      </c>
      <c r="K263" s="371" t="s">
        <v>268</v>
      </c>
      <c r="L263" s="4" t="str">
        <f t="shared" si="12"/>
        <v>00272884</v>
      </c>
      <c r="M263" s="4">
        <v>3043</v>
      </c>
    </row>
    <row r="264" spans="1:13" ht="12.75">
      <c r="A264" s="4">
        <v>262</v>
      </c>
      <c r="B264" s="4">
        <v>3044</v>
      </c>
      <c r="C264" s="4" t="s">
        <v>778</v>
      </c>
      <c r="D264" s="4" t="s">
        <v>779</v>
      </c>
      <c r="E264" s="369">
        <v>272892</v>
      </c>
      <c r="F264" s="370">
        <v>272892</v>
      </c>
      <c r="G264" s="4">
        <v>3044</v>
      </c>
      <c r="J264" s="4">
        <f t="shared" si="13"/>
        <v>6</v>
      </c>
      <c r="K264" s="371" t="s">
        <v>268</v>
      </c>
      <c r="L264" s="4" t="str">
        <f t="shared" si="12"/>
        <v>00272892</v>
      </c>
      <c r="M264" s="4">
        <v>3044</v>
      </c>
    </row>
    <row r="265" spans="1:13" ht="12.75">
      <c r="A265" s="4">
        <v>263</v>
      </c>
      <c r="B265" s="4">
        <v>3045</v>
      </c>
      <c r="C265" s="4" t="s">
        <v>780</v>
      </c>
      <c r="D265" s="4" t="s">
        <v>781</v>
      </c>
      <c r="E265" s="369">
        <v>272914</v>
      </c>
      <c r="F265" s="370">
        <v>272914</v>
      </c>
      <c r="G265" s="4">
        <v>3045</v>
      </c>
      <c r="J265" s="4">
        <f t="shared" si="13"/>
        <v>6</v>
      </c>
      <c r="K265" s="371" t="s">
        <v>268</v>
      </c>
      <c r="L265" s="4" t="str">
        <f t="shared" si="12"/>
        <v>00272914</v>
      </c>
      <c r="M265" s="4">
        <v>3045</v>
      </c>
    </row>
    <row r="266" spans="1:13" ht="12.75">
      <c r="A266" s="4">
        <v>264</v>
      </c>
      <c r="B266" s="4">
        <v>3046</v>
      </c>
      <c r="C266" s="4" t="s">
        <v>782</v>
      </c>
      <c r="D266" s="4" t="s">
        <v>783</v>
      </c>
      <c r="E266" s="369">
        <v>272949</v>
      </c>
      <c r="F266" s="370">
        <v>272949</v>
      </c>
      <c r="G266" s="4">
        <v>3046</v>
      </c>
      <c r="J266" s="4">
        <f t="shared" si="13"/>
        <v>6</v>
      </c>
      <c r="K266" s="371" t="s">
        <v>268</v>
      </c>
      <c r="L266" s="4" t="str">
        <f t="shared" si="12"/>
        <v>00272949</v>
      </c>
      <c r="M266" s="4">
        <v>3046</v>
      </c>
    </row>
    <row r="267" spans="1:13" ht="12.75">
      <c r="A267" s="4">
        <v>265</v>
      </c>
      <c r="B267" s="4">
        <v>3047</v>
      </c>
      <c r="C267" s="4" t="s">
        <v>784</v>
      </c>
      <c r="D267" s="4" t="s">
        <v>785</v>
      </c>
      <c r="E267" s="369">
        <v>272957</v>
      </c>
      <c r="F267" s="370">
        <v>272957</v>
      </c>
      <c r="G267" s="4">
        <v>3047</v>
      </c>
      <c r="J267" s="4">
        <f t="shared" si="13"/>
        <v>6</v>
      </c>
      <c r="K267" s="371" t="s">
        <v>268</v>
      </c>
      <c r="L267" s="4" t="str">
        <f t="shared" si="12"/>
        <v>00272957</v>
      </c>
      <c r="M267" s="4">
        <v>3047</v>
      </c>
    </row>
    <row r="268" spans="1:13" ht="12.75">
      <c r="A268" s="4">
        <v>266</v>
      </c>
      <c r="B268" s="4">
        <v>3048</v>
      </c>
      <c r="C268" s="4" t="s">
        <v>786</v>
      </c>
      <c r="D268" s="4" t="s">
        <v>787</v>
      </c>
      <c r="E268" s="369">
        <v>272965</v>
      </c>
      <c r="F268" s="370">
        <v>272965</v>
      </c>
      <c r="G268" s="4">
        <v>3048</v>
      </c>
      <c r="J268" s="4">
        <f t="shared" si="13"/>
        <v>6</v>
      </c>
      <c r="K268" s="371" t="s">
        <v>268</v>
      </c>
      <c r="L268" s="4" t="str">
        <f t="shared" si="12"/>
        <v>00272965</v>
      </c>
      <c r="M268" s="4">
        <v>3048</v>
      </c>
    </row>
    <row r="269" spans="1:13" ht="12.75">
      <c r="A269" s="4">
        <v>267</v>
      </c>
      <c r="B269" s="4">
        <v>3049</v>
      </c>
      <c r="C269" s="4" t="s">
        <v>788</v>
      </c>
      <c r="D269" s="4" t="s">
        <v>789</v>
      </c>
      <c r="E269" s="369">
        <v>272973</v>
      </c>
      <c r="F269" s="370">
        <v>272973</v>
      </c>
      <c r="G269" s="4">
        <v>3049</v>
      </c>
      <c r="J269" s="4">
        <f t="shared" si="13"/>
        <v>6</v>
      </c>
      <c r="K269" s="371" t="s">
        <v>268</v>
      </c>
      <c r="L269" s="4" t="str">
        <f t="shared" si="12"/>
        <v>00272973</v>
      </c>
      <c r="M269" s="4">
        <v>3049</v>
      </c>
    </row>
    <row r="270" spans="1:13" ht="12.75">
      <c r="A270" s="4">
        <v>268</v>
      </c>
      <c r="B270" s="4">
        <v>3050</v>
      </c>
      <c r="C270" s="4" t="s">
        <v>790</v>
      </c>
      <c r="D270" s="4" t="s">
        <v>791</v>
      </c>
      <c r="E270" s="369">
        <v>272981</v>
      </c>
      <c r="F270" s="370">
        <v>272981</v>
      </c>
      <c r="G270" s="4">
        <v>3050</v>
      </c>
      <c r="J270" s="4">
        <f t="shared" si="13"/>
        <v>6</v>
      </c>
      <c r="K270" s="371" t="s">
        <v>268</v>
      </c>
      <c r="L270" s="4" t="str">
        <f t="shared" si="12"/>
        <v>00272981</v>
      </c>
      <c r="M270" s="4">
        <v>3050</v>
      </c>
    </row>
    <row r="271" spans="1:13" ht="12.75">
      <c r="A271" s="4">
        <v>269</v>
      </c>
      <c r="B271" s="4">
        <v>3051</v>
      </c>
      <c r="C271" s="4" t="s">
        <v>792</v>
      </c>
      <c r="D271" s="4" t="s">
        <v>793</v>
      </c>
      <c r="E271" s="369">
        <v>273007</v>
      </c>
      <c r="F271" s="370">
        <v>273007</v>
      </c>
      <c r="G271" s="4">
        <v>3051</v>
      </c>
      <c r="J271" s="4">
        <f t="shared" si="13"/>
        <v>6</v>
      </c>
      <c r="K271" s="371" t="s">
        <v>268</v>
      </c>
      <c r="L271" s="4" t="str">
        <f t="shared" si="12"/>
        <v>00273007</v>
      </c>
      <c r="M271" s="4">
        <v>3051</v>
      </c>
    </row>
    <row r="272" spans="1:13" ht="12.75">
      <c r="A272" s="4">
        <v>270</v>
      </c>
      <c r="B272" s="4">
        <v>3052</v>
      </c>
      <c r="C272" s="4" t="s">
        <v>794</v>
      </c>
      <c r="D272" s="4" t="s">
        <v>795</v>
      </c>
      <c r="E272" s="369">
        <v>857564</v>
      </c>
      <c r="F272" s="370">
        <v>857564</v>
      </c>
      <c r="G272" s="4">
        <v>3052</v>
      </c>
      <c r="J272" s="4">
        <f t="shared" si="13"/>
        <v>6</v>
      </c>
      <c r="K272" s="371" t="s">
        <v>268</v>
      </c>
      <c r="L272" s="4" t="str">
        <f t="shared" si="12"/>
        <v>00857564</v>
      </c>
      <c r="M272" s="4">
        <v>3052</v>
      </c>
    </row>
    <row r="273" spans="1:13" ht="12.75">
      <c r="A273" s="4">
        <v>271</v>
      </c>
      <c r="B273" s="4">
        <v>3053</v>
      </c>
      <c r="C273" s="4" t="s">
        <v>796</v>
      </c>
      <c r="D273" s="4" t="s">
        <v>797</v>
      </c>
      <c r="E273" s="369">
        <v>654086</v>
      </c>
      <c r="F273" s="370">
        <v>654086</v>
      </c>
      <c r="G273" s="4">
        <v>3053</v>
      </c>
      <c r="J273" s="4">
        <f t="shared" si="13"/>
        <v>6</v>
      </c>
      <c r="K273" s="371" t="s">
        <v>268</v>
      </c>
      <c r="L273" s="4" t="str">
        <f t="shared" si="12"/>
        <v>00654086</v>
      </c>
      <c r="M273" s="4">
        <v>3053</v>
      </c>
    </row>
    <row r="274" spans="1:13" ht="12.75">
      <c r="A274" s="4">
        <v>272</v>
      </c>
      <c r="B274" s="4">
        <v>3054</v>
      </c>
      <c r="C274" s="4" t="s">
        <v>798</v>
      </c>
      <c r="D274" s="4" t="s">
        <v>799</v>
      </c>
      <c r="E274" s="369">
        <v>273023</v>
      </c>
      <c r="F274" s="370">
        <v>273023</v>
      </c>
      <c r="G274" s="4">
        <v>3054</v>
      </c>
      <c r="J274" s="4">
        <f t="shared" si="13"/>
        <v>6</v>
      </c>
      <c r="K274" s="371" t="s">
        <v>268</v>
      </c>
      <c r="L274" s="4" t="str">
        <f t="shared" si="12"/>
        <v>00273023</v>
      </c>
      <c r="M274" s="4">
        <v>3054</v>
      </c>
    </row>
    <row r="275" spans="1:13" ht="12.75">
      <c r="A275" s="4">
        <v>273</v>
      </c>
      <c r="B275" s="4">
        <v>3055</v>
      </c>
      <c r="C275" s="4" t="s">
        <v>800</v>
      </c>
      <c r="D275" s="4" t="s">
        <v>801</v>
      </c>
      <c r="E275" s="369">
        <v>273031</v>
      </c>
      <c r="F275" s="370">
        <v>273031</v>
      </c>
      <c r="G275" s="4">
        <v>3055</v>
      </c>
      <c r="J275" s="4">
        <f t="shared" si="13"/>
        <v>6</v>
      </c>
      <c r="K275" s="371" t="s">
        <v>268</v>
      </c>
      <c r="L275" s="4" t="str">
        <f t="shared" si="12"/>
        <v>00273031</v>
      </c>
      <c r="M275" s="4">
        <v>3055</v>
      </c>
    </row>
    <row r="276" spans="1:13" ht="12.75">
      <c r="A276" s="4">
        <v>274</v>
      </c>
      <c r="B276" s="4">
        <v>3056</v>
      </c>
      <c r="C276" s="4" t="s">
        <v>802</v>
      </c>
      <c r="D276" s="4" t="s">
        <v>803</v>
      </c>
      <c r="E276" s="369">
        <v>273058</v>
      </c>
      <c r="F276" s="370">
        <v>273058</v>
      </c>
      <c r="G276" s="4">
        <v>3056</v>
      </c>
      <c r="J276" s="4">
        <f t="shared" si="13"/>
        <v>6</v>
      </c>
      <c r="K276" s="371" t="s">
        <v>268</v>
      </c>
      <c r="L276" s="4" t="str">
        <f t="shared" si="12"/>
        <v>00273058</v>
      </c>
      <c r="M276" s="4">
        <v>3056</v>
      </c>
    </row>
    <row r="277" spans="1:13" ht="12.75">
      <c r="A277" s="4">
        <v>275</v>
      </c>
      <c r="B277" s="4">
        <v>3057</v>
      </c>
      <c r="C277" s="4" t="s">
        <v>804</v>
      </c>
      <c r="D277" s="4" t="s">
        <v>805</v>
      </c>
      <c r="E277" s="369">
        <v>273066</v>
      </c>
      <c r="F277" s="370">
        <v>273066</v>
      </c>
      <c r="G277" s="4">
        <v>3057</v>
      </c>
      <c r="J277" s="4">
        <f t="shared" si="13"/>
        <v>6</v>
      </c>
      <c r="K277" s="371" t="s">
        <v>268</v>
      </c>
      <c r="L277" s="4" t="str">
        <f t="shared" si="12"/>
        <v>00273066</v>
      </c>
      <c r="M277" s="4">
        <v>3057</v>
      </c>
    </row>
    <row r="278" spans="1:13" ht="12.75">
      <c r="A278" s="4">
        <v>276</v>
      </c>
      <c r="B278" s="4">
        <v>3058</v>
      </c>
      <c r="C278" s="4" t="s">
        <v>806</v>
      </c>
      <c r="D278" s="4" t="s">
        <v>807</v>
      </c>
      <c r="E278" s="369">
        <v>273082</v>
      </c>
      <c r="F278" s="370">
        <v>273082</v>
      </c>
      <c r="G278" s="4">
        <v>3058</v>
      </c>
      <c r="J278" s="4">
        <f t="shared" si="13"/>
        <v>6</v>
      </c>
      <c r="K278" s="371" t="s">
        <v>268</v>
      </c>
      <c r="L278" s="4" t="str">
        <f t="shared" si="12"/>
        <v>00273082</v>
      </c>
      <c r="M278" s="4">
        <v>3058</v>
      </c>
    </row>
    <row r="279" spans="1:13" ht="12.75">
      <c r="A279" s="4">
        <v>277</v>
      </c>
      <c r="B279" s="4">
        <v>3059</v>
      </c>
      <c r="C279" s="4" t="s">
        <v>808</v>
      </c>
      <c r="D279" s="4" t="s">
        <v>809</v>
      </c>
      <c r="E279" s="369">
        <v>653683</v>
      </c>
      <c r="F279" s="370">
        <v>653683</v>
      </c>
      <c r="G279" s="4">
        <v>3059</v>
      </c>
      <c r="J279" s="4">
        <f t="shared" si="13"/>
        <v>6</v>
      </c>
      <c r="K279" s="371" t="s">
        <v>268</v>
      </c>
      <c r="L279" s="4" t="str">
        <f t="shared" si="12"/>
        <v>00653683</v>
      </c>
      <c r="M279" s="4">
        <v>3059</v>
      </c>
    </row>
    <row r="280" spans="1:13" ht="12.75">
      <c r="A280" s="4">
        <v>278</v>
      </c>
      <c r="B280" s="4">
        <v>3060</v>
      </c>
      <c r="C280" s="4" t="s">
        <v>810</v>
      </c>
      <c r="D280" s="4" t="s">
        <v>811</v>
      </c>
      <c r="E280" s="369">
        <v>529991</v>
      </c>
      <c r="F280" s="370">
        <v>529991</v>
      </c>
      <c r="G280" s="4">
        <v>3060</v>
      </c>
      <c r="J280" s="4">
        <f t="shared" si="13"/>
        <v>6</v>
      </c>
      <c r="K280" s="371" t="s">
        <v>268</v>
      </c>
      <c r="L280" s="4" t="str">
        <f t="shared" si="12"/>
        <v>00529991</v>
      </c>
      <c r="M280" s="4">
        <v>3060</v>
      </c>
    </row>
    <row r="281" spans="1:13" ht="12.75">
      <c r="A281" s="4">
        <v>279</v>
      </c>
      <c r="B281" s="4">
        <v>3061</v>
      </c>
      <c r="C281" s="4" t="s">
        <v>812</v>
      </c>
      <c r="D281" s="4" t="s">
        <v>813</v>
      </c>
      <c r="E281" s="369">
        <v>273112</v>
      </c>
      <c r="F281" s="370">
        <v>273112</v>
      </c>
      <c r="G281" s="4">
        <v>3061</v>
      </c>
      <c r="J281" s="4">
        <f t="shared" si="13"/>
        <v>6</v>
      </c>
      <c r="K281" s="371" t="s">
        <v>268</v>
      </c>
      <c r="L281" s="4" t="str">
        <f t="shared" si="12"/>
        <v>00273112</v>
      </c>
      <c r="M281" s="4">
        <v>3061</v>
      </c>
    </row>
    <row r="282" spans="1:13" ht="12.75">
      <c r="A282" s="4">
        <v>280</v>
      </c>
      <c r="B282" s="4">
        <v>3062</v>
      </c>
      <c r="C282" s="4" t="s">
        <v>814</v>
      </c>
      <c r="D282" s="4" t="s">
        <v>815</v>
      </c>
      <c r="E282" s="369">
        <v>273139</v>
      </c>
      <c r="F282" s="370">
        <v>273139</v>
      </c>
      <c r="G282" s="4">
        <v>3062</v>
      </c>
      <c r="J282" s="4">
        <f t="shared" si="13"/>
        <v>6</v>
      </c>
      <c r="K282" s="371" t="s">
        <v>268</v>
      </c>
      <c r="L282" s="4" t="str">
        <f t="shared" si="12"/>
        <v>00273139</v>
      </c>
      <c r="M282" s="4">
        <v>3062</v>
      </c>
    </row>
    <row r="283" spans="1:13" ht="12.75">
      <c r="A283" s="4">
        <v>281</v>
      </c>
      <c r="B283" s="4">
        <v>3063</v>
      </c>
      <c r="C283" s="4" t="s">
        <v>816</v>
      </c>
      <c r="D283" s="4" t="s">
        <v>817</v>
      </c>
      <c r="E283" s="369">
        <v>273155</v>
      </c>
      <c r="F283" s="370">
        <v>273155</v>
      </c>
      <c r="G283" s="4">
        <v>3063</v>
      </c>
      <c r="J283" s="4">
        <f t="shared" si="13"/>
        <v>6</v>
      </c>
      <c r="K283" s="371" t="s">
        <v>268</v>
      </c>
      <c r="L283" s="4" t="str">
        <f t="shared" si="12"/>
        <v>00273155</v>
      </c>
      <c r="M283" s="4">
        <v>3063</v>
      </c>
    </row>
    <row r="284" spans="1:13" ht="12.75">
      <c r="A284" s="4">
        <v>282</v>
      </c>
      <c r="B284" s="4">
        <v>3064</v>
      </c>
      <c r="C284" s="4" t="s">
        <v>818</v>
      </c>
      <c r="D284" s="4" t="s">
        <v>819</v>
      </c>
      <c r="E284" s="369">
        <v>273163</v>
      </c>
      <c r="F284" s="370">
        <v>273163</v>
      </c>
      <c r="G284" s="4">
        <v>3064</v>
      </c>
      <c r="J284" s="4">
        <f t="shared" si="13"/>
        <v>6</v>
      </c>
      <c r="K284" s="371" t="s">
        <v>268</v>
      </c>
      <c r="L284" s="4" t="str">
        <f t="shared" si="12"/>
        <v>00273163</v>
      </c>
      <c r="M284" s="4">
        <v>3064</v>
      </c>
    </row>
    <row r="285" spans="1:13" ht="12.75">
      <c r="A285" s="4">
        <v>283</v>
      </c>
      <c r="B285" s="4">
        <v>3065</v>
      </c>
      <c r="C285" s="4" t="s">
        <v>820</v>
      </c>
      <c r="D285" s="4" t="s">
        <v>821</v>
      </c>
      <c r="E285" s="369">
        <v>273171</v>
      </c>
      <c r="F285" s="370">
        <v>273171</v>
      </c>
      <c r="G285" s="4">
        <v>3065</v>
      </c>
      <c r="J285" s="4">
        <f t="shared" si="13"/>
        <v>6</v>
      </c>
      <c r="K285" s="371" t="s">
        <v>268</v>
      </c>
      <c r="L285" s="4" t="str">
        <f aca="true" t="shared" si="14" ref="L285:L298">CONCATENATE(K285,F285)</f>
        <v>00273171</v>
      </c>
      <c r="M285" s="4">
        <v>3065</v>
      </c>
    </row>
    <row r="286" spans="1:13" ht="12.75">
      <c r="A286" s="4">
        <v>284</v>
      </c>
      <c r="B286" s="4">
        <v>3066</v>
      </c>
      <c r="C286" s="4" t="s">
        <v>822</v>
      </c>
      <c r="D286" s="4" t="s">
        <v>823</v>
      </c>
      <c r="E286" s="369">
        <v>654451</v>
      </c>
      <c r="F286" s="370">
        <v>654451</v>
      </c>
      <c r="G286" s="4">
        <v>3066</v>
      </c>
      <c r="J286" s="4">
        <f t="shared" si="13"/>
        <v>6</v>
      </c>
      <c r="K286" s="371" t="s">
        <v>268</v>
      </c>
      <c r="L286" s="4" t="str">
        <f t="shared" si="14"/>
        <v>00654451</v>
      </c>
      <c r="M286" s="4">
        <v>3066</v>
      </c>
    </row>
    <row r="287" spans="1:13" ht="12.75">
      <c r="A287" s="4">
        <v>285</v>
      </c>
      <c r="B287" s="4">
        <v>3067</v>
      </c>
      <c r="C287" s="4" t="s">
        <v>824</v>
      </c>
      <c r="D287" s="4" t="s">
        <v>825</v>
      </c>
      <c r="E287" s="369">
        <v>273180</v>
      </c>
      <c r="F287" s="370">
        <v>273180</v>
      </c>
      <c r="G287" s="4">
        <v>3067</v>
      </c>
      <c r="J287" s="4">
        <f t="shared" si="13"/>
        <v>6</v>
      </c>
      <c r="K287" s="371" t="s">
        <v>268</v>
      </c>
      <c r="L287" s="4" t="str">
        <f t="shared" si="14"/>
        <v>00273180</v>
      </c>
      <c r="M287" s="4">
        <v>3067</v>
      </c>
    </row>
    <row r="288" spans="1:13" ht="12.75">
      <c r="A288" s="4">
        <v>286</v>
      </c>
      <c r="B288" s="4">
        <v>3068</v>
      </c>
      <c r="C288" s="4" t="s">
        <v>826</v>
      </c>
      <c r="D288" s="4" t="s">
        <v>827</v>
      </c>
      <c r="E288" s="369">
        <v>654124</v>
      </c>
      <c r="F288" s="370">
        <v>654124</v>
      </c>
      <c r="G288" s="4">
        <v>3068</v>
      </c>
      <c r="J288" s="4">
        <f t="shared" si="13"/>
        <v>6</v>
      </c>
      <c r="K288" s="371" t="s">
        <v>268</v>
      </c>
      <c r="L288" s="4" t="str">
        <f t="shared" si="14"/>
        <v>00654124</v>
      </c>
      <c r="M288" s="4">
        <v>3068</v>
      </c>
    </row>
    <row r="289" spans="1:13" ht="12.75">
      <c r="A289" s="4">
        <v>287</v>
      </c>
      <c r="B289" s="4">
        <v>3069</v>
      </c>
      <c r="C289" s="4" t="s">
        <v>828</v>
      </c>
      <c r="D289" s="4" t="s">
        <v>829</v>
      </c>
      <c r="E289" s="369">
        <v>653985</v>
      </c>
      <c r="F289" s="370">
        <v>653985</v>
      </c>
      <c r="G289" s="4">
        <v>3069</v>
      </c>
      <c r="J289" s="4">
        <f t="shared" si="13"/>
        <v>6</v>
      </c>
      <c r="K289" s="371" t="s">
        <v>268</v>
      </c>
      <c r="L289" s="4" t="str">
        <f t="shared" si="14"/>
        <v>00653985</v>
      </c>
      <c r="M289" s="4">
        <v>3069</v>
      </c>
    </row>
    <row r="290" spans="1:13" ht="12.75">
      <c r="A290" s="4">
        <v>288</v>
      </c>
      <c r="B290" s="4">
        <v>3070</v>
      </c>
      <c r="C290" s="4" t="s">
        <v>830</v>
      </c>
      <c r="D290" s="4" t="s">
        <v>831</v>
      </c>
      <c r="E290" s="369">
        <v>273198</v>
      </c>
      <c r="F290" s="370">
        <v>273198</v>
      </c>
      <c r="G290" s="4">
        <v>3070</v>
      </c>
      <c r="J290" s="4">
        <f t="shared" si="13"/>
        <v>6</v>
      </c>
      <c r="K290" s="371" t="s">
        <v>268</v>
      </c>
      <c r="L290" s="4" t="str">
        <f t="shared" si="14"/>
        <v>00273198</v>
      </c>
      <c r="M290" s="4">
        <v>3070</v>
      </c>
    </row>
    <row r="291" spans="1:13" ht="12.75">
      <c r="A291" s="4">
        <v>289</v>
      </c>
      <c r="B291" s="4">
        <v>3071</v>
      </c>
      <c r="C291" s="4" t="s">
        <v>832</v>
      </c>
      <c r="D291" s="4" t="s">
        <v>833</v>
      </c>
      <c r="E291" s="369">
        <v>273210</v>
      </c>
      <c r="F291" s="370">
        <v>273210</v>
      </c>
      <c r="G291" s="4">
        <v>3071</v>
      </c>
      <c r="J291" s="4">
        <f t="shared" si="13"/>
        <v>6</v>
      </c>
      <c r="K291" s="371" t="s">
        <v>268</v>
      </c>
      <c r="L291" s="4" t="str">
        <f t="shared" si="14"/>
        <v>00273210</v>
      </c>
      <c r="M291" s="4">
        <v>3071</v>
      </c>
    </row>
    <row r="292" spans="1:13" ht="12.75">
      <c r="A292" s="4">
        <v>290</v>
      </c>
      <c r="B292" s="4">
        <v>3072</v>
      </c>
      <c r="C292" s="4" t="s">
        <v>834</v>
      </c>
      <c r="D292" s="4" t="s">
        <v>835</v>
      </c>
      <c r="E292" s="369">
        <v>273228</v>
      </c>
      <c r="F292" s="370">
        <v>273228</v>
      </c>
      <c r="G292" s="4">
        <v>3072</v>
      </c>
      <c r="J292" s="4">
        <f t="shared" si="13"/>
        <v>6</v>
      </c>
      <c r="K292" s="371" t="s">
        <v>268</v>
      </c>
      <c r="L292" s="4" t="str">
        <f t="shared" si="14"/>
        <v>00273228</v>
      </c>
      <c r="M292" s="4">
        <v>3072</v>
      </c>
    </row>
    <row r="293" spans="1:13" ht="12.75">
      <c r="A293" s="4">
        <v>291</v>
      </c>
      <c r="B293" s="4">
        <v>3073</v>
      </c>
      <c r="C293" s="4" t="s">
        <v>836</v>
      </c>
      <c r="D293" s="4" t="s">
        <v>837</v>
      </c>
      <c r="E293" s="369">
        <v>653497</v>
      </c>
      <c r="F293" s="370">
        <v>653497</v>
      </c>
      <c r="G293" s="4">
        <v>3073</v>
      </c>
      <c r="J293" s="4">
        <f t="shared" si="13"/>
        <v>6</v>
      </c>
      <c r="K293" s="371" t="s">
        <v>268</v>
      </c>
      <c r="L293" s="4" t="str">
        <f t="shared" si="14"/>
        <v>00653497</v>
      </c>
      <c r="M293" s="4">
        <v>3073</v>
      </c>
    </row>
    <row r="294" spans="1:13" ht="12.75">
      <c r="A294" s="4">
        <v>292</v>
      </c>
      <c r="B294" s="4">
        <v>3074</v>
      </c>
      <c r="C294" s="4" t="s">
        <v>838</v>
      </c>
      <c r="D294" s="4" t="s">
        <v>839</v>
      </c>
      <c r="E294" s="369">
        <v>273244</v>
      </c>
      <c r="F294" s="370">
        <v>273244</v>
      </c>
      <c r="G294" s="4">
        <v>3074</v>
      </c>
      <c r="J294" s="4">
        <f t="shared" si="13"/>
        <v>6</v>
      </c>
      <c r="K294" s="371" t="s">
        <v>268</v>
      </c>
      <c r="L294" s="4" t="str">
        <f t="shared" si="14"/>
        <v>00273244</v>
      </c>
      <c r="M294" s="4">
        <v>3074</v>
      </c>
    </row>
    <row r="295" spans="1:13" ht="12.75">
      <c r="A295" s="4">
        <v>293</v>
      </c>
      <c r="B295" s="4">
        <v>3075</v>
      </c>
      <c r="C295" s="4" t="s">
        <v>840</v>
      </c>
      <c r="D295" s="4" t="s">
        <v>841</v>
      </c>
      <c r="E295" s="369">
        <v>273252</v>
      </c>
      <c r="F295" s="370">
        <v>273252</v>
      </c>
      <c r="G295" s="4">
        <v>3075</v>
      </c>
      <c r="J295" s="4">
        <f t="shared" si="13"/>
        <v>6</v>
      </c>
      <c r="K295" s="371" t="s">
        <v>268</v>
      </c>
      <c r="L295" s="4" t="str">
        <f t="shared" si="14"/>
        <v>00273252</v>
      </c>
      <c r="M295" s="4">
        <v>3075</v>
      </c>
    </row>
    <row r="296" spans="1:13" ht="12.75">
      <c r="A296" s="4">
        <v>294</v>
      </c>
      <c r="B296" s="4">
        <v>3076</v>
      </c>
      <c r="C296" s="4" t="s">
        <v>842</v>
      </c>
      <c r="D296" s="4" t="s">
        <v>843</v>
      </c>
      <c r="E296" s="369">
        <v>273279</v>
      </c>
      <c r="F296" s="370">
        <v>273279</v>
      </c>
      <c r="G296" s="4">
        <v>3076</v>
      </c>
      <c r="J296" s="4">
        <f t="shared" si="13"/>
        <v>6</v>
      </c>
      <c r="K296" s="371" t="s">
        <v>268</v>
      </c>
      <c r="L296" s="4" t="str">
        <f t="shared" si="14"/>
        <v>00273279</v>
      </c>
      <c r="M296" s="4">
        <v>3076</v>
      </c>
    </row>
    <row r="297" spans="1:13" ht="12.75">
      <c r="A297" s="4">
        <v>295</v>
      </c>
      <c r="B297" s="4">
        <v>3077</v>
      </c>
      <c r="C297" s="4" t="s">
        <v>844</v>
      </c>
      <c r="D297" s="4" t="s">
        <v>845</v>
      </c>
      <c r="E297" s="369">
        <v>273287</v>
      </c>
      <c r="F297" s="370">
        <v>273287</v>
      </c>
      <c r="G297" s="4">
        <v>3077</v>
      </c>
      <c r="J297" s="4">
        <f t="shared" si="13"/>
        <v>6</v>
      </c>
      <c r="K297" s="371" t="s">
        <v>268</v>
      </c>
      <c r="L297" s="4" t="str">
        <f t="shared" si="14"/>
        <v>00273287</v>
      </c>
      <c r="M297" s="4">
        <v>3077</v>
      </c>
    </row>
    <row r="298" spans="1:13" ht="12.75">
      <c r="A298" s="4">
        <v>296</v>
      </c>
      <c r="B298" s="4">
        <v>3078</v>
      </c>
      <c r="C298" s="4" t="s">
        <v>846</v>
      </c>
      <c r="D298" s="4" t="s">
        <v>847</v>
      </c>
      <c r="E298" s="369">
        <v>273295</v>
      </c>
      <c r="F298" s="370">
        <v>273295</v>
      </c>
      <c r="G298" s="4">
        <v>3078</v>
      </c>
      <c r="J298" s="4">
        <f t="shared" si="13"/>
        <v>6</v>
      </c>
      <c r="K298" s="371" t="s">
        <v>268</v>
      </c>
      <c r="L298" s="4" t="str">
        <f t="shared" si="14"/>
        <v>00273295</v>
      </c>
      <c r="M298" s="4">
        <v>3078</v>
      </c>
    </row>
    <row r="299" spans="1:10" ht="12.75">
      <c r="A299" s="4">
        <v>297</v>
      </c>
      <c r="E299" s="369"/>
      <c r="J299" s="4">
        <f t="shared" si="13"/>
        <v>0</v>
      </c>
    </row>
    <row r="300" spans="1:10" ht="12.75">
      <c r="A300" s="4">
        <v>298</v>
      </c>
      <c r="B300" s="4" t="s">
        <v>848</v>
      </c>
      <c r="E300" s="369"/>
      <c r="G300" s="4" t="s">
        <v>848</v>
      </c>
      <c r="J300" s="4">
        <f t="shared" si="13"/>
        <v>0</v>
      </c>
    </row>
    <row r="301" spans="1:10" ht="12.75">
      <c r="A301" s="4">
        <v>299</v>
      </c>
      <c r="E301" s="369"/>
      <c r="J301" s="4">
        <f t="shared" si="13"/>
        <v>0</v>
      </c>
    </row>
    <row r="302" spans="1:13" ht="12.75">
      <c r="A302" s="4">
        <v>300</v>
      </c>
      <c r="B302" s="4">
        <v>4001</v>
      </c>
      <c r="C302" s="4" t="s">
        <v>849</v>
      </c>
      <c r="D302" s="4" t="s">
        <v>850</v>
      </c>
      <c r="E302" s="369">
        <v>274739</v>
      </c>
      <c r="F302" s="370">
        <v>274739</v>
      </c>
      <c r="G302" s="4">
        <v>4001</v>
      </c>
      <c r="J302" s="4">
        <f t="shared" si="13"/>
        <v>6</v>
      </c>
      <c r="K302" s="371" t="s">
        <v>268</v>
      </c>
      <c r="L302" s="4" t="str">
        <f aca="true" t="shared" si="15" ref="L302:L333">CONCATENATE(K302,F302)</f>
        <v>00274739</v>
      </c>
      <c r="M302" s="4">
        <v>4001</v>
      </c>
    </row>
    <row r="303" spans="1:13" ht="12.75">
      <c r="A303" s="4">
        <v>301</v>
      </c>
      <c r="B303" s="4">
        <v>4002</v>
      </c>
      <c r="C303" s="4" t="s">
        <v>851</v>
      </c>
      <c r="D303" s="4" t="s">
        <v>852</v>
      </c>
      <c r="E303" s="369">
        <v>274682</v>
      </c>
      <c r="F303" s="370">
        <v>274682</v>
      </c>
      <c r="G303" s="4">
        <v>4002</v>
      </c>
      <c r="J303" s="4">
        <f t="shared" si="13"/>
        <v>6</v>
      </c>
      <c r="K303" s="371" t="s">
        <v>268</v>
      </c>
      <c r="L303" s="4" t="str">
        <f t="shared" si="15"/>
        <v>00274682</v>
      </c>
      <c r="M303" s="4">
        <v>4002</v>
      </c>
    </row>
    <row r="304" spans="1:13" ht="12.75">
      <c r="A304" s="4">
        <v>302</v>
      </c>
      <c r="B304" s="4">
        <v>4003</v>
      </c>
      <c r="C304" s="4" t="s">
        <v>853</v>
      </c>
      <c r="D304" s="4" t="s">
        <v>854</v>
      </c>
      <c r="E304" s="369">
        <v>274691</v>
      </c>
      <c r="F304" s="370">
        <v>274691</v>
      </c>
      <c r="G304" s="4">
        <v>4003</v>
      </c>
      <c r="J304" s="4">
        <f t="shared" si="13"/>
        <v>6</v>
      </c>
      <c r="K304" s="371" t="s">
        <v>268</v>
      </c>
      <c r="L304" s="4" t="str">
        <f t="shared" si="15"/>
        <v>00274691</v>
      </c>
      <c r="M304" s="4">
        <v>4003</v>
      </c>
    </row>
    <row r="305" spans="1:13" ht="12.75">
      <c r="A305" s="4">
        <v>303</v>
      </c>
      <c r="B305" s="4">
        <v>4004</v>
      </c>
      <c r="C305" s="4" t="s">
        <v>855</v>
      </c>
      <c r="D305" s="4" t="s">
        <v>856</v>
      </c>
      <c r="E305" s="369">
        <v>274704</v>
      </c>
      <c r="F305" s="370">
        <v>274704</v>
      </c>
      <c r="G305" s="4">
        <v>4004</v>
      </c>
      <c r="J305" s="4">
        <f t="shared" si="13"/>
        <v>6</v>
      </c>
      <c r="K305" s="371" t="s">
        <v>268</v>
      </c>
      <c r="L305" s="4" t="str">
        <f t="shared" si="15"/>
        <v>00274704</v>
      </c>
      <c r="M305" s="4">
        <v>4004</v>
      </c>
    </row>
    <row r="306" spans="1:13" ht="12.75">
      <c r="A306" s="4">
        <v>304</v>
      </c>
      <c r="B306" s="4">
        <v>4005</v>
      </c>
      <c r="C306" s="4" t="s">
        <v>857</v>
      </c>
      <c r="D306" s="4" t="s">
        <v>858</v>
      </c>
      <c r="E306" s="369">
        <v>274712</v>
      </c>
      <c r="F306" s="370">
        <v>274712</v>
      </c>
      <c r="G306" s="4">
        <v>4005</v>
      </c>
      <c r="J306" s="4">
        <f t="shared" si="13"/>
        <v>6</v>
      </c>
      <c r="K306" s="371" t="s">
        <v>268</v>
      </c>
      <c r="L306" s="4" t="str">
        <f t="shared" si="15"/>
        <v>00274712</v>
      </c>
      <c r="M306" s="4">
        <v>4005</v>
      </c>
    </row>
    <row r="307" spans="1:13" ht="12.75">
      <c r="A307" s="4">
        <v>305</v>
      </c>
      <c r="B307" s="4">
        <v>4006</v>
      </c>
      <c r="C307" s="4" t="s">
        <v>859</v>
      </c>
      <c r="D307" s="4" t="s">
        <v>860</v>
      </c>
      <c r="E307" s="369">
        <v>274721</v>
      </c>
      <c r="F307" s="370">
        <v>274721</v>
      </c>
      <c r="G307" s="4">
        <v>4006</v>
      </c>
      <c r="J307" s="4">
        <f t="shared" si="13"/>
        <v>6</v>
      </c>
      <c r="K307" s="371" t="s">
        <v>268</v>
      </c>
      <c r="L307" s="4" t="str">
        <f t="shared" si="15"/>
        <v>00274721</v>
      </c>
      <c r="M307" s="4">
        <v>4006</v>
      </c>
    </row>
    <row r="308" spans="1:13" ht="12.75">
      <c r="A308" s="4">
        <v>306</v>
      </c>
      <c r="B308" s="4">
        <v>4007</v>
      </c>
      <c r="C308" s="4" t="s">
        <v>861</v>
      </c>
      <c r="D308" s="4" t="s">
        <v>862</v>
      </c>
      <c r="E308" s="369">
        <v>274739</v>
      </c>
      <c r="F308" s="370">
        <v>274739</v>
      </c>
      <c r="G308" s="4">
        <v>4007</v>
      </c>
      <c r="J308" s="4">
        <f t="shared" si="13"/>
        <v>6</v>
      </c>
      <c r="K308" s="371" t="s">
        <v>268</v>
      </c>
      <c r="L308" s="4" t="str">
        <f t="shared" si="15"/>
        <v>00274739</v>
      </c>
      <c r="M308" s="4">
        <v>4007</v>
      </c>
    </row>
    <row r="309" spans="1:13" ht="12.75">
      <c r="A309" s="4">
        <v>307</v>
      </c>
      <c r="B309" s="4">
        <v>4008</v>
      </c>
      <c r="C309" s="4" t="s">
        <v>863</v>
      </c>
      <c r="D309" s="4" t="s">
        <v>864</v>
      </c>
      <c r="E309" s="369">
        <v>274747</v>
      </c>
      <c r="F309" s="370">
        <v>274747</v>
      </c>
      <c r="G309" s="4">
        <v>4008</v>
      </c>
      <c r="J309" s="4">
        <f t="shared" si="13"/>
        <v>6</v>
      </c>
      <c r="K309" s="371" t="s">
        <v>268</v>
      </c>
      <c r="L309" s="4" t="str">
        <f t="shared" si="15"/>
        <v>00274747</v>
      </c>
      <c r="M309" s="4">
        <v>4008</v>
      </c>
    </row>
    <row r="310" spans="1:13" ht="12.75">
      <c r="A310" s="4">
        <v>308</v>
      </c>
      <c r="B310" s="4">
        <v>4009</v>
      </c>
      <c r="C310" s="4" t="s">
        <v>865</v>
      </c>
      <c r="D310" s="4" t="s">
        <v>866</v>
      </c>
      <c r="E310" s="369">
        <v>274763</v>
      </c>
      <c r="F310" s="370">
        <v>274763</v>
      </c>
      <c r="G310" s="4">
        <v>4009</v>
      </c>
      <c r="J310" s="4">
        <f t="shared" si="13"/>
        <v>6</v>
      </c>
      <c r="K310" s="371" t="s">
        <v>268</v>
      </c>
      <c r="L310" s="4" t="str">
        <f t="shared" si="15"/>
        <v>00274763</v>
      </c>
      <c r="M310" s="4">
        <v>4009</v>
      </c>
    </row>
    <row r="311" spans="1:13" ht="12.75">
      <c r="A311" s="4">
        <v>309</v>
      </c>
      <c r="B311" s="4">
        <v>4010</v>
      </c>
      <c r="C311" s="4" t="s">
        <v>867</v>
      </c>
      <c r="D311" s="4" t="s">
        <v>868</v>
      </c>
      <c r="E311" s="369">
        <v>274771</v>
      </c>
      <c r="F311" s="370">
        <v>274771</v>
      </c>
      <c r="G311" s="4">
        <v>4010</v>
      </c>
      <c r="J311" s="4">
        <f t="shared" si="13"/>
        <v>6</v>
      </c>
      <c r="K311" s="371" t="s">
        <v>268</v>
      </c>
      <c r="L311" s="4" t="str">
        <f t="shared" si="15"/>
        <v>00274771</v>
      </c>
      <c r="M311" s="4">
        <v>4010</v>
      </c>
    </row>
    <row r="312" spans="1:13" ht="12.75">
      <c r="A312" s="4">
        <v>310</v>
      </c>
      <c r="B312" s="4">
        <v>4011</v>
      </c>
      <c r="C312" s="4" t="s">
        <v>869</v>
      </c>
      <c r="D312" s="4" t="s">
        <v>870</v>
      </c>
      <c r="E312" s="369">
        <v>274780</v>
      </c>
      <c r="F312" s="370">
        <v>274780</v>
      </c>
      <c r="G312" s="4">
        <v>4011</v>
      </c>
      <c r="J312" s="4">
        <f t="shared" si="13"/>
        <v>6</v>
      </c>
      <c r="K312" s="371" t="s">
        <v>268</v>
      </c>
      <c r="L312" s="4" t="str">
        <f t="shared" si="15"/>
        <v>00274780</v>
      </c>
      <c r="M312" s="4">
        <v>4011</v>
      </c>
    </row>
    <row r="313" spans="1:13" ht="12.75">
      <c r="A313" s="4">
        <v>311</v>
      </c>
      <c r="B313" s="4">
        <v>4012</v>
      </c>
      <c r="C313" s="4" t="s">
        <v>871</v>
      </c>
      <c r="D313" s="4" t="s">
        <v>872</v>
      </c>
      <c r="E313" s="369">
        <v>274798</v>
      </c>
      <c r="F313" s="370">
        <v>274798</v>
      </c>
      <c r="G313" s="4">
        <v>4012</v>
      </c>
      <c r="J313" s="4">
        <f t="shared" si="13"/>
        <v>6</v>
      </c>
      <c r="K313" s="371" t="s">
        <v>268</v>
      </c>
      <c r="L313" s="4" t="str">
        <f t="shared" si="15"/>
        <v>00274798</v>
      </c>
      <c r="M313" s="4">
        <v>4012</v>
      </c>
    </row>
    <row r="314" spans="1:13" ht="12.75">
      <c r="A314" s="4">
        <v>312</v>
      </c>
      <c r="B314" s="4">
        <v>4013</v>
      </c>
      <c r="C314" s="4" t="s">
        <v>873</v>
      </c>
      <c r="D314" s="4" t="s">
        <v>874</v>
      </c>
      <c r="E314" s="369">
        <v>274801</v>
      </c>
      <c r="F314" s="370">
        <v>274801</v>
      </c>
      <c r="G314" s="4">
        <v>4013</v>
      </c>
      <c r="J314" s="4">
        <f t="shared" si="13"/>
        <v>6</v>
      </c>
      <c r="K314" s="371" t="s">
        <v>268</v>
      </c>
      <c r="L314" s="4" t="str">
        <f t="shared" si="15"/>
        <v>00274801</v>
      </c>
      <c r="M314" s="4">
        <v>4013</v>
      </c>
    </row>
    <row r="315" spans="1:13" ht="12.75">
      <c r="A315" s="4">
        <v>313</v>
      </c>
      <c r="B315" s="4">
        <v>4014</v>
      </c>
      <c r="C315" s="4" t="s">
        <v>875</v>
      </c>
      <c r="D315" s="4" t="s">
        <v>876</v>
      </c>
      <c r="E315" s="369">
        <v>274810</v>
      </c>
      <c r="F315" s="370">
        <v>274810</v>
      </c>
      <c r="G315" s="4">
        <v>4014</v>
      </c>
      <c r="J315" s="4">
        <f t="shared" si="13"/>
        <v>6</v>
      </c>
      <c r="K315" s="371" t="s">
        <v>268</v>
      </c>
      <c r="L315" s="4" t="str">
        <f t="shared" si="15"/>
        <v>00274810</v>
      </c>
      <c r="M315" s="4">
        <v>4014</v>
      </c>
    </row>
    <row r="316" spans="1:13" ht="12.75">
      <c r="A316" s="4">
        <v>314</v>
      </c>
      <c r="B316" s="4">
        <v>4015</v>
      </c>
      <c r="C316" s="4" t="s">
        <v>877</v>
      </c>
      <c r="D316" s="4" t="s">
        <v>878</v>
      </c>
      <c r="E316" s="369">
        <v>274828</v>
      </c>
      <c r="F316" s="370">
        <v>274828</v>
      </c>
      <c r="G316" s="4">
        <v>4015</v>
      </c>
      <c r="J316" s="4">
        <f t="shared" si="13"/>
        <v>6</v>
      </c>
      <c r="K316" s="371" t="s">
        <v>268</v>
      </c>
      <c r="L316" s="4" t="str">
        <f t="shared" si="15"/>
        <v>00274828</v>
      </c>
      <c r="M316" s="4">
        <v>4015</v>
      </c>
    </row>
    <row r="317" spans="1:13" ht="12.75">
      <c r="A317" s="4">
        <v>315</v>
      </c>
      <c r="B317" s="4">
        <v>4016</v>
      </c>
      <c r="C317" s="4" t="s">
        <v>879</v>
      </c>
      <c r="D317" s="4" t="s">
        <v>880</v>
      </c>
      <c r="E317" s="369">
        <v>274844</v>
      </c>
      <c r="F317" s="370">
        <v>274844</v>
      </c>
      <c r="G317" s="4">
        <v>4016</v>
      </c>
      <c r="J317" s="4">
        <f t="shared" si="13"/>
        <v>6</v>
      </c>
      <c r="K317" s="371" t="s">
        <v>268</v>
      </c>
      <c r="L317" s="4" t="str">
        <f t="shared" si="15"/>
        <v>00274844</v>
      </c>
      <c r="M317" s="4">
        <v>4016</v>
      </c>
    </row>
    <row r="318" spans="1:13" ht="12.75">
      <c r="A318" s="4">
        <v>316</v>
      </c>
      <c r="B318" s="4">
        <v>4017</v>
      </c>
      <c r="C318" s="4" t="s">
        <v>881</v>
      </c>
      <c r="D318" s="4" t="s">
        <v>882</v>
      </c>
      <c r="E318" s="369">
        <v>274861</v>
      </c>
      <c r="F318" s="370">
        <v>274861</v>
      </c>
      <c r="G318" s="4">
        <v>4017</v>
      </c>
      <c r="J318" s="4">
        <f t="shared" si="13"/>
        <v>6</v>
      </c>
      <c r="K318" s="371" t="s">
        <v>268</v>
      </c>
      <c r="L318" s="4" t="str">
        <f t="shared" si="15"/>
        <v>00274861</v>
      </c>
      <c r="M318" s="4">
        <v>4017</v>
      </c>
    </row>
    <row r="319" spans="1:13" ht="12.75">
      <c r="A319" s="4">
        <v>317</v>
      </c>
      <c r="B319" s="4">
        <v>4018</v>
      </c>
      <c r="C319" s="4" t="s">
        <v>883</v>
      </c>
      <c r="D319" s="4" t="s">
        <v>884</v>
      </c>
      <c r="E319" s="369">
        <v>274879</v>
      </c>
      <c r="F319" s="370">
        <v>274879</v>
      </c>
      <c r="G319" s="4">
        <v>4018</v>
      </c>
      <c r="J319" s="4">
        <f t="shared" si="13"/>
        <v>6</v>
      </c>
      <c r="K319" s="371" t="s">
        <v>268</v>
      </c>
      <c r="L319" s="4" t="str">
        <f t="shared" si="15"/>
        <v>00274879</v>
      </c>
      <c r="M319" s="4">
        <v>4018</v>
      </c>
    </row>
    <row r="320" spans="1:13" ht="12.75">
      <c r="A320" s="4">
        <v>318</v>
      </c>
      <c r="B320" s="4">
        <v>4019</v>
      </c>
      <c r="C320" s="4" t="s">
        <v>885</v>
      </c>
      <c r="D320" s="4" t="s">
        <v>886</v>
      </c>
      <c r="E320" s="369">
        <v>274887</v>
      </c>
      <c r="F320" s="370">
        <v>274887</v>
      </c>
      <c r="G320" s="4">
        <v>4019</v>
      </c>
      <c r="J320" s="4">
        <f t="shared" si="13"/>
        <v>6</v>
      </c>
      <c r="K320" s="371" t="s">
        <v>268</v>
      </c>
      <c r="L320" s="4" t="str">
        <f t="shared" si="15"/>
        <v>00274887</v>
      </c>
      <c r="M320" s="4">
        <v>4019</v>
      </c>
    </row>
    <row r="321" spans="1:13" ht="12.75">
      <c r="A321" s="4">
        <v>319</v>
      </c>
      <c r="B321" s="4">
        <v>4020</v>
      </c>
      <c r="C321" s="4" t="s">
        <v>887</v>
      </c>
      <c r="D321" s="4" t="s">
        <v>888</v>
      </c>
      <c r="E321" s="369">
        <v>274909</v>
      </c>
      <c r="F321" s="370">
        <v>274909</v>
      </c>
      <c r="G321" s="4">
        <v>4020</v>
      </c>
      <c r="J321" s="4">
        <f t="shared" si="13"/>
        <v>6</v>
      </c>
      <c r="K321" s="371" t="s">
        <v>268</v>
      </c>
      <c r="L321" s="4" t="str">
        <f t="shared" si="15"/>
        <v>00274909</v>
      </c>
      <c r="M321" s="4">
        <v>4020</v>
      </c>
    </row>
    <row r="322" spans="1:13" ht="12.75">
      <c r="A322" s="4">
        <v>320</v>
      </c>
      <c r="B322" s="4">
        <v>4021</v>
      </c>
      <c r="C322" s="4" t="s">
        <v>889</v>
      </c>
      <c r="D322" s="4" t="s">
        <v>890</v>
      </c>
      <c r="E322" s="369">
        <v>579271</v>
      </c>
      <c r="F322" s="370">
        <v>579271</v>
      </c>
      <c r="G322" s="4">
        <v>4021</v>
      </c>
      <c r="J322" s="4">
        <f t="shared" si="13"/>
        <v>6</v>
      </c>
      <c r="K322" s="371" t="s">
        <v>268</v>
      </c>
      <c r="L322" s="4" t="str">
        <f t="shared" si="15"/>
        <v>00579271</v>
      </c>
      <c r="M322" s="4">
        <v>4021</v>
      </c>
    </row>
    <row r="323" spans="1:13" ht="12.75">
      <c r="A323" s="4">
        <v>321</v>
      </c>
      <c r="B323" s="4">
        <v>4022</v>
      </c>
      <c r="C323" s="4" t="s">
        <v>891</v>
      </c>
      <c r="D323" s="4" t="s">
        <v>892</v>
      </c>
      <c r="E323" s="369">
        <v>274917</v>
      </c>
      <c r="F323" s="370">
        <v>274917</v>
      </c>
      <c r="G323" s="4">
        <v>4022</v>
      </c>
      <c r="J323" s="4">
        <f aca="true" t="shared" si="16" ref="J323:J386">LEN(F323)</f>
        <v>6</v>
      </c>
      <c r="K323" s="371" t="s">
        <v>268</v>
      </c>
      <c r="L323" s="4" t="str">
        <f t="shared" si="15"/>
        <v>00274917</v>
      </c>
      <c r="M323" s="4">
        <v>4022</v>
      </c>
    </row>
    <row r="324" spans="1:13" ht="12.75">
      <c r="A324" s="4">
        <v>322</v>
      </c>
      <c r="B324" s="4">
        <v>4023</v>
      </c>
      <c r="C324" s="4" t="s">
        <v>893</v>
      </c>
      <c r="D324" s="4" t="s">
        <v>894</v>
      </c>
      <c r="E324" s="369">
        <v>579122</v>
      </c>
      <c r="F324" s="370">
        <v>579122</v>
      </c>
      <c r="G324" s="4">
        <v>4023</v>
      </c>
      <c r="J324" s="4">
        <f t="shared" si="16"/>
        <v>6</v>
      </c>
      <c r="K324" s="371" t="s">
        <v>268</v>
      </c>
      <c r="L324" s="4" t="str">
        <f t="shared" si="15"/>
        <v>00579122</v>
      </c>
      <c r="M324" s="4">
        <v>4023</v>
      </c>
    </row>
    <row r="325" spans="1:13" ht="12.75">
      <c r="A325" s="4">
        <v>323</v>
      </c>
      <c r="B325" s="4">
        <v>4024</v>
      </c>
      <c r="C325" s="4" t="s">
        <v>895</v>
      </c>
      <c r="D325" s="4" t="s">
        <v>896</v>
      </c>
      <c r="E325" s="369">
        <v>579297</v>
      </c>
      <c r="F325" s="370">
        <v>579297</v>
      </c>
      <c r="G325" s="4">
        <v>4024</v>
      </c>
      <c r="J325" s="4">
        <f t="shared" si="16"/>
        <v>6</v>
      </c>
      <c r="K325" s="371" t="s">
        <v>268</v>
      </c>
      <c r="L325" s="4" t="str">
        <f t="shared" si="15"/>
        <v>00579297</v>
      </c>
      <c r="M325" s="4">
        <v>4024</v>
      </c>
    </row>
    <row r="326" spans="1:13" ht="12.75">
      <c r="A326" s="4">
        <v>324</v>
      </c>
      <c r="B326" s="4">
        <v>4025</v>
      </c>
      <c r="C326" s="4" t="s">
        <v>897</v>
      </c>
      <c r="D326" s="4" t="s">
        <v>898</v>
      </c>
      <c r="E326" s="369">
        <v>274925</v>
      </c>
      <c r="F326" s="370">
        <v>274925</v>
      </c>
      <c r="G326" s="4">
        <v>4025</v>
      </c>
      <c r="J326" s="4">
        <f t="shared" si="16"/>
        <v>6</v>
      </c>
      <c r="K326" s="371" t="s">
        <v>268</v>
      </c>
      <c r="L326" s="4" t="str">
        <f t="shared" si="15"/>
        <v>00274925</v>
      </c>
      <c r="M326" s="4">
        <v>4025</v>
      </c>
    </row>
    <row r="327" spans="1:13" ht="12.75">
      <c r="A327" s="4">
        <v>325</v>
      </c>
      <c r="B327" s="4">
        <v>4026</v>
      </c>
      <c r="C327" s="4" t="s">
        <v>899</v>
      </c>
      <c r="D327" s="4" t="s">
        <v>900</v>
      </c>
      <c r="E327" s="369">
        <v>274933</v>
      </c>
      <c r="F327" s="370">
        <v>274933</v>
      </c>
      <c r="G327" s="4">
        <v>4026</v>
      </c>
      <c r="J327" s="4">
        <f t="shared" si="16"/>
        <v>6</v>
      </c>
      <c r="K327" s="371" t="s">
        <v>268</v>
      </c>
      <c r="L327" s="4" t="str">
        <f t="shared" si="15"/>
        <v>00274933</v>
      </c>
      <c r="M327" s="4">
        <v>4026</v>
      </c>
    </row>
    <row r="328" spans="1:13" ht="12.75">
      <c r="A328" s="4">
        <v>326</v>
      </c>
      <c r="B328" s="4">
        <v>1102</v>
      </c>
      <c r="C328" s="4" t="s">
        <v>901</v>
      </c>
      <c r="D328" s="4" t="s">
        <v>902</v>
      </c>
      <c r="E328" s="369">
        <v>579238</v>
      </c>
      <c r="F328" s="370">
        <v>579238</v>
      </c>
      <c r="G328" s="4">
        <v>1102</v>
      </c>
      <c r="J328" s="4">
        <f t="shared" si="16"/>
        <v>6</v>
      </c>
      <c r="K328" s="371" t="s">
        <v>268</v>
      </c>
      <c r="L328" s="4" t="str">
        <f t="shared" si="15"/>
        <v>00579238</v>
      </c>
      <c r="M328" s="4">
        <v>1102</v>
      </c>
    </row>
    <row r="329" spans="1:13" ht="12.75">
      <c r="A329" s="4">
        <v>327</v>
      </c>
      <c r="B329" s="4">
        <v>4028</v>
      </c>
      <c r="C329" s="4" t="s">
        <v>903</v>
      </c>
      <c r="D329" s="4" t="s">
        <v>904</v>
      </c>
      <c r="E329" s="369">
        <v>274968</v>
      </c>
      <c r="F329" s="370">
        <v>274968</v>
      </c>
      <c r="G329" s="4">
        <v>4028</v>
      </c>
      <c r="J329" s="4">
        <f t="shared" si="16"/>
        <v>6</v>
      </c>
      <c r="K329" s="371" t="s">
        <v>268</v>
      </c>
      <c r="L329" s="4" t="str">
        <f t="shared" si="15"/>
        <v>00274968</v>
      </c>
      <c r="M329" s="4">
        <v>4028</v>
      </c>
    </row>
    <row r="330" spans="1:13" ht="12.75">
      <c r="A330" s="4">
        <v>328</v>
      </c>
      <c r="B330" s="4">
        <v>4029</v>
      </c>
      <c r="C330" s="4" t="s">
        <v>905</v>
      </c>
      <c r="D330" s="4" t="s">
        <v>906</v>
      </c>
      <c r="E330" s="369">
        <v>274984</v>
      </c>
      <c r="F330" s="370">
        <v>274984</v>
      </c>
      <c r="G330" s="4">
        <v>4029</v>
      </c>
      <c r="J330" s="4">
        <f t="shared" si="16"/>
        <v>6</v>
      </c>
      <c r="K330" s="371" t="s">
        <v>268</v>
      </c>
      <c r="L330" s="4" t="str">
        <f t="shared" si="15"/>
        <v>00274984</v>
      </c>
      <c r="M330" s="4">
        <v>4029</v>
      </c>
    </row>
    <row r="331" spans="1:13" ht="12.75">
      <c r="A331" s="4">
        <v>329</v>
      </c>
      <c r="B331" s="4">
        <v>4030</v>
      </c>
      <c r="C331" s="4" t="s">
        <v>907</v>
      </c>
      <c r="D331" s="4" t="s">
        <v>908</v>
      </c>
      <c r="E331" s="369">
        <v>274992</v>
      </c>
      <c r="F331" s="370">
        <v>274992</v>
      </c>
      <c r="G331" s="4">
        <v>4030</v>
      </c>
      <c r="J331" s="4">
        <f t="shared" si="16"/>
        <v>6</v>
      </c>
      <c r="K331" s="371" t="s">
        <v>268</v>
      </c>
      <c r="L331" s="4" t="str">
        <f t="shared" si="15"/>
        <v>00274992</v>
      </c>
      <c r="M331" s="4">
        <v>4030</v>
      </c>
    </row>
    <row r="332" spans="1:13" ht="12.75">
      <c r="A332" s="4">
        <v>330</v>
      </c>
      <c r="B332" s="4">
        <v>4031</v>
      </c>
      <c r="C332" s="4" t="s">
        <v>909</v>
      </c>
      <c r="D332" s="4" t="s">
        <v>910</v>
      </c>
      <c r="E332" s="369">
        <v>275000</v>
      </c>
      <c r="F332" s="370">
        <v>275000</v>
      </c>
      <c r="G332" s="4">
        <v>4031</v>
      </c>
      <c r="J332" s="4">
        <f t="shared" si="16"/>
        <v>6</v>
      </c>
      <c r="K332" s="371" t="s">
        <v>268</v>
      </c>
      <c r="L332" s="4" t="str">
        <f t="shared" si="15"/>
        <v>00275000</v>
      </c>
      <c r="M332" s="4">
        <v>4031</v>
      </c>
    </row>
    <row r="333" spans="1:13" ht="12.75">
      <c r="A333" s="4">
        <v>331</v>
      </c>
      <c r="B333" s="4">
        <v>4032</v>
      </c>
      <c r="C333" s="4" t="s">
        <v>911</v>
      </c>
      <c r="D333" s="4" t="s">
        <v>912</v>
      </c>
      <c r="E333" s="369">
        <v>579190</v>
      </c>
      <c r="F333" s="370">
        <v>579190</v>
      </c>
      <c r="G333" s="4">
        <v>4032</v>
      </c>
      <c r="J333" s="4">
        <f t="shared" si="16"/>
        <v>6</v>
      </c>
      <c r="K333" s="371" t="s">
        <v>268</v>
      </c>
      <c r="L333" s="4" t="str">
        <f t="shared" si="15"/>
        <v>00579190</v>
      </c>
      <c r="M333" s="4">
        <v>4032</v>
      </c>
    </row>
    <row r="334" spans="1:13" ht="12.75">
      <c r="A334" s="4">
        <v>332</v>
      </c>
      <c r="B334" s="4">
        <v>4033</v>
      </c>
      <c r="C334" s="4" t="s">
        <v>913</v>
      </c>
      <c r="D334" s="4" t="s">
        <v>914</v>
      </c>
      <c r="E334" s="369">
        <v>275026</v>
      </c>
      <c r="F334" s="370">
        <v>275026</v>
      </c>
      <c r="G334" s="4">
        <v>4033</v>
      </c>
      <c r="J334" s="4">
        <f t="shared" si="16"/>
        <v>6</v>
      </c>
      <c r="K334" s="371" t="s">
        <v>268</v>
      </c>
      <c r="L334" s="4" t="str">
        <f aca="true" t="shared" si="17" ref="L334:L365">CONCATENATE(K334,F334)</f>
        <v>00275026</v>
      </c>
      <c r="M334" s="4">
        <v>4033</v>
      </c>
    </row>
    <row r="335" spans="1:13" ht="12.75">
      <c r="A335" s="4">
        <v>333</v>
      </c>
      <c r="B335" s="4">
        <v>1103</v>
      </c>
      <c r="C335" s="4" t="s">
        <v>915</v>
      </c>
      <c r="D335" s="4" t="s">
        <v>916</v>
      </c>
      <c r="E335" s="369">
        <v>275034</v>
      </c>
      <c r="F335" s="370">
        <v>275034</v>
      </c>
      <c r="G335" s="4">
        <v>1103</v>
      </c>
      <c r="J335" s="4">
        <f t="shared" si="16"/>
        <v>6</v>
      </c>
      <c r="K335" s="371" t="s">
        <v>268</v>
      </c>
      <c r="L335" s="4" t="str">
        <f t="shared" si="17"/>
        <v>00275034</v>
      </c>
      <c r="M335" s="4">
        <v>1103</v>
      </c>
    </row>
    <row r="336" spans="1:13" ht="12.75">
      <c r="A336" s="4">
        <v>334</v>
      </c>
      <c r="B336" s="4">
        <v>4035</v>
      </c>
      <c r="C336" s="4" t="s">
        <v>917</v>
      </c>
      <c r="D336" s="4" t="s">
        <v>918</v>
      </c>
      <c r="E336" s="369">
        <v>275042</v>
      </c>
      <c r="F336" s="370">
        <v>275042</v>
      </c>
      <c r="G336" s="4">
        <v>4035</v>
      </c>
      <c r="J336" s="4">
        <f t="shared" si="16"/>
        <v>6</v>
      </c>
      <c r="K336" s="371" t="s">
        <v>268</v>
      </c>
      <c r="L336" s="4" t="str">
        <f t="shared" si="17"/>
        <v>00275042</v>
      </c>
      <c r="M336" s="4">
        <v>4035</v>
      </c>
    </row>
    <row r="337" spans="1:13" ht="12.75">
      <c r="A337" s="4">
        <v>335</v>
      </c>
      <c r="B337" s="4">
        <v>4036</v>
      </c>
      <c r="C337" s="4" t="s">
        <v>919</v>
      </c>
      <c r="D337" s="4" t="s">
        <v>920</v>
      </c>
      <c r="E337" s="369">
        <v>579254</v>
      </c>
      <c r="F337" s="370">
        <v>579254</v>
      </c>
      <c r="G337" s="4">
        <v>4036</v>
      </c>
      <c r="J337" s="4">
        <f t="shared" si="16"/>
        <v>6</v>
      </c>
      <c r="K337" s="371" t="s">
        <v>268</v>
      </c>
      <c r="L337" s="4" t="str">
        <f t="shared" si="17"/>
        <v>00579254</v>
      </c>
      <c r="M337" s="4">
        <v>4036</v>
      </c>
    </row>
    <row r="338" spans="1:13" ht="12.75">
      <c r="A338" s="4">
        <v>336</v>
      </c>
      <c r="B338" s="4">
        <v>4037</v>
      </c>
      <c r="C338" s="4" t="s">
        <v>921</v>
      </c>
      <c r="D338" s="4" t="s">
        <v>922</v>
      </c>
      <c r="E338" s="369">
        <v>275051</v>
      </c>
      <c r="F338" s="370">
        <v>275051</v>
      </c>
      <c r="G338" s="4">
        <v>4037</v>
      </c>
      <c r="J338" s="4">
        <f t="shared" si="16"/>
        <v>6</v>
      </c>
      <c r="K338" s="371" t="s">
        <v>268</v>
      </c>
      <c r="L338" s="4" t="str">
        <f t="shared" si="17"/>
        <v>00275051</v>
      </c>
      <c r="M338" s="4">
        <v>4037</v>
      </c>
    </row>
    <row r="339" spans="1:13" ht="12.75">
      <c r="A339" s="4">
        <v>337</v>
      </c>
      <c r="B339" s="4">
        <v>4038</v>
      </c>
      <c r="C339" s="4" t="s">
        <v>923</v>
      </c>
      <c r="D339" s="4" t="s">
        <v>924</v>
      </c>
      <c r="E339" s="369">
        <v>275069</v>
      </c>
      <c r="F339" s="370">
        <v>275069</v>
      </c>
      <c r="G339" s="4">
        <v>4038</v>
      </c>
      <c r="J339" s="4">
        <f t="shared" si="16"/>
        <v>6</v>
      </c>
      <c r="K339" s="371" t="s">
        <v>268</v>
      </c>
      <c r="L339" s="4" t="str">
        <f t="shared" si="17"/>
        <v>00275069</v>
      </c>
      <c r="M339" s="4">
        <v>4038</v>
      </c>
    </row>
    <row r="340" spans="1:13" ht="12.75">
      <c r="A340" s="4">
        <v>338</v>
      </c>
      <c r="B340" s="4">
        <v>4039</v>
      </c>
      <c r="C340" s="4" t="s">
        <v>925</v>
      </c>
      <c r="D340" s="4" t="s">
        <v>926</v>
      </c>
      <c r="E340" s="369">
        <v>275077</v>
      </c>
      <c r="F340" s="370">
        <v>275077</v>
      </c>
      <c r="G340" s="4">
        <v>4039</v>
      </c>
      <c r="J340" s="4">
        <f t="shared" si="16"/>
        <v>6</v>
      </c>
      <c r="K340" s="371" t="s">
        <v>268</v>
      </c>
      <c r="L340" s="4" t="str">
        <f t="shared" si="17"/>
        <v>00275077</v>
      </c>
      <c r="M340" s="4">
        <v>4039</v>
      </c>
    </row>
    <row r="341" spans="1:13" ht="12.75">
      <c r="A341" s="4">
        <v>339</v>
      </c>
      <c r="B341" s="4">
        <v>4040</v>
      </c>
      <c r="C341" s="4" t="s">
        <v>927</v>
      </c>
      <c r="D341" s="4" t="s">
        <v>928</v>
      </c>
      <c r="E341" s="369">
        <v>579301</v>
      </c>
      <c r="F341" s="370">
        <v>579301</v>
      </c>
      <c r="G341" s="4">
        <v>4040</v>
      </c>
      <c r="J341" s="4">
        <f t="shared" si="16"/>
        <v>6</v>
      </c>
      <c r="K341" s="371" t="s">
        <v>268</v>
      </c>
      <c r="L341" s="4" t="str">
        <f t="shared" si="17"/>
        <v>00579301</v>
      </c>
      <c r="M341" s="4">
        <v>4040</v>
      </c>
    </row>
    <row r="342" spans="1:13" ht="12.75">
      <c r="A342" s="4">
        <v>340</v>
      </c>
      <c r="B342" s="4">
        <v>4041</v>
      </c>
      <c r="C342" s="4" t="s">
        <v>929</v>
      </c>
      <c r="D342" s="4" t="s">
        <v>930</v>
      </c>
      <c r="E342" s="369">
        <v>579114</v>
      </c>
      <c r="F342" s="370">
        <v>579114</v>
      </c>
      <c r="G342" s="4">
        <v>4041</v>
      </c>
      <c r="J342" s="4">
        <f t="shared" si="16"/>
        <v>6</v>
      </c>
      <c r="K342" s="371" t="s">
        <v>268</v>
      </c>
      <c r="L342" s="4" t="str">
        <f t="shared" si="17"/>
        <v>00579114</v>
      </c>
      <c r="M342" s="4">
        <v>4041</v>
      </c>
    </row>
    <row r="343" spans="1:13" ht="12.75">
      <c r="A343" s="4">
        <v>341</v>
      </c>
      <c r="B343" s="4">
        <v>4042</v>
      </c>
      <c r="C343" s="4" t="s">
        <v>931</v>
      </c>
      <c r="D343" s="4" t="s">
        <v>932</v>
      </c>
      <c r="E343" s="369">
        <v>579131</v>
      </c>
      <c r="F343" s="370">
        <v>579131</v>
      </c>
      <c r="G343" s="4">
        <v>4042</v>
      </c>
      <c r="J343" s="4">
        <f t="shared" si="16"/>
        <v>6</v>
      </c>
      <c r="K343" s="371" t="s">
        <v>268</v>
      </c>
      <c r="L343" s="4" t="str">
        <f t="shared" si="17"/>
        <v>00579131</v>
      </c>
      <c r="M343" s="4">
        <v>4042</v>
      </c>
    </row>
    <row r="344" spans="1:13" ht="12.75">
      <c r="A344" s="4">
        <v>342</v>
      </c>
      <c r="B344" s="4">
        <v>4043</v>
      </c>
      <c r="C344" s="4" t="s">
        <v>933</v>
      </c>
      <c r="D344" s="4" t="s">
        <v>934</v>
      </c>
      <c r="E344" s="369">
        <v>579092</v>
      </c>
      <c r="F344" s="370">
        <v>579092</v>
      </c>
      <c r="G344" s="4">
        <v>4043</v>
      </c>
      <c r="J344" s="4">
        <f t="shared" si="16"/>
        <v>6</v>
      </c>
      <c r="K344" s="371" t="s">
        <v>268</v>
      </c>
      <c r="L344" s="4" t="str">
        <f t="shared" si="17"/>
        <v>00579092</v>
      </c>
      <c r="M344" s="4">
        <v>4043</v>
      </c>
    </row>
    <row r="345" spans="1:13" ht="12.75">
      <c r="A345" s="4">
        <v>343</v>
      </c>
      <c r="B345" s="4">
        <v>4044</v>
      </c>
      <c r="C345" s="4" t="s">
        <v>935</v>
      </c>
      <c r="D345" s="4" t="s">
        <v>936</v>
      </c>
      <c r="E345" s="369">
        <v>275158</v>
      </c>
      <c r="F345" s="370">
        <v>275158</v>
      </c>
      <c r="G345" s="4">
        <v>4044</v>
      </c>
      <c r="J345" s="4">
        <f t="shared" si="16"/>
        <v>6</v>
      </c>
      <c r="K345" s="371" t="s">
        <v>268</v>
      </c>
      <c r="L345" s="4" t="str">
        <f t="shared" si="17"/>
        <v>00275158</v>
      </c>
      <c r="M345" s="4">
        <v>4044</v>
      </c>
    </row>
    <row r="346" spans="1:13" ht="12.75">
      <c r="A346" s="4">
        <v>344</v>
      </c>
      <c r="B346" s="4">
        <v>4045</v>
      </c>
      <c r="C346" s="4" t="s">
        <v>937</v>
      </c>
      <c r="D346" s="4" t="s">
        <v>938</v>
      </c>
      <c r="E346" s="369">
        <v>275166</v>
      </c>
      <c r="F346" s="370">
        <v>275166</v>
      </c>
      <c r="G346" s="4">
        <v>4045</v>
      </c>
      <c r="J346" s="4">
        <f t="shared" si="16"/>
        <v>6</v>
      </c>
      <c r="K346" s="371" t="s">
        <v>268</v>
      </c>
      <c r="L346" s="4" t="str">
        <f t="shared" si="17"/>
        <v>00275166</v>
      </c>
      <c r="M346" s="4">
        <v>4045</v>
      </c>
    </row>
    <row r="347" spans="1:13" ht="12.75">
      <c r="A347" s="4">
        <v>345</v>
      </c>
      <c r="B347" s="4">
        <v>4046</v>
      </c>
      <c r="C347" s="4" t="s">
        <v>939</v>
      </c>
      <c r="D347" s="4" t="s">
        <v>940</v>
      </c>
      <c r="E347" s="369">
        <v>275182</v>
      </c>
      <c r="F347" s="370">
        <v>275182</v>
      </c>
      <c r="G347" s="4">
        <v>4046</v>
      </c>
      <c r="J347" s="4">
        <f t="shared" si="16"/>
        <v>6</v>
      </c>
      <c r="K347" s="371" t="s">
        <v>268</v>
      </c>
      <c r="L347" s="4" t="str">
        <f t="shared" si="17"/>
        <v>00275182</v>
      </c>
      <c r="M347" s="4">
        <v>4046</v>
      </c>
    </row>
    <row r="348" spans="1:13" ht="12.75">
      <c r="A348" s="4">
        <v>346</v>
      </c>
      <c r="B348" s="4">
        <v>4047</v>
      </c>
      <c r="C348" s="4" t="s">
        <v>941</v>
      </c>
      <c r="D348" s="4" t="s">
        <v>942</v>
      </c>
      <c r="E348" s="369">
        <v>275174</v>
      </c>
      <c r="F348" s="370">
        <v>275174</v>
      </c>
      <c r="G348" s="4">
        <v>4047</v>
      </c>
      <c r="J348" s="4">
        <f t="shared" si="16"/>
        <v>6</v>
      </c>
      <c r="K348" s="371" t="s">
        <v>268</v>
      </c>
      <c r="L348" s="4" t="str">
        <f t="shared" si="17"/>
        <v>00275174</v>
      </c>
      <c r="M348" s="4">
        <v>4047</v>
      </c>
    </row>
    <row r="349" spans="1:13" ht="12.75">
      <c r="A349" s="4">
        <v>347</v>
      </c>
      <c r="B349" s="4">
        <v>4048</v>
      </c>
      <c r="C349" s="4" t="s">
        <v>943</v>
      </c>
      <c r="D349" s="4" t="s">
        <v>944</v>
      </c>
      <c r="E349" s="369">
        <v>275191</v>
      </c>
      <c r="F349" s="370">
        <v>275191</v>
      </c>
      <c r="G349" s="4">
        <v>4048</v>
      </c>
      <c r="J349" s="4">
        <f t="shared" si="16"/>
        <v>6</v>
      </c>
      <c r="K349" s="371" t="s">
        <v>268</v>
      </c>
      <c r="L349" s="4" t="str">
        <f t="shared" si="17"/>
        <v>00275191</v>
      </c>
      <c r="M349" s="4">
        <v>4048</v>
      </c>
    </row>
    <row r="350" spans="1:13" ht="12.75">
      <c r="A350" s="4">
        <v>348</v>
      </c>
      <c r="B350" s="4">
        <v>4049</v>
      </c>
      <c r="C350" s="4" t="s">
        <v>945</v>
      </c>
      <c r="D350" s="4" t="s">
        <v>946</v>
      </c>
      <c r="E350" s="369">
        <v>275204</v>
      </c>
      <c r="F350" s="370">
        <v>275204</v>
      </c>
      <c r="G350" s="4">
        <v>4049</v>
      </c>
      <c r="J350" s="4">
        <f t="shared" si="16"/>
        <v>6</v>
      </c>
      <c r="K350" s="371" t="s">
        <v>268</v>
      </c>
      <c r="L350" s="4" t="str">
        <f t="shared" si="17"/>
        <v>00275204</v>
      </c>
      <c r="M350" s="4">
        <v>4049</v>
      </c>
    </row>
    <row r="351" spans="1:13" ht="12.75">
      <c r="A351" s="4">
        <v>349</v>
      </c>
      <c r="B351" s="4">
        <v>4050</v>
      </c>
      <c r="C351" s="4" t="s">
        <v>947</v>
      </c>
      <c r="D351" s="4" t="s">
        <v>948</v>
      </c>
      <c r="E351" s="369">
        <v>275212</v>
      </c>
      <c r="F351" s="370">
        <v>275212</v>
      </c>
      <c r="G351" s="4">
        <v>4050</v>
      </c>
      <c r="J351" s="4">
        <f t="shared" si="16"/>
        <v>6</v>
      </c>
      <c r="K351" s="371" t="s">
        <v>268</v>
      </c>
      <c r="L351" s="4" t="str">
        <f t="shared" si="17"/>
        <v>00275212</v>
      </c>
      <c r="M351" s="4">
        <v>4050</v>
      </c>
    </row>
    <row r="352" spans="1:13" ht="12.75">
      <c r="A352" s="4">
        <v>350</v>
      </c>
      <c r="B352" s="4">
        <v>4051</v>
      </c>
      <c r="C352" s="4" t="s">
        <v>949</v>
      </c>
      <c r="D352" s="4" t="s">
        <v>950</v>
      </c>
      <c r="E352" s="369">
        <v>275221</v>
      </c>
      <c r="F352" s="370">
        <v>275221</v>
      </c>
      <c r="G352" s="4">
        <v>4051</v>
      </c>
      <c r="J352" s="4">
        <f t="shared" si="16"/>
        <v>6</v>
      </c>
      <c r="K352" s="371" t="s">
        <v>268</v>
      </c>
      <c r="L352" s="4" t="str">
        <f t="shared" si="17"/>
        <v>00275221</v>
      </c>
      <c r="M352" s="4">
        <v>4051</v>
      </c>
    </row>
    <row r="353" spans="1:13" ht="12.75">
      <c r="A353" s="4">
        <v>351</v>
      </c>
      <c r="B353" s="4">
        <v>4052</v>
      </c>
      <c r="C353" s="4" t="s">
        <v>951</v>
      </c>
      <c r="D353" s="4" t="s">
        <v>952</v>
      </c>
      <c r="E353" s="369">
        <v>579319</v>
      </c>
      <c r="F353" s="370">
        <v>579319</v>
      </c>
      <c r="G353" s="4">
        <v>4052</v>
      </c>
      <c r="J353" s="4">
        <f t="shared" si="16"/>
        <v>6</v>
      </c>
      <c r="K353" s="371" t="s">
        <v>268</v>
      </c>
      <c r="L353" s="4" t="str">
        <f t="shared" si="17"/>
        <v>00579319</v>
      </c>
      <c r="M353" s="4">
        <v>4052</v>
      </c>
    </row>
    <row r="354" spans="1:13" ht="12.75">
      <c r="A354" s="4">
        <v>352</v>
      </c>
      <c r="B354" s="4">
        <v>4053</v>
      </c>
      <c r="C354" s="4" t="s">
        <v>953</v>
      </c>
      <c r="D354" s="4" t="s">
        <v>954</v>
      </c>
      <c r="E354" s="369">
        <v>275263</v>
      </c>
      <c r="F354" s="370">
        <v>275263</v>
      </c>
      <c r="G354" s="4">
        <v>4053</v>
      </c>
      <c r="J354" s="4">
        <f t="shared" si="16"/>
        <v>6</v>
      </c>
      <c r="K354" s="371" t="s">
        <v>268</v>
      </c>
      <c r="L354" s="4" t="str">
        <f t="shared" si="17"/>
        <v>00275263</v>
      </c>
      <c r="M354" s="4">
        <v>4053</v>
      </c>
    </row>
    <row r="355" spans="1:13" ht="12.75">
      <c r="A355" s="4">
        <v>353</v>
      </c>
      <c r="B355" s="4">
        <v>4054</v>
      </c>
      <c r="C355" s="4" t="s">
        <v>955</v>
      </c>
      <c r="D355" s="4" t="s">
        <v>956</v>
      </c>
      <c r="E355" s="369">
        <v>579165</v>
      </c>
      <c r="F355" s="370">
        <v>579165</v>
      </c>
      <c r="G355" s="4">
        <v>4054</v>
      </c>
      <c r="J355" s="4">
        <f t="shared" si="16"/>
        <v>6</v>
      </c>
      <c r="K355" s="371" t="s">
        <v>268</v>
      </c>
      <c r="L355" s="4" t="str">
        <f t="shared" si="17"/>
        <v>00579165</v>
      </c>
      <c r="M355" s="4">
        <v>4054</v>
      </c>
    </row>
    <row r="356" spans="1:13" ht="12.75">
      <c r="A356" s="4">
        <v>354</v>
      </c>
      <c r="B356" s="4">
        <v>4055</v>
      </c>
      <c r="C356" s="4" t="s">
        <v>957</v>
      </c>
      <c r="D356" s="4" t="s">
        <v>958</v>
      </c>
      <c r="E356" s="369">
        <v>275271</v>
      </c>
      <c r="F356" s="370">
        <v>275271</v>
      </c>
      <c r="G356" s="4">
        <v>4055</v>
      </c>
      <c r="J356" s="4">
        <f t="shared" si="16"/>
        <v>6</v>
      </c>
      <c r="K356" s="371" t="s">
        <v>268</v>
      </c>
      <c r="L356" s="4" t="str">
        <f t="shared" si="17"/>
        <v>00275271</v>
      </c>
      <c r="M356" s="4">
        <v>4055</v>
      </c>
    </row>
    <row r="357" spans="1:13" ht="12.75">
      <c r="A357" s="4">
        <v>355</v>
      </c>
      <c r="B357" s="4">
        <v>4056</v>
      </c>
      <c r="C357" s="4" t="s">
        <v>959</v>
      </c>
      <c r="D357" s="4" t="s">
        <v>960</v>
      </c>
      <c r="E357" s="369">
        <v>579173</v>
      </c>
      <c r="F357" s="370">
        <v>579173</v>
      </c>
      <c r="G357" s="4">
        <v>4056</v>
      </c>
      <c r="J357" s="4">
        <f t="shared" si="16"/>
        <v>6</v>
      </c>
      <c r="K357" s="371" t="s">
        <v>268</v>
      </c>
      <c r="L357" s="4" t="str">
        <f t="shared" si="17"/>
        <v>00579173</v>
      </c>
      <c r="M357" s="4">
        <v>4056</v>
      </c>
    </row>
    <row r="358" spans="1:13" ht="12.75">
      <c r="A358" s="4">
        <v>356</v>
      </c>
      <c r="B358" s="4">
        <v>4057</v>
      </c>
      <c r="C358" s="4" t="s">
        <v>961</v>
      </c>
      <c r="D358" s="4" t="s">
        <v>962</v>
      </c>
      <c r="E358" s="369">
        <v>275280</v>
      </c>
      <c r="F358" s="370">
        <v>275280</v>
      </c>
      <c r="G358" s="4">
        <v>4057</v>
      </c>
      <c r="J358" s="4">
        <f t="shared" si="16"/>
        <v>6</v>
      </c>
      <c r="K358" s="371" t="s">
        <v>268</v>
      </c>
      <c r="L358" s="4" t="str">
        <f t="shared" si="17"/>
        <v>00275280</v>
      </c>
      <c r="M358" s="4">
        <v>4057</v>
      </c>
    </row>
    <row r="359" spans="1:13" ht="12.75">
      <c r="A359" s="4">
        <v>357</v>
      </c>
      <c r="B359" s="4">
        <v>4058</v>
      </c>
      <c r="C359" s="4" t="s">
        <v>963</v>
      </c>
      <c r="D359" s="4" t="s">
        <v>964</v>
      </c>
      <c r="E359" s="369">
        <v>579246</v>
      </c>
      <c r="F359" s="370">
        <v>579246</v>
      </c>
      <c r="G359" s="4">
        <v>4058</v>
      </c>
      <c r="J359" s="4">
        <f t="shared" si="16"/>
        <v>6</v>
      </c>
      <c r="K359" s="371" t="s">
        <v>268</v>
      </c>
      <c r="L359" s="4" t="str">
        <f t="shared" si="17"/>
        <v>00579246</v>
      </c>
      <c r="M359" s="4">
        <v>4058</v>
      </c>
    </row>
    <row r="360" spans="1:13" ht="12.75">
      <c r="A360" s="4">
        <v>358</v>
      </c>
      <c r="B360" s="4">
        <v>4059</v>
      </c>
      <c r="C360" s="4" t="s">
        <v>965</v>
      </c>
      <c r="D360" s="4" t="s">
        <v>966</v>
      </c>
      <c r="E360" s="369">
        <v>275301</v>
      </c>
      <c r="F360" s="370">
        <v>275301</v>
      </c>
      <c r="G360" s="4">
        <v>4059</v>
      </c>
      <c r="J360" s="4">
        <f t="shared" si="16"/>
        <v>6</v>
      </c>
      <c r="K360" s="371" t="s">
        <v>268</v>
      </c>
      <c r="L360" s="4" t="str">
        <f t="shared" si="17"/>
        <v>00275301</v>
      </c>
      <c r="M360" s="4">
        <v>4059</v>
      </c>
    </row>
    <row r="361" spans="1:13" ht="12.75">
      <c r="A361" s="4">
        <v>359</v>
      </c>
      <c r="B361" s="4">
        <v>4060</v>
      </c>
      <c r="C361" s="4" t="s">
        <v>967</v>
      </c>
      <c r="D361" s="4" t="s">
        <v>968</v>
      </c>
      <c r="E361" s="369">
        <v>275328</v>
      </c>
      <c r="F361" s="370">
        <v>275328</v>
      </c>
      <c r="G361" s="4">
        <v>4060</v>
      </c>
      <c r="J361" s="4">
        <f t="shared" si="16"/>
        <v>6</v>
      </c>
      <c r="K361" s="371" t="s">
        <v>268</v>
      </c>
      <c r="L361" s="4" t="str">
        <f t="shared" si="17"/>
        <v>00275328</v>
      </c>
      <c r="M361" s="4">
        <v>4060</v>
      </c>
    </row>
    <row r="362" spans="1:13" ht="12.75">
      <c r="A362" s="4">
        <v>360</v>
      </c>
      <c r="B362" s="4">
        <v>4061</v>
      </c>
      <c r="C362" s="4" t="s">
        <v>969</v>
      </c>
      <c r="D362" s="4" t="s">
        <v>970</v>
      </c>
      <c r="E362" s="369">
        <v>275336</v>
      </c>
      <c r="F362" s="370">
        <v>275336</v>
      </c>
      <c r="G362" s="4">
        <v>4061</v>
      </c>
      <c r="J362" s="4">
        <f t="shared" si="16"/>
        <v>6</v>
      </c>
      <c r="K362" s="371" t="s">
        <v>268</v>
      </c>
      <c r="L362" s="4" t="str">
        <f t="shared" si="17"/>
        <v>00275336</v>
      </c>
      <c r="M362" s="4">
        <v>4061</v>
      </c>
    </row>
    <row r="363" spans="1:13" ht="12.75">
      <c r="A363" s="4">
        <v>361</v>
      </c>
      <c r="B363" s="4">
        <v>4062</v>
      </c>
      <c r="C363" s="4" t="s">
        <v>971</v>
      </c>
      <c r="D363" s="4" t="s">
        <v>972</v>
      </c>
      <c r="E363" s="369">
        <v>579149</v>
      </c>
      <c r="F363" s="370">
        <v>579149</v>
      </c>
      <c r="G363" s="4">
        <v>4062</v>
      </c>
      <c r="J363" s="4">
        <f t="shared" si="16"/>
        <v>6</v>
      </c>
      <c r="K363" s="371" t="s">
        <v>268</v>
      </c>
      <c r="L363" s="4" t="str">
        <f t="shared" si="17"/>
        <v>00579149</v>
      </c>
      <c r="M363" s="4">
        <v>4062</v>
      </c>
    </row>
    <row r="364" spans="1:13" ht="12.75">
      <c r="A364" s="4">
        <v>362</v>
      </c>
      <c r="B364" s="4">
        <v>4063</v>
      </c>
      <c r="C364" s="4" t="s">
        <v>973</v>
      </c>
      <c r="D364" s="4" t="s">
        <v>974</v>
      </c>
      <c r="E364" s="369">
        <v>275352</v>
      </c>
      <c r="F364" s="370">
        <v>275352</v>
      </c>
      <c r="G364" s="4">
        <v>4063</v>
      </c>
      <c r="J364" s="4">
        <f t="shared" si="16"/>
        <v>6</v>
      </c>
      <c r="K364" s="371" t="s">
        <v>268</v>
      </c>
      <c r="L364" s="4" t="str">
        <f t="shared" si="17"/>
        <v>00275352</v>
      </c>
      <c r="M364" s="4">
        <v>4063</v>
      </c>
    </row>
    <row r="365" spans="1:13" ht="12.75">
      <c r="A365" s="4">
        <v>363</v>
      </c>
      <c r="B365" s="4">
        <v>4064</v>
      </c>
      <c r="C365" s="4" t="s">
        <v>975</v>
      </c>
      <c r="D365" s="4" t="s">
        <v>976</v>
      </c>
      <c r="E365" s="369">
        <v>275361</v>
      </c>
      <c r="F365" s="370">
        <v>275361</v>
      </c>
      <c r="G365" s="4">
        <v>4064</v>
      </c>
      <c r="J365" s="4">
        <f t="shared" si="16"/>
        <v>6</v>
      </c>
      <c r="K365" s="371" t="s">
        <v>268</v>
      </c>
      <c r="L365" s="4" t="str">
        <f t="shared" si="17"/>
        <v>00275361</v>
      </c>
      <c r="M365" s="4">
        <v>4064</v>
      </c>
    </row>
    <row r="366" spans="1:13" ht="12.75">
      <c r="A366" s="4">
        <v>364</v>
      </c>
      <c r="B366" s="4">
        <v>4065</v>
      </c>
      <c r="C366" s="4" t="s">
        <v>977</v>
      </c>
      <c r="D366" s="4" t="s">
        <v>978</v>
      </c>
      <c r="E366" s="369">
        <v>275387</v>
      </c>
      <c r="F366" s="370">
        <v>275387</v>
      </c>
      <c r="G366" s="4">
        <v>4065</v>
      </c>
      <c r="J366" s="4">
        <f t="shared" si="16"/>
        <v>6</v>
      </c>
      <c r="K366" s="371" t="s">
        <v>268</v>
      </c>
      <c r="L366" s="4" t="str">
        <f aca="true" t="shared" si="18" ref="L366:L384">CONCATENATE(K366,F366)</f>
        <v>00275387</v>
      </c>
      <c r="M366" s="4">
        <v>4065</v>
      </c>
    </row>
    <row r="367" spans="1:13" ht="12.75">
      <c r="A367" s="4">
        <v>365</v>
      </c>
      <c r="B367" s="4">
        <v>4066</v>
      </c>
      <c r="C367" s="4" t="s">
        <v>979</v>
      </c>
      <c r="D367" s="4" t="s">
        <v>980</v>
      </c>
      <c r="E367" s="369">
        <v>275395</v>
      </c>
      <c r="F367" s="370">
        <v>275395</v>
      </c>
      <c r="G367" s="4">
        <v>4066</v>
      </c>
      <c r="J367" s="4">
        <f t="shared" si="16"/>
        <v>6</v>
      </c>
      <c r="K367" s="371" t="s">
        <v>268</v>
      </c>
      <c r="L367" s="4" t="str">
        <f t="shared" si="18"/>
        <v>00275395</v>
      </c>
      <c r="M367" s="4">
        <v>4066</v>
      </c>
    </row>
    <row r="368" spans="1:13" ht="12.75">
      <c r="A368" s="4">
        <v>366</v>
      </c>
      <c r="B368" s="4">
        <v>4067</v>
      </c>
      <c r="C368" s="4" t="s">
        <v>981</v>
      </c>
      <c r="D368" s="4" t="s">
        <v>982</v>
      </c>
      <c r="E368" s="369">
        <v>579157</v>
      </c>
      <c r="F368" s="370">
        <v>579157</v>
      </c>
      <c r="G368" s="4">
        <v>4067</v>
      </c>
      <c r="J368" s="4">
        <f t="shared" si="16"/>
        <v>6</v>
      </c>
      <c r="K368" s="371" t="s">
        <v>268</v>
      </c>
      <c r="L368" s="4" t="str">
        <f t="shared" si="18"/>
        <v>00579157</v>
      </c>
      <c r="M368" s="4">
        <v>4067</v>
      </c>
    </row>
    <row r="369" spans="1:13" ht="12.75">
      <c r="A369" s="4">
        <v>367</v>
      </c>
      <c r="B369" s="4">
        <v>4068</v>
      </c>
      <c r="C369" s="4" t="s">
        <v>983</v>
      </c>
      <c r="D369" s="4" t="s">
        <v>984</v>
      </c>
      <c r="E369" s="369">
        <v>275417</v>
      </c>
      <c r="F369" s="370">
        <v>275417</v>
      </c>
      <c r="G369" s="4">
        <v>4068</v>
      </c>
      <c r="J369" s="4">
        <f t="shared" si="16"/>
        <v>6</v>
      </c>
      <c r="K369" s="371" t="s">
        <v>268</v>
      </c>
      <c r="L369" s="4" t="str">
        <f t="shared" si="18"/>
        <v>00275417</v>
      </c>
      <c r="M369" s="4">
        <v>4068</v>
      </c>
    </row>
    <row r="370" spans="1:13" ht="12.75">
      <c r="A370" s="4">
        <v>368</v>
      </c>
      <c r="B370" s="4">
        <v>4069</v>
      </c>
      <c r="C370" s="4" t="s">
        <v>985</v>
      </c>
      <c r="D370" s="4" t="s">
        <v>986</v>
      </c>
      <c r="E370" s="369">
        <v>579203</v>
      </c>
      <c r="F370" s="370">
        <v>579203</v>
      </c>
      <c r="G370" s="4">
        <v>4069</v>
      </c>
      <c r="J370" s="4">
        <f t="shared" si="16"/>
        <v>6</v>
      </c>
      <c r="K370" s="371" t="s">
        <v>268</v>
      </c>
      <c r="L370" s="4" t="str">
        <f t="shared" si="18"/>
        <v>00579203</v>
      </c>
      <c r="M370" s="4">
        <v>4069</v>
      </c>
    </row>
    <row r="371" spans="1:13" ht="12.75">
      <c r="A371" s="4">
        <v>369</v>
      </c>
      <c r="B371" s="4">
        <v>4070</v>
      </c>
      <c r="C371" s="4" t="s">
        <v>987</v>
      </c>
      <c r="D371" s="4" t="s">
        <v>988</v>
      </c>
      <c r="E371" s="369">
        <v>579289</v>
      </c>
      <c r="F371" s="370">
        <v>579289</v>
      </c>
      <c r="G371" s="4">
        <v>4070</v>
      </c>
      <c r="J371" s="4">
        <f t="shared" si="16"/>
        <v>6</v>
      </c>
      <c r="K371" s="371" t="s">
        <v>268</v>
      </c>
      <c r="L371" s="4" t="str">
        <f t="shared" si="18"/>
        <v>00579289</v>
      </c>
      <c r="M371" s="4">
        <v>4070</v>
      </c>
    </row>
    <row r="372" spans="1:13" ht="12.75">
      <c r="A372" s="4">
        <v>370</v>
      </c>
      <c r="B372" s="4">
        <v>4071</v>
      </c>
      <c r="C372" s="4" t="s">
        <v>989</v>
      </c>
      <c r="D372" s="4" t="s">
        <v>990</v>
      </c>
      <c r="E372" s="369">
        <v>275433</v>
      </c>
      <c r="F372" s="370">
        <v>275433</v>
      </c>
      <c r="G372" s="4">
        <v>4071</v>
      </c>
      <c r="J372" s="4">
        <f t="shared" si="16"/>
        <v>6</v>
      </c>
      <c r="K372" s="371" t="s">
        <v>268</v>
      </c>
      <c r="L372" s="4" t="str">
        <f t="shared" si="18"/>
        <v>00275433</v>
      </c>
      <c r="M372" s="4">
        <v>4071</v>
      </c>
    </row>
    <row r="373" spans="1:13" ht="12.75">
      <c r="A373" s="4">
        <v>371</v>
      </c>
      <c r="B373" s="4">
        <v>4072</v>
      </c>
      <c r="C373" s="4" t="s">
        <v>991</v>
      </c>
      <c r="D373" s="4" t="s">
        <v>992</v>
      </c>
      <c r="E373" s="369">
        <v>579262</v>
      </c>
      <c r="F373" s="370">
        <v>579262</v>
      </c>
      <c r="G373" s="4">
        <v>4072</v>
      </c>
      <c r="J373" s="4">
        <f t="shared" si="16"/>
        <v>6</v>
      </c>
      <c r="K373" s="371" t="s">
        <v>268</v>
      </c>
      <c r="L373" s="4" t="str">
        <f t="shared" si="18"/>
        <v>00579262</v>
      </c>
      <c r="M373" s="4">
        <v>4072</v>
      </c>
    </row>
    <row r="374" spans="1:13" ht="12.75">
      <c r="A374" s="4">
        <v>372</v>
      </c>
      <c r="B374" s="4">
        <v>4073</v>
      </c>
      <c r="C374" s="4" t="s">
        <v>993</v>
      </c>
      <c r="D374" s="4" t="s">
        <v>994</v>
      </c>
      <c r="E374" s="369">
        <v>579181</v>
      </c>
      <c r="F374" s="370">
        <v>579181</v>
      </c>
      <c r="G374" s="4">
        <v>4073</v>
      </c>
      <c r="J374" s="4">
        <f t="shared" si="16"/>
        <v>6</v>
      </c>
      <c r="K374" s="371" t="s">
        <v>268</v>
      </c>
      <c r="L374" s="4" t="str">
        <f t="shared" si="18"/>
        <v>00579181</v>
      </c>
      <c r="M374" s="4">
        <v>4073</v>
      </c>
    </row>
    <row r="375" spans="1:13" ht="12.75">
      <c r="A375" s="4">
        <v>373</v>
      </c>
      <c r="B375" s="4">
        <v>4074</v>
      </c>
      <c r="C375" s="4" t="s">
        <v>995</v>
      </c>
      <c r="D375" s="4" t="s">
        <v>996</v>
      </c>
      <c r="E375" s="369">
        <v>275468</v>
      </c>
      <c r="F375" s="370">
        <v>275468</v>
      </c>
      <c r="G375" s="4">
        <v>4074</v>
      </c>
      <c r="J375" s="4">
        <f t="shared" si="16"/>
        <v>6</v>
      </c>
      <c r="K375" s="371" t="s">
        <v>268</v>
      </c>
      <c r="L375" s="4" t="str">
        <f t="shared" si="18"/>
        <v>00275468</v>
      </c>
      <c r="M375" s="4">
        <v>4074</v>
      </c>
    </row>
    <row r="376" spans="1:13" ht="12.75">
      <c r="A376" s="4">
        <v>374</v>
      </c>
      <c r="B376" s="4">
        <v>4075</v>
      </c>
      <c r="C376" s="4" t="s">
        <v>997</v>
      </c>
      <c r="D376" s="4" t="s">
        <v>998</v>
      </c>
      <c r="E376" s="369">
        <v>275484</v>
      </c>
      <c r="F376" s="370">
        <v>275484</v>
      </c>
      <c r="G376" s="4">
        <v>4075</v>
      </c>
      <c r="J376" s="4">
        <f t="shared" si="16"/>
        <v>6</v>
      </c>
      <c r="K376" s="371" t="s">
        <v>268</v>
      </c>
      <c r="L376" s="4" t="str">
        <f t="shared" si="18"/>
        <v>00275484</v>
      </c>
      <c r="M376" s="4">
        <v>4075</v>
      </c>
    </row>
    <row r="377" spans="1:13" ht="12.75">
      <c r="A377" s="4">
        <v>375</v>
      </c>
      <c r="B377" s="4">
        <v>4076</v>
      </c>
      <c r="C377" s="4" t="s">
        <v>999</v>
      </c>
      <c r="D377" s="4" t="s">
        <v>1000</v>
      </c>
      <c r="E377" s="369">
        <v>275492</v>
      </c>
      <c r="F377" s="370">
        <v>275492</v>
      </c>
      <c r="G377" s="4">
        <v>4076</v>
      </c>
      <c r="J377" s="4">
        <f t="shared" si="16"/>
        <v>6</v>
      </c>
      <c r="K377" s="371" t="s">
        <v>268</v>
      </c>
      <c r="L377" s="4" t="str">
        <f t="shared" si="18"/>
        <v>00275492</v>
      </c>
      <c r="M377" s="4">
        <v>4076</v>
      </c>
    </row>
    <row r="378" spans="1:13" ht="12.75">
      <c r="A378" s="4">
        <v>376</v>
      </c>
      <c r="B378" s="4">
        <v>4077</v>
      </c>
      <c r="C378" s="4" t="s">
        <v>1001</v>
      </c>
      <c r="D378" s="4" t="s">
        <v>1002</v>
      </c>
      <c r="E378" s="369">
        <v>275506</v>
      </c>
      <c r="F378" s="370">
        <v>275506</v>
      </c>
      <c r="G378" s="4">
        <v>4077</v>
      </c>
      <c r="J378" s="4">
        <f t="shared" si="16"/>
        <v>6</v>
      </c>
      <c r="K378" s="371" t="s">
        <v>268</v>
      </c>
      <c r="L378" s="4" t="str">
        <f t="shared" si="18"/>
        <v>00275506</v>
      </c>
      <c r="M378" s="4">
        <v>4077</v>
      </c>
    </row>
    <row r="379" spans="1:13" ht="12.75">
      <c r="A379" s="4">
        <v>377</v>
      </c>
      <c r="B379" s="4">
        <v>4078</v>
      </c>
      <c r="C379" s="4" t="s">
        <v>671</v>
      </c>
      <c r="D379" s="4" t="s">
        <v>1003</v>
      </c>
      <c r="E379" s="369">
        <v>579211</v>
      </c>
      <c r="F379" s="370">
        <v>579211</v>
      </c>
      <c r="G379" s="4">
        <v>4078</v>
      </c>
      <c r="J379" s="4">
        <f t="shared" si="16"/>
        <v>6</v>
      </c>
      <c r="K379" s="371" t="s">
        <v>268</v>
      </c>
      <c r="L379" s="4" t="str">
        <f t="shared" si="18"/>
        <v>00579211</v>
      </c>
      <c r="M379" s="4">
        <v>4078</v>
      </c>
    </row>
    <row r="380" spans="1:13" ht="12.75">
      <c r="A380" s="4">
        <v>378</v>
      </c>
      <c r="B380" s="4">
        <v>1104</v>
      </c>
      <c r="C380" s="4" t="s">
        <v>1004</v>
      </c>
      <c r="D380" s="4" t="s">
        <v>1005</v>
      </c>
      <c r="E380" s="369">
        <v>579220</v>
      </c>
      <c r="F380" s="370">
        <v>579220</v>
      </c>
      <c r="G380" s="4">
        <v>1104</v>
      </c>
      <c r="J380" s="4">
        <f t="shared" si="16"/>
        <v>6</v>
      </c>
      <c r="K380" s="371" t="s">
        <v>268</v>
      </c>
      <c r="L380" s="4" t="str">
        <f t="shared" si="18"/>
        <v>00579220</v>
      </c>
      <c r="M380" s="4">
        <v>1104</v>
      </c>
    </row>
    <row r="381" spans="1:13" ht="12.75">
      <c r="A381" s="4">
        <v>379</v>
      </c>
      <c r="B381" s="4">
        <v>4080</v>
      </c>
      <c r="C381" s="4" t="s">
        <v>1006</v>
      </c>
      <c r="D381" s="4" t="s">
        <v>1007</v>
      </c>
      <c r="E381" s="369">
        <v>275531</v>
      </c>
      <c r="F381" s="370">
        <v>275531</v>
      </c>
      <c r="G381" s="4">
        <v>4080</v>
      </c>
      <c r="J381" s="4">
        <f t="shared" si="16"/>
        <v>6</v>
      </c>
      <c r="K381" s="371" t="s">
        <v>268</v>
      </c>
      <c r="L381" s="4" t="str">
        <f t="shared" si="18"/>
        <v>00275531</v>
      </c>
      <c r="M381" s="4">
        <v>4080</v>
      </c>
    </row>
    <row r="382" spans="1:13" ht="12.75">
      <c r="A382" s="4">
        <v>380</v>
      </c>
      <c r="B382" s="4">
        <v>4081</v>
      </c>
      <c r="C382" s="4" t="s">
        <v>1008</v>
      </c>
      <c r="D382" s="4" t="s">
        <v>1009</v>
      </c>
      <c r="E382" s="369">
        <v>275565</v>
      </c>
      <c r="F382" s="370">
        <v>275565</v>
      </c>
      <c r="G382" s="4">
        <v>4081</v>
      </c>
      <c r="J382" s="4">
        <f t="shared" si="16"/>
        <v>6</v>
      </c>
      <c r="K382" s="371" t="s">
        <v>268</v>
      </c>
      <c r="L382" s="4" t="str">
        <f t="shared" si="18"/>
        <v>00275565</v>
      </c>
      <c r="M382" s="4">
        <v>4081</v>
      </c>
    </row>
    <row r="383" spans="1:13" ht="12.75">
      <c r="A383" s="4">
        <v>381</v>
      </c>
      <c r="B383" s="4">
        <v>4082</v>
      </c>
      <c r="C383" s="4" t="s">
        <v>1010</v>
      </c>
      <c r="D383" s="4" t="s">
        <v>1011</v>
      </c>
      <c r="E383" s="369">
        <v>275549</v>
      </c>
      <c r="F383" s="370">
        <v>275549</v>
      </c>
      <c r="G383" s="4">
        <v>4082</v>
      </c>
      <c r="J383" s="4">
        <f t="shared" si="16"/>
        <v>6</v>
      </c>
      <c r="K383" s="371" t="s">
        <v>268</v>
      </c>
      <c r="L383" s="4" t="str">
        <f t="shared" si="18"/>
        <v>00275549</v>
      </c>
      <c r="M383" s="4">
        <v>4082</v>
      </c>
    </row>
    <row r="384" spans="1:13" ht="12.75">
      <c r="A384" s="4">
        <v>382</v>
      </c>
      <c r="B384" s="4">
        <v>4083</v>
      </c>
      <c r="C384" s="4" t="s">
        <v>1012</v>
      </c>
      <c r="D384" s="4" t="s">
        <v>1013</v>
      </c>
      <c r="E384" s="369">
        <v>275557</v>
      </c>
      <c r="F384" s="370">
        <v>275557</v>
      </c>
      <c r="G384" s="4">
        <v>4083</v>
      </c>
      <c r="J384" s="4">
        <f t="shared" si="16"/>
        <v>6</v>
      </c>
      <c r="K384" s="371" t="s">
        <v>268</v>
      </c>
      <c r="L384" s="4" t="str">
        <f t="shared" si="18"/>
        <v>00275557</v>
      </c>
      <c r="M384" s="4">
        <v>4083</v>
      </c>
    </row>
    <row r="385" spans="1:10" ht="12.75">
      <c r="A385" s="4">
        <v>383</v>
      </c>
      <c r="E385" s="369"/>
      <c r="J385" s="4">
        <f t="shared" si="16"/>
        <v>0</v>
      </c>
    </row>
    <row r="386" spans="1:10" ht="12.75">
      <c r="A386" s="4">
        <v>384</v>
      </c>
      <c r="B386" s="4" t="s">
        <v>1014</v>
      </c>
      <c r="E386" s="369"/>
      <c r="G386" s="4" t="s">
        <v>1014</v>
      </c>
      <c r="J386" s="4">
        <f t="shared" si="16"/>
        <v>0</v>
      </c>
    </row>
    <row r="387" spans="1:10" ht="12.75">
      <c r="A387" s="4">
        <v>385</v>
      </c>
      <c r="E387" s="369"/>
      <c r="J387" s="4">
        <f aca="true" t="shared" si="19" ref="J387:J450">LEN(F387)</f>
        <v>0</v>
      </c>
    </row>
    <row r="388" spans="1:13" ht="12.75">
      <c r="A388" s="4">
        <v>386</v>
      </c>
      <c r="B388" s="4">
        <v>5001</v>
      </c>
      <c r="C388" s="4" t="s">
        <v>1015</v>
      </c>
      <c r="D388" s="4" t="s">
        <v>1016</v>
      </c>
      <c r="E388" s="369">
        <v>277657</v>
      </c>
      <c r="F388" s="370">
        <v>277657</v>
      </c>
      <c r="G388" s="4">
        <v>5001</v>
      </c>
      <c r="J388" s="4">
        <f t="shared" si="19"/>
        <v>6</v>
      </c>
      <c r="K388" s="371" t="s">
        <v>268</v>
      </c>
      <c r="L388" s="4" t="str">
        <f aca="true" t="shared" si="20" ref="L388:L419">CONCATENATE(K388,F388)</f>
        <v>00277657</v>
      </c>
      <c r="M388" s="4">
        <v>5001</v>
      </c>
    </row>
    <row r="389" spans="1:13" ht="12.75">
      <c r="A389" s="4">
        <v>387</v>
      </c>
      <c r="B389" s="4">
        <v>5002</v>
      </c>
      <c r="C389" s="4" t="s">
        <v>1017</v>
      </c>
      <c r="D389" s="4" t="s">
        <v>1018</v>
      </c>
      <c r="E389" s="369">
        <v>277665</v>
      </c>
      <c r="F389" s="370">
        <v>277665</v>
      </c>
      <c r="G389" s="4">
        <v>5002</v>
      </c>
      <c r="J389" s="4">
        <f t="shared" si="19"/>
        <v>6</v>
      </c>
      <c r="K389" s="371" t="s">
        <v>268</v>
      </c>
      <c r="L389" s="4" t="str">
        <f t="shared" si="20"/>
        <v>00277665</v>
      </c>
      <c r="M389" s="4">
        <v>5002</v>
      </c>
    </row>
    <row r="390" spans="1:13" ht="12.75">
      <c r="A390" s="4">
        <v>388</v>
      </c>
      <c r="B390" s="4">
        <v>5003</v>
      </c>
      <c r="C390" s="4" t="s">
        <v>1019</v>
      </c>
      <c r="D390" s="4" t="s">
        <v>1020</v>
      </c>
      <c r="E390" s="369">
        <v>277673</v>
      </c>
      <c r="F390" s="370">
        <v>277673</v>
      </c>
      <c r="G390" s="4">
        <v>5003</v>
      </c>
      <c r="J390" s="4">
        <f t="shared" si="19"/>
        <v>6</v>
      </c>
      <c r="K390" s="371" t="s">
        <v>268</v>
      </c>
      <c r="L390" s="4" t="str">
        <f t="shared" si="20"/>
        <v>00277673</v>
      </c>
      <c r="M390" s="4">
        <v>5003</v>
      </c>
    </row>
    <row r="391" spans="1:13" ht="12.75">
      <c r="A391" s="4">
        <v>389</v>
      </c>
      <c r="B391" s="4">
        <v>5004</v>
      </c>
      <c r="C391" s="4" t="s">
        <v>1021</v>
      </c>
      <c r="D391" s="4" t="s">
        <v>1022</v>
      </c>
      <c r="E391" s="369">
        <v>581054</v>
      </c>
      <c r="F391" s="370">
        <v>581054</v>
      </c>
      <c r="G391" s="4">
        <v>5004</v>
      </c>
      <c r="J391" s="4">
        <f t="shared" si="19"/>
        <v>6</v>
      </c>
      <c r="K391" s="371" t="s">
        <v>268</v>
      </c>
      <c r="L391" s="4" t="str">
        <f t="shared" si="20"/>
        <v>00581054</v>
      </c>
      <c r="M391" s="4">
        <v>5004</v>
      </c>
    </row>
    <row r="392" spans="1:13" ht="12.75">
      <c r="A392" s="4">
        <v>390</v>
      </c>
      <c r="B392" s="4">
        <v>5005</v>
      </c>
      <c r="C392" s="4" t="s">
        <v>863</v>
      </c>
      <c r="D392" s="4" t="s">
        <v>1023</v>
      </c>
      <c r="E392" s="369">
        <v>580210</v>
      </c>
      <c r="F392" s="370">
        <v>580210</v>
      </c>
      <c r="G392" s="4">
        <v>5005</v>
      </c>
      <c r="J392" s="4">
        <f t="shared" si="19"/>
        <v>6</v>
      </c>
      <c r="K392" s="371" t="s">
        <v>268</v>
      </c>
      <c r="L392" s="4" t="str">
        <f t="shared" si="20"/>
        <v>00580210</v>
      </c>
      <c r="M392" s="4">
        <v>5005</v>
      </c>
    </row>
    <row r="393" spans="1:13" ht="12.75">
      <c r="A393" s="4">
        <v>391</v>
      </c>
      <c r="B393" s="4">
        <v>5006</v>
      </c>
      <c r="C393" s="4" t="s">
        <v>1024</v>
      </c>
      <c r="D393" s="4" t="s">
        <v>1025</v>
      </c>
      <c r="E393" s="369">
        <v>580201</v>
      </c>
      <c r="F393" s="370">
        <v>580201</v>
      </c>
      <c r="G393" s="4">
        <v>5006</v>
      </c>
      <c r="J393" s="4">
        <f t="shared" si="19"/>
        <v>6</v>
      </c>
      <c r="K393" s="371" t="s">
        <v>268</v>
      </c>
      <c r="L393" s="4" t="str">
        <f t="shared" si="20"/>
        <v>00580201</v>
      </c>
      <c r="M393" s="4">
        <v>5006</v>
      </c>
    </row>
    <row r="394" spans="1:13" ht="12.75">
      <c r="A394" s="4">
        <v>392</v>
      </c>
      <c r="B394" s="4">
        <v>5007</v>
      </c>
      <c r="C394" s="4" t="s">
        <v>1026</v>
      </c>
      <c r="D394" s="4" t="s">
        <v>1027</v>
      </c>
      <c r="E394" s="369">
        <v>277711</v>
      </c>
      <c r="F394" s="370">
        <v>277711</v>
      </c>
      <c r="G394" s="4">
        <v>5007</v>
      </c>
      <c r="J394" s="4">
        <f t="shared" si="19"/>
        <v>6</v>
      </c>
      <c r="K394" s="371" t="s">
        <v>268</v>
      </c>
      <c r="L394" s="4" t="str">
        <f t="shared" si="20"/>
        <v>00277711</v>
      </c>
      <c r="M394" s="4">
        <v>5007</v>
      </c>
    </row>
    <row r="395" spans="1:13" ht="12.75">
      <c r="A395" s="4">
        <v>393</v>
      </c>
      <c r="B395" s="4">
        <v>5008</v>
      </c>
      <c r="C395" s="4" t="s">
        <v>1028</v>
      </c>
      <c r="D395" s="4" t="s">
        <v>1029</v>
      </c>
      <c r="E395" s="369">
        <v>277720</v>
      </c>
      <c r="F395" s="370">
        <v>277720</v>
      </c>
      <c r="G395" s="4">
        <v>5008</v>
      </c>
      <c r="J395" s="4">
        <f t="shared" si="19"/>
        <v>6</v>
      </c>
      <c r="K395" s="371" t="s">
        <v>268</v>
      </c>
      <c r="L395" s="4" t="str">
        <f t="shared" si="20"/>
        <v>00277720</v>
      </c>
      <c r="M395" s="4">
        <v>5008</v>
      </c>
    </row>
    <row r="396" spans="1:13" ht="12.75">
      <c r="A396" s="4">
        <v>394</v>
      </c>
      <c r="B396" s="4">
        <v>5009</v>
      </c>
      <c r="C396" s="4" t="s">
        <v>1030</v>
      </c>
      <c r="D396" s="4" t="s">
        <v>1031</v>
      </c>
      <c r="E396" s="369">
        <v>277738</v>
      </c>
      <c r="F396" s="370">
        <v>277738</v>
      </c>
      <c r="G396" s="4">
        <v>5009</v>
      </c>
      <c r="J396" s="4">
        <f t="shared" si="19"/>
        <v>6</v>
      </c>
      <c r="K396" s="371" t="s">
        <v>268</v>
      </c>
      <c r="L396" s="4" t="str">
        <f t="shared" si="20"/>
        <v>00277738</v>
      </c>
      <c r="M396" s="4">
        <v>5009</v>
      </c>
    </row>
    <row r="397" spans="1:13" ht="12.75">
      <c r="A397" s="4">
        <v>395</v>
      </c>
      <c r="B397" s="4">
        <v>5010</v>
      </c>
      <c r="C397" s="4" t="s">
        <v>1032</v>
      </c>
      <c r="D397" s="4" t="s">
        <v>1033</v>
      </c>
      <c r="E397" s="369">
        <v>60153415</v>
      </c>
      <c r="F397" s="370">
        <v>60153415</v>
      </c>
      <c r="G397" s="4">
        <v>5010</v>
      </c>
      <c r="J397" s="4">
        <f t="shared" si="19"/>
        <v>8</v>
      </c>
      <c r="L397" s="4" t="str">
        <f t="shared" si="20"/>
        <v>60153415</v>
      </c>
      <c r="M397" s="4">
        <v>5010</v>
      </c>
    </row>
    <row r="398" spans="1:13" ht="12.75">
      <c r="A398" s="4">
        <v>396</v>
      </c>
      <c r="B398" s="4">
        <v>5011</v>
      </c>
      <c r="C398" s="4" t="s">
        <v>1034</v>
      </c>
      <c r="D398" s="4" t="s">
        <v>1035</v>
      </c>
      <c r="E398" s="369">
        <v>277754</v>
      </c>
      <c r="F398" s="370">
        <v>277754</v>
      </c>
      <c r="G398" s="4">
        <v>5011</v>
      </c>
      <c r="J398" s="4">
        <f t="shared" si="19"/>
        <v>6</v>
      </c>
      <c r="K398" s="371" t="s">
        <v>268</v>
      </c>
      <c r="L398" s="4" t="str">
        <f t="shared" si="20"/>
        <v>00277754</v>
      </c>
      <c r="M398" s="4">
        <v>5011</v>
      </c>
    </row>
    <row r="399" spans="1:13" ht="12.75">
      <c r="A399" s="4">
        <v>397</v>
      </c>
      <c r="B399" s="4">
        <v>5012</v>
      </c>
      <c r="C399" s="4" t="s">
        <v>1036</v>
      </c>
      <c r="D399" s="4" t="s">
        <v>1037</v>
      </c>
      <c r="E399" s="369">
        <v>277762</v>
      </c>
      <c r="F399" s="370">
        <v>277762</v>
      </c>
      <c r="G399" s="4">
        <v>5012</v>
      </c>
      <c r="J399" s="4">
        <f t="shared" si="19"/>
        <v>6</v>
      </c>
      <c r="K399" s="371" t="s">
        <v>268</v>
      </c>
      <c r="L399" s="4" t="str">
        <f t="shared" si="20"/>
        <v>00277762</v>
      </c>
      <c r="M399" s="4">
        <v>5012</v>
      </c>
    </row>
    <row r="400" spans="1:13" ht="12.75">
      <c r="A400" s="4">
        <v>398</v>
      </c>
      <c r="B400" s="4">
        <v>5013</v>
      </c>
      <c r="C400" s="4" t="s">
        <v>1038</v>
      </c>
      <c r="D400" s="4" t="s">
        <v>1039</v>
      </c>
      <c r="E400" s="369">
        <v>277771</v>
      </c>
      <c r="F400" s="370">
        <v>277771</v>
      </c>
      <c r="G400" s="4">
        <v>5013</v>
      </c>
      <c r="J400" s="4">
        <f t="shared" si="19"/>
        <v>6</v>
      </c>
      <c r="K400" s="371" t="s">
        <v>268</v>
      </c>
      <c r="L400" s="4" t="str">
        <f t="shared" si="20"/>
        <v>00277771</v>
      </c>
      <c r="M400" s="4">
        <v>5013</v>
      </c>
    </row>
    <row r="401" spans="1:13" ht="12.75">
      <c r="A401" s="4">
        <v>399</v>
      </c>
      <c r="B401" s="4">
        <v>5014</v>
      </c>
      <c r="C401" s="4" t="s">
        <v>1040</v>
      </c>
      <c r="D401" s="4" t="s">
        <v>1041</v>
      </c>
      <c r="E401" s="369">
        <v>580171</v>
      </c>
      <c r="F401" s="370">
        <v>580171</v>
      </c>
      <c r="G401" s="4">
        <v>5014</v>
      </c>
      <c r="J401" s="4">
        <f t="shared" si="19"/>
        <v>6</v>
      </c>
      <c r="K401" s="371" t="s">
        <v>268</v>
      </c>
      <c r="L401" s="4" t="str">
        <f t="shared" si="20"/>
        <v>00580171</v>
      </c>
      <c r="M401" s="4">
        <v>5014</v>
      </c>
    </row>
    <row r="402" spans="1:13" ht="12.75">
      <c r="A402" s="4">
        <v>400</v>
      </c>
      <c r="B402" s="4">
        <v>5015</v>
      </c>
      <c r="C402" s="4" t="s">
        <v>1042</v>
      </c>
      <c r="D402" s="4" t="s">
        <v>1043</v>
      </c>
      <c r="E402" s="369">
        <v>580759</v>
      </c>
      <c r="F402" s="370">
        <v>580759</v>
      </c>
      <c r="G402" s="4">
        <v>5015</v>
      </c>
      <c r="J402" s="4">
        <f t="shared" si="19"/>
        <v>6</v>
      </c>
      <c r="K402" s="371" t="s">
        <v>268</v>
      </c>
      <c r="L402" s="4" t="str">
        <f t="shared" si="20"/>
        <v>00580759</v>
      </c>
      <c r="M402" s="4">
        <v>5015</v>
      </c>
    </row>
    <row r="403" spans="1:13" ht="12.75">
      <c r="A403" s="4">
        <v>401</v>
      </c>
      <c r="B403" s="4">
        <v>5016</v>
      </c>
      <c r="C403" s="4" t="s">
        <v>1044</v>
      </c>
      <c r="D403" s="4" t="s">
        <v>1045</v>
      </c>
      <c r="E403" s="369">
        <v>277801</v>
      </c>
      <c r="F403" s="370">
        <v>277801</v>
      </c>
      <c r="G403" s="4">
        <v>5016</v>
      </c>
      <c r="J403" s="4">
        <f t="shared" si="19"/>
        <v>6</v>
      </c>
      <c r="K403" s="371" t="s">
        <v>268</v>
      </c>
      <c r="L403" s="4" t="str">
        <f t="shared" si="20"/>
        <v>00277801</v>
      </c>
      <c r="M403" s="4">
        <v>5016</v>
      </c>
    </row>
    <row r="404" spans="1:13" ht="12.75">
      <c r="A404" s="4">
        <v>402</v>
      </c>
      <c r="B404" s="4">
        <v>5017</v>
      </c>
      <c r="C404" s="4" t="s">
        <v>1046</v>
      </c>
      <c r="D404" s="4" t="s">
        <v>1047</v>
      </c>
      <c r="E404" s="369">
        <v>277819</v>
      </c>
      <c r="F404" s="370">
        <v>277819</v>
      </c>
      <c r="G404" s="4">
        <v>5017</v>
      </c>
      <c r="J404" s="4">
        <f t="shared" si="19"/>
        <v>6</v>
      </c>
      <c r="K404" s="371" t="s">
        <v>268</v>
      </c>
      <c r="L404" s="4" t="str">
        <f t="shared" si="20"/>
        <v>00277819</v>
      </c>
      <c r="M404" s="4">
        <v>5017</v>
      </c>
    </row>
    <row r="405" spans="1:13" ht="12.75">
      <c r="A405" s="4">
        <v>403</v>
      </c>
      <c r="B405" s="4">
        <v>5018</v>
      </c>
      <c r="C405" s="4" t="s">
        <v>1048</v>
      </c>
      <c r="D405" s="4" t="s">
        <v>1049</v>
      </c>
      <c r="E405" s="369">
        <v>277827</v>
      </c>
      <c r="F405" s="370">
        <v>277827</v>
      </c>
      <c r="G405" s="4">
        <v>5018</v>
      </c>
      <c r="J405" s="4">
        <f t="shared" si="19"/>
        <v>6</v>
      </c>
      <c r="K405" s="371" t="s">
        <v>268</v>
      </c>
      <c r="L405" s="4" t="str">
        <f t="shared" si="20"/>
        <v>00277827</v>
      </c>
      <c r="M405" s="4">
        <v>5018</v>
      </c>
    </row>
    <row r="406" spans="1:13" ht="12.75">
      <c r="A406" s="4">
        <v>404</v>
      </c>
      <c r="B406" s="4">
        <v>5019</v>
      </c>
      <c r="C406" s="4" t="s">
        <v>1050</v>
      </c>
      <c r="D406" s="4" t="s">
        <v>1051</v>
      </c>
      <c r="E406" s="369">
        <v>277835</v>
      </c>
      <c r="F406" s="370">
        <v>277835</v>
      </c>
      <c r="G406" s="4">
        <v>5019</v>
      </c>
      <c r="J406" s="4">
        <f t="shared" si="19"/>
        <v>6</v>
      </c>
      <c r="K406" s="371" t="s">
        <v>268</v>
      </c>
      <c r="L406" s="4" t="str">
        <f t="shared" si="20"/>
        <v>00277835</v>
      </c>
      <c r="M406" s="4">
        <v>5019</v>
      </c>
    </row>
    <row r="407" spans="1:13" ht="12.75">
      <c r="A407" s="4">
        <v>405</v>
      </c>
      <c r="B407" s="4">
        <v>5020</v>
      </c>
      <c r="C407" s="4" t="s">
        <v>1052</v>
      </c>
      <c r="D407" s="4" t="s">
        <v>1053</v>
      </c>
      <c r="E407" s="369">
        <v>581038</v>
      </c>
      <c r="F407" s="370">
        <v>581038</v>
      </c>
      <c r="G407" s="4">
        <v>5020</v>
      </c>
      <c r="J407" s="4">
        <f t="shared" si="19"/>
        <v>6</v>
      </c>
      <c r="K407" s="371" t="s">
        <v>268</v>
      </c>
      <c r="L407" s="4" t="str">
        <f t="shared" si="20"/>
        <v>00581038</v>
      </c>
      <c r="M407" s="4">
        <v>5020</v>
      </c>
    </row>
    <row r="408" spans="1:13" ht="12.75">
      <c r="A408" s="4">
        <v>406</v>
      </c>
      <c r="B408" s="4">
        <v>5021</v>
      </c>
      <c r="C408" s="4" t="s">
        <v>1054</v>
      </c>
      <c r="D408" s="4" t="s">
        <v>1055</v>
      </c>
      <c r="E408" s="369">
        <v>580783</v>
      </c>
      <c r="F408" s="370">
        <v>580783</v>
      </c>
      <c r="G408" s="4">
        <v>5021</v>
      </c>
      <c r="J408" s="4">
        <f t="shared" si="19"/>
        <v>6</v>
      </c>
      <c r="K408" s="371" t="s">
        <v>268</v>
      </c>
      <c r="L408" s="4" t="str">
        <f t="shared" si="20"/>
        <v>00580783</v>
      </c>
      <c r="M408" s="4">
        <v>5021</v>
      </c>
    </row>
    <row r="409" spans="1:13" ht="12.75">
      <c r="A409" s="4">
        <v>407</v>
      </c>
      <c r="B409" s="4">
        <v>5022</v>
      </c>
      <c r="C409" s="4" t="s">
        <v>1056</v>
      </c>
      <c r="D409" s="4" t="s">
        <v>1057</v>
      </c>
      <c r="E409" s="369">
        <v>277878</v>
      </c>
      <c r="F409" s="370">
        <v>277878</v>
      </c>
      <c r="G409" s="4">
        <v>5022</v>
      </c>
      <c r="J409" s="4">
        <f t="shared" si="19"/>
        <v>6</v>
      </c>
      <c r="K409" s="371" t="s">
        <v>268</v>
      </c>
      <c r="L409" s="4" t="str">
        <f t="shared" si="20"/>
        <v>00277878</v>
      </c>
      <c r="M409" s="4">
        <v>5022</v>
      </c>
    </row>
    <row r="410" spans="1:13" ht="12.75">
      <c r="A410" s="4">
        <v>408</v>
      </c>
      <c r="B410" s="4">
        <v>5023</v>
      </c>
      <c r="C410" s="4" t="s">
        <v>1058</v>
      </c>
      <c r="D410" s="4" t="s">
        <v>1059</v>
      </c>
      <c r="E410" s="369">
        <v>277886</v>
      </c>
      <c r="F410" s="370">
        <v>277886</v>
      </c>
      <c r="G410" s="4">
        <v>5023</v>
      </c>
      <c r="J410" s="4">
        <f t="shared" si="19"/>
        <v>6</v>
      </c>
      <c r="K410" s="371" t="s">
        <v>268</v>
      </c>
      <c r="L410" s="4" t="str">
        <f t="shared" si="20"/>
        <v>00277886</v>
      </c>
      <c r="M410" s="4">
        <v>5023</v>
      </c>
    </row>
    <row r="411" spans="1:13" ht="12.75">
      <c r="A411" s="4">
        <v>409</v>
      </c>
      <c r="B411" s="4">
        <v>5024</v>
      </c>
      <c r="C411" s="4" t="s">
        <v>1060</v>
      </c>
      <c r="D411" s="4" t="s">
        <v>1061</v>
      </c>
      <c r="E411" s="369">
        <v>277908</v>
      </c>
      <c r="F411" s="370">
        <v>277908</v>
      </c>
      <c r="G411" s="4">
        <v>5024</v>
      </c>
      <c r="J411" s="4">
        <f t="shared" si="19"/>
        <v>6</v>
      </c>
      <c r="K411" s="371" t="s">
        <v>268</v>
      </c>
      <c r="L411" s="4" t="str">
        <f t="shared" si="20"/>
        <v>00277908</v>
      </c>
      <c r="M411" s="4">
        <v>5024</v>
      </c>
    </row>
    <row r="412" spans="1:13" ht="12.75">
      <c r="A412" s="4">
        <v>410</v>
      </c>
      <c r="B412" s="4">
        <v>5025</v>
      </c>
      <c r="C412" s="4" t="s">
        <v>1062</v>
      </c>
      <c r="D412" s="4" t="s">
        <v>1063</v>
      </c>
      <c r="E412" s="369">
        <v>581011</v>
      </c>
      <c r="F412" s="370">
        <v>581011</v>
      </c>
      <c r="G412" s="4">
        <v>5025</v>
      </c>
      <c r="J412" s="4">
        <f t="shared" si="19"/>
        <v>6</v>
      </c>
      <c r="K412" s="371" t="s">
        <v>268</v>
      </c>
      <c r="L412" s="4" t="str">
        <f t="shared" si="20"/>
        <v>00581011</v>
      </c>
      <c r="M412" s="4">
        <v>5025</v>
      </c>
    </row>
    <row r="413" spans="1:13" ht="12.75">
      <c r="A413" s="4">
        <v>411</v>
      </c>
      <c r="B413" s="4">
        <v>5026</v>
      </c>
      <c r="C413" s="4" t="s">
        <v>1064</v>
      </c>
      <c r="D413" s="4" t="s">
        <v>1065</v>
      </c>
      <c r="E413" s="369">
        <v>277924</v>
      </c>
      <c r="F413" s="370">
        <v>277924</v>
      </c>
      <c r="G413" s="4">
        <v>5026</v>
      </c>
      <c r="J413" s="4">
        <f t="shared" si="19"/>
        <v>6</v>
      </c>
      <c r="K413" s="371" t="s">
        <v>268</v>
      </c>
      <c r="L413" s="4" t="str">
        <f t="shared" si="20"/>
        <v>00277924</v>
      </c>
      <c r="M413" s="4">
        <v>5026</v>
      </c>
    </row>
    <row r="414" spans="1:13" ht="12.75">
      <c r="A414" s="4">
        <v>412</v>
      </c>
      <c r="B414" s="4">
        <v>5027</v>
      </c>
      <c r="C414" s="4" t="s">
        <v>1066</v>
      </c>
      <c r="D414" s="4" t="s">
        <v>1067</v>
      </c>
      <c r="E414" s="369">
        <v>277932</v>
      </c>
      <c r="F414" s="370">
        <v>277932</v>
      </c>
      <c r="G414" s="4">
        <v>5027</v>
      </c>
      <c r="J414" s="4">
        <f t="shared" si="19"/>
        <v>6</v>
      </c>
      <c r="K414" s="371" t="s">
        <v>268</v>
      </c>
      <c r="L414" s="4" t="str">
        <f t="shared" si="20"/>
        <v>00277932</v>
      </c>
      <c r="M414" s="4">
        <v>5027</v>
      </c>
    </row>
    <row r="415" spans="1:13" ht="12.75">
      <c r="A415" s="4">
        <v>413</v>
      </c>
      <c r="B415" s="4">
        <v>5028</v>
      </c>
      <c r="C415" s="4" t="s">
        <v>1068</v>
      </c>
      <c r="D415" s="4" t="s">
        <v>1069</v>
      </c>
      <c r="E415" s="369">
        <v>277941</v>
      </c>
      <c r="F415" s="370">
        <v>277941</v>
      </c>
      <c r="G415" s="4">
        <v>5028</v>
      </c>
      <c r="J415" s="4">
        <f t="shared" si="19"/>
        <v>6</v>
      </c>
      <c r="K415" s="371" t="s">
        <v>268</v>
      </c>
      <c r="L415" s="4" t="str">
        <f t="shared" si="20"/>
        <v>00277941</v>
      </c>
      <c r="M415" s="4">
        <v>5028</v>
      </c>
    </row>
    <row r="416" spans="1:13" ht="12.75">
      <c r="A416" s="4">
        <v>414</v>
      </c>
      <c r="B416" s="4">
        <v>5029</v>
      </c>
      <c r="C416" s="4" t="s">
        <v>1070</v>
      </c>
      <c r="D416" s="4" t="s">
        <v>1071</v>
      </c>
      <c r="E416" s="369">
        <v>277967</v>
      </c>
      <c r="F416" s="370">
        <v>277967</v>
      </c>
      <c r="G416" s="4">
        <v>5029</v>
      </c>
      <c r="J416" s="4">
        <f t="shared" si="19"/>
        <v>6</v>
      </c>
      <c r="K416" s="371" t="s">
        <v>268</v>
      </c>
      <c r="L416" s="4" t="str">
        <f t="shared" si="20"/>
        <v>00277967</v>
      </c>
      <c r="M416" s="4">
        <v>5029</v>
      </c>
    </row>
    <row r="417" spans="1:13" ht="12.75">
      <c r="A417" s="4">
        <v>415</v>
      </c>
      <c r="B417" s="4">
        <v>5030</v>
      </c>
      <c r="C417" s="4" t="s">
        <v>1072</v>
      </c>
      <c r="D417" s="4" t="s">
        <v>1073</v>
      </c>
      <c r="E417" s="369">
        <v>277983</v>
      </c>
      <c r="F417" s="370">
        <v>277983</v>
      </c>
      <c r="G417" s="4">
        <v>5030</v>
      </c>
      <c r="J417" s="4">
        <f t="shared" si="19"/>
        <v>6</v>
      </c>
      <c r="K417" s="371" t="s">
        <v>268</v>
      </c>
      <c r="L417" s="4" t="str">
        <f t="shared" si="20"/>
        <v>00277983</v>
      </c>
      <c r="M417" s="4">
        <v>5030</v>
      </c>
    </row>
    <row r="418" spans="1:13" ht="12.75">
      <c r="A418" s="4">
        <v>416</v>
      </c>
      <c r="B418" s="4">
        <v>5031</v>
      </c>
      <c r="C418" s="4" t="s">
        <v>1074</v>
      </c>
      <c r="D418" s="4" t="s">
        <v>1075</v>
      </c>
      <c r="E418" s="369">
        <v>277991</v>
      </c>
      <c r="F418" s="370">
        <v>277991</v>
      </c>
      <c r="G418" s="4">
        <v>5031</v>
      </c>
      <c r="J418" s="4">
        <f t="shared" si="19"/>
        <v>6</v>
      </c>
      <c r="K418" s="371" t="s">
        <v>268</v>
      </c>
      <c r="L418" s="4" t="str">
        <f t="shared" si="20"/>
        <v>00277991</v>
      </c>
      <c r="M418" s="4">
        <v>5031</v>
      </c>
    </row>
    <row r="419" spans="1:13" ht="12.75">
      <c r="A419" s="4">
        <v>417</v>
      </c>
      <c r="B419" s="4">
        <v>5032</v>
      </c>
      <c r="C419" s="4" t="s">
        <v>1076</v>
      </c>
      <c r="D419" s="4" t="s">
        <v>1077</v>
      </c>
      <c r="E419" s="369">
        <v>278009</v>
      </c>
      <c r="F419" s="370">
        <v>278009</v>
      </c>
      <c r="G419" s="4">
        <v>5032</v>
      </c>
      <c r="J419" s="4">
        <f t="shared" si="19"/>
        <v>6</v>
      </c>
      <c r="K419" s="371" t="s">
        <v>268</v>
      </c>
      <c r="L419" s="4" t="str">
        <f t="shared" si="20"/>
        <v>00278009</v>
      </c>
      <c r="M419" s="4">
        <v>5032</v>
      </c>
    </row>
    <row r="420" spans="1:13" ht="12.75">
      <c r="A420" s="4">
        <v>418</v>
      </c>
      <c r="B420" s="4">
        <v>5033</v>
      </c>
      <c r="C420" s="4" t="s">
        <v>1078</v>
      </c>
      <c r="D420" s="4" t="s">
        <v>1079</v>
      </c>
      <c r="E420" s="369">
        <v>278017</v>
      </c>
      <c r="F420" s="370">
        <v>278017</v>
      </c>
      <c r="G420" s="4">
        <v>5033</v>
      </c>
      <c r="J420" s="4">
        <f t="shared" si="19"/>
        <v>6</v>
      </c>
      <c r="K420" s="371" t="s">
        <v>268</v>
      </c>
      <c r="L420" s="4" t="str">
        <f aca="true" t="shared" si="21" ref="L420:L451">CONCATENATE(K420,F420)</f>
        <v>00278017</v>
      </c>
      <c r="M420" s="4">
        <v>5033</v>
      </c>
    </row>
    <row r="421" spans="1:13" ht="12.75">
      <c r="A421" s="4">
        <v>419</v>
      </c>
      <c r="B421" s="4">
        <v>5034</v>
      </c>
      <c r="C421" s="4" t="s">
        <v>1080</v>
      </c>
      <c r="D421" s="4" t="s">
        <v>1081</v>
      </c>
      <c r="E421" s="369">
        <v>47465549</v>
      </c>
      <c r="F421" s="370">
        <v>47465549</v>
      </c>
      <c r="G421" s="4">
        <v>5034</v>
      </c>
      <c r="J421" s="4">
        <f t="shared" si="19"/>
        <v>8</v>
      </c>
      <c r="L421" s="4" t="str">
        <f t="shared" si="21"/>
        <v>47465549</v>
      </c>
      <c r="M421" s="4">
        <v>5034</v>
      </c>
    </row>
    <row r="422" spans="1:13" ht="12.75">
      <c r="A422" s="4">
        <v>420</v>
      </c>
      <c r="B422" s="4">
        <v>5035</v>
      </c>
      <c r="C422" s="4" t="s">
        <v>1082</v>
      </c>
      <c r="D422" s="4" t="s">
        <v>1083</v>
      </c>
      <c r="E422" s="369">
        <v>278025</v>
      </c>
      <c r="F422" s="370">
        <v>278025</v>
      </c>
      <c r="G422" s="4">
        <v>5035</v>
      </c>
      <c r="J422" s="4">
        <f t="shared" si="19"/>
        <v>6</v>
      </c>
      <c r="K422" s="371" t="s">
        <v>268</v>
      </c>
      <c r="L422" s="4" t="str">
        <f t="shared" si="21"/>
        <v>00278025</v>
      </c>
      <c r="M422" s="4">
        <v>5035</v>
      </c>
    </row>
    <row r="423" spans="1:13" ht="12.75">
      <c r="A423" s="4">
        <v>421</v>
      </c>
      <c r="B423" s="4">
        <v>5036</v>
      </c>
      <c r="C423" s="4" t="s">
        <v>1084</v>
      </c>
      <c r="D423" s="4" t="s">
        <v>1085</v>
      </c>
      <c r="E423" s="369">
        <v>278033</v>
      </c>
      <c r="F423" s="370">
        <v>278033</v>
      </c>
      <c r="G423" s="4">
        <v>5036</v>
      </c>
      <c r="J423" s="4">
        <f t="shared" si="19"/>
        <v>6</v>
      </c>
      <c r="K423" s="371" t="s">
        <v>268</v>
      </c>
      <c r="L423" s="4" t="str">
        <f t="shared" si="21"/>
        <v>00278033</v>
      </c>
      <c r="M423" s="4">
        <v>5036</v>
      </c>
    </row>
    <row r="424" spans="1:13" ht="12.75">
      <c r="A424" s="4">
        <v>422</v>
      </c>
      <c r="B424" s="4">
        <v>5037</v>
      </c>
      <c r="C424" s="4" t="s">
        <v>1086</v>
      </c>
      <c r="D424" s="4" t="s">
        <v>1087</v>
      </c>
      <c r="E424" s="369">
        <v>580741</v>
      </c>
      <c r="F424" s="370">
        <v>580741</v>
      </c>
      <c r="G424" s="4">
        <v>5037</v>
      </c>
      <c r="J424" s="4">
        <f t="shared" si="19"/>
        <v>6</v>
      </c>
      <c r="K424" s="371" t="s">
        <v>268</v>
      </c>
      <c r="L424" s="4" t="str">
        <f t="shared" si="21"/>
        <v>00580741</v>
      </c>
      <c r="M424" s="4">
        <v>5037</v>
      </c>
    </row>
    <row r="425" spans="1:13" ht="12.75">
      <c r="A425" s="4">
        <v>423</v>
      </c>
      <c r="B425" s="4">
        <v>5038</v>
      </c>
      <c r="C425" s="4" t="s">
        <v>1088</v>
      </c>
      <c r="D425" s="4" t="s">
        <v>1089</v>
      </c>
      <c r="E425" s="369">
        <v>278041</v>
      </c>
      <c r="F425" s="370">
        <v>278041</v>
      </c>
      <c r="G425" s="4">
        <v>5038</v>
      </c>
      <c r="J425" s="4">
        <f t="shared" si="19"/>
        <v>6</v>
      </c>
      <c r="K425" s="371" t="s">
        <v>268</v>
      </c>
      <c r="L425" s="4" t="str">
        <f t="shared" si="21"/>
        <v>00278041</v>
      </c>
      <c r="M425" s="4">
        <v>5038</v>
      </c>
    </row>
    <row r="426" spans="1:13" ht="12.75">
      <c r="A426" s="4">
        <v>424</v>
      </c>
      <c r="B426" s="4">
        <v>5039</v>
      </c>
      <c r="C426" s="4" t="s">
        <v>1090</v>
      </c>
      <c r="D426" s="4" t="s">
        <v>1091</v>
      </c>
      <c r="E426" s="369">
        <v>580198</v>
      </c>
      <c r="F426" s="370">
        <v>580198</v>
      </c>
      <c r="G426" s="4">
        <v>5039</v>
      </c>
      <c r="J426" s="4">
        <f t="shared" si="19"/>
        <v>6</v>
      </c>
      <c r="K426" s="371" t="s">
        <v>268</v>
      </c>
      <c r="L426" s="4" t="str">
        <f t="shared" si="21"/>
        <v>00580198</v>
      </c>
      <c r="M426" s="4">
        <v>5039</v>
      </c>
    </row>
    <row r="427" spans="1:13" ht="12.75">
      <c r="A427" s="4">
        <v>425</v>
      </c>
      <c r="B427" s="4">
        <v>5040</v>
      </c>
      <c r="C427" s="4" t="s">
        <v>1092</v>
      </c>
      <c r="D427" s="4" t="s">
        <v>1093</v>
      </c>
      <c r="E427" s="369">
        <v>278084</v>
      </c>
      <c r="F427" s="370">
        <v>278084</v>
      </c>
      <c r="G427" s="4">
        <v>5040</v>
      </c>
      <c r="J427" s="4">
        <f t="shared" si="19"/>
        <v>6</v>
      </c>
      <c r="K427" s="371" t="s">
        <v>268</v>
      </c>
      <c r="L427" s="4" t="str">
        <f t="shared" si="21"/>
        <v>00278084</v>
      </c>
      <c r="M427" s="4">
        <v>5040</v>
      </c>
    </row>
    <row r="428" spans="1:13" ht="12.75">
      <c r="A428" s="4">
        <v>426</v>
      </c>
      <c r="B428" s="4">
        <v>5041</v>
      </c>
      <c r="C428" s="4" t="s">
        <v>1094</v>
      </c>
      <c r="D428" s="4" t="s">
        <v>1095</v>
      </c>
      <c r="E428" s="369">
        <v>578193</v>
      </c>
      <c r="F428" s="370">
        <v>578193</v>
      </c>
      <c r="G428" s="4">
        <v>5041</v>
      </c>
      <c r="J428" s="4">
        <f t="shared" si="19"/>
        <v>6</v>
      </c>
      <c r="K428" s="371" t="s">
        <v>268</v>
      </c>
      <c r="L428" s="4" t="str">
        <f t="shared" si="21"/>
        <v>00578193</v>
      </c>
      <c r="M428" s="4">
        <v>5041</v>
      </c>
    </row>
    <row r="429" spans="1:13" ht="12.75">
      <c r="A429" s="4">
        <v>427</v>
      </c>
      <c r="B429" s="4">
        <v>5042</v>
      </c>
      <c r="C429" s="4" t="s">
        <v>1096</v>
      </c>
      <c r="D429" s="4" t="s">
        <v>1097</v>
      </c>
      <c r="E429" s="369">
        <v>581046</v>
      </c>
      <c r="F429" s="370">
        <v>581046</v>
      </c>
      <c r="G429" s="4">
        <v>5042</v>
      </c>
      <c r="J429" s="4">
        <f t="shared" si="19"/>
        <v>6</v>
      </c>
      <c r="K429" s="371" t="s">
        <v>268</v>
      </c>
      <c r="L429" s="4" t="str">
        <f t="shared" si="21"/>
        <v>00581046</v>
      </c>
      <c r="M429" s="4">
        <v>5042</v>
      </c>
    </row>
    <row r="430" spans="1:13" ht="12.75">
      <c r="A430" s="4">
        <v>428</v>
      </c>
      <c r="B430" s="4">
        <v>5043</v>
      </c>
      <c r="C430" s="4" t="s">
        <v>1098</v>
      </c>
      <c r="D430" s="4" t="s">
        <v>1099</v>
      </c>
      <c r="E430" s="369">
        <v>656119</v>
      </c>
      <c r="F430" s="370">
        <v>656119</v>
      </c>
      <c r="G430" s="4">
        <v>5043</v>
      </c>
      <c r="J430" s="4">
        <f t="shared" si="19"/>
        <v>6</v>
      </c>
      <c r="K430" s="371" t="s">
        <v>268</v>
      </c>
      <c r="L430" s="4" t="str">
        <f t="shared" si="21"/>
        <v>00656119</v>
      </c>
      <c r="M430" s="4">
        <v>5043</v>
      </c>
    </row>
    <row r="431" spans="1:13" ht="12.75">
      <c r="A431" s="4">
        <v>429</v>
      </c>
      <c r="B431" s="4">
        <v>5044</v>
      </c>
      <c r="C431" s="4" t="s">
        <v>1100</v>
      </c>
      <c r="D431" s="4" t="s">
        <v>1101</v>
      </c>
      <c r="E431" s="369">
        <v>278114</v>
      </c>
      <c r="F431" s="370">
        <v>278114</v>
      </c>
      <c r="G431" s="4">
        <v>5044</v>
      </c>
      <c r="J431" s="4">
        <f t="shared" si="19"/>
        <v>6</v>
      </c>
      <c r="K431" s="371" t="s">
        <v>268</v>
      </c>
      <c r="L431" s="4" t="str">
        <f t="shared" si="21"/>
        <v>00278114</v>
      </c>
      <c r="M431" s="4">
        <v>5044</v>
      </c>
    </row>
    <row r="432" spans="1:13" ht="12.75">
      <c r="A432" s="4">
        <v>430</v>
      </c>
      <c r="B432" s="4">
        <v>5045</v>
      </c>
      <c r="C432" s="4" t="s">
        <v>1102</v>
      </c>
      <c r="D432" s="4" t="s">
        <v>1103</v>
      </c>
      <c r="E432" s="369">
        <v>278131</v>
      </c>
      <c r="F432" s="370">
        <v>278131</v>
      </c>
      <c r="G432" s="4">
        <v>5045</v>
      </c>
      <c r="J432" s="4">
        <f t="shared" si="19"/>
        <v>6</v>
      </c>
      <c r="K432" s="371" t="s">
        <v>268</v>
      </c>
      <c r="L432" s="4" t="str">
        <f t="shared" si="21"/>
        <v>00278131</v>
      </c>
      <c r="M432" s="4">
        <v>5045</v>
      </c>
    </row>
    <row r="433" spans="1:13" ht="12.75">
      <c r="A433" s="4">
        <v>431</v>
      </c>
      <c r="B433" s="4">
        <v>5046</v>
      </c>
      <c r="C433" s="4" t="s">
        <v>1104</v>
      </c>
      <c r="D433" s="4" t="s">
        <v>1105</v>
      </c>
      <c r="E433" s="369">
        <v>278149</v>
      </c>
      <c r="F433" s="370">
        <v>278149</v>
      </c>
      <c r="G433" s="4">
        <v>5046</v>
      </c>
      <c r="J433" s="4">
        <f t="shared" si="19"/>
        <v>6</v>
      </c>
      <c r="K433" s="371" t="s">
        <v>268</v>
      </c>
      <c r="L433" s="4" t="str">
        <f t="shared" si="21"/>
        <v>00278149</v>
      </c>
      <c r="M433" s="4">
        <v>5046</v>
      </c>
    </row>
    <row r="434" spans="1:13" ht="12.75">
      <c r="A434" s="4">
        <v>432</v>
      </c>
      <c r="B434" s="4">
        <v>5047</v>
      </c>
      <c r="C434" s="4" t="s">
        <v>1106</v>
      </c>
      <c r="D434" s="4" t="s">
        <v>1107</v>
      </c>
      <c r="E434" s="369">
        <v>278157</v>
      </c>
      <c r="F434" s="370">
        <v>278157</v>
      </c>
      <c r="G434" s="4">
        <v>5047</v>
      </c>
      <c r="J434" s="4">
        <f t="shared" si="19"/>
        <v>6</v>
      </c>
      <c r="K434" s="371" t="s">
        <v>268</v>
      </c>
      <c r="L434" s="4" t="str">
        <f t="shared" si="21"/>
        <v>00278157</v>
      </c>
      <c r="M434" s="4">
        <v>5047</v>
      </c>
    </row>
    <row r="435" spans="1:13" ht="12.75">
      <c r="A435" s="4">
        <v>433</v>
      </c>
      <c r="B435" s="4">
        <v>5048</v>
      </c>
      <c r="C435" s="4" t="s">
        <v>1108</v>
      </c>
      <c r="D435" s="4" t="s">
        <v>1109</v>
      </c>
      <c r="E435" s="369">
        <v>278165</v>
      </c>
      <c r="F435" s="370">
        <v>278165</v>
      </c>
      <c r="G435" s="4">
        <v>5048</v>
      </c>
      <c r="J435" s="4">
        <f t="shared" si="19"/>
        <v>6</v>
      </c>
      <c r="K435" s="371" t="s">
        <v>268</v>
      </c>
      <c r="L435" s="4" t="str">
        <f t="shared" si="21"/>
        <v>00278165</v>
      </c>
      <c r="M435" s="4">
        <v>5048</v>
      </c>
    </row>
    <row r="436" spans="1:13" ht="12.75">
      <c r="A436" s="4">
        <v>434</v>
      </c>
      <c r="B436" s="4">
        <v>5049</v>
      </c>
      <c r="C436" s="4" t="s">
        <v>1110</v>
      </c>
      <c r="D436" s="4" t="s">
        <v>1111</v>
      </c>
      <c r="E436" s="369">
        <v>278181</v>
      </c>
      <c r="F436" s="370">
        <v>278181</v>
      </c>
      <c r="G436" s="4">
        <v>5049</v>
      </c>
      <c r="J436" s="4">
        <f t="shared" si="19"/>
        <v>6</v>
      </c>
      <c r="K436" s="371" t="s">
        <v>268</v>
      </c>
      <c r="L436" s="4" t="str">
        <f t="shared" si="21"/>
        <v>00278181</v>
      </c>
      <c r="M436" s="4">
        <v>5049</v>
      </c>
    </row>
    <row r="437" spans="1:13" ht="12.75">
      <c r="A437" s="4">
        <v>435</v>
      </c>
      <c r="B437" s="4">
        <v>5050</v>
      </c>
      <c r="C437" s="4" t="s">
        <v>1112</v>
      </c>
      <c r="D437" s="4" t="s">
        <v>1113</v>
      </c>
      <c r="E437" s="369">
        <v>278190</v>
      </c>
      <c r="F437" s="370">
        <v>278190</v>
      </c>
      <c r="G437" s="4">
        <v>5050</v>
      </c>
      <c r="J437" s="4">
        <f t="shared" si="19"/>
        <v>6</v>
      </c>
      <c r="K437" s="371" t="s">
        <v>268</v>
      </c>
      <c r="L437" s="4" t="str">
        <f t="shared" si="21"/>
        <v>00278190</v>
      </c>
      <c r="M437" s="4">
        <v>5050</v>
      </c>
    </row>
    <row r="438" spans="1:13" ht="12.75">
      <c r="A438" s="4">
        <v>436</v>
      </c>
      <c r="B438" s="4">
        <v>5051</v>
      </c>
      <c r="C438" s="4" t="s">
        <v>1114</v>
      </c>
      <c r="D438" s="4" t="s">
        <v>1115</v>
      </c>
      <c r="E438" s="369">
        <v>278203</v>
      </c>
      <c r="F438" s="370">
        <v>278203</v>
      </c>
      <c r="G438" s="4">
        <v>5051</v>
      </c>
      <c r="J438" s="4">
        <f t="shared" si="19"/>
        <v>6</v>
      </c>
      <c r="K438" s="371" t="s">
        <v>268</v>
      </c>
      <c r="L438" s="4" t="str">
        <f t="shared" si="21"/>
        <v>00278203</v>
      </c>
      <c r="M438" s="4">
        <v>5051</v>
      </c>
    </row>
    <row r="439" spans="1:13" ht="12.75">
      <c r="A439" s="4">
        <v>437</v>
      </c>
      <c r="B439" s="4">
        <v>5052</v>
      </c>
      <c r="C439" s="4" t="s">
        <v>1116</v>
      </c>
      <c r="D439" s="4" t="s">
        <v>1117</v>
      </c>
      <c r="E439" s="369">
        <v>278220</v>
      </c>
      <c r="F439" s="370">
        <v>278220</v>
      </c>
      <c r="G439" s="4">
        <v>5052</v>
      </c>
      <c r="J439" s="4">
        <f t="shared" si="19"/>
        <v>6</v>
      </c>
      <c r="K439" s="371" t="s">
        <v>268</v>
      </c>
      <c r="L439" s="4" t="str">
        <f t="shared" si="21"/>
        <v>00278220</v>
      </c>
      <c r="M439" s="4">
        <v>5052</v>
      </c>
    </row>
    <row r="440" spans="1:13" ht="12.75">
      <c r="A440" s="4">
        <v>438</v>
      </c>
      <c r="B440" s="4">
        <v>5053</v>
      </c>
      <c r="C440" s="4" t="s">
        <v>1118</v>
      </c>
      <c r="D440" s="4" t="s">
        <v>1119</v>
      </c>
      <c r="E440" s="369">
        <v>278238</v>
      </c>
      <c r="F440" s="370">
        <v>278238</v>
      </c>
      <c r="G440" s="4">
        <v>5053</v>
      </c>
      <c r="J440" s="4">
        <f t="shared" si="19"/>
        <v>6</v>
      </c>
      <c r="K440" s="371" t="s">
        <v>268</v>
      </c>
      <c r="L440" s="4" t="str">
        <f t="shared" si="21"/>
        <v>00278238</v>
      </c>
      <c r="M440" s="4">
        <v>5053</v>
      </c>
    </row>
    <row r="441" spans="1:13" ht="12.75">
      <c r="A441" s="4">
        <v>439</v>
      </c>
      <c r="B441" s="4">
        <v>5054</v>
      </c>
      <c r="C441" s="4" t="s">
        <v>1120</v>
      </c>
      <c r="D441" s="4" t="s">
        <v>1121</v>
      </c>
      <c r="E441" s="369">
        <v>278246</v>
      </c>
      <c r="F441" s="370">
        <v>278246</v>
      </c>
      <c r="G441" s="4">
        <v>5054</v>
      </c>
      <c r="J441" s="4">
        <f t="shared" si="19"/>
        <v>6</v>
      </c>
      <c r="K441" s="371" t="s">
        <v>268</v>
      </c>
      <c r="L441" s="4" t="str">
        <f t="shared" si="21"/>
        <v>00278246</v>
      </c>
      <c r="M441" s="4">
        <v>5054</v>
      </c>
    </row>
    <row r="442" spans="1:13" ht="12.75">
      <c r="A442" s="4">
        <v>440</v>
      </c>
      <c r="B442" s="4">
        <v>5055</v>
      </c>
      <c r="C442" s="4" t="s">
        <v>1122</v>
      </c>
      <c r="D442" s="4" t="s">
        <v>1123</v>
      </c>
      <c r="E442" s="369">
        <v>578207</v>
      </c>
      <c r="F442" s="370">
        <v>578207</v>
      </c>
      <c r="G442" s="4">
        <v>5055</v>
      </c>
      <c r="J442" s="4">
        <f t="shared" si="19"/>
        <v>6</v>
      </c>
      <c r="K442" s="371" t="s">
        <v>268</v>
      </c>
      <c r="L442" s="4" t="str">
        <f t="shared" si="21"/>
        <v>00578207</v>
      </c>
      <c r="M442" s="4">
        <v>5055</v>
      </c>
    </row>
    <row r="443" spans="1:13" ht="12.75">
      <c r="A443" s="4">
        <v>441</v>
      </c>
      <c r="B443" s="4">
        <v>5056</v>
      </c>
      <c r="C443" s="4" t="s">
        <v>1124</v>
      </c>
      <c r="D443" s="4" t="s">
        <v>1125</v>
      </c>
      <c r="E443" s="369">
        <v>278262</v>
      </c>
      <c r="F443" s="370">
        <v>278262</v>
      </c>
      <c r="G443" s="4">
        <v>5056</v>
      </c>
      <c r="J443" s="4">
        <f t="shared" si="19"/>
        <v>6</v>
      </c>
      <c r="K443" s="371" t="s">
        <v>268</v>
      </c>
      <c r="L443" s="4" t="str">
        <f t="shared" si="21"/>
        <v>00278262</v>
      </c>
      <c r="M443" s="4">
        <v>5056</v>
      </c>
    </row>
    <row r="444" spans="1:13" ht="12.75">
      <c r="A444" s="4">
        <v>442</v>
      </c>
      <c r="B444" s="4">
        <v>5057</v>
      </c>
      <c r="C444" s="4" t="s">
        <v>1126</v>
      </c>
      <c r="D444" s="4" t="s">
        <v>1127</v>
      </c>
      <c r="E444" s="369">
        <v>580180</v>
      </c>
      <c r="F444" s="370">
        <v>580180</v>
      </c>
      <c r="G444" s="4">
        <v>5057</v>
      </c>
      <c r="J444" s="4">
        <f t="shared" si="19"/>
        <v>6</v>
      </c>
      <c r="K444" s="371" t="s">
        <v>268</v>
      </c>
      <c r="L444" s="4" t="str">
        <f t="shared" si="21"/>
        <v>00580180</v>
      </c>
      <c r="M444" s="4">
        <v>5057</v>
      </c>
    </row>
    <row r="445" spans="1:13" ht="12.75">
      <c r="A445" s="4">
        <v>443</v>
      </c>
      <c r="B445" s="4">
        <v>5058</v>
      </c>
      <c r="C445" s="4" t="s">
        <v>1128</v>
      </c>
      <c r="D445" s="4" t="s">
        <v>1129</v>
      </c>
      <c r="E445" s="369">
        <v>580775</v>
      </c>
      <c r="F445" s="370">
        <v>580775</v>
      </c>
      <c r="G445" s="4">
        <v>5058</v>
      </c>
      <c r="J445" s="4">
        <f t="shared" si="19"/>
        <v>6</v>
      </c>
      <c r="K445" s="371" t="s">
        <v>268</v>
      </c>
      <c r="L445" s="4" t="str">
        <f t="shared" si="21"/>
        <v>00580775</v>
      </c>
      <c r="M445" s="4">
        <v>5058</v>
      </c>
    </row>
    <row r="446" spans="1:13" ht="12.75">
      <c r="A446" s="4">
        <v>444</v>
      </c>
      <c r="B446" s="4">
        <v>5059</v>
      </c>
      <c r="C446" s="4" t="s">
        <v>1130</v>
      </c>
      <c r="D446" s="4" t="s">
        <v>1131</v>
      </c>
      <c r="E446" s="369">
        <v>278335</v>
      </c>
      <c r="F446" s="370">
        <v>278335</v>
      </c>
      <c r="G446" s="4">
        <v>5059</v>
      </c>
      <c r="J446" s="4">
        <f t="shared" si="19"/>
        <v>6</v>
      </c>
      <c r="K446" s="371" t="s">
        <v>268</v>
      </c>
      <c r="L446" s="4" t="str">
        <f t="shared" si="21"/>
        <v>00278335</v>
      </c>
      <c r="M446" s="4">
        <v>5059</v>
      </c>
    </row>
    <row r="447" spans="1:13" ht="12.75">
      <c r="A447" s="4">
        <v>445</v>
      </c>
      <c r="B447" s="4">
        <v>5060</v>
      </c>
      <c r="C447" s="4" t="s">
        <v>1132</v>
      </c>
      <c r="D447" s="4" t="s">
        <v>1133</v>
      </c>
      <c r="E447" s="369">
        <v>278343</v>
      </c>
      <c r="F447" s="370">
        <v>278343</v>
      </c>
      <c r="G447" s="4">
        <v>5060</v>
      </c>
      <c r="J447" s="4">
        <f t="shared" si="19"/>
        <v>6</v>
      </c>
      <c r="K447" s="371" t="s">
        <v>268</v>
      </c>
      <c r="L447" s="4" t="str">
        <f t="shared" si="21"/>
        <v>00278343</v>
      </c>
      <c r="M447" s="4">
        <v>5060</v>
      </c>
    </row>
    <row r="448" spans="1:13" ht="12.75">
      <c r="A448" s="4">
        <v>446</v>
      </c>
      <c r="B448" s="4">
        <v>5061</v>
      </c>
      <c r="C448" s="4" t="s">
        <v>1134</v>
      </c>
      <c r="D448" s="4" t="s">
        <v>1135</v>
      </c>
      <c r="E448" s="369">
        <v>278351</v>
      </c>
      <c r="F448" s="370">
        <v>278351</v>
      </c>
      <c r="G448" s="4">
        <v>5061</v>
      </c>
      <c r="J448" s="4">
        <f t="shared" si="19"/>
        <v>6</v>
      </c>
      <c r="K448" s="371" t="s">
        <v>268</v>
      </c>
      <c r="L448" s="4" t="str">
        <f t="shared" si="21"/>
        <v>00278351</v>
      </c>
      <c r="M448" s="4">
        <v>5061</v>
      </c>
    </row>
    <row r="449" spans="1:13" ht="12.75">
      <c r="A449" s="4">
        <v>447</v>
      </c>
      <c r="B449" s="4">
        <v>5062</v>
      </c>
      <c r="C449" s="4" t="s">
        <v>1136</v>
      </c>
      <c r="D449" s="4" t="s">
        <v>1137</v>
      </c>
      <c r="E449" s="369">
        <v>278360</v>
      </c>
      <c r="F449" s="370">
        <v>278360</v>
      </c>
      <c r="G449" s="4">
        <v>5062</v>
      </c>
      <c r="J449" s="4">
        <f t="shared" si="19"/>
        <v>6</v>
      </c>
      <c r="K449" s="371" t="s">
        <v>268</v>
      </c>
      <c r="L449" s="4" t="str">
        <f t="shared" si="21"/>
        <v>00278360</v>
      </c>
      <c r="M449" s="4">
        <v>5062</v>
      </c>
    </row>
    <row r="450" spans="1:13" ht="12.75">
      <c r="A450" s="4">
        <v>448</v>
      </c>
      <c r="B450" s="4">
        <v>5063</v>
      </c>
      <c r="C450" s="4" t="s">
        <v>1138</v>
      </c>
      <c r="D450" s="4" t="s">
        <v>1139</v>
      </c>
      <c r="E450" s="369">
        <v>278378</v>
      </c>
      <c r="F450" s="370">
        <v>278378</v>
      </c>
      <c r="G450" s="4">
        <v>5063</v>
      </c>
      <c r="J450" s="4">
        <f t="shared" si="19"/>
        <v>6</v>
      </c>
      <c r="K450" s="371" t="s">
        <v>268</v>
      </c>
      <c r="L450" s="4" t="str">
        <f t="shared" si="21"/>
        <v>00278378</v>
      </c>
      <c r="M450" s="4">
        <v>5063</v>
      </c>
    </row>
    <row r="451" spans="1:13" ht="12.75">
      <c r="A451" s="4">
        <v>449</v>
      </c>
      <c r="B451" s="4">
        <v>5064</v>
      </c>
      <c r="C451" s="4" t="s">
        <v>1140</v>
      </c>
      <c r="D451" s="4" t="s">
        <v>1141</v>
      </c>
      <c r="E451" s="369">
        <v>278386</v>
      </c>
      <c r="F451" s="370">
        <v>278386</v>
      </c>
      <c r="G451" s="4">
        <v>5064</v>
      </c>
      <c r="J451" s="4">
        <f aca="true" t="shared" si="22" ref="J451:J462">LEN(F451)</f>
        <v>6</v>
      </c>
      <c r="K451" s="371" t="s">
        <v>268</v>
      </c>
      <c r="L451" s="4" t="str">
        <f t="shared" si="21"/>
        <v>00278386</v>
      </c>
      <c r="M451" s="4">
        <v>5064</v>
      </c>
    </row>
    <row r="452" spans="1:13" ht="12.75">
      <c r="A452" s="4">
        <v>450</v>
      </c>
      <c r="B452" s="4">
        <v>5065</v>
      </c>
      <c r="C452" s="4" t="s">
        <v>1142</v>
      </c>
      <c r="D452" s="4" t="s">
        <v>1143</v>
      </c>
      <c r="E452" s="369">
        <v>278394</v>
      </c>
      <c r="F452" s="370">
        <v>278394</v>
      </c>
      <c r="G452" s="4">
        <v>5065</v>
      </c>
      <c r="J452" s="4">
        <f t="shared" si="22"/>
        <v>6</v>
      </c>
      <c r="K452" s="371" t="s">
        <v>268</v>
      </c>
      <c r="L452" s="4" t="str">
        <f aca="true" t="shared" si="23" ref="L452:L462">CONCATENATE(K452,F452)</f>
        <v>00278394</v>
      </c>
      <c r="M452" s="4">
        <v>5065</v>
      </c>
    </row>
    <row r="453" spans="1:13" ht="12.75">
      <c r="A453" s="4">
        <v>451</v>
      </c>
      <c r="B453" s="4">
        <v>5066</v>
      </c>
      <c r="C453" s="4" t="s">
        <v>1144</v>
      </c>
      <c r="D453" s="4" t="s">
        <v>1145</v>
      </c>
      <c r="E453" s="369">
        <v>484776</v>
      </c>
      <c r="F453" s="370">
        <v>484776</v>
      </c>
      <c r="G453" s="4">
        <v>5066</v>
      </c>
      <c r="J453" s="4">
        <f t="shared" si="22"/>
        <v>6</v>
      </c>
      <c r="K453" s="371" t="s">
        <v>268</v>
      </c>
      <c r="L453" s="4" t="str">
        <f t="shared" si="23"/>
        <v>00484776</v>
      </c>
      <c r="M453" s="4">
        <v>5066</v>
      </c>
    </row>
    <row r="454" spans="1:13" ht="12.75">
      <c r="A454" s="4">
        <v>452</v>
      </c>
      <c r="B454" s="4">
        <v>5067</v>
      </c>
      <c r="C454" s="4" t="s">
        <v>1146</v>
      </c>
      <c r="D454" s="4" t="s">
        <v>1147</v>
      </c>
      <c r="E454" s="369">
        <v>580767</v>
      </c>
      <c r="F454" s="370">
        <v>580767</v>
      </c>
      <c r="G454" s="4">
        <v>5067</v>
      </c>
      <c r="J454" s="4">
        <f t="shared" si="22"/>
        <v>6</v>
      </c>
      <c r="K454" s="371" t="s">
        <v>268</v>
      </c>
      <c r="L454" s="4" t="str">
        <f t="shared" si="23"/>
        <v>00580767</v>
      </c>
      <c r="M454" s="4">
        <v>5067</v>
      </c>
    </row>
    <row r="455" spans="1:13" ht="12.75">
      <c r="A455" s="4">
        <v>453</v>
      </c>
      <c r="B455" s="4">
        <v>5068</v>
      </c>
      <c r="C455" s="4" t="s">
        <v>1148</v>
      </c>
      <c r="D455" s="4" t="s">
        <v>1149</v>
      </c>
      <c r="E455" s="369">
        <v>278432</v>
      </c>
      <c r="F455" s="370">
        <v>278432</v>
      </c>
      <c r="G455" s="4">
        <v>5068</v>
      </c>
      <c r="J455" s="4">
        <f t="shared" si="22"/>
        <v>6</v>
      </c>
      <c r="K455" s="371" t="s">
        <v>268</v>
      </c>
      <c r="L455" s="4" t="str">
        <f t="shared" si="23"/>
        <v>00278432</v>
      </c>
      <c r="M455" s="4">
        <v>5068</v>
      </c>
    </row>
    <row r="456" spans="1:13" ht="12.75">
      <c r="A456" s="4">
        <v>454</v>
      </c>
      <c r="B456" s="4">
        <v>5069</v>
      </c>
      <c r="C456" s="4" t="s">
        <v>1150</v>
      </c>
      <c r="D456" s="4" t="s">
        <v>1151</v>
      </c>
      <c r="E456" s="369">
        <v>278441</v>
      </c>
      <c r="F456" s="370">
        <v>278441</v>
      </c>
      <c r="G456" s="4">
        <v>5069</v>
      </c>
      <c r="J456" s="4">
        <f t="shared" si="22"/>
        <v>6</v>
      </c>
      <c r="K456" s="371" t="s">
        <v>268</v>
      </c>
      <c r="L456" s="4" t="str">
        <f t="shared" si="23"/>
        <v>00278441</v>
      </c>
      <c r="M456" s="4">
        <v>5069</v>
      </c>
    </row>
    <row r="457" spans="1:13" ht="12.75">
      <c r="A457" s="4">
        <v>455</v>
      </c>
      <c r="B457" s="4">
        <v>5070</v>
      </c>
      <c r="C457" s="4" t="s">
        <v>1152</v>
      </c>
      <c r="D457" s="4" t="s">
        <v>1153</v>
      </c>
      <c r="E457" s="369">
        <v>278459</v>
      </c>
      <c r="F457" s="370">
        <v>278459</v>
      </c>
      <c r="G457" s="4">
        <v>5070</v>
      </c>
      <c r="J457" s="4">
        <f t="shared" si="22"/>
        <v>6</v>
      </c>
      <c r="K457" s="371" t="s">
        <v>268</v>
      </c>
      <c r="L457" s="4" t="str">
        <f t="shared" si="23"/>
        <v>00278459</v>
      </c>
      <c r="M457" s="4">
        <v>5070</v>
      </c>
    </row>
    <row r="458" spans="1:13" ht="12.75">
      <c r="A458" s="4">
        <v>456</v>
      </c>
      <c r="B458" s="4">
        <v>5071</v>
      </c>
      <c r="C458" s="4" t="s">
        <v>1154</v>
      </c>
      <c r="D458" s="4" t="s">
        <v>1155</v>
      </c>
      <c r="E458" s="369">
        <v>278475</v>
      </c>
      <c r="F458" s="370">
        <v>278475</v>
      </c>
      <c r="G458" s="4">
        <v>5071</v>
      </c>
      <c r="J458" s="4">
        <f t="shared" si="22"/>
        <v>6</v>
      </c>
      <c r="K458" s="371" t="s">
        <v>268</v>
      </c>
      <c r="L458" s="4" t="str">
        <f t="shared" si="23"/>
        <v>00278475</v>
      </c>
      <c r="M458" s="4">
        <v>5071</v>
      </c>
    </row>
    <row r="459" spans="1:13" ht="12.75">
      <c r="A459" s="4">
        <v>457</v>
      </c>
      <c r="B459" s="4">
        <v>5072</v>
      </c>
      <c r="C459" s="4" t="s">
        <v>1156</v>
      </c>
      <c r="D459" s="4" t="s">
        <v>1157</v>
      </c>
      <c r="E459" s="369">
        <v>580872</v>
      </c>
      <c r="F459" s="370">
        <v>580872</v>
      </c>
      <c r="G459" s="4">
        <v>5072</v>
      </c>
      <c r="J459" s="4">
        <f t="shared" si="22"/>
        <v>6</v>
      </c>
      <c r="K459" s="371" t="s">
        <v>268</v>
      </c>
      <c r="L459" s="4" t="str">
        <f t="shared" si="23"/>
        <v>00580872</v>
      </c>
      <c r="M459" s="4">
        <v>5072</v>
      </c>
    </row>
    <row r="460" spans="1:13" ht="12.75">
      <c r="A460" s="4">
        <v>458</v>
      </c>
      <c r="B460" s="4">
        <v>5073</v>
      </c>
      <c r="C460" s="4" t="s">
        <v>1158</v>
      </c>
      <c r="D460" s="4" t="s">
        <v>1159</v>
      </c>
      <c r="E460" s="369">
        <v>580864</v>
      </c>
      <c r="F460" s="370">
        <v>580864</v>
      </c>
      <c r="G460" s="4">
        <v>5073</v>
      </c>
      <c r="J460" s="4">
        <f t="shared" si="22"/>
        <v>6</v>
      </c>
      <c r="K460" s="371" t="s">
        <v>268</v>
      </c>
      <c r="L460" s="4" t="str">
        <f t="shared" si="23"/>
        <v>00580864</v>
      </c>
      <c r="M460" s="4">
        <v>5073</v>
      </c>
    </row>
    <row r="461" spans="1:13" ht="12.75">
      <c r="A461" s="4">
        <v>459</v>
      </c>
      <c r="B461" s="4">
        <v>5074</v>
      </c>
      <c r="C461" s="4" t="s">
        <v>1160</v>
      </c>
      <c r="D461" s="4" t="s">
        <v>1161</v>
      </c>
      <c r="E461" s="369">
        <v>278483</v>
      </c>
      <c r="F461" s="370">
        <v>278483</v>
      </c>
      <c r="G461" s="4">
        <v>5074</v>
      </c>
      <c r="J461" s="4">
        <f t="shared" si="22"/>
        <v>6</v>
      </c>
      <c r="K461" s="371" t="s">
        <v>268</v>
      </c>
      <c r="L461" s="4" t="str">
        <f t="shared" si="23"/>
        <v>00278483</v>
      </c>
      <c r="M461" s="4">
        <v>5074</v>
      </c>
    </row>
    <row r="462" spans="1:13" ht="12.75">
      <c r="A462" s="4">
        <v>460</v>
      </c>
      <c r="B462" s="4">
        <v>5075</v>
      </c>
      <c r="C462" s="4" t="s">
        <v>1162</v>
      </c>
      <c r="D462" s="4" t="s">
        <v>1163</v>
      </c>
      <c r="E462" s="369">
        <v>278491</v>
      </c>
      <c r="F462" s="370">
        <v>278491</v>
      </c>
      <c r="G462" s="4">
        <v>5075</v>
      </c>
      <c r="J462" s="4">
        <f t="shared" si="22"/>
        <v>6</v>
      </c>
      <c r="K462" s="371" t="s">
        <v>268</v>
      </c>
      <c r="L462" s="4" t="str">
        <f t="shared" si="23"/>
        <v>00278491</v>
      </c>
      <c r="M462" s="4">
        <v>5075</v>
      </c>
    </row>
    <row r="463" ht="12.75">
      <c r="E463" s="369"/>
    </row>
    <row r="464" ht="12.75">
      <c r="E464" s="369"/>
    </row>
    <row r="465" ht="12.75">
      <c r="E465" s="369"/>
    </row>
    <row r="466" ht="12.75">
      <c r="E466" s="369"/>
    </row>
    <row r="467" ht="12.75">
      <c r="E467" s="369"/>
    </row>
    <row r="468" ht="12.75">
      <c r="E468" s="369"/>
    </row>
    <row r="469" ht="12.75">
      <c r="E469" s="369"/>
    </row>
    <row r="470" ht="12.75">
      <c r="E470" s="369"/>
    </row>
    <row r="471" ht="12.75">
      <c r="E471" s="369"/>
    </row>
    <row r="472" ht="12.75">
      <c r="E472" s="369"/>
    </row>
    <row r="473" ht="12.75">
      <c r="E473" s="369"/>
    </row>
    <row r="474" ht="12.75">
      <c r="E474" s="369"/>
    </row>
    <row r="475" ht="12.75">
      <c r="E475" s="369"/>
    </row>
    <row r="476" ht="12.75">
      <c r="E476" s="369"/>
    </row>
    <row r="477" ht="12.75">
      <c r="E477" s="369"/>
    </row>
    <row r="478" ht="12.75">
      <c r="E478" s="369"/>
    </row>
    <row r="479" ht="12.75">
      <c r="E479" s="369"/>
    </row>
    <row r="480" ht="12.75">
      <c r="E480" s="369"/>
    </row>
    <row r="481" ht="12.75">
      <c r="E481" s="369"/>
    </row>
    <row r="482" ht="12.75">
      <c r="E482" s="369"/>
    </row>
    <row r="483" ht="12.75">
      <c r="E483" s="369"/>
    </row>
    <row r="484" ht="12.75">
      <c r="E484" s="369"/>
    </row>
    <row r="485" ht="12.75">
      <c r="E485" s="369"/>
    </row>
    <row r="486" ht="12.75">
      <c r="E486" s="369"/>
    </row>
    <row r="487" ht="12.75">
      <c r="E487" s="369"/>
    </row>
    <row r="488" ht="12.75">
      <c r="E488" s="369"/>
    </row>
    <row r="489" ht="12.75">
      <c r="E489" s="369"/>
    </row>
    <row r="490" ht="12.75">
      <c r="E490" s="369"/>
    </row>
    <row r="491" ht="12.75">
      <c r="E491" s="369"/>
    </row>
    <row r="492" ht="12.75">
      <c r="E492" s="369"/>
    </row>
    <row r="493" ht="12.75">
      <c r="E493" s="369"/>
    </row>
    <row r="494" ht="12.75">
      <c r="E494" s="369"/>
    </row>
    <row r="495" ht="12.75">
      <c r="E495" s="369"/>
    </row>
    <row r="496" ht="12.75">
      <c r="E496" s="369"/>
    </row>
    <row r="497" ht="12.75">
      <c r="E497" s="369"/>
    </row>
    <row r="498" ht="12.75">
      <c r="E498" s="369"/>
    </row>
    <row r="499" ht="12.75">
      <c r="E499" s="369"/>
    </row>
    <row r="500" ht="12.75">
      <c r="E500" s="369"/>
    </row>
    <row r="501" ht="12.75">
      <c r="E501" s="369"/>
    </row>
    <row r="502" ht="12.75">
      <c r="E502" s="369"/>
    </row>
    <row r="503" ht="12.75">
      <c r="E503" s="369"/>
    </row>
    <row r="504" ht="12.75">
      <c r="E504" s="369"/>
    </row>
    <row r="505" ht="12.75">
      <c r="E505" s="369"/>
    </row>
    <row r="506" ht="12.75">
      <c r="E506" s="369"/>
    </row>
    <row r="507" ht="12.75">
      <c r="E507" s="369"/>
    </row>
    <row r="508" ht="12.75">
      <c r="E508" s="369"/>
    </row>
    <row r="509" ht="12.75">
      <c r="E509" s="369"/>
    </row>
    <row r="510" ht="12.75">
      <c r="E510" s="369"/>
    </row>
    <row r="511" ht="12.75">
      <c r="E511" s="369"/>
    </row>
    <row r="512" ht="12.75">
      <c r="E512" s="369"/>
    </row>
    <row r="513" ht="12.75">
      <c r="E513" s="369"/>
    </row>
    <row r="514" ht="12.75">
      <c r="E514" s="369"/>
    </row>
    <row r="515" ht="12.75">
      <c r="E515" s="369"/>
    </row>
    <row r="516" ht="12.75">
      <c r="E516" s="369"/>
    </row>
    <row r="517" ht="12.75">
      <c r="E517" s="369"/>
    </row>
    <row r="518" ht="12.75">
      <c r="E518" s="369"/>
    </row>
    <row r="519" ht="12.75">
      <c r="E519" s="369"/>
    </row>
    <row r="520" ht="12.75">
      <c r="E520" s="369"/>
    </row>
    <row r="521" ht="12.75">
      <c r="E521" s="369"/>
    </row>
    <row r="522" ht="12.75">
      <c r="E522" s="369"/>
    </row>
    <row r="523" ht="12.75">
      <c r="E523" s="369"/>
    </row>
    <row r="524" ht="12.75">
      <c r="E524" s="369"/>
    </row>
    <row r="525" ht="12.75">
      <c r="E525" s="369"/>
    </row>
    <row r="526" ht="12.75">
      <c r="E526" s="369"/>
    </row>
    <row r="527" ht="12.75">
      <c r="E527" s="369"/>
    </row>
    <row r="528" ht="12.75">
      <c r="E528" s="369"/>
    </row>
    <row r="529" ht="12.75">
      <c r="E529" s="369"/>
    </row>
    <row r="530" ht="12.75">
      <c r="E530" s="369"/>
    </row>
    <row r="531" ht="12.75">
      <c r="E531" s="369"/>
    </row>
    <row r="532" ht="12.75">
      <c r="E532" s="369"/>
    </row>
    <row r="533" ht="12.75">
      <c r="E533" s="369"/>
    </row>
    <row r="534" ht="12.75">
      <c r="E534" s="369"/>
    </row>
    <row r="535" ht="12.75">
      <c r="E535" s="369"/>
    </row>
    <row r="536" ht="12.75">
      <c r="E536" s="369"/>
    </row>
    <row r="537" ht="12.75">
      <c r="E537" s="369"/>
    </row>
    <row r="538" ht="12.75">
      <c r="E538" s="369"/>
    </row>
    <row r="539" ht="12.75">
      <c r="E539" s="369"/>
    </row>
    <row r="540" ht="12.75">
      <c r="E540" s="369"/>
    </row>
    <row r="541" ht="12.75">
      <c r="E541" s="369"/>
    </row>
    <row r="542" ht="12.75">
      <c r="E542" s="369"/>
    </row>
    <row r="543" ht="12.75">
      <c r="E543" s="369"/>
    </row>
    <row r="544" ht="12.75">
      <c r="E544" s="369"/>
    </row>
    <row r="545" ht="12.75">
      <c r="E545" s="369"/>
    </row>
    <row r="546" ht="12.75">
      <c r="E546" s="369"/>
    </row>
    <row r="547" ht="12.75">
      <c r="E547" s="369"/>
    </row>
    <row r="548" ht="12.75">
      <c r="E548" s="369"/>
    </row>
    <row r="549" ht="12.75">
      <c r="E549" s="369"/>
    </row>
    <row r="550" ht="12.75">
      <c r="E550" s="369"/>
    </row>
    <row r="551" ht="12.75">
      <c r="E551" s="369"/>
    </row>
    <row r="552" ht="12.75">
      <c r="E552" s="369"/>
    </row>
    <row r="553" ht="12.75">
      <c r="E553" s="369"/>
    </row>
    <row r="554" ht="12.75">
      <c r="E554" s="369"/>
    </row>
    <row r="555" ht="12.75">
      <c r="E555" s="369"/>
    </row>
    <row r="556" ht="12.75">
      <c r="E556" s="369"/>
    </row>
    <row r="557" ht="12.75">
      <c r="E557" s="369"/>
    </row>
    <row r="558" ht="12.75">
      <c r="E558" s="369"/>
    </row>
    <row r="559" ht="12.75">
      <c r="E559" s="369"/>
    </row>
    <row r="560" ht="12.75">
      <c r="E560" s="369"/>
    </row>
  </sheetData>
  <sheetProtection password="C782"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44"/>
  <sheetViews>
    <sheetView view="pageBreakPreview" zoomScale="115" zoomScaleSheetLayoutView="115" zoomScalePageLayoutView="0" workbookViewId="0" topLeftCell="A22">
      <selection activeCell="B9" sqref="B9"/>
    </sheetView>
  </sheetViews>
  <sheetFormatPr defaultColWidth="9.140625" defaultRowHeight="12.75"/>
  <cols>
    <col min="1" max="1" width="9.140625" style="34" customWidth="1"/>
    <col min="2" max="2" width="44.00390625" style="1" customWidth="1"/>
    <col min="3" max="3" width="47.28125" style="2" customWidth="1"/>
    <col min="4" max="4" width="9.140625" style="34" customWidth="1"/>
    <col min="5" max="5" width="21.7109375" style="34" customWidth="1"/>
    <col min="6" max="16384" width="9.140625" style="34" customWidth="1"/>
  </cols>
  <sheetData>
    <row r="1" spans="1:5" ht="12.75">
      <c r="A1" s="285"/>
      <c r="B1" s="296"/>
      <c r="C1" s="297"/>
      <c r="D1" s="285"/>
      <c r="E1" s="285"/>
    </row>
    <row r="2" spans="1:5" ht="18.75">
      <c r="A2" s="285"/>
      <c r="B2" s="300" t="s">
        <v>17</v>
      </c>
      <c r="C2" s="301"/>
      <c r="D2" s="285">
        <f>IF(C10=0,0,VLOOKUP(C10,$C$525:$E$540,3,FALSE))</f>
        <v>0</v>
      </c>
      <c r="E2" s="285"/>
    </row>
    <row r="3" spans="1:5" ht="12.75">
      <c r="A3" s="285"/>
      <c r="B3" s="383" t="s">
        <v>1199</v>
      </c>
      <c r="C3" s="384"/>
      <c r="D3" s="285"/>
      <c r="E3" s="285"/>
    </row>
    <row r="4" spans="1:5" ht="22.5" customHeight="1">
      <c r="A4" s="285"/>
      <c r="B4" s="384"/>
      <c r="C4" s="384"/>
      <c r="D4" s="285"/>
      <c r="E4" s="285"/>
    </row>
    <row r="5" spans="1:5" ht="8.25" customHeight="1">
      <c r="A5" s="285"/>
      <c r="B5" s="384"/>
      <c r="C5" s="384"/>
      <c r="D5" s="285"/>
      <c r="E5" s="285"/>
    </row>
    <row r="6" spans="1:5" ht="12" customHeight="1" thickBot="1">
      <c r="A6" s="285"/>
      <c r="B6" s="298"/>
      <c r="C6" s="299"/>
      <c r="D6" s="285"/>
      <c r="E6" s="285"/>
    </row>
    <row r="7" spans="2:3" ht="38.25" customHeight="1">
      <c r="B7" s="274" t="s">
        <v>172</v>
      </c>
      <c r="C7" s="278"/>
    </row>
    <row r="8" spans="2:3" ht="16.5" customHeight="1">
      <c r="B8" s="275" t="s">
        <v>16</v>
      </c>
      <c r="C8" s="302"/>
    </row>
    <row r="9" spans="2:3" ht="39" customHeight="1">
      <c r="B9" s="275" t="s">
        <v>173</v>
      </c>
      <c r="C9" s="278"/>
    </row>
    <row r="10" spans="2:3" ht="29.25" customHeight="1" thickBot="1">
      <c r="B10" s="308" t="s">
        <v>174</v>
      </c>
      <c r="C10" s="309"/>
    </row>
    <row r="11" spans="2:3" ht="29.25" customHeight="1">
      <c r="B11" s="311" t="s">
        <v>1168</v>
      </c>
      <c r="C11" s="312"/>
    </row>
    <row r="12" spans="2:3" ht="29.25" customHeight="1">
      <c r="B12" s="375" t="s">
        <v>1169</v>
      </c>
      <c r="C12" s="302"/>
    </row>
    <row r="13" spans="2:3" ht="28.5" customHeight="1">
      <c r="B13" s="275" t="s">
        <v>175</v>
      </c>
      <c r="C13" s="310"/>
    </row>
    <row r="14" spans="2:3" ht="28.5" customHeight="1">
      <c r="B14" s="279" t="s">
        <v>15</v>
      </c>
      <c r="C14" s="280"/>
    </row>
    <row r="15" spans="2:3" ht="28.5" customHeight="1">
      <c r="B15" s="275" t="s">
        <v>1208</v>
      </c>
      <c r="C15" s="303"/>
    </row>
    <row r="16" spans="2:3" ht="15.75" customHeight="1">
      <c r="B16" s="275" t="s">
        <v>176</v>
      </c>
      <c r="C16" s="303"/>
    </row>
    <row r="17" spans="2:3" ht="30.75" customHeight="1">
      <c r="B17" s="275" t="s">
        <v>177</v>
      </c>
      <c r="C17" s="303"/>
    </row>
    <row r="18" spans="2:3" ht="15.75" customHeight="1">
      <c r="B18" s="275" t="s">
        <v>73</v>
      </c>
      <c r="C18" s="303"/>
    </row>
    <row r="19" spans="2:3" ht="15.75" customHeight="1">
      <c r="B19" s="275" t="s">
        <v>72</v>
      </c>
      <c r="C19" s="303"/>
    </row>
    <row r="20" spans="2:3" ht="15.75" customHeight="1">
      <c r="B20" s="275" t="s">
        <v>74</v>
      </c>
      <c r="C20" s="305"/>
    </row>
    <row r="21" spans="2:3" ht="15.75" customHeight="1">
      <c r="B21" s="276" t="s">
        <v>159</v>
      </c>
      <c r="C21" s="304"/>
    </row>
    <row r="22" spans="2:3" ht="15.75" customHeight="1">
      <c r="B22" s="276" t="s">
        <v>160</v>
      </c>
      <c r="C22" s="303"/>
    </row>
    <row r="23" spans="2:3" ht="15.75" customHeight="1">
      <c r="B23" s="275" t="s">
        <v>75</v>
      </c>
      <c r="C23" s="305"/>
    </row>
    <row r="24" spans="2:3" ht="15.75" customHeight="1">
      <c r="B24" s="281" t="s">
        <v>221</v>
      </c>
      <c r="C24" s="282"/>
    </row>
    <row r="25" spans="2:3" ht="24" customHeight="1" thickBot="1">
      <c r="B25" s="277" t="s">
        <v>222</v>
      </c>
      <c r="C25" s="251"/>
    </row>
    <row r="26" spans="2:3" ht="26.25" customHeight="1">
      <c r="B26" s="306" t="s">
        <v>1165</v>
      </c>
      <c r="C26" s="303"/>
    </row>
    <row r="27" spans="2:3" ht="27.75" customHeight="1" thickBot="1">
      <c r="B27" s="307" t="s">
        <v>1166</v>
      </c>
      <c r="C27" s="251"/>
    </row>
    <row r="28" spans="1:4" ht="9" customHeight="1">
      <c r="A28" s="285"/>
      <c r="B28" s="379" t="s">
        <v>1167</v>
      </c>
      <c r="C28" s="380"/>
      <c r="D28" s="285"/>
    </row>
    <row r="29" spans="1:4" ht="9" customHeight="1">
      <c r="A29" s="285"/>
      <c r="B29" s="380"/>
      <c r="C29" s="380"/>
      <c r="D29" s="285"/>
    </row>
    <row r="30" spans="1:4" ht="12.75" customHeight="1">
      <c r="A30" s="285"/>
      <c r="B30" s="372" t="s">
        <v>1207</v>
      </c>
      <c r="C30" s="289"/>
      <c r="D30" s="285"/>
    </row>
    <row r="31" spans="1:6" ht="30" customHeight="1">
      <c r="A31" s="285"/>
      <c r="B31" s="381" t="s">
        <v>1170</v>
      </c>
      <c r="C31" s="382"/>
      <c r="D31" s="284"/>
      <c r="E31" s="33"/>
      <c r="F31" s="33"/>
    </row>
    <row r="32" spans="1:6" ht="8.25" customHeight="1">
      <c r="A32" s="285"/>
      <c r="B32" s="286"/>
      <c r="C32" s="290"/>
      <c r="D32" s="284"/>
      <c r="E32" s="33"/>
      <c r="F32" s="33"/>
    </row>
    <row r="33" spans="1:6" ht="21.75" customHeight="1">
      <c r="A33" s="285"/>
      <c r="B33" s="287" t="s">
        <v>136</v>
      </c>
      <c r="C33" s="291"/>
      <c r="D33" s="284"/>
      <c r="E33" s="33"/>
      <c r="F33" s="33"/>
    </row>
    <row r="34" spans="2:6" s="285" customFormat="1" ht="27" customHeight="1">
      <c r="B34" s="287" t="s">
        <v>137</v>
      </c>
      <c r="C34" s="283"/>
      <c r="D34" s="284"/>
      <c r="E34" s="284"/>
      <c r="F34" s="284"/>
    </row>
    <row r="35" spans="1:4" ht="12" customHeight="1">
      <c r="A35" s="285"/>
      <c r="B35" s="286"/>
      <c r="C35" s="292"/>
      <c r="D35" s="285"/>
    </row>
    <row r="36" spans="1:4" ht="30.75" customHeight="1">
      <c r="A36" s="285"/>
      <c r="B36" s="288"/>
      <c r="C36" s="293">
        <v>0</v>
      </c>
      <c r="D36" s="285"/>
    </row>
    <row r="37" spans="2:3" s="285" customFormat="1" ht="12.75">
      <c r="B37" s="288"/>
      <c r="C37" s="294" t="s">
        <v>138</v>
      </c>
    </row>
    <row r="38" s="285" customFormat="1" ht="12.75">
      <c r="C38" s="295"/>
    </row>
    <row r="39" spans="2:3" ht="12.75">
      <c r="B39" s="34"/>
      <c r="C39" s="35"/>
    </row>
    <row r="40" spans="2:3" ht="12.75">
      <c r="B40" s="34"/>
      <c r="C40" s="35"/>
    </row>
    <row r="41" spans="2:3" ht="12.75">
      <c r="B41" s="34"/>
      <c r="C41" s="35"/>
    </row>
    <row r="42" spans="2:3" ht="12.75">
      <c r="B42" s="34"/>
      <c r="C42" s="35"/>
    </row>
    <row r="43" spans="2:3" ht="12.75">
      <c r="B43" s="34"/>
      <c r="C43" s="35"/>
    </row>
    <row r="44" spans="2:3" ht="12.75">
      <c r="B44" s="34"/>
      <c r="C44" s="35"/>
    </row>
    <row r="45" spans="2:3" ht="12.75">
      <c r="B45" s="34"/>
      <c r="C45" s="35"/>
    </row>
    <row r="46" spans="2:3" ht="12.75">
      <c r="B46" s="34"/>
      <c r="C46" s="35"/>
    </row>
    <row r="47" spans="2:3" ht="12.75">
      <c r="B47" s="34"/>
      <c r="C47" s="35"/>
    </row>
    <row r="48" spans="2:3" ht="12.75">
      <c r="B48" s="34"/>
      <c r="C48" s="35"/>
    </row>
    <row r="49" spans="2:3" ht="12.75">
      <c r="B49" s="34"/>
      <c r="C49" s="35"/>
    </row>
    <row r="50" spans="2:3" ht="12.75">
      <c r="B50" s="34"/>
      <c r="C50" s="35"/>
    </row>
    <row r="51" spans="2:3" ht="12.75">
      <c r="B51" s="34"/>
      <c r="C51" s="35"/>
    </row>
    <row r="52" spans="2:3" ht="12.75">
      <c r="B52" s="34"/>
      <c r="C52" s="35"/>
    </row>
    <row r="53" spans="2:3" ht="12.75">
      <c r="B53" s="34"/>
      <c r="C53" s="35"/>
    </row>
    <row r="54" spans="2:3" ht="12.75">
      <c r="B54" s="34"/>
      <c r="C54" s="35"/>
    </row>
    <row r="55" spans="2:3" ht="12.75">
      <c r="B55" s="34"/>
      <c r="C55" s="35"/>
    </row>
    <row r="56" spans="2:3" ht="12.75">
      <c r="B56" s="34"/>
      <c r="C56" s="35"/>
    </row>
    <row r="57" spans="2:3" ht="12.75">
      <c r="B57" s="34"/>
      <c r="C57" s="35"/>
    </row>
    <row r="58" spans="2:3" ht="12.75">
      <c r="B58" s="34"/>
      <c r="C58" s="35"/>
    </row>
    <row r="59" spans="2:3" ht="12.75">
      <c r="B59" s="34"/>
      <c r="C59" s="35"/>
    </row>
    <row r="60" spans="2:3" ht="12.75">
      <c r="B60" s="34"/>
      <c r="C60" s="35"/>
    </row>
    <row r="61" spans="2:3" ht="12.75">
      <c r="B61" s="34"/>
      <c r="C61" s="35"/>
    </row>
    <row r="62" spans="2:3" ht="12.75">
      <c r="B62" s="34"/>
      <c r="C62" s="35"/>
    </row>
    <row r="63" spans="2:3" ht="12.75">
      <c r="B63" s="34"/>
      <c r="C63" s="35"/>
    </row>
    <row r="64" spans="2:3" ht="12.75">
      <c r="B64" s="34"/>
      <c r="C64" s="35"/>
    </row>
    <row r="65" spans="2:3" ht="12.75">
      <c r="B65" s="34"/>
      <c r="C65" s="35"/>
    </row>
    <row r="66" spans="2:3" ht="12.75">
      <c r="B66" s="34"/>
      <c r="C66" s="35"/>
    </row>
    <row r="67" spans="2:3" ht="12.75">
      <c r="B67" s="34"/>
      <c r="C67" s="35"/>
    </row>
    <row r="68" spans="2:3" ht="12.75">
      <c r="B68" s="34"/>
      <c r="C68" s="35"/>
    </row>
    <row r="69" spans="2:3" ht="12.75">
      <c r="B69" s="34"/>
      <c r="C69" s="35"/>
    </row>
    <row r="70" spans="2:3" ht="12.75">
      <c r="B70" s="34"/>
      <c r="C70" s="35"/>
    </row>
    <row r="71" spans="2:3" ht="12.75">
      <c r="B71" s="34"/>
      <c r="C71" s="35"/>
    </row>
    <row r="72" spans="2:3" ht="12.75">
      <c r="B72" s="34"/>
      <c r="C72" s="35"/>
    </row>
    <row r="73" spans="2:3" ht="12.75">
      <c r="B73" s="34"/>
      <c r="C73" s="35"/>
    </row>
    <row r="74" spans="2:3" ht="12.75">
      <c r="B74" s="34"/>
      <c r="C74" s="35"/>
    </row>
    <row r="75" spans="2:3" ht="12.75">
      <c r="B75" s="34"/>
      <c r="C75" s="35"/>
    </row>
    <row r="76" spans="2:3" ht="12.75">
      <c r="B76" s="34"/>
      <c r="C76" s="35"/>
    </row>
    <row r="77" spans="2:3" ht="12.75">
      <c r="B77" s="34"/>
      <c r="C77" s="35"/>
    </row>
    <row r="78" spans="2:3" ht="12.75">
      <c r="B78" s="34"/>
      <c r="C78" s="35"/>
    </row>
    <row r="79" spans="2:3" ht="12.75">
      <c r="B79" s="34"/>
      <c r="C79" s="35"/>
    </row>
    <row r="80" spans="2:3" ht="12.75">
      <c r="B80" s="34"/>
      <c r="C80" s="35"/>
    </row>
    <row r="81" spans="2:3" ht="12.75">
      <c r="B81" s="34"/>
      <c r="C81" s="35"/>
    </row>
    <row r="82" spans="2:3" ht="12.75">
      <c r="B82" s="34"/>
      <c r="C82" s="35"/>
    </row>
    <row r="83" spans="2:3" ht="12.75">
      <c r="B83" s="34"/>
      <c r="C83" s="35"/>
    </row>
    <row r="84" spans="2:3" ht="12.75">
      <c r="B84" s="34"/>
      <c r="C84" s="35"/>
    </row>
    <row r="85" spans="2:3" ht="12.75">
      <c r="B85" s="34"/>
      <c r="C85" s="35"/>
    </row>
    <row r="86" spans="2:3" ht="12.75">
      <c r="B86" s="34"/>
      <c r="C86" s="35"/>
    </row>
    <row r="87" spans="2:3" ht="12.75">
      <c r="B87" s="34"/>
      <c r="C87" s="35"/>
    </row>
    <row r="88" spans="2:3" ht="12.75">
      <c r="B88" s="34"/>
      <c r="C88" s="35"/>
    </row>
    <row r="89" spans="2:3" ht="12.75">
      <c r="B89" s="34"/>
      <c r="C89" s="35"/>
    </row>
    <row r="90" spans="2:3" ht="12.75">
      <c r="B90" s="34"/>
      <c r="C90" s="35"/>
    </row>
    <row r="91" spans="2:3" ht="12.75">
      <c r="B91" s="34"/>
      <c r="C91" s="35"/>
    </row>
    <row r="92" spans="2:3" ht="12.75">
      <c r="B92" s="34"/>
      <c r="C92" s="35"/>
    </row>
    <row r="93" spans="2:3" ht="12.75">
      <c r="B93" s="34"/>
      <c r="C93" s="35"/>
    </row>
    <row r="94" spans="2:3" ht="12.75">
      <c r="B94" s="34"/>
      <c r="C94" s="35"/>
    </row>
    <row r="95" spans="2:3" ht="12.75">
      <c r="B95" s="34"/>
      <c r="C95" s="35"/>
    </row>
    <row r="96" spans="2:3" ht="12.75">
      <c r="B96" s="34"/>
      <c r="C96" s="35"/>
    </row>
    <row r="97" spans="2:3" ht="12.75">
      <c r="B97" s="34"/>
      <c r="C97" s="35"/>
    </row>
    <row r="98" spans="2:3" ht="12.75">
      <c r="B98" s="34"/>
      <c r="C98" s="35"/>
    </row>
    <row r="99" spans="2:3" ht="12.75">
      <c r="B99" s="34"/>
      <c r="C99" s="35"/>
    </row>
    <row r="100" spans="2:3" ht="12.75">
      <c r="B100" s="34"/>
      <c r="C100" s="35"/>
    </row>
    <row r="101" spans="2:3" ht="12.75">
      <c r="B101" s="34"/>
      <c r="C101" s="35"/>
    </row>
    <row r="102" spans="2:3" ht="12.75">
      <c r="B102" s="34"/>
      <c r="C102" s="35"/>
    </row>
    <row r="103" spans="2:3" ht="12.75">
      <c r="B103" s="34"/>
      <c r="C103" s="35"/>
    </row>
    <row r="104" spans="2:3" ht="12.75">
      <c r="B104" s="34"/>
      <c r="C104" s="35"/>
    </row>
    <row r="105" spans="2:3" ht="12.75">
      <c r="B105" s="34"/>
      <c r="C105" s="35"/>
    </row>
    <row r="106" spans="2:3" ht="12.75">
      <c r="B106" s="34"/>
      <c r="C106" s="35"/>
    </row>
    <row r="107" spans="2:3" ht="12.75">
      <c r="B107" s="34"/>
      <c r="C107" s="35"/>
    </row>
    <row r="108" spans="2:3" ht="12.75">
      <c r="B108" s="34"/>
      <c r="C108" s="35"/>
    </row>
    <row r="109" spans="2:3" ht="12.75">
      <c r="B109" s="34"/>
      <c r="C109" s="35"/>
    </row>
    <row r="110" spans="2:3" ht="12.75">
      <c r="B110" s="34"/>
      <c r="C110" s="35"/>
    </row>
    <row r="111" spans="2:3" ht="12.75">
      <c r="B111" s="34"/>
      <c r="C111" s="35"/>
    </row>
    <row r="112" spans="2:3" ht="12.75">
      <c r="B112" s="34"/>
      <c r="C112" s="35"/>
    </row>
    <row r="113" spans="2:3" ht="12.75">
      <c r="B113" s="34"/>
      <c r="C113" s="35"/>
    </row>
    <row r="114" spans="2:3" ht="12.75">
      <c r="B114" s="34"/>
      <c r="C114" s="35"/>
    </row>
    <row r="115" spans="2:3" ht="12.75">
      <c r="B115" s="34"/>
      <c r="C115" s="35"/>
    </row>
    <row r="116" spans="2:3" ht="12.75">
      <c r="B116" s="34"/>
      <c r="C116" s="35"/>
    </row>
    <row r="117" spans="2:3" ht="12.75">
      <c r="B117" s="34"/>
      <c r="C117" s="35"/>
    </row>
    <row r="118" spans="2:3" ht="12.75">
      <c r="B118" s="34"/>
      <c r="C118" s="35"/>
    </row>
    <row r="119" spans="2:3" ht="12.75">
      <c r="B119" s="34"/>
      <c r="C119" s="35"/>
    </row>
    <row r="120" spans="2:3" ht="12.75">
      <c r="B120" s="34"/>
      <c r="C120" s="35"/>
    </row>
    <row r="121" spans="2:3" ht="12.75">
      <c r="B121" s="34"/>
      <c r="C121" s="35"/>
    </row>
    <row r="122" spans="2:3" ht="12.75">
      <c r="B122" s="34"/>
      <c r="C122" s="35"/>
    </row>
    <row r="123" spans="2:3" ht="12.75">
      <c r="B123" s="34"/>
      <c r="C123" s="35"/>
    </row>
    <row r="124" spans="2:3" ht="12.75">
      <c r="B124" s="34"/>
      <c r="C124" s="35"/>
    </row>
    <row r="125" spans="2:3" ht="12.75">
      <c r="B125" s="34"/>
      <c r="C125" s="35"/>
    </row>
    <row r="126" spans="2:3" ht="12.75">
      <c r="B126" s="34"/>
      <c r="C126" s="35"/>
    </row>
    <row r="127" spans="2:3" ht="12.75">
      <c r="B127" s="34"/>
      <c r="C127" s="35"/>
    </row>
    <row r="128" spans="2:3" ht="12.75">
      <c r="B128" s="34"/>
      <c r="C128" s="35"/>
    </row>
    <row r="129" spans="2:3" ht="12.75">
      <c r="B129" s="34"/>
      <c r="C129" s="35"/>
    </row>
    <row r="130" spans="2:3" ht="12.75">
      <c r="B130" s="34"/>
      <c r="C130" s="35"/>
    </row>
    <row r="131" spans="2:3" ht="12.75">
      <c r="B131" s="34"/>
      <c r="C131" s="35"/>
    </row>
    <row r="132" spans="2:3" ht="12.75">
      <c r="B132" s="34"/>
      <c r="C132" s="35"/>
    </row>
    <row r="133" spans="2:3" ht="12.75">
      <c r="B133" s="34"/>
      <c r="C133" s="35"/>
    </row>
    <row r="134" spans="2:3" ht="12.75">
      <c r="B134" s="34"/>
      <c r="C134" s="35"/>
    </row>
    <row r="135" spans="2:3" ht="12.75">
      <c r="B135" s="34"/>
      <c r="C135" s="35"/>
    </row>
    <row r="136" spans="2:3" ht="12.75">
      <c r="B136" s="34"/>
      <c r="C136" s="35"/>
    </row>
    <row r="137" spans="2:3" ht="12.75">
      <c r="B137" s="34"/>
      <c r="C137" s="35"/>
    </row>
    <row r="138" spans="2:3" ht="12.75">
      <c r="B138" s="34"/>
      <c r="C138" s="35"/>
    </row>
    <row r="139" spans="2:3" ht="12.75">
      <c r="B139" s="34"/>
      <c r="C139" s="35"/>
    </row>
    <row r="140" spans="2:3" ht="12.75">
      <c r="B140" s="34"/>
      <c r="C140" s="35"/>
    </row>
    <row r="141" spans="2:3" ht="12.75">
      <c r="B141" s="34"/>
      <c r="C141" s="35"/>
    </row>
    <row r="142" spans="2:3" ht="12.75">
      <c r="B142" s="34"/>
      <c r="C142" s="35"/>
    </row>
    <row r="143" spans="2:3" ht="12.75">
      <c r="B143" s="34"/>
      <c r="C143" s="35"/>
    </row>
    <row r="144" spans="2:3" ht="12.75">
      <c r="B144" s="34"/>
      <c r="C144" s="35"/>
    </row>
    <row r="145" spans="2:3" ht="12.75">
      <c r="B145" s="34"/>
      <c r="C145" s="35"/>
    </row>
    <row r="146" spans="2:3" ht="12.75">
      <c r="B146" s="34"/>
      <c r="C146" s="35"/>
    </row>
    <row r="147" spans="2:3" ht="12.75">
      <c r="B147" s="34"/>
      <c r="C147" s="35"/>
    </row>
    <row r="148" spans="2:3" ht="12.75">
      <c r="B148" s="34"/>
      <c r="C148" s="35"/>
    </row>
    <row r="149" spans="2:3" ht="12.75">
      <c r="B149" s="34"/>
      <c r="C149" s="35"/>
    </row>
    <row r="150" spans="2:3" ht="12.75">
      <c r="B150" s="34"/>
      <c r="C150" s="35"/>
    </row>
    <row r="151" spans="2:3" ht="12.75">
      <c r="B151" s="34"/>
      <c r="C151" s="35"/>
    </row>
    <row r="152" spans="2:3" ht="12.75">
      <c r="B152" s="34"/>
      <c r="C152" s="35"/>
    </row>
    <row r="153" spans="2:3" ht="12.75">
      <c r="B153" s="34"/>
      <c r="C153" s="35"/>
    </row>
    <row r="154" spans="2:3" ht="12.75">
      <c r="B154" s="34"/>
      <c r="C154" s="35"/>
    </row>
    <row r="155" spans="2:3" ht="12.75">
      <c r="B155" s="34"/>
      <c r="C155" s="35"/>
    </row>
    <row r="156" spans="2:3" ht="12.75">
      <c r="B156" s="34"/>
      <c r="C156" s="35"/>
    </row>
    <row r="157" spans="2:3" ht="12.75">
      <c r="B157" s="34"/>
      <c r="C157" s="35"/>
    </row>
    <row r="158" spans="2:3" ht="12.75">
      <c r="B158" s="34"/>
      <c r="C158" s="35"/>
    </row>
    <row r="159" spans="2:3" ht="12.75">
      <c r="B159" s="34"/>
      <c r="C159" s="35"/>
    </row>
    <row r="160" spans="2:3" ht="12.75">
      <c r="B160" s="34"/>
      <c r="C160" s="35"/>
    </row>
    <row r="161" spans="2:3" ht="12.75">
      <c r="B161" s="34"/>
      <c r="C161" s="35"/>
    </row>
    <row r="162" spans="2:3" ht="12.75">
      <c r="B162" s="34"/>
      <c r="C162" s="35"/>
    </row>
    <row r="163" spans="2:3" ht="12.75">
      <c r="B163" s="34"/>
      <c r="C163" s="35"/>
    </row>
    <row r="164" spans="2:3" ht="12.75">
      <c r="B164" s="34"/>
      <c r="C164" s="35"/>
    </row>
    <row r="165" spans="2:3" ht="12.75">
      <c r="B165" s="34"/>
      <c r="C165" s="35"/>
    </row>
    <row r="166" spans="2:3" ht="12.75">
      <c r="B166" s="34"/>
      <c r="C166" s="35"/>
    </row>
    <row r="167" spans="2:3" ht="12.75">
      <c r="B167" s="34"/>
      <c r="C167" s="35"/>
    </row>
    <row r="168" spans="2:3" ht="12.75">
      <c r="B168" s="34"/>
      <c r="C168" s="35"/>
    </row>
    <row r="169" spans="2:3" ht="12.75">
      <c r="B169" s="34"/>
      <c r="C169" s="35"/>
    </row>
    <row r="170" spans="2:3" ht="12.75">
      <c r="B170" s="34"/>
      <c r="C170" s="35"/>
    </row>
    <row r="171" spans="2:3" ht="12.75">
      <c r="B171" s="34"/>
      <c r="C171" s="35"/>
    </row>
    <row r="172" spans="2:3" ht="12.75">
      <c r="B172" s="34"/>
      <c r="C172" s="35"/>
    </row>
    <row r="173" spans="2:3" ht="12.75">
      <c r="B173" s="34"/>
      <c r="C173" s="35"/>
    </row>
    <row r="174" spans="2:3" ht="12.75">
      <c r="B174" s="34"/>
      <c r="C174" s="35"/>
    </row>
    <row r="175" spans="2:3" ht="12.75">
      <c r="B175" s="34"/>
      <c r="C175" s="35"/>
    </row>
    <row r="176" spans="2:3" ht="12.75">
      <c r="B176" s="34"/>
      <c r="C176" s="35"/>
    </row>
    <row r="177" spans="2:3" ht="12.75">
      <c r="B177" s="34"/>
      <c r="C177" s="35"/>
    </row>
    <row r="178" spans="2:3" ht="12.75">
      <c r="B178" s="34"/>
      <c r="C178" s="35"/>
    </row>
    <row r="179" spans="2:3" ht="12.75">
      <c r="B179" s="34"/>
      <c r="C179" s="35"/>
    </row>
    <row r="180" spans="2:3" ht="12.75">
      <c r="B180" s="34"/>
      <c r="C180" s="35"/>
    </row>
    <row r="181" spans="2:3" ht="12.75">
      <c r="B181" s="34"/>
      <c r="C181" s="35"/>
    </row>
    <row r="182" spans="2:3" ht="12.75">
      <c r="B182" s="34"/>
      <c r="C182" s="35"/>
    </row>
    <row r="183" spans="2:3" ht="12.75">
      <c r="B183" s="34"/>
      <c r="C183" s="35"/>
    </row>
    <row r="184" spans="2:3" ht="12.75">
      <c r="B184" s="34"/>
      <c r="C184" s="35"/>
    </row>
    <row r="185" spans="2:3" ht="12.75">
      <c r="B185" s="34"/>
      <c r="C185" s="35"/>
    </row>
    <row r="186" spans="2:3" ht="12.75">
      <c r="B186" s="34"/>
      <c r="C186" s="35"/>
    </row>
    <row r="187" spans="2:3" ht="12.75">
      <c r="B187" s="34"/>
      <c r="C187" s="35"/>
    </row>
    <row r="188" spans="2:3" ht="12.75">
      <c r="B188" s="34"/>
      <c r="C188" s="35"/>
    </row>
    <row r="189" spans="2:3" ht="12.75">
      <c r="B189" s="34"/>
      <c r="C189" s="35"/>
    </row>
    <row r="190" spans="2:3" ht="12.75">
      <c r="B190" s="34"/>
      <c r="C190" s="35"/>
    </row>
    <row r="191" spans="2:3" ht="12.75">
      <c r="B191" s="34"/>
      <c r="C191" s="35"/>
    </row>
    <row r="192" spans="2:3" ht="12.75">
      <c r="B192" s="34"/>
      <c r="C192" s="35"/>
    </row>
    <row r="193" spans="2:3" ht="12.75">
      <c r="B193" s="34"/>
      <c r="C193" s="35"/>
    </row>
    <row r="194" spans="2:3" ht="12.75">
      <c r="B194" s="34"/>
      <c r="C194" s="35"/>
    </row>
    <row r="195" spans="2:3" ht="12.75">
      <c r="B195" s="34"/>
      <c r="C195" s="35"/>
    </row>
    <row r="196" spans="2:3" ht="12.75">
      <c r="B196" s="34"/>
      <c r="C196" s="35"/>
    </row>
    <row r="197" spans="2:3" ht="12.75">
      <c r="B197" s="34"/>
      <c r="C197" s="35"/>
    </row>
    <row r="198" spans="2:3" ht="12.75">
      <c r="B198" s="34"/>
      <c r="C198" s="35"/>
    </row>
    <row r="199" spans="2:3" ht="12.75">
      <c r="B199" s="34"/>
      <c r="C199" s="35"/>
    </row>
    <row r="200" spans="2:3" ht="12.75">
      <c r="B200" s="34"/>
      <c r="C200" s="35"/>
    </row>
    <row r="201" spans="2:3" ht="12.75">
      <c r="B201" s="34"/>
      <c r="C201" s="35"/>
    </row>
    <row r="202" spans="2:3" ht="12.75">
      <c r="B202" s="34"/>
      <c r="C202" s="35"/>
    </row>
    <row r="203" spans="2:3" ht="12.75">
      <c r="B203" s="34"/>
      <c r="C203" s="35"/>
    </row>
    <row r="204" spans="2:3" ht="12.75">
      <c r="B204" s="34"/>
      <c r="C204" s="35"/>
    </row>
    <row r="205" spans="2:3" ht="12.75">
      <c r="B205" s="34"/>
      <c r="C205" s="35"/>
    </row>
    <row r="206" spans="2:3" ht="12.75">
      <c r="B206" s="34"/>
      <c r="C206" s="35"/>
    </row>
    <row r="207" spans="2:3" ht="12.75">
      <c r="B207" s="34"/>
      <c r="C207" s="35"/>
    </row>
    <row r="208" spans="2:3" ht="12.75">
      <c r="B208" s="34"/>
      <c r="C208" s="35"/>
    </row>
    <row r="209" spans="2:3" ht="12.75">
      <c r="B209" s="34"/>
      <c r="C209" s="35"/>
    </row>
    <row r="210" spans="2:3" ht="12.75">
      <c r="B210" s="34"/>
      <c r="C210" s="35"/>
    </row>
    <row r="211" spans="2:3" ht="12.75">
      <c r="B211" s="34"/>
      <c r="C211" s="35"/>
    </row>
    <row r="212" spans="2:3" ht="12.75">
      <c r="B212" s="34"/>
      <c r="C212" s="35"/>
    </row>
    <row r="213" spans="2:3" ht="12.75">
      <c r="B213" s="34"/>
      <c r="C213" s="35"/>
    </row>
    <row r="214" spans="2:3" ht="12.75">
      <c r="B214" s="34"/>
      <c r="C214" s="35"/>
    </row>
    <row r="215" spans="2:3" ht="12.75">
      <c r="B215" s="34"/>
      <c r="C215" s="35"/>
    </row>
    <row r="216" spans="2:3" ht="12.75">
      <c r="B216" s="34"/>
      <c r="C216" s="35"/>
    </row>
    <row r="217" spans="2:3" ht="12.75">
      <c r="B217" s="34"/>
      <c r="C217" s="35"/>
    </row>
    <row r="218" spans="2:3" ht="12.75">
      <c r="B218" s="34"/>
      <c r="C218" s="35"/>
    </row>
    <row r="219" spans="2:3" ht="12.75">
      <c r="B219" s="34"/>
      <c r="C219" s="35"/>
    </row>
    <row r="220" spans="2:3" ht="12.75">
      <c r="B220" s="34"/>
      <c r="C220" s="35"/>
    </row>
    <row r="221" spans="2:3" ht="12.75">
      <c r="B221" s="34"/>
      <c r="C221" s="35"/>
    </row>
    <row r="222" spans="2:3" ht="12.75">
      <c r="B222" s="34"/>
      <c r="C222" s="35"/>
    </row>
    <row r="223" spans="2:3" ht="12.75">
      <c r="B223" s="34"/>
      <c r="C223" s="35"/>
    </row>
    <row r="224" spans="2:3" ht="12.75">
      <c r="B224" s="34"/>
      <c r="C224" s="35"/>
    </row>
    <row r="225" spans="2:3" ht="12.75">
      <c r="B225" s="34"/>
      <c r="C225" s="35"/>
    </row>
    <row r="226" spans="2:3" ht="12.75">
      <c r="B226" s="34"/>
      <c r="C226" s="35"/>
    </row>
    <row r="227" spans="2:3" ht="12.75">
      <c r="B227" s="34"/>
      <c r="C227" s="35"/>
    </row>
    <row r="228" spans="2:3" ht="12.75">
      <c r="B228" s="34"/>
      <c r="C228" s="35"/>
    </row>
    <row r="229" spans="2:3" ht="12.75">
      <c r="B229" s="34"/>
      <c r="C229" s="35"/>
    </row>
    <row r="230" spans="2:3" ht="12.75">
      <c r="B230" s="34"/>
      <c r="C230" s="35"/>
    </row>
    <row r="231" spans="2:3" ht="12.75">
      <c r="B231" s="34"/>
      <c r="C231" s="35"/>
    </row>
    <row r="232" spans="2:3" ht="12.75">
      <c r="B232" s="34"/>
      <c r="C232" s="35"/>
    </row>
    <row r="233" spans="2:3" ht="12.75">
      <c r="B233" s="34"/>
      <c r="C233" s="35"/>
    </row>
    <row r="234" spans="2:3" ht="12.75">
      <c r="B234" s="34"/>
      <c r="C234" s="35"/>
    </row>
    <row r="235" spans="2:3" ht="12.75">
      <c r="B235" s="34"/>
      <c r="C235" s="35"/>
    </row>
    <row r="236" spans="2:3" ht="12.75">
      <c r="B236" s="34"/>
      <c r="C236" s="35"/>
    </row>
    <row r="237" spans="2:3" ht="12.75">
      <c r="B237" s="34"/>
      <c r="C237" s="35"/>
    </row>
    <row r="238" spans="2:3" ht="12.75">
      <c r="B238" s="34"/>
      <c r="C238" s="35"/>
    </row>
    <row r="239" spans="2:3" ht="12.75">
      <c r="B239" s="34"/>
      <c r="C239" s="35"/>
    </row>
    <row r="240" spans="2:3" ht="12.75">
      <c r="B240" s="34"/>
      <c r="C240" s="35"/>
    </row>
    <row r="241" spans="2:3" ht="12.75">
      <c r="B241" s="34"/>
      <c r="C241" s="35"/>
    </row>
    <row r="242" spans="2:3" ht="12.75">
      <c r="B242" s="34"/>
      <c r="C242" s="35"/>
    </row>
    <row r="243" spans="2:3" ht="12.75">
      <c r="B243" s="34"/>
      <c r="C243" s="35"/>
    </row>
    <row r="244" spans="2:3" ht="12.75">
      <c r="B244" s="34"/>
      <c r="C244" s="35"/>
    </row>
    <row r="245" spans="2:3" ht="12.75">
      <c r="B245" s="34"/>
      <c r="C245" s="35"/>
    </row>
    <row r="246" spans="2:3" ht="12.75">
      <c r="B246" s="34"/>
      <c r="C246" s="35"/>
    </row>
    <row r="247" spans="2:3" ht="12.75">
      <c r="B247" s="34"/>
      <c r="C247" s="35"/>
    </row>
    <row r="248" spans="2:3" ht="12.75">
      <c r="B248" s="34"/>
      <c r="C248" s="35"/>
    </row>
    <row r="249" spans="2:3" ht="12.75">
      <c r="B249" s="34"/>
      <c r="C249" s="35"/>
    </row>
    <row r="250" spans="2:3" ht="12.75">
      <c r="B250" s="34"/>
      <c r="C250" s="35"/>
    </row>
    <row r="251" spans="2:3" ht="12.75">
      <c r="B251" s="34"/>
      <c r="C251" s="35"/>
    </row>
    <row r="252" spans="2:3" ht="12.75">
      <c r="B252" s="34"/>
      <c r="C252" s="35"/>
    </row>
    <row r="253" spans="2:3" ht="12.75">
      <c r="B253" s="34"/>
      <c r="C253" s="35"/>
    </row>
    <row r="254" spans="2:3" ht="12.75">
      <c r="B254" s="34"/>
      <c r="C254" s="35"/>
    </row>
    <row r="255" spans="2:3" ht="12.75">
      <c r="B255" s="34"/>
      <c r="C255" s="35"/>
    </row>
    <row r="256" spans="2:3" ht="12.75">
      <c r="B256" s="34"/>
      <c r="C256" s="35"/>
    </row>
    <row r="257" spans="2:3" ht="12.75">
      <c r="B257" s="34"/>
      <c r="C257" s="35"/>
    </row>
    <row r="258" spans="2:3" ht="12.75">
      <c r="B258" s="34"/>
      <c r="C258" s="35"/>
    </row>
    <row r="259" spans="2:3" ht="12.75">
      <c r="B259" s="34"/>
      <c r="C259" s="35"/>
    </row>
    <row r="260" spans="2:3" ht="12.75">
      <c r="B260" s="34"/>
      <c r="C260" s="35"/>
    </row>
    <row r="261" spans="2:3" ht="12.75">
      <c r="B261" s="34"/>
      <c r="C261" s="35"/>
    </row>
    <row r="262" spans="2:3" ht="12.75">
      <c r="B262" s="34"/>
      <c r="C262" s="35"/>
    </row>
    <row r="263" spans="2:3" ht="12.75">
      <c r="B263" s="34"/>
      <c r="C263" s="35"/>
    </row>
    <row r="264" spans="2:3" ht="12.75">
      <c r="B264" s="34"/>
      <c r="C264" s="35"/>
    </row>
    <row r="265" spans="2:3" ht="12.75">
      <c r="B265" s="34"/>
      <c r="C265" s="35"/>
    </row>
    <row r="266" spans="2:3" ht="12.75">
      <c r="B266" s="34"/>
      <c r="C266" s="35"/>
    </row>
    <row r="267" spans="2:3" ht="12.75">
      <c r="B267" s="34"/>
      <c r="C267" s="35"/>
    </row>
    <row r="268" spans="2:3" ht="12.75">
      <c r="B268" s="34"/>
      <c r="C268" s="35"/>
    </row>
    <row r="269" spans="2:3" ht="12.75">
      <c r="B269" s="34"/>
      <c r="C269" s="35"/>
    </row>
    <row r="270" spans="2:3" ht="12.75">
      <c r="B270" s="34"/>
      <c r="C270" s="35"/>
    </row>
    <row r="271" spans="2:3" ht="12.75">
      <c r="B271" s="34"/>
      <c r="C271" s="35"/>
    </row>
    <row r="272" spans="2:3" ht="12.75">
      <c r="B272" s="34"/>
      <c r="C272" s="35"/>
    </row>
    <row r="273" spans="2:3" ht="12.75">
      <c r="B273" s="34"/>
      <c r="C273" s="35"/>
    </row>
    <row r="274" spans="2:3" ht="12.75">
      <c r="B274" s="34"/>
      <c r="C274" s="35"/>
    </row>
    <row r="275" spans="2:3" ht="12.75">
      <c r="B275" s="34"/>
      <c r="C275" s="35"/>
    </row>
    <row r="276" spans="2:3" ht="12.75">
      <c r="B276" s="34"/>
      <c r="C276" s="35"/>
    </row>
    <row r="277" spans="2:3" ht="12.75">
      <c r="B277" s="34"/>
      <c r="C277" s="35"/>
    </row>
    <row r="278" spans="2:3" ht="12.75">
      <c r="B278" s="34"/>
      <c r="C278" s="35"/>
    </row>
    <row r="279" spans="2:3" ht="12.75">
      <c r="B279" s="34"/>
      <c r="C279" s="35"/>
    </row>
    <row r="280" spans="2:3" ht="12.75">
      <c r="B280" s="34"/>
      <c r="C280" s="35"/>
    </row>
    <row r="281" spans="2:3" ht="12.75">
      <c r="B281" s="34"/>
      <c r="C281" s="35"/>
    </row>
    <row r="282" spans="2:3" ht="12.75">
      <c r="B282" s="34"/>
      <c r="C282" s="35"/>
    </row>
    <row r="283" spans="2:3" ht="12.75">
      <c r="B283" s="34"/>
      <c r="C283" s="35"/>
    </row>
    <row r="284" spans="2:3" ht="12.75">
      <c r="B284" s="34"/>
      <c r="C284" s="35"/>
    </row>
    <row r="285" spans="2:3" ht="12.75">
      <c r="B285" s="34"/>
      <c r="C285" s="35"/>
    </row>
    <row r="286" spans="2:3" ht="12.75">
      <c r="B286" s="34"/>
      <c r="C286" s="35"/>
    </row>
    <row r="287" spans="2:3" ht="12.75">
      <c r="B287" s="34"/>
      <c r="C287" s="35"/>
    </row>
    <row r="288" spans="2:3" ht="12.75">
      <c r="B288" s="34"/>
      <c r="C288" s="35"/>
    </row>
    <row r="289" spans="2:3" ht="12.75">
      <c r="B289" s="34"/>
      <c r="C289" s="35"/>
    </row>
    <row r="290" spans="2:3" ht="12.75">
      <c r="B290" s="34"/>
      <c r="C290" s="35"/>
    </row>
    <row r="291" spans="2:3" ht="12.75">
      <c r="B291" s="34"/>
      <c r="C291" s="35"/>
    </row>
    <row r="292" spans="2:3" ht="12.75">
      <c r="B292" s="34"/>
      <c r="C292" s="35"/>
    </row>
    <row r="293" spans="2:3" ht="12.75">
      <c r="B293" s="34"/>
      <c r="C293" s="35"/>
    </row>
    <row r="294" spans="2:3" ht="12.75">
      <c r="B294" s="34"/>
      <c r="C294" s="35"/>
    </row>
    <row r="295" spans="2:3" ht="12.75">
      <c r="B295" s="34"/>
      <c r="C295" s="35"/>
    </row>
    <row r="296" spans="2:3" ht="12.75">
      <c r="B296" s="34"/>
      <c r="C296" s="35"/>
    </row>
    <row r="297" spans="2:3" ht="12.75">
      <c r="B297" s="34"/>
      <c r="C297" s="35"/>
    </row>
    <row r="298" spans="2:3" ht="12.75">
      <c r="B298" s="34"/>
      <c r="C298" s="35"/>
    </row>
    <row r="299" spans="2:3" ht="12.75">
      <c r="B299" s="34"/>
      <c r="C299" s="35"/>
    </row>
    <row r="300" spans="2:3" ht="12.75">
      <c r="B300" s="34"/>
      <c r="C300" s="35"/>
    </row>
    <row r="301" spans="2:3" ht="12.75">
      <c r="B301" s="34"/>
      <c r="C301" s="35"/>
    </row>
    <row r="302" spans="2:3" ht="12.75">
      <c r="B302" s="34"/>
      <c r="C302" s="35"/>
    </row>
    <row r="303" spans="2:3" ht="12.75">
      <c r="B303" s="34"/>
      <c r="C303" s="35"/>
    </row>
    <row r="304" spans="2:3" ht="12.75">
      <c r="B304" s="34"/>
      <c r="C304" s="35"/>
    </row>
    <row r="305" spans="2:3" ht="12.75">
      <c r="B305" s="34"/>
      <c r="C305" s="35"/>
    </row>
    <row r="306" spans="2:3" ht="12.75">
      <c r="B306" s="34"/>
      <c r="C306" s="35"/>
    </row>
    <row r="307" spans="2:3" ht="12.75">
      <c r="B307" s="34"/>
      <c r="C307" s="35"/>
    </row>
    <row r="308" spans="2:3" ht="12.75">
      <c r="B308" s="34"/>
      <c r="C308" s="35"/>
    </row>
    <row r="309" spans="2:3" ht="12.75">
      <c r="B309" s="34"/>
      <c r="C309" s="35"/>
    </row>
    <row r="310" spans="2:3" ht="12.75">
      <c r="B310" s="34"/>
      <c r="C310" s="35"/>
    </row>
    <row r="311" spans="2:3" ht="12.75">
      <c r="B311" s="34"/>
      <c r="C311" s="35"/>
    </row>
    <row r="312" spans="2:3" ht="12.75">
      <c r="B312" s="34"/>
      <c r="C312" s="35"/>
    </row>
    <row r="313" spans="2:3" ht="12.75">
      <c r="B313" s="34"/>
      <c r="C313" s="35"/>
    </row>
    <row r="314" spans="2:3" ht="12.75">
      <c r="B314" s="34"/>
      <c r="C314" s="35"/>
    </row>
    <row r="315" spans="2:3" ht="12.75">
      <c r="B315" s="34"/>
      <c r="C315" s="35"/>
    </row>
    <row r="316" spans="2:3" ht="12.75">
      <c r="B316" s="34"/>
      <c r="C316" s="35"/>
    </row>
    <row r="317" spans="2:3" ht="12.75">
      <c r="B317" s="34"/>
      <c r="C317" s="35"/>
    </row>
    <row r="318" spans="2:3" ht="12.75">
      <c r="B318" s="34"/>
      <c r="C318" s="35"/>
    </row>
    <row r="319" spans="2:3" ht="12.75">
      <c r="B319" s="34"/>
      <c r="C319" s="35"/>
    </row>
    <row r="320" spans="2:3" ht="12.75">
      <c r="B320" s="34"/>
      <c r="C320" s="35"/>
    </row>
    <row r="321" spans="2:3" ht="12.75">
      <c r="B321" s="34"/>
      <c r="C321" s="35"/>
    </row>
    <row r="322" spans="2:3" ht="12.75">
      <c r="B322" s="34"/>
      <c r="C322" s="35"/>
    </row>
    <row r="323" spans="2:3" ht="12.75">
      <c r="B323" s="34"/>
      <c r="C323" s="35"/>
    </row>
    <row r="324" spans="2:3" ht="12.75">
      <c r="B324" s="34"/>
      <c r="C324" s="35"/>
    </row>
    <row r="325" spans="2:3" ht="12.75">
      <c r="B325" s="34"/>
      <c r="C325" s="35"/>
    </row>
    <row r="326" spans="2:3" ht="12.75">
      <c r="B326" s="34"/>
      <c r="C326" s="35"/>
    </row>
    <row r="327" spans="2:3" ht="12.75">
      <c r="B327" s="34"/>
      <c r="C327" s="35"/>
    </row>
    <row r="328" spans="2:3" ht="12.75">
      <c r="B328" s="34"/>
      <c r="C328" s="35"/>
    </row>
    <row r="329" spans="2:3" ht="12.75">
      <c r="B329" s="34"/>
      <c r="C329" s="35"/>
    </row>
    <row r="330" spans="2:3" ht="12.75">
      <c r="B330" s="34"/>
      <c r="C330" s="35"/>
    </row>
    <row r="331" spans="2:3" ht="12.75">
      <c r="B331" s="34"/>
      <c r="C331" s="35"/>
    </row>
    <row r="332" spans="2:3" ht="12.75">
      <c r="B332" s="34"/>
      <c r="C332" s="35"/>
    </row>
    <row r="333" spans="2:3" ht="12.75">
      <c r="B333" s="34"/>
      <c r="C333" s="35"/>
    </row>
    <row r="334" spans="2:3" ht="12.75">
      <c r="B334" s="34"/>
      <c r="C334" s="35"/>
    </row>
    <row r="335" spans="2:3" ht="12.75">
      <c r="B335" s="34"/>
      <c r="C335" s="35"/>
    </row>
    <row r="336" spans="2:3" ht="12.75">
      <c r="B336" s="34"/>
      <c r="C336" s="35"/>
    </row>
    <row r="337" spans="2:3" ht="12.75">
      <c r="B337" s="34"/>
      <c r="C337" s="35"/>
    </row>
    <row r="338" spans="2:3" ht="12.75">
      <c r="B338" s="34"/>
      <c r="C338" s="35"/>
    </row>
    <row r="339" spans="2:3" ht="12.75">
      <c r="B339" s="34"/>
      <c r="C339" s="35"/>
    </row>
    <row r="340" spans="2:3" ht="12.75">
      <c r="B340" s="34"/>
      <c r="C340" s="35"/>
    </row>
    <row r="341" spans="2:3" ht="12.75">
      <c r="B341" s="34"/>
      <c r="C341" s="35"/>
    </row>
    <row r="342" spans="2:3" ht="12.75">
      <c r="B342" s="34"/>
      <c r="C342" s="35"/>
    </row>
    <row r="343" spans="2:3" ht="12.75">
      <c r="B343" s="34"/>
      <c r="C343" s="35"/>
    </row>
    <row r="344" spans="2:3" ht="12.75">
      <c r="B344" s="34"/>
      <c r="C344" s="35"/>
    </row>
    <row r="345" spans="2:3" ht="12.75">
      <c r="B345" s="34"/>
      <c r="C345" s="35"/>
    </row>
    <row r="346" spans="2:3" ht="12.75">
      <c r="B346" s="34"/>
      <c r="C346" s="35"/>
    </row>
    <row r="347" spans="2:3" ht="12.75">
      <c r="B347" s="34"/>
      <c r="C347" s="35"/>
    </row>
    <row r="348" spans="2:3" ht="12.75">
      <c r="B348" s="34"/>
      <c r="C348" s="35"/>
    </row>
    <row r="349" spans="2:3" ht="12.75">
      <c r="B349" s="34"/>
      <c r="C349" s="35"/>
    </row>
    <row r="350" spans="2:3" ht="12.75">
      <c r="B350" s="34"/>
      <c r="C350" s="35"/>
    </row>
    <row r="351" spans="2:3" ht="12.75">
      <c r="B351" s="34"/>
      <c r="C351" s="35"/>
    </row>
    <row r="352" spans="2:3" ht="12.75">
      <c r="B352" s="34"/>
      <c r="C352" s="35"/>
    </row>
    <row r="353" spans="2:3" ht="12.75">
      <c r="B353" s="34"/>
      <c r="C353" s="35"/>
    </row>
    <row r="354" spans="2:3" ht="12.75">
      <c r="B354" s="34"/>
      <c r="C354" s="35"/>
    </row>
    <row r="355" spans="2:3" ht="12.75">
      <c r="B355" s="34"/>
      <c r="C355" s="35"/>
    </row>
    <row r="356" spans="2:3" ht="12.75">
      <c r="B356" s="34"/>
      <c r="C356" s="35"/>
    </row>
    <row r="357" spans="2:3" ht="12.75">
      <c r="B357" s="34"/>
      <c r="C357" s="35"/>
    </row>
    <row r="358" spans="2:3" ht="12.75">
      <c r="B358" s="34"/>
      <c r="C358" s="35"/>
    </row>
    <row r="359" spans="2:3" ht="12.75">
      <c r="B359" s="34"/>
      <c r="C359" s="35"/>
    </row>
    <row r="360" spans="2:3" ht="12.75">
      <c r="B360" s="34"/>
      <c r="C360" s="35"/>
    </row>
    <row r="361" spans="2:3" ht="12.75">
      <c r="B361" s="34"/>
      <c r="C361" s="35"/>
    </row>
    <row r="362" spans="2:3" ht="12.75">
      <c r="B362" s="34"/>
      <c r="C362" s="35"/>
    </row>
    <row r="363" spans="2:3" ht="12.75">
      <c r="B363" s="34"/>
      <c r="C363" s="35"/>
    </row>
    <row r="364" spans="2:3" ht="12.75">
      <c r="B364" s="34"/>
      <c r="C364" s="35"/>
    </row>
    <row r="365" spans="2:3" ht="12.75">
      <c r="B365" s="34"/>
      <c r="C365" s="35"/>
    </row>
    <row r="366" spans="2:3" ht="12.75">
      <c r="B366" s="34"/>
      <c r="C366" s="35"/>
    </row>
    <row r="367" spans="2:3" ht="12.75">
      <c r="B367" s="34"/>
      <c r="C367" s="35"/>
    </row>
    <row r="368" spans="2:3" ht="12.75">
      <c r="B368" s="34"/>
      <c r="C368" s="35"/>
    </row>
    <row r="369" spans="2:3" ht="12.75">
      <c r="B369" s="34"/>
      <c r="C369" s="35"/>
    </row>
    <row r="370" spans="2:3" ht="12.75">
      <c r="B370" s="34"/>
      <c r="C370" s="35"/>
    </row>
    <row r="371" spans="2:3" ht="12.75">
      <c r="B371" s="34"/>
      <c r="C371" s="35"/>
    </row>
    <row r="372" spans="2:3" ht="12.75">
      <c r="B372" s="34"/>
      <c r="C372" s="35"/>
    </row>
    <row r="373" spans="2:3" ht="12.75">
      <c r="B373" s="34"/>
      <c r="C373" s="35"/>
    </row>
    <row r="374" spans="2:3" ht="12.75">
      <c r="B374" s="34"/>
      <c r="C374" s="35"/>
    </row>
    <row r="375" spans="2:3" ht="12.75">
      <c r="B375" s="34"/>
      <c r="C375" s="35"/>
    </row>
    <row r="376" spans="2:3" ht="12.75">
      <c r="B376" s="34"/>
      <c r="C376" s="35"/>
    </row>
    <row r="377" spans="2:3" ht="12.75">
      <c r="B377" s="34"/>
      <c r="C377" s="35"/>
    </row>
    <row r="378" spans="2:3" ht="12.75">
      <c r="B378" s="34"/>
      <c r="C378" s="35"/>
    </row>
    <row r="379" spans="2:3" ht="12.75">
      <c r="B379" s="34"/>
      <c r="C379" s="35"/>
    </row>
    <row r="380" spans="2:3" ht="12.75">
      <c r="B380" s="34"/>
      <c r="C380" s="35"/>
    </row>
    <row r="381" spans="2:3" ht="12.75">
      <c r="B381" s="34"/>
      <c r="C381" s="35"/>
    </row>
    <row r="382" spans="2:3" ht="12.75">
      <c r="B382" s="34"/>
      <c r="C382" s="35"/>
    </row>
    <row r="383" spans="2:3" ht="12.75">
      <c r="B383" s="34"/>
      <c r="C383" s="35"/>
    </row>
    <row r="384" spans="2:3" ht="12.75">
      <c r="B384" s="34"/>
      <c r="C384" s="35"/>
    </row>
    <row r="385" spans="2:3" ht="12.75">
      <c r="B385" s="34"/>
      <c r="C385" s="35"/>
    </row>
    <row r="386" spans="2:3" ht="12.75">
      <c r="B386" s="34"/>
      <c r="C386" s="35"/>
    </row>
    <row r="387" spans="2:3" ht="12.75">
      <c r="B387" s="34"/>
      <c r="C387" s="35"/>
    </row>
    <row r="388" spans="2:3" ht="12.75">
      <c r="B388" s="34"/>
      <c r="C388" s="35"/>
    </row>
    <row r="389" spans="2:3" ht="12.75">
      <c r="B389" s="34"/>
      <c r="C389" s="35"/>
    </row>
    <row r="390" spans="2:3" ht="12.75">
      <c r="B390" s="34"/>
      <c r="C390" s="35"/>
    </row>
    <row r="391" spans="2:3" ht="12.75">
      <c r="B391" s="34"/>
      <c r="C391" s="35"/>
    </row>
    <row r="392" spans="2:3" ht="12.75">
      <c r="B392" s="34"/>
      <c r="C392" s="35"/>
    </row>
    <row r="393" spans="2:3" ht="12.75">
      <c r="B393" s="34"/>
      <c r="C393" s="35"/>
    </row>
    <row r="394" spans="2:3" ht="12.75">
      <c r="B394" s="34"/>
      <c r="C394" s="35"/>
    </row>
    <row r="395" spans="2:3" ht="12.75">
      <c r="B395" s="34"/>
      <c r="C395" s="35"/>
    </row>
    <row r="396" spans="2:3" ht="12.75">
      <c r="B396" s="34"/>
      <c r="C396" s="35"/>
    </row>
    <row r="397" spans="2:3" ht="12.75">
      <c r="B397" s="34"/>
      <c r="C397" s="35"/>
    </row>
    <row r="398" spans="2:3" ht="12.75">
      <c r="B398" s="34"/>
      <c r="C398" s="35"/>
    </row>
    <row r="399" spans="2:3" ht="12.75">
      <c r="B399" s="34"/>
      <c r="C399" s="35"/>
    </row>
    <row r="400" spans="2:3" ht="12.75">
      <c r="B400" s="34"/>
      <c r="C400" s="35"/>
    </row>
    <row r="401" spans="2:3" ht="12.75">
      <c r="B401" s="34"/>
      <c r="C401" s="35"/>
    </row>
    <row r="402" spans="2:3" ht="12.75">
      <c r="B402" s="34"/>
      <c r="C402" s="35"/>
    </row>
    <row r="403" spans="2:3" ht="12.75">
      <c r="B403" s="34"/>
      <c r="C403" s="35"/>
    </row>
    <row r="404" spans="2:3" ht="12.75">
      <c r="B404" s="34"/>
      <c r="C404" s="35"/>
    </row>
    <row r="405" spans="2:3" ht="12.75">
      <c r="B405" s="34"/>
      <c r="C405" s="35"/>
    </row>
    <row r="406" spans="2:3" ht="12.75">
      <c r="B406" s="34"/>
      <c r="C406" s="35"/>
    </row>
    <row r="407" spans="2:3" ht="12.75">
      <c r="B407" s="34"/>
      <c r="C407" s="35"/>
    </row>
    <row r="408" spans="2:3" ht="12.75">
      <c r="B408" s="34"/>
      <c r="C408" s="35"/>
    </row>
    <row r="409" spans="2:3" ht="12.75">
      <c r="B409" s="34"/>
      <c r="C409" s="35"/>
    </row>
    <row r="410" spans="2:3" ht="12.75">
      <c r="B410" s="34"/>
      <c r="C410" s="35"/>
    </row>
    <row r="411" spans="2:3" ht="12.75">
      <c r="B411" s="34"/>
      <c r="C411" s="35"/>
    </row>
    <row r="412" spans="2:3" ht="12.75">
      <c r="B412" s="34"/>
      <c r="C412" s="35"/>
    </row>
    <row r="413" spans="2:3" ht="12.75">
      <c r="B413" s="34"/>
      <c r="C413" s="35"/>
    </row>
    <row r="414" spans="2:3" ht="12.75">
      <c r="B414" s="34"/>
      <c r="C414" s="35"/>
    </row>
    <row r="415" spans="2:3" ht="12.75">
      <c r="B415" s="34"/>
      <c r="C415" s="35"/>
    </row>
    <row r="416" spans="2:3" ht="12.75">
      <c r="B416" s="34"/>
      <c r="C416" s="35"/>
    </row>
    <row r="417" spans="2:3" ht="12.75">
      <c r="B417" s="34"/>
      <c r="C417" s="35"/>
    </row>
    <row r="418" spans="2:3" ht="12.75">
      <c r="B418" s="34"/>
      <c r="C418" s="35"/>
    </row>
    <row r="419" spans="2:3" ht="12.75">
      <c r="B419" s="34"/>
      <c r="C419" s="35"/>
    </row>
    <row r="420" spans="2:3" ht="12.75">
      <c r="B420" s="34"/>
      <c r="C420" s="35"/>
    </row>
    <row r="421" spans="2:3" ht="12.75">
      <c r="B421" s="34"/>
      <c r="C421" s="35"/>
    </row>
    <row r="422" spans="2:3" ht="12.75">
      <c r="B422" s="34"/>
      <c r="C422" s="35"/>
    </row>
    <row r="423" spans="2:3" ht="12.75">
      <c r="B423" s="34"/>
      <c r="C423" s="35"/>
    </row>
    <row r="424" spans="2:3" ht="12.75">
      <c r="B424" s="34"/>
      <c r="C424" s="35"/>
    </row>
    <row r="425" spans="2:3" ht="12.75">
      <c r="B425" s="34"/>
      <c r="C425" s="35"/>
    </row>
    <row r="426" spans="2:3" ht="12.75">
      <c r="B426" s="34"/>
      <c r="C426" s="35"/>
    </row>
    <row r="427" spans="2:3" ht="12.75">
      <c r="B427" s="34"/>
      <c r="C427" s="35"/>
    </row>
    <row r="428" spans="2:3" ht="12.75">
      <c r="B428" s="34"/>
      <c r="C428" s="35"/>
    </row>
    <row r="429" spans="2:3" ht="12.75">
      <c r="B429" s="34"/>
      <c r="C429" s="35"/>
    </row>
    <row r="430" spans="2:3" ht="12.75">
      <c r="B430" s="34"/>
      <c r="C430" s="35"/>
    </row>
    <row r="431" spans="2:3" ht="12.75">
      <c r="B431" s="34"/>
      <c r="C431" s="35"/>
    </row>
    <row r="432" spans="2:3" ht="12.75">
      <c r="B432" s="34"/>
      <c r="C432" s="35"/>
    </row>
    <row r="433" spans="2:3" ht="12.75">
      <c r="B433" s="34"/>
      <c r="C433" s="35"/>
    </row>
    <row r="434" spans="2:3" ht="12.75">
      <c r="B434" s="34"/>
      <c r="C434" s="35"/>
    </row>
    <row r="435" spans="2:3" ht="12.75">
      <c r="B435" s="34"/>
      <c r="C435" s="35"/>
    </row>
    <row r="436" spans="2:3" ht="12.75">
      <c r="B436" s="34"/>
      <c r="C436" s="35"/>
    </row>
    <row r="437" spans="2:3" ht="12.75">
      <c r="B437" s="34"/>
      <c r="C437" s="35"/>
    </row>
    <row r="438" spans="2:3" ht="12.75">
      <c r="B438" s="34"/>
      <c r="C438" s="35"/>
    </row>
    <row r="439" spans="2:3" ht="12.75">
      <c r="B439" s="34"/>
      <c r="C439" s="35"/>
    </row>
    <row r="440" spans="2:3" ht="12.75">
      <c r="B440" s="34"/>
      <c r="C440" s="35"/>
    </row>
    <row r="441" spans="2:3" ht="12.75">
      <c r="B441" s="34"/>
      <c r="C441" s="35"/>
    </row>
    <row r="442" spans="2:3" ht="12.75">
      <c r="B442" s="34"/>
      <c r="C442" s="35"/>
    </row>
    <row r="443" spans="2:3" ht="12.75">
      <c r="B443" s="34"/>
      <c r="C443" s="35"/>
    </row>
    <row r="444" spans="2:3" ht="12.75">
      <c r="B444" s="34"/>
      <c r="C444" s="35"/>
    </row>
    <row r="445" spans="2:3" ht="12.75">
      <c r="B445" s="34"/>
      <c r="C445" s="35"/>
    </row>
    <row r="446" spans="2:3" ht="12.75">
      <c r="B446" s="34"/>
      <c r="C446" s="35"/>
    </row>
    <row r="447" spans="2:3" ht="12.75">
      <c r="B447" s="34"/>
      <c r="C447" s="35"/>
    </row>
    <row r="448" spans="2:3" ht="12.75">
      <c r="B448" s="34"/>
      <c r="C448" s="35"/>
    </row>
    <row r="449" spans="2:3" ht="12.75">
      <c r="B449" s="34"/>
      <c r="C449" s="35"/>
    </row>
    <row r="450" spans="2:3" ht="12.75">
      <c r="B450" s="34"/>
      <c r="C450" s="35"/>
    </row>
    <row r="451" spans="2:3" ht="12.75">
      <c r="B451" s="34"/>
      <c r="C451" s="35"/>
    </row>
    <row r="452" spans="2:3" ht="12.75">
      <c r="B452" s="34"/>
      <c r="C452" s="35"/>
    </row>
    <row r="453" spans="2:3" ht="12.75">
      <c r="B453" s="34"/>
      <c r="C453" s="35"/>
    </row>
    <row r="454" spans="2:3" ht="12.75">
      <c r="B454" s="34"/>
      <c r="C454" s="35"/>
    </row>
    <row r="455" spans="2:3" ht="12.75">
      <c r="B455" s="34"/>
      <c r="C455" s="35"/>
    </row>
    <row r="456" spans="2:3" ht="12.75">
      <c r="B456" s="34"/>
      <c r="C456" s="35"/>
    </row>
    <row r="457" spans="2:3" ht="12.75">
      <c r="B457" s="34"/>
      <c r="C457" s="35"/>
    </row>
    <row r="458" spans="2:3" ht="12.75">
      <c r="B458" s="34"/>
      <c r="C458" s="35"/>
    </row>
    <row r="459" spans="2:3" ht="12.75">
      <c r="B459" s="34"/>
      <c r="C459" s="35"/>
    </row>
    <row r="460" spans="2:3" ht="12.75">
      <c r="B460" s="34"/>
      <c r="C460" s="35"/>
    </row>
    <row r="461" spans="2:3" ht="12.75">
      <c r="B461" s="34"/>
      <c r="C461" s="35"/>
    </row>
    <row r="462" spans="2:3" ht="12.75">
      <c r="B462" s="34"/>
      <c r="C462" s="35"/>
    </row>
    <row r="463" spans="2:3" ht="12.75">
      <c r="B463" s="34"/>
      <c r="C463" s="35"/>
    </row>
    <row r="464" spans="2:3" ht="12.75">
      <c r="B464" s="34"/>
      <c r="C464" s="35"/>
    </row>
    <row r="465" spans="2:3" ht="12.75">
      <c r="B465" s="34"/>
      <c r="C465" s="35"/>
    </row>
    <row r="466" spans="2:3" ht="12.75">
      <c r="B466" s="34"/>
      <c r="C466" s="35"/>
    </row>
    <row r="467" spans="2:3" ht="12.75">
      <c r="B467" s="34"/>
      <c r="C467" s="35"/>
    </row>
    <row r="468" spans="2:3" ht="12.75">
      <c r="B468" s="34"/>
      <c r="C468" s="35"/>
    </row>
    <row r="469" spans="2:3" ht="12.75">
      <c r="B469" s="34"/>
      <c r="C469" s="35"/>
    </row>
    <row r="470" spans="2:3" ht="12.75">
      <c r="B470" s="34"/>
      <c r="C470" s="35"/>
    </row>
    <row r="471" spans="2:3" ht="12.75">
      <c r="B471" s="34"/>
      <c r="C471" s="35"/>
    </row>
    <row r="472" spans="2:3" ht="12.75">
      <c r="B472" s="34"/>
      <c r="C472" s="35"/>
    </row>
    <row r="473" spans="2:3" ht="12.75">
      <c r="B473" s="34"/>
      <c r="C473" s="35"/>
    </row>
    <row r="474" spans="2:3" ht="12.75">
      <c r="B474" s="34"/>
      <c r="C474" s="35"/>
    </row>
    <row r="475" spans="2:3" ht="12.75">
      <c r="B475" s="34"/>
      <c r="C475" s="35"/>
    </row>
    <row r="476" spans="2:3" ht="12.75">
      <c r="B476" s="34"/>
      <c r="C476" s="35"/>
    </row>
    <row r="477" spans="2:3" ht="12.75">
      <c r="B477" s="34"/>
      <c r="C477" s="35"/>
    </row>
    <row r="478" spans="2:3" ht="12.75">
      <c r="B478" s="34"/>
      <c r="C478" s="35"/>
    </row>
    <row r="479" spans="2:3" ht="12.75">
      <c r="B479" s="34"/>
      <c r="C479" s="35"/>
    </row>
    <row r="480" spans="2:3" ht="12.75">
      <c r="B480" s="34"/>
      <c r="C480" s="35"/>
    </row>
    <row r="481" spans="2:3" ht="12.75">
      <c r="B481" s="34"/>
      <c r="C481" s="35"/>
    </row>
    <row r="482" spans="2:3" ht="12.75">
      <c r="B482" s="34"/>
      <c r="C482" s="35"/>
    </row>
    <row r="483" spans="2:3" ht="12.75">
      <c r="B483" s="34"/>
      <c r="C483" s="35"/>
    </row>
    <row r="484" spans="2:3" ht="12.75">
      <c r="B484" s="34"/>
      <c r="C484" s="35"/>
    </row>
    <row r="485" spans="2:4" ht="12.75">
      <c r="B485" s="34"/>
      <c r="C485" s="35"/>
      <c r="D485" s="35" t="s">
        <v>96</v>
      </c>
    </row>
    <row r="486" ht="12.75">
      <c r="D486" s="34">
        <v>43</v>
      </c>
    </row>
    <row r="487" spans="2:4" ht="12.75">
      <c r="B487" t="s">
        <v>56</v>
      </c>
      <c r="C487" s="31" t="s">
        <v>56</v>
      </c>
      <c r="D487" s="34">
        <v>43</v>
      </c>
    </row>
    <row r="488" spans="2:4" ht="12.75">
      <c r="B488" t="s">
        <v>36</v>
      </c>
      <c r="C488" s="31" t="s">
        <v>36</v>
      </c>
      <c r="D488" s="34">
        <v>43</v>
      </c>
    </row>
    <row r="489" spans="2:4" ht="12.75">
      <c r="B489" t="s">
        <v>38</v>
      </c>
      <c r="C489" s="31" t="s">
        <v>38</v>
      </c>
      <c r="D489" s="34">
        <v>43</v>
      </c>
    </row>
    <row r="490" spans="2:4" ht="12.75">
      <c r="B490" t="s">
        <v>41</v>
      </c>
      <c r="C490" s="31" t="s">
        <v>41</v>
      </c>
      <c r="D490" s="34">
        <v>43</v>
      </c>
    </row>
    <row r="491" spans="2:4" ht="12.75">
      <c r="B491" t="s">
        <v>42</v>
      </c>
      <c r="C491" s="31" t="s">
        <v>42</v>
      </c>
      <c r="D491" s="34">
        <v>43</v>
      </c>
    </row>
    <row r="492" spans="2:4" ht="12.75">
      <c r="B492" t="s">
        <v>43</v>
      </c>
      <c r="C492" s="31" t="s">
        <v>43</v>
      </c>
      <c r="D492" s="34">
        <v>43</v>
      </c>
    </row>
    <row r="493" spans="2:4" ht="12.75">
      <c r="B493" t="s">
        <v>37</v>
      </c>
      <c r="C493" s="31" t="s">
        <v>37</v>
      </c>
      <c r="D493" s="34">
        <v>43</v>
      </c>
    </row>
    <row r="494" spans="2:4" ht="12.75">
      <c r="B494" s="30" t="s">
        <v>158</v>
      </c>
      <c r="C494" s="32" t="s">
        <v>158</v>
      </c>
      <c r="D494" s="34">
        <v>43</v>
      </c>
    </row>
    <row r="495" spans="2:4" ht="12.75">
      <c r="B495" t="s">
        <v>39</v>
      </c>
      <c r="C495" s="31" t="s">
        <v>39</v>
      </c>
      <c r="D495" s="34">
        <v>43</v>
      </c>
    </row>
    <row r="496" spans="2:4" ht="12.75">
      <c r="B496" t="s">
        <v>40</v>
      </c>
      <c r="C496" s="31" t="s">
        <v>40</v>
      </c>
      <c r="D496" s="34">
        <v>43</v>
      </c>
    </row>
    <row r="497" spans="2:4" ht="12.75">
      <c r="B497" t="s">
        <v>31</v>
      </c>
      <c r="C497" s="31" t="s">
        <v>31</v>
      </c>
      <c r="D497" s="34">
        <v>43</v>
      </c>
    </row>
    <row r="498" spans="2:4" ht="12.75">
      <c r="B498" t="s">
        <v>32</v>
      </c>
      <c r="C498" s="31" t="s">
        <v>32</v>
      </c>
      <c r="D498" s="34">
        <v>43</v>
      </c>
    </row>
    <row r="499" spans="2:4" ht="12.75">
      <c r="B499" t="s">
        <v>33</v>
      </c>
      <c r="C499" s="31" t="s">
        <v>33</v>
      </c>
      <c r="D499" s="34">
        <v>43</v>
      </c>
    </row>
    <row r="500" spans="2:4" ht="12.75">
      <c r="B500" t="s">
        <v>34</v>
      </c>
      <c r="C500" s="31" t="s">
        <v>34</v>
      </c>
      <c r="D500" s="34">
        <v>43</v>
      </c>
    </row>
    <row r="501" spans="2:4" ht="12.75">
      <c r="B501" t="s">
        <v>35</v>
      </c>
      <c r="C501" s="31" t="s">
        <v>35</v>
      </c>
      <c r="D501" s="34">
        <v>43</v>
      </c>
    </row>
    <row r="502" spans="2:4" ht="12.75">
      <c r="B502" t="s">
        <v>146</v>
      </c>
      <c r="C502" s="31" t="s">
        <v>146</v>
      </c>
      <c r="D502" s="34">
        <v>43</v>
      </c>
    </row>
    <row r="503" spans="2:4" ht="12.75">
      <c r="B503" t="s">
        <v>46</v>
      </c>
      <c r="C503" s="31" t="s">
        <v>46</v>
      </c>
      <c r="D503" s="34">
        <v>43</v>
      </c>
    </row>
    <row r="504" spans="2:4" ht="12.75">
      <c r="B504" t="s">
        <v>47</v>
      </c>
      <c r="C504" s="31" t="s">
        <v>47</v>
      </c>
      <c r="D504" s="34">
        <v>43</v>
      </c>
    </row>
    <row r="505" spans="2:4" ht="12.75">
      <c r="B505" t="s">
        <v>48</v>
      </c>
      <c r="C505" s="31" t="s">
        <v>48</v>
      </c>
      <c r="D505" s="34">
        <v>43</v>
      </c>
    </row>
    <row r="506" spans="2:4" ht="12.75">
      <c r="B506" t="s">
        <v>44</v>
      </c>
      <c r="C506" s="31" t="s">
        <v>44</v>
      </c>
      <c r="D506" s="34">
        <v>43</v>
      </c>
    </row>
    <row r="507" spans="2:4" ht="12.75">
      <c r="B507" t="s">
        <v>45</v>
      </c>
      <c r="C507" s="31" t="s">
        <v>45</v>
      </c>
      <c r="D507" s="34">
        <v>43</v>
      </c>
    </row>
    <row r="508" spans="2:4" ht="12.75">
      <c r="B508" t="s">
        <v>49</v>
      </c>
      <c r="C508" s="31" t="s">
        <v>49</v>
      </c>
      <c r="D508" s="34">
        <v>43</v>
      </c>
    </row>
    <row r="509" spans="2:4" ht="12.75">
      <c r="B509" t="s">
        <v>50</v>
      </c>
      <c r="C509" s="31" t="s">
        <v>50</v>
      </c>
      <c r="D509" s="34">
        <v>43</v>
      </c>
    </row>
    <row r="510" spans="2:4" ht="12.75">
      <c r="B510" t="s">
        <v>51</v>
      </c>
      <c r="C510" s="31" t="s">
        <v>51</v>
      </c>
      <c r="D510" s="34">
        <v>43</v>
      </c>
    </row>
    <row r="511" spans="2:4" ht="12.75">
      <c r="B511" t="s">
        <v>52</v>
      </c>
      <c r="C511" s="31" t="s">
        <v>52</v>
      </c>
      <c r="D511" s="34">
        <v>43</v>
      </c>
    </row>
    <row r="512" spans="2:4" ht="12.75">
      <c r="B512" t="s">
        <v>53</v>
      </c>
      <c r="C512" s="31" t="s">
        <v>53</v>
      </c>
      <c r="D512" s="34">
        <v>43</v>
      </c>
    </row>
    <row r="513" spans="2:4" ht="12.75">
      <c r="B513" t="s">
        <v>54</v>
      </c>
      <c r="C513" s="31" t="s">
        <v>54</v>
      </c>
      <c r="D513" s="34">
        <v>43</v>
      </c>
    </row>
    <row r="514" spans="2:4" ht="12.75">
      <c r="B514" t="s">
        <v>55</v>
      </c>
      <c r="C514" s="31" t="s">
        <v>55</v>
      </c>
      <c r="D514" s="34">
        <v>43</v>
      </c>
    </row>
    <row r="515" spans="2:4" ht="12.75">
      <c r="B515" t="s">
        <v>147</v>
      </c>
      <c r="C515" s="31" t="s">
        <v>147</v>
      </c>
      <c r="D515" s="34">
        <v>43</v>
      </c>
    </row>
    <row r="516" spans="2:4" ht="12.75">
      <c r="B516" t="s">
        <v>148</v>
      </c>
      <c r="C516" s="31" t="s">
        <v>148</v>
      </c>
      <c r="D516" s="34">
        <v>43</v>
      </c>
    </row>
    <row r="517" spans="2:4" ht="12.75">
      <c r="B517" t="s">
        <v>140</v>
      </c>
      <c r="C517" s="31" t="s">
        <v>140</v>
      </c>
      <c r="D517" s="34">
        <v>43</v>
      </c>
    </row>
    <row r="518" spans="2:4" ht="12.75">
      <c r="B518" t="s">
        <v>142</v>
      </c>
      <c r="C518" s="31" t="s">
        <v>142</v>
      </c>
      <c r="D518" s="34">
        <v>43</v>
      </c>
    </row>
    <row r="519" spans="2:4" ht="12.75">
      <c r="B519" t="s">
        <v>141</v>
      </c>
      <c r="C519" s="31" t="s">
        <v>141</v>
      </c>
      <c r="D519" s="34">
        <v>43</v>
      </c>
    </row>
    <row r="520" spans="2:3" ht="12.75">
      <c r="B520" t="s">
        <v>143</v>
      </c>
      <c r="C520" s="31" t="s">
        <v>143</v>
      </c>
    </row>
    <row r="524" ht="13.5" thickBot="1">
      <c r="D524" s="34" t="s">
        <v>98</v>
      </c>
    </row>
    <row r="525" spans="2:6" ht="12.75">
      <c r="B525" s="6" t="s">
        <v>57</v>
      </c>
      <c r="C525" s="26" t="s">
        <v>57</v>
      </c>
      <c r="D525" s="34">
        <v>5222</v>
      </c>
      <c r="E525" s="180" t="s">
        <v>228</v>
      </c>
      <c r="F525" s="34">
        <v>5222</v>
      </c>
    </row>
    <row r="526" spans="2:6" ht="12.75">
      <c r="B526" s="7" t="s">
        <v>58</v>
      </c>
      <c r="C526" s="27" t="s">
        <v>58</v>
      </c>
      <c r="D526" s="34">
        <v>5223</v>
      </c>
      <c r="E526" s="180" t="s">
        <v>229</v>
      </c>
      <c r="F526" s="34">
        <v>5223</v>
      </c>
    </row>
    <row r="527" spans="2:6" ht="12.75">
      <c r="B527" s="7" t="s">
        <v>59</v>
      </c>
      <c r="C527" s="27" t="s">
        <v>59</v>
      </c>
      <c r="D527" s="34">
        <v>5221</v>
      </c>
      <c r="E527" s="180" t="s">
        <v>230</v>
      </c>
      <c r="F527" s="34">
        <v>5221</v>
      </c>
    </row>
    <row r="528" spans="2:6" ht="13.5" thickBot="1">
      <c r="B528" s="7" t="s">
        <v>60</v>
      </c>
      <c r="C528" s="27" t="s">
        <v>60</v>
      </c>
      <c r="D528" s="34">
        <v>5331</v>
      </c>
      <c r="E528" s="180" t="s">
        <v>231</v>
      </c>
      <c r="F528" s="34">
        <v>5331</v>
      </c>
    </row>
    <row r="529" spans="2:6" ht="13.5" thickBot="1">
      <c r="B529" s="181" t="s">
        <v>61</v>
      </c>
      <c r="C529" s="182" t="s">
        <v>61</v>
      </c>
      <c r="D529" s="183">
        <v>5339</v>
      </c>
      <c r="E529" s="180" t="s">
        <v>232</v>
      </c>
      <c r="F529" s="183">
        <v>5321</v>
      </c>
    </row>
    <row r="530" spans="2:6" ht="13.5" thickBot="1">
      <c r="B530" s="181" t="s">
        <v>62</v>
      </c>
      <c r="C530" s="182" t="s">
        <v>62</v>
      </c>
      <c r="D530" s="184">
        <v>5339</v>
      </c>
      <c r="E530" s="180" t="s">
        <v>232</v>
      </c>
      <c r="F530" s="183">
        <v>5321</v>
      </c>
    </row>
    <row r="531" spans="2:6" ht="13.5" thickBot="1">
      <c r="B531" s="181" t="s">
        <v>63</v>
      </c>
      <c r="C531" s="182" t="s">
        <v>63</v>
      </c>
      <c r="D531" s="185">
        <v>5339</v>
      </c>
      <c r="E531" s="180" t="s">
        <v>232</v>
      </c>
      <c r="F531" s="183">
        <v>5321</v>
      </c>
    </row>
    <row r="532" spans="2:6" ht="12.75">
      <c r="B532" s="7" t="s">
        <v>64</v>
      </c>
      <c r="C532" s="27" t="s">
        <v>64</v>
      </c>
      <c r="D532" s="34" t="s">
        <v>99</v>
      </c>
      <c r="F532" s="34" t="s">
        <v>99</v>
      </c>
    </row>
    <row r="533" spans="2:6" ht="12.75">
      <c r="B533" s="7" t="s">
        <v>65</v>
      </c>
      <c r="C533" s="27" t="s">
        <v>65</v>
      </c>
      <c r="D533" s="34">
        <v>5212</v>
      </c>
      <c r="E533" s="180" t="s">
        <v>233</v>
      </c>
      <c r="F533" s="34">
        <v>5212</v>
      </c>
    </row>
    <row r="534" spans="2:6" ht="12.75">
      <c r="B534" s="7" t="s">
        <v>66</v>
      </c>
      <c r="C534" s="27" t="s">
        <v>66</v>
      </c>
      <c r="D534" s="34">
        <v>5213</v>
      </c>
      <c r="E534" s="180" t="s">
        <v>234</v>
      </c>
      <c r="F534" s="34">
        <v>5213</v>
      </c>
    </row>
    <row r="535" spans="2:6" ht="15.75">
      <c r="B535" s="7" t="s">
        <v>67</v>
      </c>
      <c r="C535" s="27" t="s">
        <v>67</v>
      </c>
      <c r="D535" s="34">
        <v>5321</v>
      </c>
      <c r="E535" s="77" t="s">
        <v>235</v>
      </c>
      <c r="F535" s="34">
        <v>5321</v>
      </c>
    </row>
    <row r="536" spans="2:6" ht="15.75">
      <c r="B536" s="7" t="s">
        <v>68</v>
      </c>
      <c r="C536" s="27" t="s">
        <v>68</v>
      </c>
      <c r="D536" s="34">
        <v>5321</v>
      </c>
      <c r="E536" s="77" t="s">
        <v>235</v>
      </c>
      <c r="F536" s="34">
        <v>5321</v>
      </c>
    </row>
    <row r="537" spans="2:6" ht="15.75">
      <c r="B537" s="7" t="s">
        <v>69</v>
      </c>
      <c r="C537" s="27" t="s">
        <v>69</v>
      </c>
      <c r="D537" s="34">
        <v>5321</v>
      </c>
      <c r="E537" s="77" t="s">
        <v>235</v>
      </c>
      <c r="F537" s="34">
        <v>5321</v>
      </c>
    </row>
    <row r="538" spans="2:6" ht="12.75">
      <c r="B538" s="8" t="s">
        <v>70</v>
      </c>
      <c r="C538" s="28" t="s">
        <v>70</v>
      </c>
      <c r="D538" s="34">
        <v>5323</v>
      </c>
      <c r="E538" s="180" t="s">
        <v>236</v>
      </c>
      <c r="F538" s="34">
        <v>5323</v>
      </c>
    </row>
    <row r="539" spans="2:4" ht="13.5" thickBot="1">
      <c r="B539" s="9" t="s">
        <v>71</v>
      </c>
      <c r="C539" s="29" t="s">
        <v>71</v>
      </c>
      <c r="D539" s="34" t="s">
        <v>100</v>
      </c>
    </row>
    <row r="543" ht="12.75">
      <c r="B543" s="10" t="s">
        <v>151</v>
      </c>
    </row>
    <row r="544" ht="12.75">
      <c r="B544" s="1" t="s">
        <v>1</v>
      </c>
    </row>
  </sheetData>
  <sheetProtection password="C782" sheet="1"/>
  <mergeCells count="3">
    <mergeCell ref="B28:C29"/>
    <mergeCell ref="B31:C31"/>
    <mergeCell ref="B3:C5"/>
  </mergeCells>
  <dataValidations count="3">
    <dataValidation type="custom" allowBlank="1" showInputMessage="1" showErrorMessage="1" error="Výše dotace nemůže být vyšší, než 50% celkových neinvestičních nákladů!!!" sqref="C14">
      <formula1>C14/C13&lt;=0.5</formula1>
    </dataValidation>
    <dataValidation type="list" allowBlank="1" showInputMessage="1" showErrorMessage="1" sqref="C10">
      <formula1>$B$525:$B$539</formula1>
    </dataValidation>
    <dataValidation type="textLength" allowBlank="1" showInputMessage="1" showErrorMessage="1" error="IČO je 8-místné" sqref="C8 C12">
      <formula1>8</formula1>
      <formula2>8</formula2>
    </dataValidation>
  </dataValidations>
  <printOptions/>
  <pageMargins left="0.7874015748031497" right="0.3937007874015748" top="0.5905511811023623" bottom="0.3937007874015748" header="0.31496062992125984" footer="0.118110236220472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9"/>
  <sheetViews>
    <sheetView showGridLines="0" view="pageBreakPreview" zoomScaleSheetLayoutView="100" zoomScalePageLayoutView="0" workbookViewId="0" topLeftCell="A1">
      <selection activeCell="D14" sqref="D14"/>
    </sheetView>
  </sheetViews>
  <sheetFormatPr defaultColWidth="9.140625" defaultRowHeight="12.75"/>
  <cols>
    <col min="1" max="1" width="4.8515625" style="74" customWidth="1"/>
    <col min="2" max="2" width="5.28125" style="74" customWidth="1"/>
    <col min="3" max="3" width="36.57421875" style="74" customWidth="1"/>
    <col min="4" max="6" width="16.421875" style="74" customWidth="1"/>
    <col min="7" max="7" width="51.28125" style="74" customWidth="1"/>
    <col min="8" max="16384" width="9.140625" style="74" customWidth="1"/>
  </cols>
  <sheetData>
    <row r="1" s="73" customFormat="1" ht="12.75"/>
    <row r="2" spans="2:8" s="73" customFormat="1" ht="36" customHeight="1">
      <c r="B2" s="36"/>
      <c r="C2" s="411">
        <f>Žádost!C7</f>
        <v>0</v>
      </c>
      <c r="D2" s="412"/>
      <c r="E2" s="412"/>
      <c r="F2" s="412"/>
      <c r="G2" s="405" t="s">
        <v>1212</v>
      </c>
      <c r="H2" s="73">
        <f>Žádost!D2</f>
        <v>0</v>
      </c>
    </row>
    <row r="3" spans="2:7" s="147" customFormat="1" ht="20.25" customHeight="1">
      <c r="B3" s="146"/>
      <c r="C3" s="328" t="s">
        <v>1182</v>
      </c>
      <c r="D3" s="329"/>
      <c r="E3" s="329"/>
      <c r="F3" s="330"/>
      <c r="G3" s="406"/>
    </row>
    <row r="4" spans="2:7" s="147" customFormat="1" ht="20.25" customHeight="1">
      <c r="B4" s="146"/>
      <c r="C4" s="411">
        <f>Žádost!C9</f>
        <v>0</v>
      </c>
      <c r="D4" s="412"/>
      <c r="E4" s="412"/>
      <c r="F4" s="412"/>
      <c r="G4" s="326"/>
    </row>
    <row r="5" spans="2:8" ht="21" customHeight="1">
      <c r="B5" s="36"/>
      <c r="C5" s="413"/>
      <c r="D5" s="413"/>
      <c r="E5" s="413"/>
      <c r="F5" s="413"/>
      <c r="G5" s="327"/>
      <c r="H5" s="73"/>
    </row>
    <row r="6" spans="2:7" ht="12.75">
      <c r="B6" s="36"/>
      <c r="C6" s="328" t="s">
        <v>1183</v>
      </c>
      <c r="D6" s="329"/>
      <c r="E6" s="331"/>
      <c r="F6" s="332"/>
      <c r="G6" s="333"/>
    </row>
    <row r="7" spans="2:8" ht="12.75">
      <c r="B7" s="36"/>
      <c r="C7" s="38"/>
      <c r="D7" s="327"/>
      <c r="E7" s="327"/>
      <c r="F7" s="327"/>
      <c r="G7" s="327"/>
      <c r="H7" s="73"/>
    </row>
    <row r="8" spans="2:7" ht="14.25" customHeight="1">
      <c r="B8" s="39" t="s">
        <v>1213</v>
      </c>
      <c r="C8" s="40"/>
      <c r="D8" s="40"/>
      <c r="E8" s="40"/>
      <c r="F8" s="40"/>
      <c r="G8" s="40"/>
    </row>
    <row r="9" spans="2:7" ht="13.5" thickBot="1">
      <c r="B9" s="37"/>
      <c r="C9" s="37"/>
      <c r="D9" s="37"/>
      <c r="E9" s="41"/>
      <c r="F9" s="41"/>
      <c r="G9" s="41"/>
    </row>
    <row r="10" spans="2:7" ht="13.5" thickBot="1">
      <c r="B10" s="42"/>
      <c r="C10" s="43"/>
      <c r="D10" s="44" t="s">
        <v>18</v>
      </c>
      <c r="E10" s="45" t="s">
        <v>19</v>
      </c>
      <c r="F10" s="46" t="s">
        <v>20</v>
      </c>
      <c r="G10" s="47" t="s">
        <v>165</v>
      </c>
    </row>
    <row r="11" spans="2:7" ht="54.75" customHeight="1" thickBot="1">
      <c r="B11" s="407" t="s">
        <v>21</v>
      </c>
      <c r="C11" s="408"/>
      <c r="D11" s="48" t="s">
        <v>1209</v>
      </c>
      <c r="E11" s="48" t="s">
        <v>1210</v>
      </c>
      <c r="F11" s="49" t="s">
        <v>1211</v>
      </c>
      <c r="G11" s="50" t="s">
        <v>22</v>
      </c>
    </row>
    <row r="12" spans="2:7" ht="15.75" thickBot="1">
      <c r="B12" s="385" t="s">
        <v>23</v>
      </c>
      <c r="C12" s="386"/>
      <c r="D12" s="252"/>
      <c r="E12" s="51">
        <f>E13+E14+E15+E16+E17+E18</f>
        <v>0</v>
      </c>
      <c r="F12" s="52">
        <f>F13+F14+F15+F16+F17+F18</f>
        <v>0</v>
      </c>
      <c r="G12" s="53"/>
    </row>
    <row r="13" spans="2:7" ht="12.75">
      <c r="B13" s="409" t="s">
        <v>24</v>
      </c>
      <c r="C13" s="410"/>
      <c r="D13" s="253"/>
      <c r="E13" s="54"/>
      <c r="F13" s="55"/>
      <c r="G13" s="56"/>
    </row>
    <row r="14" spans="2:7" ht="12.75">
      <c r="B14" s="387" t="s">
        <v>25</v>
      </c>
      <c r="C14" s="388"/>
      <c r="D14" s="253"/>
      <c r="E14" s="54"/>
      <c r="F14" s="57"/>
      <c r="G14" s="58"/>
    </row>
    <row r="15" spans="2:7" ht="12.75">
      <c r="B15" s="387" t="s">
        <v>26</v>
      </c>
      <c r="C15" s="388"/>
      <c r="D15" s="253"/>
      <c r="E15" s="54"/>
      <c r="F15" s="57"/>
      <c r="G15" s="58"/>
    </row>
    <row r="16" spans="2:7" ht="12.75">
      <c r="B16" s="387" t="s">
        <v>27</v>
      </c>
      <c r="C16" s="388"/>
      <c r="D16" s="253"/>
      <c r="E16" s="54"/>
      <c r="F16" s="57"/>
      <c r="G16" s="58"/>
    </row>
    <row r="17" spans="2:7" ht="12.75">
      <c r="B17" s="387" t="s">
        <v>28</v>
      </c>
      <c r="C17" s="388"/>
      <c r="D17" s="253"/>
      <c r="E17" s="54"/>
      <c r="F17" s="57"/>
      <c r="G17" s="58"/>
    </row>
    <row r="18" spans="2:7" ht="13.5" thickBot="1">
      <c r="B18" s="400" t="s">
        <v>169</v>
      </c>
      <c r="C18" s="401"/>
      <c r="D18" s="253"/>
      <c r="E18" s="59"/>
      <c r="F18" s="60"/>
      <c r="G18" s="61"/>
    </row>
    <row r="19" spans="2:7" ht="15.75" thickBot="1">
      <c r="B19" s="385" t="s">
        <v>29</v>
      </c>
      <c r="C19" s="386"/>
      <c r="D19" s="254"/>
      <c r="E19" s="51">
        <f>SUM(E20:E22)</f>
        <v>0</v>
      </c>
      <c r="F19" s="93">
        <f>SUM(F20:F22)</f>
        <v>0</v>
      </c>
      <c r="G19" s="53"/>
    </row>
    <row r="20" spans="2:7" ht="14.25">
      <c r="B20" s="387" t="s">
        <v>164</v>
      </c>
      <c r="C20" s="388"/>
      <c r="D20" s="253"/>
      <c r="E20" s="94"/>
      <c r="F20" s="95"/>
      <c r="G20" s="62"/>
    </row>
    <row r="21" spans="2:7" ht="14.25">
      <c r="B21" s="402" t="s">
        <v>163</v>
      </c>
      <c r="C21" s="388"/>
      <c r="D21" s="253"/>
      <c r="E21" s="96"/>
      <c r="F21" s="97"/>
      <c r="G21" s="63"/>
    </row>
    <row r="22" spans="2:7" ht="15" thickBot="1">
      <c r="B22" s="403" t="s">
        <v>171</v>
      </c>
      <c r="C22" s="404"/>
      <c r="D22" s="253"/>
      <c r="E22" s="98"/>
      <c r="F22" s="99"/>
      <c r="G22" s="64"/>
    </row>
    <row r="23" spans="2:7" ht="16.5" thickBot="1">
      <c r="B23" s="398" t="s">
        <v>226</v>
      </c>
      <c r="C23" s="399"/>
      <c r="D23" s="255"/>
      <c r="E23" s="65">
        <f>E19+E12</f>
        <v>0</v>
      </c>
      <c r="F23" s="66">
        <f>F19+F12</f>
        <v>0</v>
      </c>
      <c r="G23" s="53"/>
    </row>
    <row r="24" spans="2:7" ht="18.75" thickBot="1">
      <c r="B24" s="67" t="s">
        <v>30</v>
      </c>
      <c r="C24" s="68"/>
      <c r="D24" s="68"/>
      <c r="E24" s="69"/>
      <c r="F24" s="260">
        <f>IF(E23=0,0,IF(F23/E23&gt;0.5,"POZOR! Podíl dotace vyšší jak 50% nákladů ",F23/E23))</f>
        <v>0</v>
      </c>
      <c r="G24" s="261"/>
    </row>
    <row r="25" spans="2:7" ht="14.25">
      <c r="B25" s="70" t="s">
        <v>166</v>
      </c>
      <c r="C25" s="71" t="s">
        <v>170</v>
      </c>
      <c r="D25" s="70" t="s">
        <v>168</v>
      </c>
      <c r="E25" s="71" t="s">
        <v>167</v>
      </c>
      <c r="F25" s="71"/>
      <c r="G25" s="176" t="s">
        <v>223</v>
      </c>
    </row>
    <row r="26" spans="2:7" ht="13.5" thickBot="1">
      <c r="B26" s="72" t="s">
        <v>139</v>
      </c>
      <c r="C26" s="37"/>
      <c r="D26" s="37"/>
      <c r="E26" s="37"/>
      <c r="F26" s="37"/>
      <c r="G26" s="37"/>
    </row>
    <row r="27" spans="2:7" ht="12.75">
      <c r="B27" s="389"/>
      <c r="C27" s="390"/>
      <c r="D27" s="390"/>
      <c r="E27" s="390"/>
      <c r="F27" s="390"/>
      <c r="G27" s="391"/>
    </row>
    <row r="28" spans="2:7" ht="12.75">
      <c r="B28" s="392"/>
      <c r="C28" s="393"/>
      <c r="D28" s="393"/>
      <c r="E28" s="393"/>
      <c r="F28" s="393"/>
      <c r="G28" s="394"/>
    </row>
    <row r="29" spans="2:7" ht="7.5" customHeight="1">
      <c r="B29" s="392"/>
      <c r="C29" s="393"/>
      <c r="D29" s="393"/>
      <c r="E29" s="393"/>
      <c r="F29" s="393"/>
      <c r="G29" s="394"/>
    </row>
    <row r="30" spans="2:7" ht="9.75" customHeight="1">
      <c r="B30" s="392"/>
      <c r="C30" s="393"/>
      <c r="D30" s="393"/>
      <c r="E30" s="393"/>
      <c r="F30" s="393"/>
      <c r="G30" s="394"/>
    </row>
    <row r="31" spans="2:7" ht="9.75" customHeight="1" thickBot="1">
      <c r="B31" s="395"/>
      <c r="C31" s="396"/>
      <c r="D31" s="396"/>
      <c r="E31" s="396"/>
      <c r="F31" s="396"/>
      <c r="G31" s="397"/>
    </row>
    <row r="32" spans="2:8" ht="9.75" customHeight="1">
      <c r="B32" s="37"/>
      <c r="C32" s="37"/>
      <c r="D32" s="37"/>
      <c r="E32" s="37"/>
      <c r="F32" s="36"/>
      <c r="G32" s="322"/>
      <c r="H32" s="73"/>
    </row>
    <row r="33" spans="2:8" ht="13.5">
      <c r="B33" s="37"/>
      <c r="C33" s="37"/>
      <c r="D33" s="37"/>
      <c r="E33" s="37"/>
      <c r="F33" s="287" t="s">
        <v>136</v>
      </c>
      <c r="G33" s="323"/>
      <c r="H33" s="73"/>
    </row>
    <row r="34" spans="2:8" ht="25.5" customHeight="1">
      <c r="B34" s="37"/>
      <c r="C34" s="37"/>
      <c r="D34" s="37"/>
      <c r="E34" s="37"/>
      <c r="F34" s="287" t="s">
        <v>137</v>
      </c>
      <c r="G34" s="318"/>
      <c r="H34" s="73"/>
    </row>
    <row r="35" spans="2:8" ht="13.5">
      <c r="B35" s="37"/>
      <c r="C35" s="37"/>
      <c r="D35" s="37"/>
      <c r="E35" s="37"/>
      <c r="F35" s="286"/>
      <c r="G35" s="319"/>
      <c r="H35" s="73"/>
    </row>
    <row r="36" spans="2:8" ht="13.5">
      <c r="B36" s="37"/>
      <c r="C36" s="37"/>
      <c r="D36" s="37"/>
      <c r="E36" s="37"/>
      <c r="F36" s="320"/>
      <c r="G36" s="321"/>
      <c r="H36" s="73"/>
    </row>
    <row r="37" spans="2:8" ht="12.75">
      <c r="B37" s="37"/>
      <c r="C37" s="37"/>
      <c r="D37" s="37"/>
      <c r="E37" s="37"/>
      <c r="F37" s="288"/>
      <c r="G37" s="324">
        <f>Žádost!C36</f>
        <v>0</v>
      </c>
      <c r="H37" s="73"/>
    </row>
    <row r="38" spans="2:8" ht="13.5">
      <c r="B38" s="37"/>
      <c r="C38" s="37"/>
      <c r="D38" s="37"/>
      <c r="E38" s="37"/>
      <c r="F38" s="288"/>
      <c r="G38" s="325" t="s">
        <v>138</v>
      </c>
      <c r="H38" s="73"/>
    </row>
    <row r="39" spans="2:7" ht="12.75">
      <c r="B39" s="4"/>
      <c r="C39" s="4"/>
      <c r="D39" s="4"/>
      <c r="E39" s="4"/>
      <c r="F39" s="4"/>
      <c r="G39" s="4"/>
    </row>
  </sheetData>
  <sheetProtection password="C782" sheet="1"/>
  <mergeCells count="17">
    <mergeCell ref="G2:G3"/>
    <mergeCell ref="B11:C11"/>
    <mergeCell ref="B12:C12"/>
    <mergeCell ref="B13:C13"/>
    <mergeCell ref="B14:C14"/>
    <mergeCell ref="B15:C15"/>
    <mergeCell ref="C2:F2"/>
    <mergeCell ref="C4:F5"/>
    <mergeCell ref="B19:C19"/>
    <mergeCell ref="B17:C17"/>
    <mergeCell ref="B27:G31"/>
    <mergeCell ref="B23:C23"/>
    <mergeCell ref="B16:C16"/>
    <mergeCell ref="B18:C18"/>
    <mergeCell ref="B20:C20"/>
    <mergeCell ref="B21:C21"/>
    <mergeCell ref="B22:C22"/>
  </mergeCells>
  <conditionalFormatting sqref="F24:G24">
    <cfRule type="cellIs" priority="1" dxfId="0" operator="greaterThan" stopIfTrue="1">
      <formula>0.5</formula>
    </cfRule>
  </conditionalFormatting>
  <dataValidations count="4">
    <dataValidation type="custom" allowBlank="1" showInputMessage="1" showErrorMessage="1" sqref="F23">
      <formula1>F24&lt;=30%</formula1>
    </dataValidation>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31"/>
  <sheetViews>
    <sheetView view="pageBreakPreview" zoomScale="115" zoomScaleSheetLayoutView="115" zoomScalePageLayoutView="0" workbookViewId="0" topLeftCell="A1">
      <selection activeCell="D13" sqref="D13"/>
    </sheetView>
  </sheetViews>
  <sheetFormatPr defaultColWidth="9.140625" defaultRowHeight="12.75"/>
  <cols>
    <col min="1" max="1" width="4.421875" style="0" customWidth="1"/>
    <col min="2" max="2" width="33.7109375" style="0" customWidth="1"/>
    <col min="3" max="3" width="14.28125" style="0" customWidth="1"/>
    <col min="4" max="6" width="22.140625" style="0" customWidth="1"/>
    <col min="7" max="7" width="5.28125" style="0" customWidth="1"/>
    <col min="8" max="8" width="4.7109375" style="0" customWidth="1"/>
  </cols>
  <sheetData>
    <row r="1" spans="2:9" s="148" customFormat="1" ht="24" customHeight="1">
      <c r="B1" s="166" t="s">
        <v>178</v>
      </c>
      <c r="C1" s="416">
        <f>Žádost!C7</f>
        <v>0</v>
      </c>
      <c r="D1" s="416"/>
      <c r="E1" s="416"/>
      <c r="F1" s="417" t="s">
        <v>1214</v>
      </c>
      <c r="G1" s="418"/>
      <c r="H1" s="418"/>
      <c r="I1" s="148">
        <f>Žádost!D2</f>
        <v>0</v>
      </c>
    </row>
    <row r="2" spans="1:8" ht="12.75">
      <c r="A2" s="148"/>
      <c r="B2" s="166" t="s">
        <v>179</v>
      </c>
      <c r="C2" s="416">
        <f>'Příloha 1 k žádosti'!C4</f>
        <v>0</v>
      </c>
      <c r="D2" s="416"/>
      <c r="E2" s="416"/>
      <c r="F2" s="419"/>
      <c r="G2" s="418"/>
      <c r="H2" s="418"/>
    </row>
    <row r="3" spans="1:8" ht="13.5" customHeight="1">
      <c r="A3" s="148"/>
      <c r="B3" s="148"/>
      <c r="C3" s="416"/>
      <c r="D3" s="416"/>
      <c r="E3" s="416"/>
      <c r="F3" s="418"/>
      <c r="G3" s="418"/>
      <c r="H3" s="418"/>
    </row>
    <row r="4" spans="1:6" ht="31.5" customHeight="1">
      <c r="A4" s="414" t="s">
        <v>1215</v>
      </c>
      <c r="B4" s="415"/>
      <c r="C4" s="415"/>
      <c r="D4" s="415"/>
      <c r="E4" s="415"/>
      <c r="F4" s="415"/>
    </row>
    <row r="5" spans="4:6" ht="13.5" thickBot="1">
      <c r="D5" s="114"/>
      <c r="E5" s="114"/>
      <c r="F5" s="114"/>
    </row>
    <row r="6" spans="1:6" ht="13.5" thickBot="1">
      <c r="A6" s="115"/>
      <c r="B6" s="116"/>
      <c r="C6" s="116"/>
      <c r="D6" s="141" t="s">
        <v>18</v>
      </c>
      <c r="E6" s="142" t="s">
        <v>19</v>
      </c>
      <c r="F6" s="117" t="s">
        <v>20</v>
      </c>
    </row>
    <row r="7" spans="1:6" ht="16.5" thickBot="1">
      <c r="A7" s="118"/>
      <c r="B7" s="119"/>
      <c r="C7" s="119"/>
      <c r="D7" s="120"/>
      <c r="E7" s="121" t="s">
        <v>212</v>
      </c>
      <c r="F7" s="165"/>
    </row>
    <row r="8" spans="1:6" ht="12.75" customHeight="1">
      <c r="A8" s="122" t="s">
        <v>180</v>
      </c>
      <c r="B8" s="123"/>
      <c r="C8" s="143"/>
      <c r="D8" s="424" t="s">
        <v>255</v>
      </c>
      <c r="E8" s="420" t="s">
        <v>1216</v>
      </c>
      <c r="F8" s="422" t="s">
        <v>1217</v>
      </c>
    </row>
    <row r="9" spans="1:6" ht="13.5" customHeight="1" thickBot="1">
      <c r="A9" s="124"/>
      <c r="B9" s="125"/>
      <c r="C9" s="144"/>
      <c r="D9" s="423"/>
      <c r="E9" s="421"/>
      <c r="F9" s="423"/>
    </row>
    <row r="10" spans="1:6" ht="12.75">
      <c r="A10" s="126">
        <v>1</v>
      </c>
      <c r="B10" s="127" t="s">
        <v>181</v>
      </c>
      <c r="C10" s="127"/>
      <c r="D10" s="167"/>
      <c r="E10" s="128"/>
      <c r="F10" s="129"/>
    </row>
    <row r="11" spans="1:6" ht="12.75">
      <c r="A11" s="130">
        <v>2</v>
      </c>
      <c r="B11" s="131" t="s">
        <v>182</v>
      </c>
      <c r="C11" s="131"/>
      <c r="D11" s="168"/>
      <c r="E11" s="132"/>
      <c r="F11" s="132"/>
    </row>
    <row r="12" spans="1:6" ht="12.75">
      <c r="A12" s="130">
        <v>3</v>
      </c>
      <c r="B12" s="131" t="s">
        <v>183</v>
      </c>
      <c r="C12" s="131"/>
      <c r="D12" s="168"/>
      <c r="E12" s="132"/>
      <c r="F12" s="132"/>
    </row>
    <row r="13" spans="1:6" ht="12.75">
      <c r="A13" s="130">
        <v>4</v>
      </c>
      <c r="B13" s="131" t="s">
        <v>184</v>
      </c>
      <c r="C13" s="131"/>
      <c r="D13" s="168"/>
      <c r="E13" s="132"/>
      <c r="F13" s="132"/>
    </row>
    <row r="14" spans="1:6" ht="12.75" customHeight="1">
      <c r="A14" s="130">
        <v>5</v>
      </c>
      <c r="B14" s="131" t="s">
        <v>185</v>
      </c>
      <c r="C14" s="131"/>
      <c r="D14" s="168"/>
      <c r="E14" s="132"/>
      <c r="F14" s="132"/>
    </row>
    <row r="15" spans="1:6" ht="12.75" customHeight="1">
      <c r="A15" s="130">
        <v>6</v>
      </c>
      <c r="B15" s="131" t="s">
        <v>186</v>
      </c>
      <c r="C15" s="131"/>
      <c r="D15" s="168"/>
      <c r="E15" s="132"/>
      <c r="F15" s="132"/>
    </row>
    <row r="16" spans="1:6" ht="12.75" customHeight="1">
      <c r="A16" s="133">
        <v>7</v>
      </c>
      <c r="B16" s="134" t="s">
        <v>82</v>
      </c>
      <c r="C16" s="145" t="s">
        <v>187</v>
      </c>
      <c r="D16" s="168"/>
      <c r="E16" s="132"/>
      <c r="F16" s="132"/>
    </row>
    <row r="17" spans="1:6" ht="12.75">
      <c r="A17" s="135"/>
      <c r="B17" s="136"/>
      <c r="C17" s="145" t="s">
        <v>188</v>
      </c>
      <c r="D17" s="168"/>
      <c r="E17" s="132"/>
      <c r="F17" s="132"/>
    </row>
    <row r="18" spans="1:6" ht="12.75">
      <c r="A18" s="130">
        <v>8</v>
      </c>
      <c r="B18" s="131" t="s">
        <v>189</v>
      </c>
      <c r="C18" s="131"/>
      <c r="D18" s="168"/>
      <c r="E18" s="132"/>
      <c r="F18" s="132"/>
    </row>
    <row r="19" spans="1:6" ht="12.75">
      <c r="A19" s="130">
        <v>9</v>
      </c>
      <c r="B19" s="131" t="s">
        <v>190</v>
      </c>
      <c r="C19" s="131"/>
      <c r="D19" s="168"/>
      <c r="E19" s="132"/>
      <c r="F19" s="132"/>
    </row>
    <row r="20" spans="1:6" ht="12.75" customHeight="1">
      <c r="A20" s="130">
        <v>10</v>
      </c>
      <c r="B20" s="131" t="s">
        <v>191</v>
      </c>
      <c r="C20" s="131"/>
      <c r="D20" s="168"/>
      <c r="E20" s="132"/>
      <c r="F20" s="132"/>
    </row>
    <row r="21" spans="1:6" ht="12.75" customHeight="1">
      <c r="A21" s="130">
        <v>11</v>
      </c>
      <c r="B21" s="131" t="s">
        <v>192</v>
      </c>
      <c r="C21" s="131"/>
      <c r="D21" s="168"/>
      <c r="E21" s="132"/>
      <c r="F21" s="132"/>
    </row>
    <row r="22" spans="1:6" ht="12.75">
      <c r="A22" s="130">
        <v>12</v>
      </c>
      <c r="B22" s="131" t="s">
        <v>193</v>
      </c>
      <c r="C22" s="131"/>
      <c r="D22" s="168"/>
      <c r="E22" s="132"/>
      <c r="F22" s="132"/>
    </row>
    <row r="23" spans="1:6" ht="12.75">
      <c r="A23" s="130">
        <v>13</v>
      </c>
      <c r="B23" s="131" t="s">
        <v>194</v>
      </c>
      <c r="C23" s="131"/>
      <c r="D23" s="168"/>
      <c r="E23" s="132"/>
      <c r="F23" s="132"/>
    </row>
    <row r="24" spans="1:6" ht="25.5">
      <c r="A24" s="130">
        <v>14</v>
      </c>
      <c r="B24" s="131" t="s">
        <v>213</v>
      </c>
      <c r="C24" s="131"/>
      <c r="D24" s="168"/>
      <c r="E24" s="132"/>
      <c r="F24" s="132"/>
    </row>
    <row r="25" spans="1:6" ht="26.25" customHeight="1">
      <c r="A25" s="130">
        <v>15</v>
      </c>
      <c r="B25" s="131" t="s">
        <v>195</v>
      </c>
      <c r="C25" s="131"/>
      <c r="D25" s="168"/>
      <c r="E25" s="132"/>
      <c r="F25" s="137"/>
    </row>
    <row r="26" spans="1:6" ht="15" customHeight="1">
      <c r="A26" s="130">
        <v>16</v>
      </c>
      <c r="B26" s="131" t="s">
        <v>1196</v>
      </c>
      <c r="C26" s="131"/>
      <c r="D26" s="168"/>
      <c r="E26" s="132"/>
      <c r="F26" s="137"/>
    </row>
    <row r="27" spans="1:6" ht="12.75" customHeight="1">
      <c r="A27" s="130">
        <v>17</v>
      </c>
      <c r="B27" s="131" t="s">
        <v>196</v>
      </c>
      <c r="C27" s="131"/>
      <c r="D27" s="168"/>
      <c r="E27" s="132"/>
      <c r="F27" s="137"/>
    </row>
    <row r="28" spans="1:6" ht="13.5" thickBot="1">
      <c r="A28" s="130">
        <v>18</v>
      </c>
      <c r="B28" s="131" t="s">
        <v>197</v>
      </c>
      <c r="C28" s="131"/>
      <c r="D28" s="520"/>
      <c r="E28" s="521"/>
      <c r="F28" s="522"/>
    </row>
    <row r="29" spans="1:6" ht="29.25" customHeight="1" thickBot="1">
      <c r="A29" s="138">
        <v>19</v>
      </c>
      <c r="B29" s="139" t="s">
        <v>198</v>
      </c>
      <c r="C29" s="140"/>
      <c r="D29" s="523">
        <f>SUM(D10:D28)</f>
        <v>0</v>
      </c>
      <c r="E29" s="523">
        <f>SUM(E10:E28)</f>
        <v>0</v>
      </c>
      <c r="F29" s="523">
        <f>SUM(F10:F28)</f>
        <v>0</v>
      </c>
    </row>
    <row r="30" ht="13.5" customHeight="1"/>
    <row r="31" ht="14.25">
      <c r="A31" s="365" t="s">
        <v>1197</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4:J25"/>
  <sheetViews>
    <sheetView showGridLines="0" view="pageBreakPreview" zoomScale="130" zoomScaleNormal="130" zoomScaleSheetLayoutView="130" zoomScalePageLayoutView="0" workbookViewId="0" topLeftCell="A1">
      <selection activeCell="C9" sqref="C9"/>
    </sheetView>
  </sheetViews>
  <sheetFormatPr defaultColWidth="9.140625" defaultRowHeight="12.75"/>
  <cols>
    <col min="1" max="1" width="13.140625" style="0" customWidth="1"/>
    <col min="3" max="3" width="21.140625" style="0" customWidth="1"/>
    <col min="10" max="10" width="3.8515625" style="0" customWidth="1"/>
  </cols>
  <sheetData>
    <row r="4" spans="2:10" ht="12.75">
      <c r="B4" s="334"/>
      <c r="C4" s="334"/>
      <c r="D4" s="334"/>
      <c r="E4" s="334"/>
      <c r="F4" s="334"/>
      <c r="G4" s="334"/>
      <c r="H4" s="334"/>
      <c r="I4" s="334"/>
      <c r="J4" s="334"/>
    </row>
    <row r="5" spans="2:10" ht="12.75">
      <c r="B5" s="334"/>
      <c r="C5" s="334"/>
      <c r="D5" s="334"/>
      <c r="E5" s="334"/>
      <c r="F5" s="334"/>
      <c r="G5" s="334"/>
      <c r="H5" s="334"/>
      <c r="I5" s="334"/>
      <c r="J5" s="334"/>
    </row>
    <row r="6" spans="2:10" ht="13.5" thickBot="1">
      <c r="B6" s="334"/>
      <c r="C6" s="335" t="s">
        <v>201</v>
      </c>
      <c r="D6" s="334"/>
      <c r="E6" s="334"/>
      <c r="F6" s="334"/>
      <c r="G6" s="334"/>
      <c r="H6" s="334"/>
      <c r="I6" s="334"/>
      <c r="J6" s="334"/>
    </row>
    <row r="7" spans="2:10" ht="13.5" thickBot="1">
      <c r="B7" s="334"/>
      <c r="C7" s="367"/>
      <c r="D7" s="334"/>
      <c r="E7" s="336" t="s">
        <v>219</v>
      </c>
      <c r="F7" s="337"/>
      <c r="G7" s="337"/>
      <c r="H7" s="337"/>
      <c r="I7" s="338"/>
      <c r="J7" s="334"/>
    </row>
    <row r="8" spans="2:10" ht="13.5" thickBot="1">
      <c r="B8" s="334"/>
      <c r="C8" s="334"/>
      <c r="D8" s="334"/>
      <c r="E8" s="339" t="s">
        <v>220</v>
      </c>
      <c r="F8" s="340"/>
      <c r="G8" s="340"/>
      <c r="H8" s="340"/>
      <c r="I8" s="341"/>
      <c r="J8" s="334"/>
    </row>
    <row r="9" spans="2:10" ht="24.75" customHeight="1" thickBot="1">
      <c r="B9" s="334"/>
      <c r="C9" s="368"/>
      <c r="D9" s="334"/>
      <c r="E9" s="334"/>
      <c r="F9" s="334"/>
      <c r="G9" s="334"/>
      <c r="H9" s="334"/>
      <c r="I9" s="334"/>
      <c r="J9" s="334"/>
    </row>
    <row r="10" spans="2:10" ht="12.75">
      <c r="B10" s="334"/>
      <c r="C10" s="334"/>
      <c r="D10" s="334"/>
      <c r="E10" s="334"/>
      <c r="F10" s="334"/>
      <c r="G10" s="334"/>
      <c r="H10" s="334"/>
      <c r="I10" s="334"/>
      <c r="J10" s="334"/>
    </row>
    <row r="11" spans="2:10" ht="12.75">
      <c r="B11" s="334"/>
      <c r="C11" s="334"/>
      <c r="D11" s="334"/>
      <c r="E11" s="334"/>
      <c r="F11" s="334"/>
      <c r="G11" s="334"/>
      <c r="H11" s="334"/>
      <c r="I11" s="334"/>
      <c r="J11" s="334"/>
    </row>
    <row r="12" spans="2:10" ht="12.75">
      <c r="B12" s="334"/>
      <c r="C12" s="334"/>
      <c r="D12" s="334"/>
      <c r="E12" s="334"/>
      <c r="F12" s="334"/>
      <c r="G12" s="334"/>
      <c r="H12" s="334"/>
      <c r="I12" s="334"/>
      <c r="J12" s="334"/>
    </row>
    <row r="13" spans="2:10" ht="12.75">
      <c r="B13" s="334"/>
      <c r="C13" s="334"/>
      <c r="D13" s="334"/>
      <c r="E13" s="334"/>
      <c r="F13" s="334"/>
      <c r="G13" s="334"/>
      <c r="H13" s="334"/>
      <c r="I13" s="334"/>
      <c r="J13" s="334"/>
    </row>
    <row r="14" spans="2:10" ht="13.5" thickBot="1">
      <c r="B14" s="334"/>
      <c r="C14" s="334"/>
      <c r="D14" s="334"/>
      <c r="E14" s="334"/>
      <c r="F14" s="334"/>
      <c r="G14" s="334"/>
      <c r="H14" s="334"/>
      <c r="I14" s="334"/>
      <c r="J14" s="334"/>
    </row>
    <row r="15" spans="2:10" ht="13.5" customHeight="1">
      <c r="B15" s="334"/>
      <c r="C15" s="425" t="s">
        <v>162</v>
      </c>
      <c r="D15" s="426"/>
      <c r="E15" s="426"/>
      <c r="F15" s="426"/>
      <c r="G15" s="426"/>
      <c r="H15" s="427"/>
      <c r="I15" s="334"/>
      <c r="J15" s="334"/>
    </row>
    <row r="16" spans="2:10" ht="12.75" customHeight="1">
      <c r="B16" s="334"/>
      <c r="C16" s="428"/>
      <c r="D16" s="429"/>
      <c r="E16" s="429"/>
      <c r="F16" s="429"/>
      <c r="G16" s="429"/>
      <c r="H16" s="430"/>
      <c r="I16" s="334"/>
      <c r="J16" s="334"/>
    </row>
    <row r="17" spans="2:10" ht="12.75" customHeight="1">
      <c r="B17" s="334"/>
      <c r="C17" s="428"/>
      <c r="D17" s="429"/>
      <c r="E17" s="429"/>
      <c r="F17" s="429"/>
      <c r="G17" s="429"/>
      <c r="H17" s="430"/>
      <c r="I17" s="334"/>
      <c r="J17" s="334"/>
    </row>
    <row r="18" spans="2:10" ht="12.75" customHeight="1">
      <c r="B18" s="334"/>
      <c r="C18" s="428"/>
      <c r="D18" s="429"/>
      <c r="E18" s="429"/>
      <c r="F18" s="429"/>
      <c r="G18" s="429"/>
      <c r="H18" s="430"/>
      <c r="I18" s="334"/>
      <c r="J18" s="334"/>
    </row>
    <row r="19" spans="2:10" ht="12.75" customHeight="1">
      <c r="B19" s="334"/>
      <c r="C19" s="428"/>
      <c r="D19" s="429"/>
      <c r="E19" s="429"/>
      <c r="F19" s="429"/>
      <c r="G19" s="429"/>
      <c r="H19" s="430"/>
      <c r="I19" s="334"/>
      <c r="J19" s="334"/>
    </row>
    <row r="20" spans="2:10" ht="12.75" customHeight="1">
      <c r="B20" s="334"/>
      <c r="C20" s="428"/>
      <c r="D20" s="429"/>
      <c r="E20" s="429"/>
      <c r="F20" s="429"/>
      <c r="G20" s="429"/>
      <c r="H20" s="430"/>
      <c r="I20" s="334"/>
      <c r="J20" s="334"/>
    </row>
    <row r="21" spans="2:10" ht="12.75" customHeight="1">
      <c r="B21" s="334"/>
      <c r="C21" s="428"/>
      <c r="D21" s="429"/>
      <c r="E21" s="429"/>
      <c r="F21" s="429"/>
      <c r="G21" s="429"/>
      <c r="H21" s="430"/>
      <c r="I21" s="334"/>
      <c r="J21" s="334"/>
    </row>
    <row r="22" spans="2:10" ht="12.75" customHeight="1">
      <c r="B22" s="334"/>
      <c r="C22" s="428"/>
      <c r="D22" s="429"/>
      <c r="E22" s="429"/>
      <c r="F22" s="429"/>
      <c r="G22" s="429"/>
      <c r="H22" s="430"/>
      <c r="I22" s="334"/>
      <c r="J22" s="334"/>
    </row>
    <row r="23" spans="2:10" ht="12.75" customHeight="1" thickBot="1">
      <c r="B23" s="334"/>
      <c r="C23" s="431"/>
      <c r="D23" s="432"/>
      <c r="E23" s="432"/>
      <c r="F23" s="432"/>
      <c r="G23" s="432"/>
      <c r="H23" s="433"/>
      <c r="I23" s="334"/>
      <c r="J23" s="334"/>
    </row>
    <row r="24" spans="2:10" ht="12.75">
      <c r="B24" s="334"/>
      <c r="C24" s="334"/>
      <c r="D24" s="334"/>
      <c r="E24" s="334"/>
      <c r="F24" s="334"/>
      <c r="G24" s="334"/>
      <c r="H24" s="334"/>
      <c r="I24" s="334"/>
      <c r="J24" s="334"/>
    </row>
    <row r="25" spans="2:10" ht="12.75">
      <c r="B25" s="334"/>
      <c r="C25" s="334"/>
      <c r="D25" s="334"/>
      <c r="E25" s="334"/>
      <c r="F25" s="334"/>
      <c r="G25" s="334"/>
      <c r="H25" s="334"/>
      <c r="I25" s="334"/>
      <c r="J25" s="334"/>
    </row>
  </sheetData>
  <sheetProtection password="C782" sheet="1"/>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V206"/>
  <sheetViews>
    <sheetView showGridLines="0" showZeros="0" view="pageBreakPreview" zoomScaleSheetLayoutView="100" zoomScalePageLayoutView="0" workbookViewId="0" topLeftCell="A175">
      <selection activeCell="C168" sqref="C168:J175"/>
    </sheetView>
  </sheetViews>
  <sheetFormatPr defaultColWidth="9.140625" defaultRowHeight="12.75"/>
  <cols>
    <col min="1" max="1" width="6.57421875" style="77" customWidth="1"/>
    <col min="2" max="2" width="4.8515625" style="77" customWidth="1"/>
    <col min="3" max="3" width="17.57421875" style="77" customWidth="1"/>
    <col min="4" max="4" width="10.140625" style="77" customWidth="1"/>
    <col min="5" max="5" width="9.140625" style="77" customWidth="1"/>
    <col min="6" max="6" width="11.57421875" style="77" customWidth="1"/>
    <col min="7" max="9" width="10.00390625" style="77" customWidth="1"/>
    <col min="10" max="10" width="11.7109375" style="77" customWidth="1"/>
    <col min="11" max="21" width="9.140625" style="77" customWidth="1"/>
    <col min="22" max="22" width="29.140625" style="77" customWidth="1"/>
    <col min="23" max="16384" width="9.140625" style="77" customWidth="1"/>
  </cols>
  <sheetData>
    <row r="2" spans="2:11" ht="33" customHeight="1">
      <c r="B2" s="75"/>
      <c r="C2" s="76" t="s">
        <v>1198</v>
      </c>
      <c r="D2" s="75"/>
      <c r="E2" s="75"/>
      <c r="F2" s="75"/>
      <c r="G2" s="75"/>
      <c r="H2" s="75"/>
      <c r="I2" s="75"/>
      <c r="J2" s="75"/>
      <c r="K2" s="342">
        <f>'Příloha 1 k žádosti'!H2</f>
        <v>0</v>
      </c>
    </row>
    <row r="3" spans="2:11" ht="15.75">
      <c r="B3" s="445" t="s">
        <v>1199</v>
      </c>
      <c r="C3" s="445"/>
      <c r="D3" s="445"/>
      <c r="E3" s="445"/>
      <c r="F3" s="445"/>
      <c r="G3" s="445"/>
      <c r="H3" s="445"/>
      <c r="I3" s="445"/>
      <c r="J3" s="445"/>
      <c r="K3" s="78"/>
    </row>
    <row r="4" spans="2:11" ht="26.25" customHeight="1">
      <c r="B4" s="445"/>
      <c r="C4" s="445"/>
      <c r="D4" s="445"/>
      <c r="E4" s="445"/>
      <c r="F4" s="445"/>
      <c r="G4" s="445"/>
      <c r="H4" s="445"/>
      <c r="I4" s="445"/>
      <c r="J4" s="445"/>
      <c r="K4" s="78"/>
    </row>
    <row r="5" ht="11.25" customHeight="1"/>
    <row r="6" ht="6.75" customHeight="1"/>
    <row r="7" spans="5:7" ht="15.75">
      <c r="E7" s="79" t="s">
        <v>0</v>
      </c>
      <c r="G7" s="80">
        <f>'Přidělená dotace'!C7</f>
        <v>0</v>
      </c>
    </row>
    <row r="9" ht="15.75">
      <c r="D9" s="81" t="s">
        <v>82</v>
      </c>
    </row>
    <row r="10" ht="11.25" customHeight="1"/>
    <row r="11" spans="3:4" ht="15.75">
      <c r="C11" s="77" t="s">
        <v>83</v>
      </c>
      <c r="D11" s="77" t="s">
        <v>149</v>
      </c>
    </row>
    <row r="12" ht="11.25" customHeight="1"/>
    <row r="13" spans="3:4" ht="15.75">
      <c r="C13" s="77" t="s">
        <v>84</v>
      </c>
      <c r="D13" s="80" t="s">
        <v>155</v>
      </c>
    </row>
    <row r="14" ht="11.25" customHeight="1"/>
    <row r="15" spans="3:5" ht="15.75">
      <c r="C15" s="77" t="s">
        <v>85</v>
      </c>
      <c r="D15" s="458">
        <v>70889546</v>
      </c>
      <c r="E15" s="458"/>
    </row>
    <row r="16" ht="11.25" customHeight="1"/>
    <row r="17" spans="3:15" ht="15.75">
      <c r="C17" s="77" t="s">
        <v>86</v>
      </c>
      <c r="D17" s="77" t="s">
        <v>87</v>
      </c>
      <c r="O17" s="77" t="s">
        <v>227</v>
      </c>
    </row>
    <row r="18" spans="3:15" ht="15.75">
      <c r="C18" s="77" t="s">
        <v>88</v>
      </c>
      <c r="D18" s="77" t="str">
        <f>IF(K2="POO",O18,IF(K2="obec",O18,O17))</f>
        <v>27-2031110287/0100</v>
      </c>
      <c r="O18" s="77" t="s">
        <v>156</v>
      </c>
    </row>
    <row r="19" ht="11.25" customHeight="1"/>
    <row r="20" spans="4:8" ht="13.5" customHeight="1">
      <c r="D20" s="79" t="s">
        <v>89</v>
      </c>
      <c r="H20" s="80"/>
    </row>
    <row r="21" ht="15.75">
      <c r="D21" s="79" t="s">
        <v>90</v>
      </c>
    </row>
    <row r="22" ht="15.75">
      <c r="E22" s="82" t="s">
        <v>76</v>
      </c>
    </row>
    <row r="23" spans="3:11" ht="32.25" customHeight="1">
      <c r="C23" s="83"/>
      <c r="D23" s="435">
        <f>Žádost!C7</f>
        <v>0</v>
      </c>
      <c r="E23" s="443"/>
      <c r="F23" s="443"/>
      <c r="G23" s="443"/>
      <c r="H23" s="443"/>
      <c r="I23" s="443"/>
      <c r="J23" s="443"/>
      <c r="K23" s="83"/>
    </row>
    <row r="24" spans="3:10" ht="27" customHeight="1">
      <c r="C24" s="77" t="s">
        <v>77</v>
      </c>
      <c r="D24" s="434">
        <f>Žádost!C15</f>
        <v>0</v>
      </c>
      <c r="E24" s="455"/>
      <c r="F24" s="455"/>
      <c r="G24" s="455"/>
      <c r="H24" s="455"/>
      <c r="I24" s="455"/>
      <c r="J24" s="455"/>
    </row>
    <row r="25" spans="4:10" ht="11.25" customHeight="1">
      <c r="D25" s="455"/>
      <c r="E25" s="455"/>
      <c r="F25" s="455"/>
      <c r="G25" s="455"/>
      <c r="H25" s="455"/>
      <c r="I25" s="455"/>
      <c r="J25" s="455"/>
    </row>
    <row r="26" spans="3:11" ht="15.75" customHeight="1">
      <c r="C26" s="77" t="s">
        <v>78</v>
      </c>
      <c r="D26" s="449">
        <f>Žádost!C16</f>
        <v>0</v>
      </c>
      <c r="E26" s="449"/>
      <c r="F26" s="449"/>
      <c r="G26" s="449"/>
      <c r="H26" s="450"/>
      <c r="I26" s="450"/>
      <c r="K26" s="85"/>
    </row>
    <row r="27" ht="6.75" customHeight="1"/>
    <row r="28" spans="3:5" ht="15.75">
      <c r="C28" s="77" t="s">
        <v>79</v>
      </c>
      <c r="D28" s="373">
        <f>Žádost!C8</f>
        <v>0</v>
      </c>
      <c r="E28" s="79"/>
    </row>
    <row r="29" ht="11.25" customHeight="1"/>
    <row r="30" spans="3:4" ht="15.75">
      <c r="C30" s="77" t="s">
        <v>80</v>
      </c>
      <c r="D30" s="77">
        <f>Žádost!C25</f>
        <v>0</v>
      </c>
    </row>
    <row r="31" spans="3:4" ht="19.5" customHeight="1">
      <c r="C31" s="77" t="s">
        <v>81</v>
      </c>
      <c r="D31" s="77">
        <f>Žádost!C24</f>
        <v>0</v>
      </c>
    </row>
    <row r="32" ht="15.75">
      <c r="E32" s="86"/>
    </row>
    <row r="33" ht="15.75">
      <c r="E33" s="86"/>
    </row>
    <row r="34" ht="15.75">
      <c r="D34" s="77" t="s">
        <v>91</v>
      </c>
    </row>
    <row r="35" ht="15.75">
      <c r="D35" s="79" t="s">
        <v>92</v>
      </c>
    </row>
    <row r="36" ht="11.25" customHeight="1"/>
    <row r="37" ht="15.75">
      <c r="C37" s="79" t="s">
        <v>93</v>
      </c>
    </row>
    <row r="38" ht="14.25" customHeight="1">
      <c r="F38" s="75" t="s">
        <v>94</v>
      </c>
    </row>
    <row r="39" ht="15.75">
      <c r="F39" s="76" t="s">
        <v>95</v>
      </c>
    </row>
    <row r="40" spans="3:11" ht="16.5" customHeight="1">
      <c r="C40" s="77" t="s">
        <v>161</v>
      </c>
      <c r="D40" s="87"/>
      <c r="E40" s="87"/>
      <c r="F40" s="87"/>
      <c r="G40" s="87"/>
      <c r="H40" s="87"/>
      <c r="I40" s="87"/>
      <c r="J40" s="87"/>
      <c r="K40" s="87"/>
    </row>
    <row r="41" spans="3:11" ht="15.75">
      <c r="C41" s="374">
        <v>41032</v>
      </c>
      <c r="D41" s="77" t="s">
        <v>145</v>
      </c>
      <c r="E41" s="87"/>
      <c r="F41" s="87"/>
      <c r="G41" s="87"/>
      <c r="H41" s="87"/>
      <c r="I41" s="87"/>
      <c r="J41" s="87"/>
      <c r="K41" s="87"/>
    </row>
    <row r="42" spans="3:11" ht="45.75" customHeight="1">
      <c r="C42" s="177" t="s">
        <v>199</v>
      </c>
      <c r="E42" s="460">
        <f>Žádost!C9</f>
        <v>0</v>
      </c>
      <c r="F42" s="461"/>
      <c r="G42" s="461"/>
      <c r="H42" s="461"/>
      <c r="I42" s="461"/>
      <c r="J42" s="461"/>
      <c r="K42" s="87"/>
    </row>
    <row r="43" spans="3:11" ht="12.75" customHeight="1">
      <c r="C43" s="77" t="s">
        <v>200</v>
      </c>
      <c r="E43" s="88"/>
      <c r="F43" s="88"/>
      <c r="G43" s="88"/>
      <c r="J43" s="87"/>
      <c r="K43" s="87"/>
    </row>
    <row r="44" spans="3:22" ht="30.75" customHeight="1">
      <c r="C44" s="344">
        <f>IF($K$2="POO",O44,0)</f>
        <v>0</v>
      </c>
      <c r="D44" s="177"/>
      <c r="E44" s="349"/>
      <c r="F44" s="459">
        <f>IF(K2="POO",R44,0)</f>
        <v>0</v>
      </c>
      <c r="G44" s="459"/>
      <c r="H44" s="459"/>
      <c r="I44" s="459"/>
      <c r="J44" s="459"/>
      <c r="K44" s="87"/>
      <c r="O44" s="344" t="s">
        <v>1226</v>
      </c>
      <c r="P44" s="87"/>
      <c r="Q44" s="87"/>
      <c r="R44" s="440">
        <f>Žádost!$C11</f>
        <v>0</v>
      </c>
      <c r="S44" s="440"/>
      <c r="T44" s="440"/>
      <c r="U44" s="440"/>
      <c r="V44" s="440"/>
    </row>
    <row r="45" spans="3:22" ht="14.25" customHeight="1">
      <c r="C45" s="343">
        <f>IF($K$2="POO",O45,0)</f>
        <v>0</v>
      </c>
      <c r="D45" s="343"/>
      <c r="E45" s="343"/>
      <c r="F45" s="343">
        <f>IF($K$2="POO",R45,0)</f>
        <v>0</v>
      </c>
      <c r="G45" s="343"/>
      <c r="K45" s="87"/>
      <c r="O45" s="343" t="s">
        <v>224</v>
      </c>
      <c r="P45" s="87"/>
      <c r="Q45" s="87"/>
      <c r="R45" s="456">
        <f>Žádost!$C27</f>
        <v>0</v>
      </c>
      <c r="S45" s="456"/>
      <c r="T45" s="456"/>
      <c r="U45" s="456"/>
      <c r="V45" s="456"/>
    </row>
    <row r="46" spans="3:22" ht="14.25" customHeight="1">
      <c r="C46" s="343">
        <f>IF($K$2="POO",O46,0)</f>
        <v>0</v>
      </c>
      <c r="D46" s="343">
        <f>IF($K$2="POO",R46,0)</f>
        <v>0</v>
      </c>
      <c r="E46" s="343"/>
      <c r="F46" s="343"/>
      <c r="G46" s="343"/>
      <c r="K46" s="87"/>
      <c r="O46" s="343" t="s">
        <v>81</v>
      </c>
      <c r="P46" s="87"/>
      <c r="Q46" s="87"/>
      <c r="R46" s="456">
        <f>Žádost!$C26</f>
        <v>0</v>
      </c>
      <c r="S46" s="456"/>
      <c r="T46" s="456"/>
      <c r="U46" s="456"/>
      <c r="V46" s="456"/>
    </row>
    <row r="47" spans="4:11" ht="9.75" customHeight="1">
      <c r="D47" s="87"/>
      <c r="E47" s="87"/>
      <c r="F47" s="87"/>
      <c r="G47" s="87"/>
      <c r="H47" s="87"/>
      <c r="I47" s="87"/>
      <c r="J47" s="87"/>
      <c r="K47" s="87"/>
    </row>
    <row r="48" spans="3:11" ht="15.75">
      <c r="C48" s="77" t="s">
        <v>144</v>
      </c>
      <c r="D48" s="87"/>
      <c r="E48" s="87"/>
      <c r="F48" s="87"/>
      <c r="G48" s="87"/>
      <c r="H48" s="87"/>
      <c r="I48" s="87"/>
      <c r="J48" s="87"/>
      <c r="K48" s="87"/>
    </row>
    <row r="49" spans="3:11" ht="15" customHeight="1">
      <c r="C49" s="77" t="s">
        <v>1200</v>
      </c>
      <c r="D49" s="87"/>
      <c r="E49" s="87"/>
      <c r="F49" s="87"/>
      <c r="G49" s="87"/>
      <c r="H49" s="87"/>
      <c r="I49" s="87"/>
      <c r="J49" s="87"/>
      <c r="K49" s="87"/>
    </row>
    <row r="50" spans="2:10" ht="17.25" customHeight="1">
      <c r="B50" s="84"/>
      <c r="C50" s="446" t="s">
        <v>1224</v>
      </c>
      <c r="D50" s="438"/>
      <c r="E50" s="438"/>
      <c r="F50" s="438"/>
      <c r="G50" s="438"/>
      <c r="H50" s="438"/>
      <c r="I50" s="438"/>
      <c r="J50" s="438"/>
    </row>
    <row r="51" spans="2:12" ht="17.25" customHeight="1">
      <c r="B51" s="84"/>
      <c r="C51" s="438"/>
      <c r="D51" s="438"/>
      <c r="E51" s="438"/>
      <c r="F51" s="438"/>
      <c r="G51" s="438"/>
      <c r="H51" s="438"/>
      <c r="I51" s="438"/>
      <c r="J51" s="438"/>
      <c r="L51" s="150"/>
    </row>
    <row r="52" spans="2:10" ht="33.75" customHeight="1">
      <c r="B52" s="84"/>
      <c r="C52" s="438"/>
      <c r="D52" s="438"/>
      <c r="E52" s="438"/>
      <c r="F52" s="438"/>
      <c r="G52" s="438"/>
      <c r="H52" s="438"/>
      <c r="I52" s="438"/>
      <c r="J52" s="438"/>
    </row>
    <row r="53" spans="2:10" ht="15.75">
      <c r="B53" s="84"/>
      <c r="C53" s="438"/>
      <c r="D53" s="438"/>
      <c r="E53" s="438"/>
      <c r="F53" s="438"/>
      <c r="G53" s="438"/>
      <c r="H53" s="438"/>
      <c r="I53" s="438"/>
      <c r="J53" s="438"/>
    </row>
    <row r="54" spans="2:10" ht="15.75">
      <c r="B54" s="84"/>
      <c r="C54" s="438"/>
      <c r="D54" s="438"/>
      <c r="E54" s="438"/>
      <c r="F54" s="438"/>
      <c r="G54" s="438"/>
      <c r="H54" s="438"/>
      <c r="I54" s="438"/>
      <c r="J54" s="438"/>
    </row>
    <row r="55" spans="2:10" ht="15.75">
      <c r="B55" s="84"/>
      <c r="C55" s="438"/>
      <c r="D55" s="438"/>
      <c r="E55" s="438"/>
      <c r="F55" s="438"/>
      <c r="G55" s="438"/>
      <c r="H55" s="438"/>
      <c r="I55" s="438"/>
      <c r="J55" s="438"/>
    </row>
    <row r="56" spans="2:10" ht="15.75">
      <c r="B56" s="84"/>
      <c r="C56" s="438"/>
      <c r="D56" s="438"/>
      <c r="E56" s="438"/>
      <c r="F56" s="438"/>
      <c r="G56" s="438"/>
      <c r="H56" s="438"/>
      <c r="I56" s="438"/>
      <c r="J56" s="438"/>
    </row>
    <row r="57" spans="2:10" ht="21" customHeight="1">
      <c r="B57" s="84"/>
      <c r="C57" s="438"/>
      <c r="D57" s="438"/>
      <c r="E57" s="438"/>
      <c r="F57" s="438"/>
      <c r="G57" s="438"/>
      <c r="H57" s="438"/>
      <c r="I57" s="438"/>
      <c r="J57" s="438"/>
    </row>
    <row r="58" ht="15.75">
      <c r="C58" s="77" t="s">
        <v>202</v>
      </c>
    </row>
    <row r="59" ht="19.5" customHeight="1">
      <c r="D59" s="80">
        <f>Žádost!C17</f>
        <v>0</v>
      </c>
    </row>
    <row r="60" spans="4:9" ht="15.75">
      <c r="D60" s="77" t="s">
        <v>13</v>
      </c>
      <c r="E60" s="451">
        <f>Žádost!C18</f>
        <v>0</v>
      </c>
      <c r="F60" s="452"/>
      <c r="G60" s="450"/>
      <c r="H60" s="450"/>
      <c r="I60" s="76"/>
    </row>
    <row r="61" spans="3:10" ht="21" customHeight="1">
      <c r="C61" s="437" t="s">
        <v>203</v>
      </c>
      <c r="D61" s="437"/>
      <c r="E61" s="437"/>
      <c r="F61" s="437"/>
      <c r="G61" s="437"/>
      <c r="H61" s="437"/>
      <c r="I61" s="437"/>
      <c r="J61" s="437"/>
    </row>
    <row r="62" spans="3:10" ht="15.75">
      <c r="C62" s="437"/>
      <c r="D62" s="437"/>
      <c r="E62" s="437"/>
      <c r="F62" s="437"/>
      <c r="G62" s="437"/>
      <c r="H62" s="437"/>
      <c r="I62" s="437"/>
      <c r="J62" s="437"/>
    </row>
    <row r="63" spans="3:10" ht="15.75">
      <c r="C63" s="437"/>
      <c r="D63" s="437"/>
      <c r="E63" s="437"/>
      <c r="F63" s="437"/>
      <c r="G63" s="437"/>
      <c r="H63" s="437"/>
      <c r="I63" s="437"/>
      <c r="J63" s="437"/>
    </row>
    <row r="64" spans="3:10" ht="24.75" customHeight="1">
      <c r="C64" s="437"/>
      <c r="D64" s="437"/>
      <c r="E64" s="437"/>
      <c r="F64" s="437"/>
      <c r="G64" s="437"/>
      <c r="H64" s="437"/>
      <c r="I64" s="437"/>
      <c r="J64" s="437"/>
    </row>
    <row r="65" spans="4:10" ht="14.25" customHeight="1">
      <c r="D65" s="89"/>
      <c r="E65" s="89"/>
      <c r="F65" s="89"/>
      <c r="G65" s="89"/>
      <c r="H65" s="89"/>
      <c r="I65" s="89"/>
      <c r="J65" s="89"/>
    </row>
    <row r="66" spans="3:9" ht="17.25" customHeight="1">
      <c r="C66" s="77" t="s">
        <v>1227</v>
      </c>
      <c r="H66" s="453">
        <f>Žádost!C13</f>
        <v>0</v>
      </c>
      <c r="I66" s="454"/>
    </row>
    <row r="67" spans="3:9" ht="15.75">
      <c r="C67" s="77" t="s">
        <v>14</v>
      </c>
      <c r="F67" s="447">
        <f>'Přidělená dotace'!C9</f>
        <v>0</v>
      </c>
      <c r="G67" s="448"/>
      <c r="H67" s="90"/>
      <c r="I67" s="172"/>
    </row>
    <row r="68" spans="3:22" ht="15.75" customHeight="1">
      <c r="C68" s="457" t="str">
        <f>IF(K2="POO",O68,O78)</f>
        <v>Celková dotace z tohoto dotačního programu nesmí přesáhnout 50% celkových nákladů podporované činnosti  v roce 2012.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2012.
(4) Poskytovatel poukáže schválenou dotaci na realizaci podporované činnosti na účet příjemce do 30 dnů od podpisu. 
</v>
      </c>
      <c r="D68" s="457"/>
      <c r="E68" s="457"/>
      <c r="F68" s="457"/>
      <c r="G68" s="457"/>
      <c r="H68" s="457"/>
      <c r="I68" s="457"/>
      <c r="J68" s="457"/>
      <c r="O68" s="457" t="s">
        <v>1230</v>
      </c>
      <c r="P68" s="457"/>
      <c r="Q68" s="457"/>
      <c r="R68" s="457"/>
      <c r="S68" s="457"/>
      <c r="T68" s="457"/>
      <c r="U68" s="457"/>
      <c r="V68" s="457"/>
    </row>
    <row r="69" spans="3:22" ht="15.75">
      <c r="C69" s="457"/>
      <c r="D69" s="457"/>
      <c r="E69" s="457"/>
      <c r="F69" s="457"/>
      <c r="G69" s="457"/>
      <c r="H69" s="457"/>
      <c r="I69" s="457"/>
      <c r="J69" s="457"/>
      <c r="O69" s="457"/>
      <c r="P69" s="457"/>
      <c r="Q69" s="457"/>
      <c r="R69" s="457"/>
      <c r="S69" s="457"/>
      <c r="T69" s="457"/>
      <c r="U69" s="457"/>
      <c r="V69" s="457"/>
    </row>
    <row r="70" spans="3:22" ht="15.75">
      <c r="C70" s="457"/>
      <c r="D70" s="457"/>
      <c r="E70" s="457"/>
      <c r="F70" s="457"/>
      <c r="G70" s="457"/>
      <c r="H70" s="457"/>
      <c r="I70" s="457"/>
      <c r="J70" s="457"/>
      <c r="O70" s="457"/>
      <c r="P70" s="457"/>
      <c r="Q70" s="457"/>
      <c r="R70" s="457"/>
      <c r="S70" s="457"/>
      <c r="T70" s="457"/>
      <c r="U70" s="457"/>
      <c r="V70" s="457"/>
    </row>
    <row r="71" spans="3:22" ht="15.75">
      <c r="C71" s="457"/>
      <c r="D71" s="457"/>
      <c r="E71" s="457"/>
      <c r="F71" s="457"/>
      <c r="G71" s="457"/>
      <c r="H71" s="457"/>
      <c r="I71" s="457"/>
      <c r="J71" s="457"/>
      <c r="O71" s="457"/>
      <c r="P71" s="457"/>
      <c r="Q71" s="457"/>
      <c r="R71" s="457"/>
      <c r="S71" s="457"/>
      <c r="T71" s="457"/>
      <c r="U71" s="457"/>
      <c r="V71" s="457"/>
    </row>
    <row r="72" spans="3:22" ht="15.75">
      <c r="C72" s="457"/>
      <c r="D72" s="457"/>
      <c r="E72" s="457"/>
      <c r="F72" s="457"/>
      <c r="G72" s="457"/>
      <c r="H72" s="457"/>
      <c r="I72" s="457"/>
      <c r="J72" s="457"/>
      <c r="O72" s="457"/>
      <c r="P72" s="457"/>
      <c r="Q72" s="457"/>
      <c r="R72" s="457"/>
      <c r="S72" s="457"/>
      <c r="T72" s="457"/>
      <c r="U72" s="457"/>
      <c r="V72" s="457"/>
    </row>
    <row r="73" spans="3:22" ht="15.75">
      <c r="C73" s="457"/>
      <c r="D73" s="457"/>
      <c r="E73" s="457"/>
      <c r="F73" s="457"/>
      <c r="G73" s="457"/>
      <c r="H73" s="457"/>
      <c r="I73" s="457"/>
      <c r="J73" s="457"/>
      <c r="O73" s="457"/>
      <c r="P73" s="457"/>
      <c r="Q73" s="457"/>
      <c r="R73" s="457"/>
      <c r="S73" s="457"/>
      <c r="T73" s="457"/>
      <c r="U73" s="457"/>
      <c r="V73" s="457"/>
    </row>
    <row r="74" spans="3:22" ht="15.75">
      <c r="C74" s="457"/>
      <c r="D74" s="457"/>
      <c r="E74" s="457"/>
      <c r="F74" s="457"/>
      <c r="G74" s="457"/>
      <c r="H74" s="457"/>
      <c r="I74" s="457"/>
      <c r="J74" s="457"/>
      <c r="O74" s="457"/>
      <c r="P74" s="457"/>
      <c r="Q74" s="457"/>
      <c r="R74" s="457"/>
      <c r="S74" s="457"/>
      <c r="T74" s="457"/>
      <c r="U74" s="457"/>
      <c r="V74" s="457"/>
    </row>
    <row r="75" spans="3:22" ht="15.75">
      <c r="C75" s="457"/>
      <c r="D75" s="457"/>
      <c r="E75" s="457"/>
      <c r="F75" s="457"/>
      <c r="G75" s="457"/>
      <c r="H75" s="457"/>
      <c r="I75" s="457"/>
      <c r="J75" s="457"/>
      <c r="O75" s="457"/>
      <c r="P75" s="457"/>
      <c r="Q75" s="457"/>
      <c r="R75" s="457"/>
      <c r="S75" s="457"/>
      <c r="T75" s="457"/>
      <c r="U75" s="457"/>
      <c r="V75" s="457"/>
    </row>
    <row r="76" spans="3:22" ht="69" customHeight="1">
      <c r="C76" s="443"/>
      <c r="D76" s="443"/>
      <c r="E76" s="443"/>
      <c r="F76" s="443"/>
      <c r="G76" s="443"/>
      <c r="H76" s="443"/>
      <c r="I76" s="443"/>
      <c r="J76" s="443"/>
      <c r="O76" s="443"/>
      <c r="P76" s="443"/>
      <c r="Q76" s="443"/>
      <c r="R76" s="443"/>
      <c r="S76" s="443"/>
      <c r="T76" s="443"/>
      <c r="U76" s="443"/>
      <c r="V76" s="443"/>
    </row>
    <row r="77" ht="15.75">
      <c r="F77" s="75" t="s">
        <v>11</v>
      </c>
    </row>
    <row r="78" spans="5:22" s="177" customFormat="1" ht="22.5" customHeight="1">
      <c r="E78" s="88" t="s">
        <v>12</v>
      </c>
      <c r="O78" s="457" t="s">
        <v>1231</v>
      </c>
      <c r="P78" s="457"/>
      <c r="Q78" s="457"/>
      <c r="R78" s="457"/>
      <c r="S78" s="457"/>
      <c r="T78" s="457"/>
      <c r="U78" s="457"/>
      <c r="V78" s="457"/>
    </row>
    <row r="79" spans="3:22" ht="15.75">
      <c r="C79" s="437" t="s">
        <v>1201</v>
      </c>
      <c r="D79" s="437"/>
      <c r="E79" s="437"/>
      <c r="F79" s="437"/>
      <c r="G79" s="437"/>
      <c r="H79" s="437"/>
      <c r="I79" s="437"/>
      <c r="J79" s="437"/>
      <c r="O79" s="457"/>
      <c r="P79" s="457"/>
      <c r="Q79" s="457"/>
      <c r="R79" s="457"/>
      <c r="S79" s="457"/>
      <c r="T79" s="457"/>
      <c r="U79" s="457"/>
      <c r="V79" s="457"/>
    </row>
    <row r="80" spans="3:22" ht="15.75">
      <c r="C80" s="437"/>
      <c r="D80" s="437"/>
      <c r="E80" s="437"/>
      <c r="F80" s="437"/>
      <c r="G80" s="437"/>
      <c r="H80" s="437"/>
      <c r="I80" s="437"/>
      <c r="J80" s="437"/>
      <c r="O80" s="457"/>
      <c r="P80" s="457"/>
      <c r="Q80" s="457"/>
      <c r="R80" s="457"/>
      <c r="S80" s="457"/>
      <c r="T80" s="457"/>
      <c r="U80" s="457"/>
      <c r="V80" s="457"/>
    </row>
    <row r="81" spans="3:22" ht="15.75">
      <c r="C81" s="437"/>
      <c r="D81" s="437"/>
      <c r="E81" s="437"/>
      <c r="F81" s="437"/>
      <c r="G81" s="437"/>
      <c r="H81" s="437"/>
      <c r="I81" s="437"/>
      <c r="J81" s="437"/>
      <c r="O81" s="457"/>
      <c r="P81" s="457"/>
      <c r="Q81" s="457"/>
      <c r="R81" s="457"/>
      <c r="S81" s="457"/>
      <c r="T81" s="457"/>
      <c r="U81" s="457"/>
      <c r="V81" s="457"/>
    </row>
    <row r="82" spans="3:22" ht="15.75">
      <c r="C82" s="437"/>
      <c r="D82" s="437"/>
      <c r="E82" s="437"/>
      <c r="F82" s="437"/>
      <c r="G82" s="437"/>
      <c r="H82" s="437"/>
      <c r="I82" s="437"/>
      <c r="J82" s="437"/>
      <c r="O82" s="457"/>
      <c r="P82" s="457"/>
      <c r="Q82" s="457"/>
      <c r="R82" s="457"/>
      <c r="S82" s="457"/>
      <c r="T82" s="457"/>
      <c r="U82" s="457"/>
      <c r="V82" s="457"/>
    </row>
    <row r="83" spans="3:22" ht="15.75">
      <c r="C83" s="437"/>
      <c r="D83" s="437"/>
      <c r="E83" s="437"/>
      <c r="F83" s="437"/>
      <c r="G83" s="437"/>
      <c r="H83" s="437"/>
      <c r="I83" s="437"/>
      <c r="J83" s="437"/>
      <c r="O83" s="457"/>
      <c r="P83" s="457"/>
      <c r="Q83" s="457"/>
      <c r="R83" s="457"/>
      <c r="S83" s="457"/>
      <c r="T83" s="457"/>
      <c r="U83" s="457"/>
      <c r="V83" s="457"/>
    </row>
    <row r="84" spans="3:22" ht="15.75">
      <c r="C84" s="437"/>
      <c r="D84" s="437"/>
      <c r="E84" s="437"/>
      <c r="F84" s="437"/>
      <c r="G84" s="437"/>
      <c r="H84" s="437"/>
      <c r="I84" s="437"/>
      <c r="J84" s="437"/>
      <c r="O84" s="457"/>
      <c r="P84" s="457"/>
      <c r="Q84" s="457"/>
      <c r="R84" s="457"/>
      <c r="S84" s="457"/>
      <c r="T84" s="457"/>
      <c r="U84" s="457"/>
      <c r="V84" s="457"/>
    </row>
    <row r="85" spans="3:22" ht="15.75">
      <c r="C85" s="437"/>
      <c r="D85" s="437"/>
      <c r="E85" s="437"/>
      <c r="F85" s="437"/>
      <c r="G85" s="437"/>
      <c r="H85" s="437"/>
      <c r="I85" s="437"/>
      <c r="J85" s="437"/>
      <c r="O85" s="457"/>
      <c r="P85" s="457"/>
      <c r="Q85" s="457"/>
      <c r="R85" s="457"/>
      <c r="S85" s="457"/>
      <c r="T85" s="457"/>
      <c r="U85" s="457"/>
      <c r="V85" s="457"/>
    </row>
    <row r="86" spans="3:22" ht="15.75">
      <c r="C86" s="437"/>
      <c r="D86" s="437"/>
      <c r="E86" s="437"/>
      <c r="F86" s="437"/>
      <c r="G86" s="437"/>
      <c r="H86" s="437"/>
      <c r="I86" s="437"/>
      <c r="J86" s="437"/>
      <c r="O86" s="443"/>
      <c r="P86" s="443"/>
      <c r="Q86" s="443"/>
      <c r="R86" s="443"/>
      <c r="S86" s="443"/>
      <c r="T86" s="443"/>
      <c r="U86" s="443"/>
      <c r="V86" s="443"/>
    </row>
    <row r="87" spans="3:12" ht="15.75">
      <c r="C87" s="437"/>
      <c r="D87" s="437"/>
      <c r="E87" s="437"/>
      <c r="F87" s="437"/>
      <c r="G87" s="437"/>
      <c r="H87" s="437"/>
      <c r="I87" s="437"/>
      <c r="J87" s="437"/>
      <c r="L87" s="80"/>
    </row>
    <row r="88" spans="3:10" ht="15.75">
      <c r="C88" s="437" t="s">
        <v>218</v>
      </c>
      <c r="D88" s="437"/>
      <c r="E88" s="437"/>
      <c r="F88" s="437"/>
      <c r="G88" s="437"/>
      <c r="H88" s="437"/>
      <c r="I88" s="437"/>
      <c r="J88" s="437"/>
    </row>
    <row r="89" spans="3:10" ht="15.75">
      <c r="C89" s="437"/>
      <c r="D89" s="437"/>
      <c r="E89" s="437"/>
      <c r="F89" s="437"/>
      <c r="G89" s="437"/>
      <c r="H89" s="437"/>
      <c r="I89" s="437"/>
      <c r="J89" s="437"/>
    </row>
    <row r="90" spans="3:10" ht="15.75">
      <c r="C90" s="437"/>
      <c r="D90" s="437"/>
      <c r="E90" s="437"/>
      <c r="F90" s="437"/>
      <c r="G90" s="437"/>
      <c r="H90" s="437"/>
      <c r="I90" s="437"/>
      <c r="J90" s="437"/>
    </row>
    <row r="91" spans="3:10" ht="15.75">
      <c r="C91" s="437"/>
      <c r="D91" s="437"/>
      <c r="E91" s="437"/>
      <c r="F91" s="437"/>
      <c r="G91" s="437"/>
      <c r="H91" s="437"/>
      <c r="I91" s="437"/>
      <c r="J91" s="437"/>
    </row>
    <row r="92" spans="3:10" ht="15.75">
      <c r="C92" s="437"/>
      <c r="D92" s="437"/>
      <c r="E92" s="437"/>
      <c r="F92" s="437"/>
      <c r="G92" s="437"/>
      <c r="H92" s="437"/>
      <c r="I92" s="437"/>
      <c r="J92" s="437"/>
    </row>
    <row r="93" spans="3:10" ht="15.75">
      <c r="C93" s="437"/>
      <c r="D93" s="437"/>
      <c r="E93" s="437"/>
      <c r="F93" s="437"/>
      <c r="G93" s="437"/>
      <c r="H93" s="437"/>
      <c r="I93" s="437"/>
      <c r="J93" s="437"/>
    </row>
    <row r="94" spans="3:10" ht="15.75">
      <c r="C94" s="437"/>
      <c r="D94" s="437"/>
      <c r="E94" s="437"/>
      <c r="F94" s="437"/>
      <c r="G94" s="437"/>
      <c r="H94" s="437"/>
      <c r="I94" s="437"/>
      <c r="J94" s="437"/>
    </row>
    <row r="95" spans="3:10" ht="15.75">
      <c r="C95" s="437"/>
      <c r="D95" s="437"/>
      <c r="E95" s="437"/>
      <c r="F95" s="437"/>
      <c r="G95" s="437"/>
      <c r="H95" s="437"/>
      <c r="I95" s="437"/>
      <c r="J95" s="437"/>
    </row>
    <row r="96" spans="3:10" ht="15.75">
      <c r="C96" s="437"/>
      <c r="D96" s="437"/>
      <c r="E96" s="437"/>
      <c r="F96" s="437"/>
      <c r="G96" s="437"/>
      <c r="H96" s="437"/>
      <c r="I96" s="437"/>
      <c r="J96" s="437"/>
    </row>
    <row r="97" spans="3:10" ht="15.75">
      <c r="C97" s="437"/>
      <c r="D97" s="437"/>
      <c r="E97" s="437"/>
      <c r="F97" s="437"/>
      <c r="G97" s="437"/>
      <c r="H97" s="437"/>
      <c r="I97" s="437"/>
      <c r="J97" s="437"/>
    </row>
    <row r="98" spans="3:10" ht="15.75">
      <c r="C98" s="437"/>
      <c r="D98" s="437"/>
      <c r="E98" s="437"/>
      <c r="F98" s="437"/>
      <c r="G98" s="437"/>
      <c r="H98" s="437"/>
      <c r="I98" s="437"/>
      <c r="J98" s="437"/>
    </row>
    <row r="99" spans="3:10" ht="7.5" customHeight="1">
      <c r="C99" s="437"/>
      <c r="D99" s="437"/>
      <c r="E99" s="437"/>
      <c r="F99" s="437"/>
      <c r="G99" s="437"/>
      <c r="H99" s="437"/>
      <c r="I99" s="437"/>
      <c r="J99" s="437"/>
    </row>
    <row r="100" spans="3:10" ht="136.5" customHeight="1">
      <c r="C100" s="437" t="s">
        <v>1239</v>
      </c>
      <c r="D100" s="437"/>
      <c r="E100" s="437"/>
      <c r="F100" s="437"/>
      <c r="G100" s="437"/>
      <c r="H100" s="437"/>
      <c r="I100" s="437"/>
      <c r="J100" s="437"/>
    </row>
    <row r="101" spans="3:10" ht="20.25" customHeight="1">
      <c r="C101" s="437" t="s">
        <v>1234</v>
      </c>
      <c r="D101" s="437"/>
      <c r="E101" s="437"/>
      <c r="F101" s="437"/>
      <c r="G101" s="437"/>
      <c r="H101" s="437"/>
      <c r="I101" s="437"/>
      <c r="J101" s="437"/>
    </row>
    <row r="102" spans="3:10" ht="20.25" customHeight="1">
      <c r="C102" s="437"/>
      <c r="D102" s="437"/>
      <c r="E102" s="437"/>
      <c r="F102" s="437"/>
      <c r="G102" s="437"/>
      <c r="H102" s="437"/>
      <c r="I102" s="437"/>
      <c r="J102" s="437"/>
    </row>
    <row r="103" spans="3:10" ht="20.25" customHeight="1">
      <c r="C103" s="437"/>
      <c r="D103" s="437"/>
      <c r="E103" s="437"/>
      <c r="F103" s="437"/>
      <c r="G103" s="437"/>
      <c r="H103" s="437"/>
      <c r="I103" s="437"/>
      <c r="J103" s="437"/>
    </row>
    <row r="104" spans="3:10" ht="20.25" customHeight="1">
      <c r="C104" s="437"/>
      <c r="D104" s="437"/>
      <c r="E104" s="437"/>
      <c r="F104" s="437"/>
      <c r="G104" s="437"/>
      <c r="H104" s="437"/>
      <c r="I104" s="437"/>
      <c r="J104" s="437"/>
    </row>
    <row r="105" spans="3:10" ht="20.25" customHeight="1">
      <c r="C105" s="437"/>
      <c r="D105" s="437"/>
      <c r="E105" s="437"/>
      <c r="F105" s="437"/>
      <c r="G105" s="437"/>
      <c r="H105" s="437"/>
      <c r="I105" s="437"/>
      <c r="J105" s="437"/>
    </row>
    <row r="106" spans="3:10" ht="16.5" customHeight="1">
      <c r="C106" s="437" t="s">
        <v>1235</v>
      </c>
      <c r="D106" s="437"/>
      <c r="E106" s="437"/>
      <c r="F106" s="437"/>
      <c r="G106" s="437"/>
      <c r="H106" s="437"/>
      <c r="I106" s="437"/>
      <c r="J106" s="437"/>
    </row>
    <row r="107" spans="3:8" ht="19.5" customHeight="1">
      <c r="C107" s="77" t="s">
        <v>216</v>
      </c>
      <c r="E107" s="89"/>
      <c r="F107" s="89"/>
      <c r="G107" s="444">
        <f>G7</f>
        <v>0</v>
      </c>
      <c r="H107" s="444"/>
    </row>
    <row r="108" spans="3:10" ht="15.75">
      <c r="C108" s="437" t="s">
        <v>1236</v>
      </c>
      <c r="D108" s="438"/>
      <c r="E108" s="438"/>
      <c r="F108" s="438"/>
      <c r="G108" s="438"/>
      <c r="H108" s="438"/>
      <c r="I108" s="438"/>
      <c r="J108" s="438"/>
    </row>
    <row r="109" spans="3:10" ht="15.75">
      <c r="C109" s="438"/>
      <c r="D109" s="438"/>
      <c r="E109" s="438"/>
      <c r="F109" s="438"/>
      <c r="G109" s="438"/>
      <c r="H109" s="438"/>
      <c r="I109" s="438"/>
      <c r="J109" s="438"/>
    </row>
    <row r="110" spans="3:10" ht="15.75">
      <c r="C110" s="438"/>
      <c r="D110" s="438"/>
      <c r="E110" s="438"/>
      <c r="F110" s="438"/>
      <c r="G110" s="438"/>
      <c r="H110" s="438"/>
      <c r="I110" s="438"/>
      <c r="J110" s="438"/>
    </row>
    <row r="111" spans="3:10" ht="15.75">
      <c r="C111" s="438"/>
      <c r="D111" s="438"/>
      <c r="E111" s="438"/>
      <c r="F111" s="438"/>
      <c r="G111" s="438"/>
      <c r="H111" s="438"/>
      <c r="I111" s="438"/>
      <c r="J111" s="438"/>
    </row>
    <row r="112" spans="3:10" ht="15.75">
      <c r="C112" s="438"/>
      <c r="D112" s="438"/>
      <c r="E112" s="438"/>
      <c r="F112" s="438"/>
      <c r="G112" s="438"/>
      <c r="H112" s="438"/>
      <c r="I112" s="438"/>
      <c r="J112" s="438"/>
    </row>
    <row r="113" spans="3:10" ht="15.75">
      <c r="C113" s="437" t="s">
        <v>1237</v>
      </c>
      <c r="D113" s="437"/>
      <c r="E113" s="437"/>
      <c r="F113" s="437"/>
      <c r="G113" s="437"/>
      <c r="H113" s="437"/>
      <c r="I113" s="437"/>
      <c r="J113" s="437"/>
    </row>
    <row r="114" spans="3:10" ht="15.75">
      <c r="C114" s="437"/>
      <c r="D114" s="437"/>
      <c r="E114" s="437"/>
      <c r="F114" s="437"/>
      <c r="G114" s="437"/>
      <c r="H114" s="437"/>
      <c r="I114" s="437"/>
      <c r="J114" s="437"/>
    </row>
    <row r="115" spans="3:10" ht="15.75">
      <c r="C115" s="437" t="s">
        <v>1238</v>
      </c>
      <c r="D115" s="437"/>
      <c r="E115" s="437"/>
      <c r="F115" s="437"/>
      <c r="G115" s="437"/>
      <c r="H115" s="437"/>
      <c r="I115" s="437"/>
      <c r="J115" s="437"/>
    </row>
    <row r="116" spans="3:10" ht="15.75">
      <c r="C116" s="437"/>
      <c r="D116" s="437"/>
      <c r="E116" s="437"/>
      <c r="F116" s="437"/>
      <c r="G116" s="437"/>
      <c r="H116" s="437"/>
      <c r="I116" s="437"/>
      <c r="J116" s="437"/>
    </row>
    <row r="117" spans="3:10" ht="15.75">
      <c r="C117" s="437"/>
      <c r="D117" s="437"/>
      <c r="E117" s="437"/>
      <c r="F117" s="437"/>
      <c r="G117" s="437"/>
      <c r="H117" s="437"/>
      <c r="I117" s="437"/>
      <c r="J117" s="437"/>
    </row>
    <row r="118" spans="3:10" ht="15.75">
      <c r="C118" s="437"/>
      <c r="D118" s="437"/>
      <c r="E118" s="437"/>
      <c r="F118" s="437"/>
      <c r="G118" s="437"/>
      <c r="H118" s="437"/>
      <c r="I118" s="437"/>
      <c r="J118" s="437"/>
    </row>
    <row r="119" spans="3:10" ht="15.75">
      <c r="C119" s="437"/>
      <c r="D119" s="437"/>
      <c r="E119" s="437"/>
      <c r="F119" s="437"/>
      <c r="G119" s="437"/>
      <c r="H119" s="437"/>
      <c r="I119" s="437"/>
      <c r="J119" s="437"/>
    </row>
    <row r="120" spans="3:10" ht="15.75">
      <c r="C120" s="437"/>
      <c r="D120" s="437"/>
      <c r="E120" s="437"/>
      <c r="F120" s="437"/>
      <c r="G120" s="437"/>
      <c r="H120" s="437"/>
      <c r="I120" s="437"/>
      <c r="J120" s="437"/>
    </row>
    <row r="121" spans="3:10" ht="15.75">
      <c r="C121" s="437"/>
      <c r="D121" s="437"/>
      <c r="E121" s="437"/>
      <c r="F121" s="437"/>
      <c r="G121" s="437"/>
      <c r="H121" s="437"/>
      <c r="I121" s="437"/>
      <c r="J121" s="437"/>
    </row>
    <row r="122" spans="3:10" ht="15.75">
      <c r="C122" s="437"/>
      <c r="D122" s="437"/>
      <c r="E122" s="437"/>
      <c r="F122" s="437"/>
      <c r="G122" s="437"/>
      <c r="H122" s="437"/>
      <c r="I122" s="437"/>
      <c r="J122" s="437"/>
    </row>
    <row r="123" spans="3:10" ht="15.75">
      <c r="C123" s="437"/>
      <c r="D123" s="437"/>
      <c r="E123" s="437"/>
      <c r="F123" s="437"/>
      <c r="G123" s="437"/>
      <c r="H123" s="437"/>
      <c r="I123" s="437"/>
      <c r="J123" s="437"/>
    </row>
    <row r="124" spans="3:10" ht="15.75">
      <c r="C124" s="437"/>
      <c r="D124" s="437"/>
      <c r="E124" s="437"/>
      <c r="F124" s="437"/>
      <c r="G124" s="437"/>
      <c r="H124" s="437"/>
      <c r="I124" s="437"/>
      <c r="J124" s="437"/>
    </row>
    <row r="125" spans="3:10" ht="15.75">
      <c r="C125" s="89"/>
      <c r="D125" s="89"/>
      <c r="E125" s="89"/>
      <c r="F125" s="89"/>
      <c r="G125" s="89"/>
      <c r="H125" s="89"/>
      <c r="I125" s="89"/>
      <c r="J125" s="89"/>
    </row>
    <row r="126" spans="3:10" ht="15.75">
      <c r="C126" s="440" t="s">
        <v>1203</v>
      </c>
      <c r="D126" s="440"/>
      <c r="E126" s="440"/>
      <c r="F126" s="440"/>
      <c r="G126" s="440"/>
      <c r="H126" s="440"/>
      <c r="I126" s="440"/>
      <c r="J126" s="440"/>
    </row>
    <row r="127" spans="3:10" ht="15.75">
      <c r="C127" s="440"/>
      <c r="D127" s="440"/>
      <c r="E127" s="440"/>
      <c r="F127" s="440"/>
      <c r="G127" s="440"/>
      <c r="H127" s="440"/>
      <c r="I127" s="440"/>
      <c r="J127" s="440"/>
    </row>
    <row r="128" spans="3:10" ht="15.75">
      <c r="C128" s="440"/>
      <c r="D128" s="440"/>
      <c r="E128" s="440"/>
      <c r="F128" s="440"/>
      <c r="G128" s="440"/>
      <c r="H128" s="440"/>
      <c r="I128" s="440"/>
      <c r="J128" s="440"/>
    </row>
    <row r="129" spans="3:10" ht="15.75">
      <c r="C129" s="440"/>
      <c r="D129" s="440"/>
      <c r="E129" s="440"/>
      <c r="F129" s="440"/>
      <c r="G129" s="440"/>
      <c r="H129" s="440"/>
      <c r="I129" s="440"/>
      <c r="J129" s="440"/>
    </row>
    <row r="130" spans="3:10" ht="15.75">
      <c r="C130" s="440"/>
      <c r="D130" s="440"/>
      <c r="E130" s="440"/>
      <c r="F130" s="440"/>
      <c r="G130" s="440"/>
      <c r="H130" s="440"/>
      <c r="I130" s="440"/>
      <c r="J130" s="440"/>
    </row>
    <row r="131" spans="3:10" ht="15.75">
      <c r="C131" s="440"/>
      <c r="D131" s="440"/>
      <c r="E131" s="440"/>
      <c r="F131" s="440"/>
      <c r="G131" s="440"/>
      <c r="H131" s="440"/>
      <c r="I131" s="440"/>
      <c r="J131" s="440"/>
    </row>
    <row r="132" spans="3:10" ht="15.75">
      <c r="C132" s="440"/>
      <c r="D132" s="440"/>
      <c r="E132" s="440"/>
      <c r="F132" s="440"/>
      <c r="G132" s="440"/>
      <c r="H132" s="440"/>
      <c r="I132" s="440"/>
      <c r="J132" s="440"/>
    </row>
    <row r="133" spans="3:10" ht="30" customHeight="1">
      <c r="C133" s="440"/>
      <c r="D133" s="440"/>
      <c r="E133" s="440"/>
      <c r="F133" s="440"/>
      <c r="G133" s="440"/>
      <c r="H133" s="440"/>
      <c r="I133" s="440"/>
      <c r="J133" s="440"/>
    </row>
    <row r="134" spans="3:10" ht="9" customHeight="1">
      <c r="C134" s="101"/>
      <c r="D134" s="101"/>
      <c r="E134" s="101"/>
      <c r="F134" s="101"/>
      <c r="G134" s="101"/>
      <c r="H134" s="101"/>
      <c r="I134" s="101"/>
      <c r="J134" s="101"/>
    </row>
    <row r="135" spans="3:10" ht="15.75">
      <c r="C135" s="437" t="s">
        <v>1202</v>
      </c>
      <c r="D135" s="437"/>
      <c r="E135" s="437"/>
      <c r="F135" s="437"/>
      <c r="G135" s="437"/>
      <c r="H135" s="437"/>
      <c r="I135" s="437"/>
      <c r="J135" s="437"/>
    </row>
    <row r="136" spans="3:10" ht="15.75">
      <c r="C136" s="437"/>
      <c r="D136" s="437"/>
      <c r="E136" s="437"/>
      <c r="F136" s="437"/>
      <c r="G136" s="437"/>
      <c r="H136" s="437"/>
      <c r="I136" s="437"/>
      <c r="J136" s="437"/>
    </row>
    <row r="137" spans="3:10" ht="15.75">
      <c r="C137" s="437"/>
      <c r="D137" s="437"/>
      <c r="E137" s="437"/>
      <c r="F137" s="437"/>
      <c r="G137" s="437"/>
      <c r="H137" s="437"/>
      <c r="I137" s="437"/>
      <c r="J137" s="437"/>
    </row>
    <row r="138" spans="3:10" ht="15.75">
      <c r="C138" s="437"/>
      <c r="D138" s="437"/>
      <c r="E138" s="437"/>
      <c r="F138" s="437"/>
      <c r="G138" s="437"/>
      <c r="H138" s="437"/>
      <c r="I138" s="437"/>
      <c r="J138" s="437"/>
    </row>
    <row r="139" spans="3:10" ht="15.75">
      <c r="C139" s="437"/>
      <c r="D139" s="437"/>
      <c r="E139" s="437"/>
      <c r="F139" s="437"/>
      <c r="G139" s="437"/>
      <c r="H139" s="437"/>
      <c r="I139" s="437"/>
      <c r="J139" s="437"/>
    </row>
    <row r="140" spans="2:10" ht="34.5" customHeight="1">
      <c r="B140" s="169"/>
      <c r="C140" s="441" t="s">
        <v>1204</v>
      </c>
      <c r="D140" s="442"/>
      <c r="E140" s="442"/>
      <c r="F140" s="442"/>
      <c r="G140" s="442"/>
      <c r="H140" s="442"/>
      <c r="I140" s="442"/>
      <c r="J140" s="443"/>
    </row>
    <row r="141" spans="2:10" ht="14.25" customHeight="1">
      <c r="B141" s="169"/>
      <c r="C141" s="345"/>
      <c r="D141" s="346"/>
      <c r="E141" s="346"/>
      <c r="F141" s="346"/>
      <c r="G141" s="347"/>
      <c r="H141" s="347"/>
      <c r="I141" s="347"/>
      <c r="J141" s="170"/>
    </row>
    <row r="142" spans="3:10" ht="48.75" customHeight="1">
      <c r="C142" s="437" t="s">
        <v>1205</v>
      </c>
      <c r="D142" s="437"/>
      <c r="E142" s="437"/>
      <c r="F142" s="437"/>
      <c r="G142" s="437"/>
      <c r="H142" s="437"/>
      <c r="I142" s="437"/>
      <c r="J142" s="437"/>
    </row>
    <row r="143" spans="3:22" ht="15.75" customHeight="1">
      <c r="C143" s="437" t="str">
        <f>IF(K2="POO",O143,IF(K2="obec",O175,O158))</f>
        <v>(4) Do 31. ledna 2013 musí být vráceny (připsány na účet Královéhradeckého kraje) nevyčerpané peněžní prostředky, které byly poskytnuty formou dotace z rozpočtu Královéhradeckého kraje na podporovanou činnost, na účet Královéhradeckého kraje číslo 27-2031110287/0100 vedený u Komerční banky Hradec Králové. Do 16.ledna 2013 zašle příjemce zprávu o dočerpání dotace, popř.avízo o vrácení dotace nebo její části elektronicky na odbor sociálních věcí.
(5)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2013.
(6) V případě, že bude realizace podporované činnosti ukončena dříve než 31. prosince 2012, je příjemce povinen předložit  vyúčtování a navrátit nevyčerpané finanční prostředky z rozpočtu Královéhradeckého kraje do 30 dnů po ukončení  realizace podporované činnosti. V takovém případě se prostředky vracejí na účet č. 27-2031110287/0100 vedený u Komerční banky Hradec Králové.</v>
      </c>
      <c r="D143" s="437"/>
      <c r="E143" s="437"/>
      <c r="F143" s="437"/>
      <c r="G143" s="437"/>
      <c r="H143" s="437"/>
      <c r="I143" s="437"/>
      <c r="J143" s="437"/>
      <c r="K143" s="348"/>
      <c r="O143" s="437" t="s">
        <v>1223</v>
      </c>
      <c r="P143" s="443"/>
      <c r="Q143" s="443"/>
      <c r="R143" s="443"/>
      <c r="S143" s="443"/>
      <c r="T143" s="443"/>
      <c r="U143" s="443"/>
      <c r="V143" s="443"/>
    </row>
    <row r="144" spans="3:22" ht="15.75">
      <c r="C144" s="437"/>
      <c r="D144" s="437"/>
      <c r="E144" s="437"/>
      <c r="F144" s="437"/>
      <c r="G144" s="437"/>
      <c r="H144" s="437"/>
      <c r="I144" s="437"/>
      <c r="J144" s="437"/>
      <c r="O144" s="443"/>
      <c r="P144" s="443"/>
      <c r="Q144" s="443"/>
      <c r="R144" s="443"/>
      <c r="S144" s="443"/>
      <c r="T144" s="443"/>
      <c r="U144" s="443"/>
      <c r="V144" s="443"/>
    </row>
    <row r="145" spans="3:22" ht="15.75">
      <c r="C145" s="437"/>
      <c r="D145" s="437"/>
      <c r="E145" s="437"/>
      <c r="F145" s="437"/>
      <c r="G145" s="437"/>
      <c r="H145" s="437"/>
      <c r="I145" s="437"/>
      <c r="J145" s="437"/>
      <c r="O145" s="443"/>
      <c r="P145" s="443"/>
      <c r="Q145" s="443"/>
      <c r="R145" s="443"/>
      <c r="S145" s="443"/>
      <c r="T145" s="443"/>
      <c r="U145" s="443"/>
      <c r="V145" s="443"/>
    </row>
    <row r="146" spans="3:22" ht="15.75">
      <c r="C146" s="437"/>
      <c r="D146" s="437"/>
      <c r="E146" s="437"/>
      <c r="F146" s="437"/>
      <c r="G146" s="437"/>
      <c r="H146" s="437"/>
      <c r="I146" s="437"/>
      <c r="J146" s="437"/>
      <c r="O146" s="443"/>
      <c r="P146" s="443"/>
      <c r="Q146" s="443"/>
      <c r="R146" s="443"/>
      <c r="S146" s="443"/>
      <c r="T146" s="443"/>
      <c r="U146" s="443"/>
      <c r="V146" s="443"/>
    </row>
    <row r="147" spans="3:22" ht="15.75">
      <c r="C147" s="437"/>
      <c r="D147" s="437"/>
      <c r="E147" s="437"/>
      <c r="F147" s="437"/>
      <c r="G147" s="437"/>
      <c r="H147" s="437"/>
      <c r="I147" s="437"/>
      <c r="J147" s="437"/>
      <c r="O147" s="443"/>
      <c r="P147" s="443"/>
      <c r="Q147" s="443"/>
      <c r="R147" s="443"/>
      <c r="S147" s="443"/>
      <c r="T147" s="443"/>
      <c r="U147" s="443"/>
      <c r="V147" s="443"/>
    </row>
    <row r="148" spans="3:22" ht="15.75">
      <c r="C148" s="437"/>
      <c r="D148" s="437"/>
      <c r="E148" s="437"/>
      <c r="F148" s="437"/>
      <c r="G148" s="437"/>
      <c r="H148" s="437"/>
      <c r="I148" s="437"/>
      <c r="J148" s="437"/>
      <c r="O148" s="443"/>
      <c r="P148" s="443"/>
      <c r="Q148" s="443"/>
      <c r="R148" s="443"/>
      <c r="S148" s="443"/>
      <c r="T148" s="443"/>
      <c r="U148" s="443"/>
      <c r="V148" s="443"/>
    </row>
    <row r="149" spans="3:22" ht="15.75">
      <c r="C149" s="437"/>
      <c r="D149" s="437"/>
      <c r="E149" s="437"/>
      <c r="F149" s="437"/>
      <c r="G149" s="437"/>
      <c r="H149" s="437"/>
      <c r="I149" s="437"/>
      <c r="J149" s="437"/>
      <c r="O149" s="443"/>
      <c r="P149" s="443"/>
      <c r="Q149" s="443"/>
      <c r="R149" s="443"/>
      <c r="S149" s="443"/>
      <c r="T149" s="443"/>
      <c r="U149" s="443"/>
      <c r="V149" s="443"/>
    </row>
    <row r="150" spans="3:22" ht="15.75">
      <c r="C150" s="437"/>
      <c r="D150" s="437"/>
      <c r="E150" s="437"/>
      <c r="F150" s="437"/>
      <c r="G150" s="437"/>
      <c r="H150" s="437"/>
      <c r="I150" s="437"/>
      <c r="J150" s="437"/>
      <c r="O150" s="443"/>
      <c r="P150" s="443"/>
      <c r="Q150" s="443"/>
      <c r="R150" s="443"/>
      <c r="S150" s="443"/>
      <c r="T150" s="443"/>
      <c r="U150" s="443"/>
      <c r="V150" s="443"/>
    </row>
    <row r="151" spans="3:22" ht="15.75">
      <c r="C151" s="437"/>
      <c r="D151" s="437"/>
      <c r="E151" s="437"/>
      <c r="F151" s="437"/>
      <c r="G151" s="437"/>
      <c r="H151" s="437"/>
      <c r="I151" s="437"/>
      <c r="J151" s="437"/>
      <c r="O151" s="443"/>
      <c r="P151" s="443"/>
      <c r="Q151" s="443"/>
      <c r="R151" s="443"/>
      <c r="S151" s="443"/>
      <c r="T151" s="443"/>
      <c r="U151" s="443"/>
      <c r="V151" s="443"/>
    </row>
    <row r="152" spans="3:22" ht="15.75">
      <c r="C152" s="437"/>
      <c r="D152" s="437"/>
      <c r="E152" s="437"/>
      <c r="F152" s="437"/>
      <c r="G152" s="437"/>
      <c r="H152" s="437"/>
      <c r="I152" s="437"/>
      <c r="J152" s="437"/>
      <c r="O152" s="443"/>
      <c r="P152" s="443"/>
      <c r="Q152" s="443"/>
      <c r="R152" s="443"/>
      <c r="S152" s="443"/>
      <c r="T152" s="443"/>
      <c r="U152" s="443"/>
      <c r="V152" s="443"/>
    </row>
    <row r="153" spans="3:22" ht="15.75">
      <c r="C153" s="437"/>
      <c r="D153" s="437"/>
      <c r="E153" s="437"/>
      <c r="F153" s="437"/>
      <c r="G153" s="437"/>
      <c r="H153" s="437"/>
      <c r="I153" s="437"/>
      <c r="J153" s="437"/>
      <c r="O153" s="443"/>
      <c r="P153" s="443"/>
      <c r="Q153" s="443"/>
      <c r="R153" s="443"/>
      <c r="S153" s="443"/>
      <c r="T153" s="443"/>
      <c r="U153" s="443"/>
      <c r="V153" s="443"/>
    </row>
    <row r="154" spans="3:22" ht="15.75">
      <c r="C154" s="437"/>
      <c r="D154" s="437"/>
      <c r="E154" s="437"/>
      <c r="F154" s="437"/>
      <c r="G154" s="437"/>
      <c r="H154" s="437"/>
      <c r="I154" s="437"/>
      <c r="J154" s="437"/>
      <c r="O154" s="443"/>
      <c r="P154" s="443"/>
      <c r="Q154" s="443"/>
      <c r="R154" s="443"/>
      <c r="S154" s="443"/>
      <c r="T154" s="443"/>
      <c r="U154" s="443"/>
      <c r="V154" s="443"/>
    </row>
    <row r="155" spans="3:22" ht="15.75">
      <c r="C155" s="437"/>
      <c r="D155" s="437"/>
      <c r="E155" s="437"/>
      <c r="F155" s="437"/>
      <c r="G155" s="437"/>
      <c r="H155" s="437"/>
      <c r="I155" s="437"/>
      <c r="J155" s="437"/>
      <c r="O155" s="443"/>
      <c r="P155" s="443"/>
      <c r="Q155" s="443"/>
      <c r="R155" s="443"/>
      <c r="S155" s="443"/>
      <c r="T155" s="443"/>
      <c r="U155" s="443"/>
      <c r="V155" s="443"/>
    </row>
    <row r="156" spans="3:22" ht="36.75" customHeight="1">
      <c r="C156" s="437"/>
      <c r="D156" s="437"/>
      <c r="E156" s="437"/>
      <c r="F156" s="437"/>
      <c r="G156" s="437"/>
      <c r="H156" s="437"/>
      <c r="I156" s="437"/>
      <c r="J156" s="437"/>
      <c r="O156" s="443"/>
      <c r="P156" s="443"/>
      <c r="Q156" s="443"/>
      <c r="R156" s="443"/>
      <c r="S156" s="443"/>
      <c r="T156" s="443"/>
      <c r="U156" s="443"/>
      <c r="V156" s="443"/>
    </row>
    <row r="157" spans="3:10" ht="15.75">
      <c r="C157" s="437" t="s">
        <v>1229</v>
      </c>
      <c r="D157" s="437"/>
      <c r="E157" s="437"/>
      <c r="F157" s="437"/>
      <c r="G157" s="437"/>
      <c r="H157" s="437"/>
      <c r="I157" s="437"/>
      <c r="J157" s="437"/>
    </row>
    <row r="158" spans="3:22" ht="15.75" customHeight="1">
      <c r="C158" s="437"/>
      <c r="D158" s="437"/>
      <c r="E158" s="437"/>
      <c r="F158" s="437"/>
      <c r="G158" s="437"/>
      <c r="H158" s="437"/>
      <c r="I158" s="437"/>
      <c r="J158" s="437"/>
      <c r="O158" s="437" t="s">
        <v>1228</v>
      </c>
      <c r="P158" s="443"/>
      <c r="Q158" s="443"/>
      <c r="R158" s="443"/>
      <c r="S158" s="443"/>
      <c r="T158" s="443"/>
      <c r="U158" s="443"/>
      <c r="V158" s="443"/>
    </row>
    <row r="159" spans="3:22" ht="15.75">
      <c r="C159" s="437"/>
      <c r="D159" s="437"/>
      <c r="E159" s="437"/>
      <c r="F159" s="437"/>
      <c r="G159" s="437"/>
      <c r="H159" s="437"/>
      <c r="I159" s="437"/>
      <c r="J159" s="437"/>
      <c r="O159" s="443"/>
      <c r="P159" s="443"/>
      <c r="Q159" s="443"/>
      <c r="R159" s="443"/>
      <c r="S159" s="443"/>
      <c r="T159" s="443"/>
      <c r="U159" s="443"/>
      <c r="V159" s="443"/>
    </row>
    <row r="160" spans="3:22" ht="15.75">
      <c r="C160" s="437"/>
      <c r="D160" s="437"/>
      <c r="E160" s="437"/>
      <c r="F160" s="437"/>
      <c r="G160" s="437"/>
      <c r="H160" s="437"/>
      <c r="I160" s="437"/>
      <c r="J160" s="437"/>
      <c r="O160" s="443"/>
      <c r="P160" s="443"/>
      <c r="Q160" s="443"/>
      <c r="R160" s="443"/>
      <c r="S160" s="443"/>
      <c r="T160" s="443"/>
      <c r="U160" s="443"/>
      <c r="V160" s="443"/>
    </row>
    <row r="161" spans="3:22" ht="15.75">
      <c r="C161" s="437"/>
      <c r="D161" s="437"/>
      <c r="E161" s="437"/>
      <c r="F161" s="437"/>
      <c r="G161" s="437"/>
      <c r="H161" s="437"/>
      <c r="I161" s="437"/>
      <c r="J161" s="437"/>
      <c r="O161" s="443"/>
      <c r="P161" s="443"/>
      <c r="Q161" s="443"/>
      <c r="R161" s="443"/>
      <c r="S161" s="443"/>
      <c r="T161" s="443"/>
      <c r="U161" s="443"/>
      <c r="V161" s="443"/>
    </row>
    <row r="162" spans="3:22" ht="15.75">
      <c r="C162" s="437"/>
      <c r="D162" s="437"/>
      <c r="E162" s="437"/>
      <c r="F162" s="437"/>
      <c r="G162" s="437"/>
      <c r="H162" s="437"/>
      <c r="I162" s="437"/>
      <c r="J162" s="437"/>
      <c r="O162" s="443"/>
      <c r="P162" s="443"/>
      <c r="Q162" s="443"/>
      <c r="R162" s="443"/>
      <c r="S162" s="443"/>
      <c r="T162" s="443"/>
      <c r="U162" s="443"/>
      <c r="V162" s="443"/>
    </row>
    <row r="163" spans="3:22" ht="15.75">
      <c r="C163" s="437"/>
      <c r="D163" s="437"/>
      <c r="E163" s="437"/>
      <c r="F163" s="437"/>
      <c r="G163" s="437"/>
      <c r="H163" s="437"/>
      <c r="I163" s="437"/>
      <c r="J163" s="437"/>
      <c r="O163" s="443"/>
      <c r="P163" s="443"/>
      <c r="Q163" s="443"/>
      <c r="R163" s="443"/>
      <c r="S163" s="443"/>
      <c r="T163" s="443"/>
      <c r="U163" s="443"/>
      <c r="V163" s="443"/>
    </row>
    <row r="164" spans="3:22" ht="15.75">
      <c r="C164" s="437"/>
      <c r="D164" s="437"/>
      <c r="E164" s="437"/>
      <c r="F164" s="437"/>
      <c r="G164" s="437"/>
      <c r="H164" s="437"/>
      <c r="I164" s="437"/>
      <c r="J164" s="437"/>
      <c r="O164" s="443"/>
      <c r="P164" s="443"/>
      <c r="Q164" s="443"/>
      <c r="R164" s="443"/>
      <c r="S164" s="443"/>
      <c r="T164" s="443"/>
      <c r="U164" s="443"/>
      <c r="V164" s="443"/>
    </row>
    <row r="165" spans="3:22" ht="15.75">
      <c r="C165" s="437"/>
      <c r="D165" s="437"/>
      <c r="E165" s="437"/>
      <c r="F165" s="437"/>
      <c r="G165" s="437"/>
      <c r="H165" s="437"/>
      <c r="I165" s="437"/>
      <c r="J165" s="437"/>
      <c r="O165" s="443"/>
      <c r="P165" s="443"/>
      <c r="Q165" s="443"/>
      <c r="R165" s="443"/>
      <c r="S165" s="443"/>
      <c r="T165" s="443"/>
      <c r="U165" s="443"/>
      <c r="V165" s="443"/>
    </row>
    <row r="166" spans="3:22" ht="15.75">
      <c r="C166" s="437"/>
      <c r="D166" s="437"/>
      <c r="E166" s="437"/>
      <c r="F166" s="437"/>
      <c r="G166" s="437"/>
      <c r="H166" s="437"/>
      <c r="I166" s="437"/>
      <c r="J166" s="437"/>
      <c r="O166" s="443"/>
      <c r="P166" s="443"/>
      <c r="Q166" s="443"/>
      <c r="R166" s="443"/>
      <c r="S166" s="443"/>
      <c r="T166" s="443"/>
      <c r="U166" s="443"/>
      <c r="V166" s="443"/>
    </row>
    <row r="167" spans="3:22" ht="10.5" customHeight="1">
      <c r="C167" s="437"/>
      <c r="D167" s="437"/>
      <c r="E167" s="437"/>
      <c r="F167" s="437"/>
      <c r="G167" s="437"/>
      <c r="H167" s="437"/>
      <c r="I167" s="437"/>
      <c r="J167" s="437"/>
      <c r="O167" s="443"/>
      <c r="P167" s="443"/>
      <c r="Q167" s="443"/>
      <c r="R167" s="443"/>
      <c r="S167" s="443"/>
      <c r="T167" s="443"/>
      <c r="U167" s="443"/>
      <c r="V167" s="443"/>
    </row>
    <row r="168" spans="2:22" ht="27" customHeight="1">
      <c r="B168" s="84"/>
      <c r="C168" s="437" t="s">
        <v>1206</v>
      </c>
      <c r="D168" s="438"/>
      <c r="E168" s="438"/>
      <c r="F168" s="438"/>
      <c r="G168" s="438"/>
      <c r="H168" s="438"/>
      <c r="I168" s="438"/>
      <c r="J168" s="438"/>
      <c r="O168" s="443"/>
      <c r="P168" s="443"/>
      <c r="Q168" s="443"/>
      <c r="R168" s="443"/>
      <c r="S168" s="443"/>
      <c r="T168" s="443"/>
      <c r="U168" s="443"/>
      <c r="V168" s="443"/>
    </row>
    <row r="169" spans="2:22" ht="15.75">
      <c r="B169" s="84"/>
      <c r="C169" s="438"/>
      <c r="D169" s="438"/>
      <c r="E169" s="438"/>
      <c r="F169" s="438"/>
      <c r="G169" s="438"/>
      <c r="H169" s="438"/>
      <c r="I169" s="438"/>
      <c r="J169" s="438"/>
      <c r="O169" s="443"/>
      <c r="P169" s="443"/>
      <c r="Q169" s="443"/>
      <c r="R169" s="443"/>
      <c r="S169" s="443"/>
      <c r="T169" s="443"/>
      <c r="U169" s="443"/>
      <c r="V169" s="443"/>
    </row>
    <row r="170" spans="2:22" ht="15.75">
      <c r="B170" s="84"/>
      <c r="C170" s="438"/>
      <c r="D170" s="438"/>
      <c r="E170" s="438"/>
      <c r="F170" s="438"/>
      <c r="G170" s="438"/>
      <c r="H170" s="438"/>
      <c r="I170" s="438"/>
      <c r="J170" s="438"/>
      <c r="O170" s="443"/>
      <c r="P170" s="443"/>
      <c r="Q170" s="443"/>
      <c r="R170" s="443"/>
      <c r="S170" s="443"/>
      <c r="T170" s="443"/>
      <c r="U170" s="443"/>
      <c r="V170" s="443"/>
    </row>
    <row r="171" spans="2:22" ht="17.25" customHeight="1">
      <c r="B171" s="84"/>
      <c r="C171" s="438"/>
      <c r="D171" s="438"/>
      <c r="E171" s="438"/>
      <c r="F171" s="438"/>
      <c r="G171" s="438"/>
      <c r="H171" s="438"/>
      <c r="I171" s="438"/>
      <c r="J171" s="438"/>
      <c r="O171" s="443"/>
      <c r="P171" s="443"/>
      <c r="Q171" s="443"/>
      <c r="R171" s="443"/>
      <c r="S171" s="443"/>
      <c r="T171" s="443"/>
      <c r="U171" s="443"/>
      <c r="V171" s="443"/>
    </row>
    <row r="172" spans="2:22" ht="15.75">
      <c r="B172" s="84"/>
      <c r="C172" s="438"/>
      <c r="D172" s="438"/>
      <c r="E172" s="438"/>
      <c r="F172" s="438"/>
      <c r="G172" s="438"/>
      <c r="H172" s="438"/>
      <c r="I172" s="438"/>
      <c r="J172" s="438"/>
      <c r="O172" s="443"/>
      <c r="P172" s="443"/>
      <c r="Q172" s="443"/>
      <c r="R172" s="443"/>
      <c r="S172" s="443"/>
      <c r="T172" s="443"/>
      <c r="U172" s="443"/>
      <c r="V172" s="443"/>
    </row>
    <row r="173" spans="2:22" ht="18.75" customHeight="1">
      <c r="B173" s="84"/>
      <c r="C173" s="438"/>
      <c r="D173" s="438"/>
      <c r="E173" s="438"/>
      <c r="F173" s="438"/>
      <c r="G173" s="438"/>
      <c r="H173" s="438"/>
      <c r="I173" s="438"/>
      <c r="J173" s="438"/>
      <c r="O173" s="443"/>
      <c r="P173" s="443"/>
      <c r="Q173" s="443"/>
      <c r="R173" s="443"/>
      <c r="S173" s="443"/>
      <c r="T173" s="443"/>
      <c r="U173" s="443"/>
      <c r="V173" s="443"/>
    </row>
    <row r="174" spans="2:22" ht="33" customHeight="1">
      <c r="B174" s="84"/>
      <c r="C174" s="438"/>
      <c r="D174" s="438"/>
      <c r="E174" s="438"/>
      <c r="F174" s="438"/>
      <c r="G174" s="438"/>
      <c r="H174" s="438"/>
      <c r="I174" s="438"/>
      <c r="J174" s="438"/>
      <c r="O174" s="443"/>
      <c r="P174" s="443"/>
      <c r="Q174" s="443"/>
      <c r="R174" s="443"/>
      <c r="S174" s="443"/>
      <c r="T174" s="443"/>
      <c r="U174" s="443"/>
      <c r="V174" s="443"/>
    </row>
    <row r="175" spans="2:22" ht="343.5" customHeight="1">
      <c r="B175" s="84"/>
      <c r="C175" s="438"/>
      <c r="D175" s="438"/>
      <c r="E175" s="438"/>
      <c r="F175" s="438"/>
      <c r="G175" s="438"/>
      <c r="H175" s="438"/>
      <c r="I175" s="438"/>
      <c r="J175" s="438"/>
      <c r="O175" s="437" t="s">
        <v>1233</v>
      </c>
      <c r="P175" s="443"/>
      <c r="Q175" s="443"/>
      <c r="R175" s="443"/>
      <c r="S175" s="443"/>
      <c r="T175" s="443"/>
      <c r="U175" s="443"/>
      <c r="V175" s="443"/>
    </row>
    <row r="176" spans="3:22" ht="36.75" customHeight="1">
      <c r="C176" s="437" t="s">
        <v>217</v>
      </c>
      <c r="D176" s="437"/>
      <c r="E176" s="437"/>
      <c r="F176" s="437"/>
      <c r="G176" s="437"/>
      <c r="H176" s="437"/>
      <c r="I176" s="437"/>
      <c r="J176" s="437"/>
      <c r="O176" s="443"/>
      <c r="P176" s="443"/>
      <c r="Q176" s="443"/>
      <c r="R176" s="443"/>
      <c r="S176" s="443"/>
      <c r="T176" s="443"/>
      <c r="U176" s="443"/>
      <c r="V176" s="443"/>
    </row>
    <row r="177" spans="3:22" ht="15.75">
      <c r="C177" s="437"/>
      <c r="D177" s="437"/>
      <c r="E177" s="437"/>
      <c r="F177" s="437"/>
      <c r="G177" s="437"/>
      <c r="H177" s="437"/>
      <c r="I177" s="437"/>
      <c r="J177" s="437"/>
      <c r="O177" s="443"/>
      <c r="P177" s="443"/>
      <c r="Q177" s="443"/>
      <c r="R177" s="443"/>
      <c r="S177" s="443"/>
      <c r="T177" s="443"/>
      <c r="U177" s="443"/>
      <c r="V177" s="443"/>
    </row>
    <row r="178" spans="3:22" ht="15.75">
      <c r="C178" s="437"/>
      <c r="D178" s="437"/>
      <c r="E178" s="437"/>
      <c r="F178" s="437"/>
      <c r="G178" s="437"/>
      <c r="H178" s="437"/>
      <c r="I178" s="437"/>
      <c r="J178" s="437"/>
      <c r="O178" s="443"/>
      <c r="P178" s="443"/>
      <c r="Q178" s="443"/>
      <c r="R178" s="443"/>
      <c r="S178" s="443"/>
      <c r="T178" s="443"/>
      <c r="U178" s="443"/>
      <c r="V178" s="443"/>
    </row>
    <row r="179" spans="3:22" ht="15.75">
      <c r="C179" s="437"/>
      <c r="D179" s="437"/>
      <c r="E179" s="437"/>
      <c r="F179" s="437"/>
      <c r="G179" s="437"/>
      <c r="H179" s="437"/>
      <c r="I179" s="437"/>
      <c r="J179" s="437"/>
      <c r="O179" s="443"/>
      <c r="P179" s="443"/>
      <c r="Q179" s="443"/>
      <c r="R179" s="443"/>
      <c r="S179" s="443"/>
      <c r="T179" s="443"/>
      <c r="U179" s="443"/>
      <c r="V179" s="443"/>
    </row>
    <row r="180" spans="3:22" ht="15.75">
      <c r="C180" s="437"/>
      <c r="D180" s="437"/>
      <c r="E180" s="437"/>
      <c r="F180" s="437"/>
      <c r="G180" s="437"/>
      <c r="H180" s="437"/>
      <c r="I180" s="437"/>
      <c r="J180" s="437"/>
      <c r="O180" s="443"/>
      <c r="P180" s="443"/>
      <c r="Q180" s="443"/>
      <c r="R180" s="443"/>
      <c r="S180" s="443"/>
      <c r="T180" s="443"/>
      <c r="U180" s="443"/>
      <c r="V180" s="443"/>
    </row>
    <row r="181" spans="3:22" ht="19.5" customHeight="1">
      <c r="C181" s="437"/>
      <c r="D181" s="437"/>
      <c r="E181" s="437"/>
      <c r="F181" s="437"/>
      <c r="G181" s="437"/>
      <c r="H181" s="437"/>
      <c r="I181" s="437"/>
      <c r="J181" s="437"/>
      <c r="O181" s="443"/>
      <c r="P181" s="443"/>
      <c r="Q181" s="443"/>
      <c r="R181" s="443"/>
      <c r="S181" s="443"/>
      <c r="T181" s="443"/>
      <c r="U181" s="443"/>
      <c r="V181" s="443"/>
    </row>
    <row r="182" spans="3:22" ht="21.75" customHeight="1">
      <c r="C182" s="437"/>
      <c r="D182" s="437"/>
      <c r="E182" s="437"/>
      <c r="F182" s="437"/>
      <c r="G182" s="437"/>
      <c r="H182" s="437"/>
      <c r="I182" s="437"/>
      <c r="J182" s="437"/>
      <c r="O182" s="443"/>
      <c r="P182" s="443"/>
      <c r="Q182" s="443"/>
      <c r="R182" s="443"/>
      <c r="S182" s="443"/>
      <c r="T182" s="443"/>
      <c r="U182" s="443"/>
      <c r="V182" s="443"/>
    </row>
    <row r="183" spans="3:22" ht="15.75">
      <c r="C183" s="437"/>
      <c r="D183" s="437"/>
      <c r="E183" s="437"/>
      <c r="F183" s="437"/>
      <c r="G183" s="437"/>
      <c r="H183" s="437"/>
      <c r="I183" s="437"/>
      <c r="J183" s="437"/>
      <c r="O183" s="443"/>
      <c r="P183" s="443"/>
      <c r="Q183" s="443"/>
      <c r="R183" s="443"/>
      <c r="S183" s="443"/>
      <c r="T183" s="443"/>
      <c r="U183" s="443"/>
      <c r="V183" s="443"/>
    </row>
    <row r="184" spans="3:22" ht="15.75">
      <c r="C184" s="437"/>
      <c r="D184" s="437"/>
      <c r="E184" s="437"/>
      <c r="F184" s="437"/>
      <c r="G184" s="437"/>
      <c r="H184" s="437"/>
      <c r="I184" s="437"/>
      <c r="J184" s="437"/>
      <c r="O184" s="443"/>
      <c r="P184" s="443"/>
      <c r="Q184" s="443"/>
      <c r="R184" s="443"/>
      <c r="S184" s="443"/>
      <c r="T184" s="443"/>
      <c r="U184" s="443"/>
      <c r="V184" s="443"/>
    </row>
    <row r="185" spans="3:22" ht="18" customHeight="1">
      <c r="C185" s="437"/>
      <c r="D185" s="437"/>
      <c r="E185" s="437"/>
      <c r="F185" s="437"/>
      <c r="G185" s="437"/>
      <c r="H185" s="437"/>
      <c r="I185" s="437"/>
      <c r="J185" s="437"/>
      <c r="O185" s="443"/>
      <c r="P185" s="443"/>
      <c r="Q185" s="443"/>
      <c r="R185" s="443"/>
      <c r="S185" s="443"/>
      <c r="T185" s="443"/>
      <c r="U185" s="443"/>
      <c r="V185" s="443"/>
    </row>
    <row r="186" spans="3:22" ht="62.25" customHeight="1">
      <c r="C186" s="437"/>
      <c r="D186" s="437"/>
      <c r="E186" s="437"/>
      <c r="F186" s="437"/>
      <c r="G186" s="437"/>
      <c r="H186" s="437"/>
      <c r="I186" s="437"/>
      <c r="J186" s="437"/>
      <c r="O186" s="443"/>
      <c r="P186" s="443"/>
      <c r="Q186" s="443"/>
      <c r="R186" s="443"/>
      <c r="S186" s="443"/>
      <c r="T186" s="443"/>
      <c r="U186" s="443"/>
      <c r="V186" s="443"/>
    </row>
    <row r="187" spans="3:22" ht="13.5" customHeight="1">
      <c r="C187" s="173"/>
      <c r="D187" s="173"/>
      <c r="E187" s="173"/>
      <c r="F187" s="173"/>
      <c r="G187" s="173"/>
      <c r="H187" s="173"/>
      <c r="I187" s="173"/>
      <c r="J187" s="173"/>
      <c r="O187" s="443"/>
      <c r="P187" s="443"/>
      <c r="Q187" s="443"/>
      <c r="R187" s="443"/>
      <c r="S187" s="443"/>
      <c r="T187" s="443"/>
      <c r="U187" s="443"/>
      <c r="V187" s="443"/>
    </row>
    <row r="188" spans="6:22" ht="15.75">
      <c r="F188" s="75" t="s">
        <v>2</v>
      </c>
      <c r="O188" s="443"/>
      <c r="P188" s="443"/>
      <c r="Q188" s="443"/>
      <c r="R188" s="443"/>
      <c r="S188" s="443"/>
      <c r="T188" s="443"/>
      <c r="U188" s="443"/>
      <c r="V188" s="443"/>
    </row>
    <row r="189" ht="15.75">
      <c r="E189" s="76" t="s">
        <v>3</v>
      </c>
    </row>
    <row r="190" spans="3:10" ht="15.75">
      <c r="C190" s="434" t="s">
        <v>4</v>
      </c>
      <c r="D190" s="434"/>
      <c r="E190" s="434"/>
      <c r="F190" s="434"/>
      <c r="G190" s="434"/>
      <c r="H190" s="434"/>
      <c r="I190" s="434"/>
      <c r="J190" s="434"/>
    </row>
    <row r="191" spans="3:7" ht="15.75">
      <c r="C191" s="77" t="s">
        <v>5</v>
      </c>
      <c r="E191" s="439">
        <f>G7</f>
        <v>0</v>
      </c>
      <c r="F191" s="439"/>
      <c r="G191" s="77" t="s">
        <v>6</v>
      </c>
    </row>
    <row r="192" ht="15.75">
      <c r="C192" s="77" t="s">
        <v>1194</v>
      </c>
    </row>
    <row r="193" ht="15.75">
      <c r="C193" s="77" t="s">
        <v>150</v>
      </c>
    </row>
    <row r="195" spans="3:13" ht="113.25" customHeight="1">
      <c r="C195" s="434" t="s">
        <v>256</v>
      </c>
      <c r="D195" s="434"/>
      <c r="E195" s="434"/>
      <c r="F195" s="434"/>
      <c r="G195" s="434"/>
      <c r="H195" s="434"/>
      <c r="I195" s="434"/>
      <c r="J195" s="434"/>
      <c r="M195" s="77" t="s">
        <v>1186</v>
      </c>
    </row>
    <row r="196" spans="3:10" ht="18" customHeight="1">
      <c r="C196" s="256">
        <f>C41</f>
        <v>41032</v>
      </c>
      <c r="D196" s="179"/>
      <c r="E196" s="179"/>
      <c r="F196" s="179"/>
      <c r="G196" s="179"/>
      <c r="H196" s="179"/>
      <c r="I196" s="179"/>
      <c r="J196" s="179"/>
    </row>
    <row r="197" spans="3:10" ht="66.75" customHeight="1">
      <c r="C197" s="434" t="s">
        <v>257</v>
      </c>
      <c r="D197" s="434"/>
      <c r="E197" s="434"/>
      <c r="F197" s="434"/>
      <c r="G197" s="434"/>
      <c r="H197" s="434"/>
      <c r="I197" s="434"/>
      <c r="J197" s="434"/>
    </row>
    <row r="198" spans="3:12" ht="15.75">
      <c r="C198" s="100"/>
      <c r="D198" s="100"/>
      <c r="E198" s="100"/>
      <c r="F198" s="100"/>
      <c r="G198" s="100"/>
      <c r="H198" s="100"/>
      <c r="I198" s="100"/>
      <c r="J198" s="100"/>
      <c r="L198" s="80"/>
    </row>
    <row r="199" spans="3:10" ht="15.75">
      <c r="C199" s="100"/>
      <c r="D199" s="100"/>
      <c r="E199" s="100"/>
      <c r="F199" s="100"/>
      <c r="G199" s="100"/>
      <c r="H199" s="100"/>
      <c r="I199" s="100"/>
      <c r="J199" s="100"/>
    </row>
    <row r="200" spans="3:10" ht="15.75">
      <c r="C200" s="100"/>
      <c r="D200" s="100"/>
      <c r="E200" s="100"/>
      <c r="F200" s="100"/>
      <c r="G200" s="100"/>
      <c r="H200" s="100"/>
      <c r="I200" s="100"/>
      <c r="J200" s="100"/>
    </row>
    <row r="201" spans="3:10" ht="15.75">
      <c r="C201" s="100"/>
      <c r="D201" s="100"/>
      <c r="E201" s="100"/>
      <c r="F201" s="100"/>
      <c r="G201" s="100"/>
      <c r="H201" s="100"/>
      <c r="I201" s="100"/>
      <c r="J201" s="100"/>
    </row>
    <row r="202" spans="3:8" ht="15.75">
      <c r="C202" s="77" t="s">
        <v>7</v>
      </c>
      <c r="H202" s="91" t="s">
        <v>7</v>
      </c>
    </row>
    <row r="204" spans="3:8" ht="15.75">
      <c r="C204" s="77" t="s">
        <v>8</v>
      </c>
      <c r="H204" s="77" t="s">
        <v>10</v>
      </c>
    </row>
    <row r="205" spans="3:8" ht="15.75">
      <c r="C205" s="76"/>
      <c r="D205" s="171"/>
      <c r="H205" s="92" t="s">
        <v>157</v>
      </c>
    </row>
    <row r="206" spans="3:8" ht="45" customHeight="1">
      <c r="C206" s="435"/>
      <c r="D206" s="436"/>
      <c r="E206" s="436"/>
      <c r="F206" s="436"/>
      <c r="H206" s="364" t="s">
        <v>9</v>
      </c>
    </row>
  </sheetData>
  <sheetProtection password="C042" sheet="1"/>
  <mergeCells count="43">
    <mergeCell ref="F44:J44"/>
    <mergeCell ref="E42:J42"/>
    <mergeCell ref="C68:J76"/>
    <mergeCell ref="C106:J106"/>
    <mergeCell ref="C79:J87"/>
    <mergeCell ref="C100:J100"/>
    <mergeCell ref="O158:V174"/>
    <mergeCell ref="O175:V188"/>
    <mergeCell ref="R44:V44"/>
    <mergeCell ref="R45:V45"/>
    <mergeCell ref="R46:V46"/>
    <mergeCell ref="O68:V76"/>
    <mergeCell ref="O78:V86"/>
    <mergeCell ref="O143:V156"/>
    <mergeCell ref="B3:J4"/>
    <mergeCell ref="C50:J57"/>
    <mergeCell ref="C61:J64"/>
    <mergeCell ref="F67:G67"/>
    <mergeCell ref="D23:J23"/>
    <mergeCell ref="D26:I26"/>
    <mergeCell ref="E60:H60"/>
    <mergeCell ref="H66:I66"/>
    <mergeCell ref="D24:J25"/>
    <mergeCell ref="D15:E15"/>
    <mergeCell ref="C157:J167"/>
    <mergeCell ref="C115:J124"/>
    <mergeCell ref="C142:J142"/>
    <mergeCell ref="C126:J133"/>
    <mergeCell ref="C101:J105"/>
    <mergeCell ref="C135:J139"/>
    <mergeCell ref="C113:J114"/>
    <mergeCell ref="C140:J140"/>
    <mergeCell ref="G107:H107"/>
    <mergeCell ref="C195:J195"/>
    <mergeCell ref="C197:J197"/>
    <mergeCell ref="C206:F206"/>
    <mergeCell ref="C88:J99"/>
    <mergeCell ref="C108:J112"/>
    <mergeCell ref="C176:J186"/>
    <mergeCell ref="C190:J190"/>
    <mergeCell ref="C168:J175"/>
    <mergeCell ref="C143:J156"/>
    <mergeCell ref="E191:F191"/>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9"/>
  <sheetViews>
    <sheetView showGridLines="0" view="pageBreakPreview" zoomScaleSheetLayoutView="100" zoomScalePageLayoutView="0" workbookViewId="0" topLeftCell="A1">
      <selection activeCell="E7" sqref="E7"/>
    </sheetView>
  </sheetViews>
  <sheetFormatPr defaultColWidth="9.140625" defaultRowHeight="12.75"/>
  <cols>
    <col min="1" max="1" width="4.8515625" style="74" customWidth="1"/>
    <col min="2" max="2" width="5.28125" style="74" customWidth="1"/>
    <col min="3" max="3" width="36.57421875" style="74" customWidth="1"/>
    <col min="4" max="4" width="16.421875" style="74" customWidth="1"/>
    <col min="5" max="6" width="18.7109375" style="74" customWidth="1"/>
    <col min="7" max="7" width="51.28125" style="74" customWidth="1"/>
    <col min="8" max="16384" width="9.140625" style="74" customWidth="1"/>
  </cols>
  <sheetData>
    <row r="1" s="73" customFormat="1" ht="12.75"/>
    <row r="2" spans="2:8" s="73" customFormat="1" ht="36" customHeight="1">
      <c r="B2" s="36"/>
      <c r="C2" s="411">
        <f>Žádost!C7</f>
        <v>0</v>
      </c>
      <c r="D2" s="412"/>
      <c r="E2" s="412"/>
      <c r="F2" s="350"/>
      <c r="G2" s="462" t="s">
        <v>1187</v>
      </c>
      <c r="H2" s="73">
        <f>Žádost!D2</f>
        <v>0</v>
      </c>
    </row>
    <row r="3" spans="2:7" s="147" customFormat="1" ht="20.25" customHeight="1">
      <c r="B3" s="146"/>
      <c r="C3" s="328" t="s">
        <v>1182</v>
      </c>
      <c r="D3" s="329"/>
      <c r="E3" s="330"/>
      <c r="F3" s="146"/>
      <c r="G3" s="406"/>
    </row>
    <row r="4" spans="2:7" s="147" customFormat="1" ht="20.25" customHeight="1">
      <c r="B4" s="146"/>
      <c r="C4" s="411">
        <f>Žádost!C9</f>
        <v>0</v>
      </c>
      <c r="D4" s="412"/>
      <c r="E4" s="412"/>
      <c r="F4" s="350"/>
      <c r="G4" s="326"/>
    </row>
    <row r="5" spans="2:8" ht="21" customHeight="1">
      <c r="B5" s="36"/>
      <c r="C5" s="413"/>
      <c r="D5" s="413"/>
      <c r="E5" s="413"/>
      <c r="F5" s="350"/>
      <c r="G5" s="327"/>
      <c r="H5" s="73"/>
    </row>
    <row r="6" spans="2:7" ht="12.75">
      <c r="B6" s="36"/>
      <c r="C6" s="328" t="s">
        <v>1183</v>
      </c>
      <c r="D6" s="331"/>
      <c r="E6" s="332"/>
      <c r="F6" s="351"/>
      <c r="G6" s="333"/>
    </row>
    <row r="7" spans="2:8" ht="12.75">
      <c r="B7" s="36"/>
      <c r="C7" s="38"/>
      <c r="D7" s="327"/>
      <c r="E7" s="327"/>
      <c r="F7" s="327"/>
      <c r="G7" s="327"/>
      <c r="H7" s="73"/>
    </row>
    <row r="8" spans="2:7" ht="14.25" customHeight="1">
      <c r="B8" s="39" t="s">
        <v>1187</v>
      </c>
      <c r="C8" s="40"/>
      <c r="D8" s="40"/>
      <c r="E8" s="40"/>
      <c r="F8" s="40"/>
      <c r="G8" s="40"/>
    </row>
    <row r="9" spans="2:7" ht="13.5" thickBot="1">
      <c r="B9" s="37"/>
      <c r="C9" s="37"/>
      <c r="D9" s="41"/>
      <c r="E9" s="41"/>
      <c r="F9" s="41"/>
      <c r="G9" s="41"/>
    </row>
    <row r="10" spans="2:7" ht="13.5" thickBot="1">
      <c r="B10" s="42"/>
      <c r="C10" s="43"/>
      <c r="D10" s="45" t="s">
        <v>18</v>
      </c>
      <c r="E10" s="352" t="s">
        <v>19</v>
      </c>
      <c r="F10" s="353" t="s">
        <v>20</v>
      </c>
      <c r="G10" s="47" t="s">
        <v>165</v>
      </c>
    </row>
    <row r="11" spans="2:7" ht="67.5" customHeight="1" thickBot="1">
      <c r="B11" s="407" t="s">
        <v>21</v>
      </c>
      <c r="C11" s="408"/>
      <c r="D11" s="48" t="s">
        <v>1210</v>
      </c>
      <c r="E11" s="49" t="s">
        <v>1193</v>
      </c>
      <c r="F11" s="49" t="s">
        <v>1188</v>
      </c>
      <c r="G11" s="50" t="s">
        <v>22</v>
      </c>
    </row>
    <row r="12" spans="2:7" ht="15.75" thickBot="1">
      <c r="B12" s="385" t="s">
        <v>23</v>
      </c>
      <c r="C12" s="386"/>
      <c r="D12" s="51">
        <f>D13+D14+D15+D16+D17+D18</f>
        <v>0</v>
      </c>
      <c r="E12" s="354">
        <f>E13+E14+E15+E16+E17+E18</f>
        <v>0</v>
      </c>
      <c r="F12" s="93">
        <f>F13+F14+F15+F16+F17+F18</f>
        <v>0</v>
      </c>
      <c r="G12" s="53"/>
    </row>
    <row r="13" spans="2:7" ht="12.75">
      <c r="B13" s="409" t="s">
        <v>24</v>
      </c>
      <c r="C13" s="410"/>
      <c r="D13" s="377"/>
      <c r="E13" s="378"/>
      <c r="F13" s="378"/>
      <c r="G13" s="56"/>
    </row>
    <row r="14" spans="2:7" ht="12.75">
      <c r="B14" s="387" t="s">
        <v>25</v>
      </c>
      <c r="C14" s="388"/>
      <c r="D14" s="54"/>
      <c r="E14" s="355"/>
      <c r="F14" s="355"/>
      <c r="G14" s="58"/>
    </row>
    <row r="15" spans="2:7" ht="12.75">
      <c r="B15" s="387" t="s">
        <v>26</v>
      </c>
      <c r="C15" s="388"/>
      <c r="D15" s="54"/>
      <c r="E15" s="355"/>
      <c r="F15" s="355"/>
      <c r="G15" s="58"/>
    </row>
    <row r="16" spans="2:7" ht="12.75">
      <c r="B16" s="387" t="s">
        <v>27</v>
      </c>
      <c r="C16" s="388"/>
      <c r="D16" s="54"/>
      <c r="E16" s="355"/>
      <c r="F16" s="355"/>
      <c r="G16" s="58"/>
    </row>
    <row r="17" spans="2:7" ht="12.75">
      <c r="B17" s="387" t="s">
        <v>28</v>
      </c>
      <c r="C17" s="388"/>
      <c r="D17" s="54"/>
      <c r="E17" s="355"/>
      <c r="F17" s="355"/>
      <c r="G17" s="58"/>
    </row>
    <row r="18" spans="2:7" ht="13.5" thickBot="1">
      <c r="B18" s="400" t="s">
        <v>169</v>
      </c>
      <c r="C18" s="401"/>
      <c r="D18" s="59"/>
      <c r="E18" s="356"/>
      <c r="F18" s="357"/>
      <c r="G18" s="61"/>
    </row>
    <row r="19" spans="2:7" ht="15.75" thickBot="1">
      <c r="B19" s="385" t="s">
        <v>29</v>
      </c>
      <c r="C19" s="386"/>
      <c r="D19" s="51">
        <f>SUM(D20:D22)</f>
        <v>0</v>
      </c>
      <c r="E19" s="354">
        <f>SUM(E20:E22)</f>
        <v>0</v>
      </c>
      <c r="F19" s="354">
        <f>SUM(F20:F22)</f>
        <v>0</v>
      </c>
      <c r="G19" s="93"/>
    </row>
    <row r="20" spans="2:7" ht="14.25">
      <c r="B20" s="387" t="s">
        <v>164</v>
      </c>
      <c r="C20" s="388"/>
      <c r="D20" s="94"/>
      <c r="E20" s="358"/>
      <c r="F20" s="95"/>
      <c r="G20" s="62"/>
    </row>
    <row r="21" spans="2:7" ht="14.25">
      <c r="B21" s="402" t="s">
        <v>163</v>
      </c>
      <c r="C21" s="388"/>
      <c r="D21" s="96"/>
      <c r="E21" s="359"/>
      <c r="F21" s="97"/>
      <c r="G21" s="63"/>
    </row>
    <row r="22" spans="2:7" ht="15" thickBot="1">
      <c r="B22" s="403" t="s">
        <v>171</v>
      </c>
      <c r="C22" s="404"/>
      <c r="D22" s="98"/>
      <c r="E22" s="360"/>
      <c r="F22" s="99"/>
      <c r="G22" s="64"/>
    </row>
    <row r="23" spans="2:7" ht="16.5" thickBot="1">
      <c r="B23" s="398" t="s">
        <v>226</v>
      </c>
      <c r="C23" s="399"/>
      <c r="D23" s="65">
        <f>D19+D12</f>
        <v>0</v>
      </c>
      <c r="E23" s="361">
        <f>E19+E12</f>
        <v>0</v>
      </c>
      <c r="F23" s="362">
        <f>F19+F12</f>
        <v>0</v>
      </c>
      <c r="G23" s="53"/>
    </row>
    <row r="24" spans="2:7" ht="32.25" customHeight="1" thickBot="1">
      <c r="B24" s="67" t="s">
        <v>30</v>
      </c>
      <c r="C24" s="68"/>
      <c r="D24" s="69"/>
      <c r="E24" s="363">
        <f>IF(D23=0,0,IF(E23/D23&gt;0.5,"Podíl dotace nad 50% nákladů ",E23/D23))</f>
        <v>0</v>
      </c>
      <c r="F24" s="363">
        <f>IF(F23=0,0,IF(F23/D23&gt;0.5,"Podíl dotace nad 50% nákladů ",F23/D23))</f>
        <v>0</v>
      </c>
      <c r="G24" s="261"/>
    </row>
    <row r="25" spans="2:7" ht="14.25">
      <c r="B25" s="70" t="s">
        <v>166</v>
      </c>
      <c r="C25" s="71" t="s">
        <v>170</v>
      </c>
      <c r="D25" s="71" t="s">
        <v>167</v>
      </c>
      <c r="E25" s="71"/>
      <c r="F25" s="71"/>
      <c r="G25" s="176"/>
    </row>
    <row r="26" spans="2:7" ht="13.5" thickBot="1">
      <c r="B26" s="72" t="s">
        <v>139</v>
      </c>
      <c r="C26" s="37"/>
      <c r="D26" s="37"/>
      <c r="E26" s="37"/>
      <c r="F26" s="37"/>
      <c r="G26" s="37"/>
    </row>
    <row r="27" spans="2:7" ht="12.75">
      <c r="B27" s="389"/>
      <c r="C27" s="390"/>
      <c r="D27" s="390"/>
      <c r="E27" s="390"/>
      <c r="F27" s="390"/>
      <c r="G27" s="391"/>
    </row>
    <row r="28" spans="2:7" ht="12.75">
      <c r="B28" s="392"/>
      <c r="C28" s="393"/>
      <c r="D28" s="393"/>
      <c r="E28" s="393"/>
      <c r="F28" s="393"/>
      <c r="G28" s="394"/>
    </row>
    <row r="29" spans="2:7" ht="12.75">
      <c r="B29" s="392"/>
      <c r="C29" s="393"/>
      <c r="D29" s="393"/>
      <c r="E29" s="393"/>
      <c r="F29" s="393"/>
      <c r="G29" s="394"/>
    </row>
    <row r="30" spans="2:7" ht="9.75" customHeight="1">
      <c r="B30" s="392"/>
      <c r="C30" s="393"/>
      <c r="D30" s="393"/>
      <c r="E30" s="393"/>
      <c r="F30" s="393"/>
      <c r="G30" s="394"/>
    </row>
    <row r="31" spans="2:7" ht="9.75" customHeight="1" thickBot="1">
      <c r="B31" s="395"/>
      <c r="C31" s="396"/>
      <c r="D31" s="396"/>
      <c r="E31" s="396"/>
      <c r="F31" s="396"/>
      <c r="G31" s="397"/>
    </row>
    <row r="32" spans="2:8" ht="9.75" customHeight="1">
      <c r="B32" s="37"/>
      <c r="C32" s="37"/>
      <c r="D32" s="37"/>
      <c r="E32" s="36"/>
      <c r="F32" s="36"/>
      <c r="G32" s="322"/>
      <c r="H32" s="73"/>
    </row>
    <row r="33" spans="2:8" ht="13.5">
      <c r="B33" s="37"/>
      <c r="C33" s="37"/>
      <c r="D33" s="37"/>
      <c r="E33" s="287" t="s">
        <v>136</v>
      </c>
      <c r="F33" s="287"/>
      <c r="G33" s="323"/>
      <c r="H33" s="73"/>
    </row>
    <row r="34" spans="2:8" ht="25.5" customHeight="1">
      <c r="B34" s="37"/>
      <c r="C34" s="37"/>
      <c r="D34" s="37"/>
      <c r="E34" s="287" t="s">
        <v>137</v>
      </c>
      <c r="F34" s="287"/>
      <c r="G34" s="318"/>
      <c r="H34" s="73"/>
    </row>
    <row r="35" spans="2:8" ht="13.5">
      <c r="B35" s="37"/>
      <c r="C35" s="37"/>
      <c r="D35" s="37"/>
      <c r="E35" s="286"/>
      <c r="F35" s="286"/>
      <c r="G35" s="319"/>
      <c r="H35" s="73"/>
    </row>
    <row r="36" spans="2:8" ht="13.5">
      <c r="B36" s="37"/>
      <c r="C36" s="37"/>
      <c r="D36" s="37"/>
      <c r="E36" s="320"/>
      <c r="F36" s="320"/>
      <c r="G36" s="321"/>
      <c r="H36" s="73"/>
    </row>
    <row r="37" spans="2:8" ht="12.75">
      <c r="B37" s="37"/>
      <c r="C37" s="37"/>
      <c r="D37" s="37"/>
      <c r="E37" s="288"/>
      <c r="F37" s="288"/>
      <c r="G37" s="324">
        <f>Žádost!C36</f>
        <v>0</v>
      </c>
      <c r="H37" s="73"/>
    </row>
    <row r="38" spans="2:8" ht="13.5">
      <c r="B38" s="37"/>
      <c r="C38" s="37"/>
      <c r="D38" s="37"/>
      <c r="E38" s="288"/>
      <c r="F38" s="288"/>
      <c r="G38" s="325" t="s">
        <v>138</v>
      </c>
      <c r="H38" s="73"/>
    </row>
    <row r="39" spans="2:7" ht="12.75">
      <c r="B39" s="4"/>
      <c r="C39" s="4"/>
      <c r="D39" s="4"/>
      <c r="E39" s="4"/>
      <c r="F39" s="4"/>
      <c r="G39" s="4"/>
    </row>
  </sheetData>
  <sheetProtection password="C782" sheet="1"/>
  <mergeCells count="17">
    <mergeCell ref="B19:C19"/>
    <mergeCell ref="C2:E2"/>
    <mergeCell ref="G2:G3"/>
    <mergeCell ref="C4:E5"/>
    <mergeCell ref="B11:C11"/>
    <mergeCell ref="B12:C12"/>
    <mergeCell ref="B13:C13"/>
    <mergeCell ref="B20:C20"/>
    <mergeCell ref="B21:C21"/>
    <mergeCell ref="B22:C22"/>
    <mergeCell ref="B23:C23"/>
    <mergeCell ref="B27:G31"/>
    <mergeCell ref="B14:C14"/>
    <mergeCell ref="B15:C15"/>
    <mergeCell ref="B16:C16"/>
    <mergeCell ref="B17:C17"/>
    <mergeCell ref="B18:C18"/>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18 G20: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F23"/>
  <sheetViews>
    <sheetView showGridLines="0" view="pageBreakPreview" zoomScaleNormal="85" zoomScaleSheetLayoutView="100" zoomScalePageLayoutView="0" workbookViewId="0" topLeftCell="A22">
      <selection activeCell="C27" sqref="C27"/>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6" ht="18.75">
      <c r="A1" s="463" t="s">
        <v>101</v>
      </c>
      <c r="B1" s="464"/>
      <c r="C1" s="464"/>
      <c r="D1" s="464"/>
      <c r="E1" s="464"/>
      <c r="F1">
        <f>Žádost!D2</f>
        <v>0</v>
      </c>
    </row>
    <row r="2" spans="1:5" ht="18.75">
      <c r="A2" s="463" t="s">
        <v>102</v>
      </c>
      <c r="B2" s="464"/>
      <c r="C2" s="464"/>
      <c r="D2" s="464"/>
      <c r="E2" s="464"/>
    </row>
    <row r="3" ht="13.5" thickBot="1"/>
    <row r="4" spans="1:5" ht="15.75" customHeight="1">
      <c r="A4" s="102" t="s">
        <v>103</v>
      </c>
      <c r="B4" s="152" t="s">
        <v>104</v>
      </c>
      <c r="C4" s="104" t="s">
        <v>106</v>
      </c>
      <c r="D4" s="110"/>
      <c r="E4" s="111"/>
    </row>
    <row r="5" spans="1:5" ht="48" customHeight="1" thickBot="1">
      <c r="A5" s="12"/>
      <c r="B5" s="153" t="s">
        <v>105</v>
      </c>
      <c r="C5" s="112"/>
      <c r="D5" s="105"/>
      <c r="E5" s="106"/>
    </row>
    <row r="6" spans="1:5" ht="33" customHeight="1">
      <c r="A6" s="102" t="s">
        <v>107</v>
      </c>
      <c r="B6" s="151" t="s">
        <v>108</v>
      </c>
      <c r="C6" s="465" t="s">
        <v>1220</v>
      </c>
      <c r="D6" s="466"/>
      <c r="E6" s="467"/>
    </row>
    <row r="7" spans="1:5" ht="33" customHeight="1">
      <c r="A7" s="103"/>
      <c r="B7" s="155"/>
      <c r="C7" s="468">
        <f>Žádost!C7</f>
        <v>0</v>
      </c>
      <c r="D7" s="469"/>
      <c r="E7" s="470"/>
    </row>
    <row r="8" spans="1:5" ht="21" customHeight="1" thickBot="1">
      <c r="A8" s="12"/>
      <c r="B8" s="154"/>
      <c r="C8" s="113" t="s">
        <v>0</v>
      </c>
      <c r="D8" s="175">
        <f>'Přidělená dotace'!C7</f>
        <v>0</v>
      </c>
      <c r="E8" s="114"/>
    </row>
    <row r="9" spans="1:5" ht="28.5" customHeight="1" thickBot="1">
      <c r="A9" s="102" t="s">
        <v>109</v>
      </c>
      <c r="B9" s="153" t="s">
        <v>204</v>
      </c>
      <c r="C9" s="107" t="s">
        <v>1189</v>
      </c>
      <c r="D9" s="108"/>
      <c r="E9" s="109"/>
    </row>
    <row r="10" spans="1:5" ht="28.5" customHeight="1" thickBot="1">
      <c r="A10" s="103"/>
      <c r="B10" s="153" t="s">
        <v>205</v>
      </c>
      <c r="C10" s="376" t="s">
        <v>1232</v>
      </c>
      <c r="D10" s="108"/>
      <c r="E10" s="109"/>
    </row>
    <row r="11" spans="1:5" ht="17.25" customHeight="1">
      <c r="A11" s="103"/>
      <c r="B11" s="156" t="s">
        <v>110</v>
      </c>
      <c r="C11" s="104" t="s">
        <v>1185</v>
      </c>
      <c r="D11" s="110"/>
      <c r="E11" s="111"/>
    </row>
    <row r="12" spans="1:5" ht="17.25" customHeight="1" thickBot="1">
      <c r="A12" s="103"/>
      <c r="B12" s="156" t="s">
        <v>111</v>
      </c>
      <c r="C12" s="112"/>
      <c r="D12" s="105"/>
      <c r="E12" s="106"/>
    </row>
    <row r="13" spans="1:5" ht="17.25" customHeight="1">
      <c r="A13" s="103"/>
      <c r="B13" s="151" t="s">
        <v>206</v>
      </c>
      <c r="C13" s="104" t="s">
        <v>1218</v>
      </c>
      <c r="D13" s="110"/>
      <c r="E13" s="111"/>
    </row>
    <row r="14" spans="1:5" ht="17.25" customHeight="1" thickBot="1">
      <c r="A14" s="12"/>
      <c r="B14" s="154"/>
      <c r="C14" s="112"/>
      <c r="D14" s="105"/>
      <c r="E14" s="106"/>
    </row>
    <row r="15" spans="1:5" ht="28.5" customHeight="1" thickBot="1">
      <c r="A15" s="102" t="s">
        <v>112</v>
      </c>
      <c r="B15" s="471" t="s">
        <v>207</v>
      </c>
      <c r="C15" s="472"/>
      <c r="D15" s="472"/>
      <c r="E15" s="473"/>
    </row>
    <row r="16" spans="1:5" ht="31.5" customHeight="1">
      <c r="A16" s="102" t="s">
        <v>113</v>
      </c>
      <c r="B16" s="157" t="s">
        <v>211</v>
      </c>
      <c r="C16" s="159"/>
      <c r="D16" s="149"/>
      <c r="E16" s="160"/>
    </row>
    <row r="17" spans="1:5" ht="30.75" customHeight="1" thickBot="1">
      <c r="A17" s="12"/>
      <c r="B17" s="158" t="s">
        <v>210</v>
      </c>
      <c r="C17" s="161" t="s">
        <v>152</v>
      </c>
      <c r="D17" s="162"/>
      <c r="E17" s="163"/>
    </row>
    <row r="18" spans="1:5" ht="48.75" customHeight="1" thickBot="1">
      <c r="A18" s="102" t="s">
        <v>114</v>
      </c>
      <c r="B18" s="11" t="s">
        <v>115</v>
      </c>
      <c r="C18" s="174" t="s">
        <v>1219</v>
      </c>
      <c r="D18" s="14"/>
      <c r="E18" s="13"/>
    </row>
    <row r="19" spans="1:5" ht="16.5" customHeight="1">
      <c r="A19" s="102" t="s">
        <v>116</v>
      </c>
      <c r="B19" s="151" t="s">
        <v>208</v>
      </c>
      <c r="C19" s="104" t="s">
        <v>1164</v>
      </c>
      <c r="D19" s="110"/>
      <c r="E19" s="111"/>
    </row>
    <row r="20" spans="1:5" ht="16.5" customHeight="1" thickBot="1">
      <c r="A20" s="12"/>
      <c r="B20" s="154"/>
      <c r="C20" s="112"/>
      <c r="D20" s="105"/>
      <c r="E20" s="106"/>
    </row>
    <row r="21" spans="1:5" ht="48" customHeight="1" thickBot="1">
      <c r="A21" s="12" t="s">
        <v>117</v>
      </c>
      <c r="B21" s="153" t="s">
        <v>118</v>
      </c>
      <c r="C21" s="107" t="s">
        <v>1184</v>
      </c>
      <c r="D21" s="108"/>
      <c r="E21" s="109"/>
    </row>
    <row r="22" spans="1:5" ht="28.5" customHeight="1" thickBot="1">
      <c r="A22" s="12" t="s">
        <v>209</v>
      </c>
      <c r="B22" s="151" t="s">
        <v>153</v>
      </c>
      <c r="C22" s="107" t="s">
        <v>1184</v>
      </c>
      <c r="D22" s="108"/>
      <c r="E22" s="109"/>
    </row>
    <row r="23" spans="1:5" ht="29.25" customHeight="1" thickBot="1">
      <c r="A23" s="12" t="s">
        <v>154</v>
      </c>
      <c r="B23" s="164" t="s">
        <v>119</v>
      </c>
      <c r="C23" s="107" t="s">
        <v>214</v>
      </c>
      <c r="D23" s="108"/>
      <c r="E23" s="109"/>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S19" sqref="S19"/>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384" width="9.140625" style="4" customWidth="1"/>
  </cols>
  <sheetData>
    <row r="1" spans="2:16" ht="21.75" customHeight="1">
      <c r="B1" s="186" t="s">
        <v>121</v>
      </c>
      <c r="E1" s="5"/>
      <c r="F1" s="5"/>
      <c r="G1" s="5"/>
      <c r="H1" s="5"/>
      <c r="I1" s="5"/>
      <c r="J1" s="3"/>
      <c r="K1" s="3"/>
      <c r="L1" s="3"/>
      <c r="M1" s="3"/>
      <c r="N1" s="3"/>
      <c r="O1" s="3"/>
      <c r="P1" s="262">
        <f>Žádost!D2</f>
        <v>0</v>
      </c>
    </row>
    <row r="2" spans="2:16" ht="21.75" customHeight="1">
      <c r="B2" s="187" t="s">
        <v>237</v>
      </c>
      <c r="E2" s="5"/>
      <c r="F2" s="5"/>
      <c r="G2" s="5"/>
      <c r="H2" s="5"/>
      <c r="I2" s="5"/>
      <c r="J2" s="3"/>
      <c r="K2" s="3"/>
      <c r="L2" s="3"/>
      <c r="M2" s="3"/>
      <c r="N2" s="3"/>
      <c r="O2" s="3"/>
      <c r="P2" s="3"/>
    </row>
    <row r="3" spans="2:16" ht="21.75" customHeight="1" thickBot="1">
      <c r="B3" s="186"/>
      <c r="E3" s="5"/>
      <c r="F3" s="5"/>
      <c r="G3" s="5"/>
      <c r="H3" s="5"/>
      <c r="I3" s="5"/>
      <c r="J3" s="3"/>
      <c r="K3" s="3"/>
      <c r="L3" s="3"/>
      <c r="M3" s="3"/>
      <c r="N3" s="3"/>
      <c r="O3" s="3"/>
      <c r="P3" s="3"/>
    </row>
    <row r="4" spans="5:16" ht="16.5" thickBot="1">
      <c r="E4" s="15"/>
      <c r="F4" s="5"/>
      <c r="G4" s="5"/>
      <c r="H4" s="5"/>
      <c r="I4" s="5"/>
      <c r="J4" s="510" t="s">
        <v>238</v>
      </c>
      <c r="K4" s="473"/>
      <c r="L4" s="188" t="s">
        <v>239</v>
      </c>
      <c r="M4" s="510" t="s">
        <v>240</v>
      </c>
      <c r="N4" s="472"/>
      <c r="O4" s="473"/>
      <c r="P4" s="3"/>
    </row>
    <row r="5" spans="5:16" ht="19.5" thickBot="1">
      <c r="E5" s="15"/>
      <c r="F5" s="5"/>
      <c r="G5" s="5"/>
      <c r="H5" s="5"/>
      <c r="I5" s="5"/>
      <c r="J5" s="189"/>
      <c r="K5" s="190"/>
      <c r="L5" s="191"/>
      <c r="M5" s="192"/>
      <c r="N5" s="193"/>
      <c r="O5" s="194"/>
      <c r="P5" s="16"/>
    </row>
    <row r="6" spans="2:16" ht="17.25" customHeight="1" thickBot="1">
      <c r="B6" s="195"/>
      <c r="C6" s="196" t="s">
        <v>241</v>
      </c>
      <c r="E6" s="17"/>
      <c r="F6" s="17"/>
      <c r="G6" s="17"/>
      <c r="H6" s="5"/>
      <c r="I6" s="5"/>
      <c r="J6" s="3"/>
      <c r="K6" s="16"/>
      <c r="L6" s="16"/>
      <c r="M6" s="16"/>
      <c r="N6" s="16"/>
      <c r="O6" s="197"/>
      <c r="P6" s="16"/>
    </row>
    <row r="7" spans="2:16" ht="17.25" customHeight="1" thickBot="1">
      <c r="B7" s="198"/>
      <c r="C7" s="199" t="s">
        <v>242</v>
      </c>
      <c r="E7" s="17"/>
      <c r="F7" s="17"/>
      <c r="G7" s="17"/>
      <c r="H7" s="5"/>
      <c r="I7" s="5"/>
      <c r="J7" s="3"/>
      <c r="K7" s="16"/>
      <c r="L7" s="16"/>
      <c r="M7" s="16"/>
      <c r="N7" s="16"/>
      <c r="O7" s="197"/>
      <c r="P7" s="16"/>
    </row>
    <row r="8" spans="2:16" ht="17.25" customHeight="1" thickBot="1">
      <c r="B8" s="200" t="s">
        <v>243</v>
      </c>
      <c r="C8" s="199" t="s">
        <v>1222</v>
      </c>
      <c r="E8" s="5"/>
      <c r="F8" s="5"/>
      <c r="G8" s="5"/>
      <c r="H8" s="5"/>
      <c r="I8" s="5"/>
      <c r="J8" s="3"/>
      <c r="K8" s="16"/>
      <c r="L8" s="16"/>
      <c r="M8" s="16"/>
      <c r="N8" s="16"/>
      <c r="O8" s="16"/>
      <c r="P8" s="16"/>
    </row>
    <row r="9" spans="1:16" ht="18.75">
      <c r="A9" s="187" t="s">
        <v>244</v>
      </c>
      <c r="E9" s="15"/>
      <c r="F9" s="5"/>
      <c r="G9" s="5"/>
      <c r="H9" s="5"/>
      <c r="I9" s="5"/>
      <c r="J9" s="3"/>
      <c r="K9" s="16"/>
      <c r="L9" s="201"/>
      <c r="M9" s="201"/>
      <c r="N9" s="16"/>
      <c r="O9" s="16"/>
      <c r="P9" s="16"/>
    </row>
    <row r="10" spans="3:16" ht="15.75">
      <c r="C10" s="199" t="s">
        <v>245</v>
      </c>
      <c r="E10" s="17"/>
      <c r="F10" s="17"/>
      <c r="G10" s="5"/>
      <c r="H10" s="5"/>
      <c r="I10" s="5"/>
      <c r="J10" s="3"/>
      <c r="K10" s="16"/>
      <c r="L10" s="16"/>
      <c r="M10" s="16"/>
      <c r="N10" s="16"/>
      <c r="O10" s="16"/>
      <c r="P10" s="16"/>
    </row>
    <row r="11" spans="5:16" ht="12.75">
      <c r="E11" s="17"/>
      <c r="F11" s="17"/>
      <c r="G11" s="5"/>
      <c r="H11" s="5"/>
      <c r="I11" s="5"/>
      <c r="J11" s="3"/>
      <c r="K11" s="16"/>
      <c r="L11" s="16"/>
      <c r="M11" s="16"/>
      <c r="N11" s="16"/>
      <c r="O11" s="16"/>
      <c r="P11" s="16"/>
    </row>
    <row r="12" spans="5:16" ht="12.75">
      <c r="E12" s="5"/>
      <c r="F12" s="5"/>
      <c r="G12" s="5"/>
      <c r="K12" s="5"/>
      <c r="L12" s="5"/>
      <c r="M12" s="5"/>
      <c r="N12" s="5"/>
      <c r="O12" s="5"/>
      <c r="P12" s="5"/>
    </row>
    <row r="13" spans="1:11" ht="13.5" thickBot="1">
      <c r="A13" s="5"/>
      <c r="B13" s="5"/>
      <c r="C13" s="5"/>
      <c r="D13" s="5"/>
      <c r="E13" s="5"/>
      <c r="F13" s="5"/>
      <c r="G13" s="5"/>
      <c r="H13" s="5"/>
      <c r="I13" s="5"/>
      <c r="J13" s="5"/>
      <c r="K13" s="5"/>
    </row>
    <row r="14" spans="1:15" ht="18.75" customHeight="1" thickBot="1">
      <c r="A14" s="511"/>
      <c r="B14" s="511"/>
      <c r="C14" s="511"/>
      <c r="D14" s="511"/>
      <c r="E14" s="511"/>
      <c r="F14" s="511"/>
      <c r="G14" s="511"/>
      <c r="H14" s="511"/>
      <c r="I14" s="511"/>
      <c r="J14" s="511"/>
      <c r="K14" s="202"/>
      <c r="L14" s="18" t="s">
        <v>122</v>
      </c>
      <c r="M14" s="19"/>
      <c r="N14" s="20" t="s">
        <v>123</v>
      </c>
      <c r="O14" s="21"/>
    </row>
    <row r="15" spans="1:15" ht="18.75" customHeight="1" thickBot="1">
      <c r="A15" s="18" t="s">
        <v>124</v>
      </c>
      <c r="B15" s="19" t="s">
        <v>125</v>
      </c>
      <c r="C15" s="19" t="s">
        <v>126</v>
      </c>
      <c r="D15" s="19" t="s">
        <v>127</v>
      </c>
      <c r="E15" s="19" t="s">
        <v>128</v>
      </c>
      <c r="F15" s="19" t="s">
        <v>120</v>
      </c>
      <c r="G15" s="19" t="s">
        <v>96</v>
      </c>
      <c r="H15" s="19" t="s">
        <v>97</v>
      </c>
      <c r="I15" s="19" t="s">
        <v>98</v>
      </c>
      <c r="J15" s="19" t="s">
        <v>129</v>
      </c>
      <c r="K15" s="21" t="s">
        <v>246</v>
      </c>
      <c r="L15" s="18" t="s">
        <v>130</v>
      </c>
      <c r="M15" s="19" t="s">
        <v>131</v>
      </c>
      <c r="N15" s="20" t="s">
        <v>132</v>
      </c>
      <c r="O15" s="21" t="s">
        <v>131</v>
      </c>
    </row>
    <row r="16" spans="1:15" ht="18.75" customHeight="1">
      <c r="A16" s="203"/>
      <c r="B16" s="204"/>
      <c r="C16" s="263" t="s">
        <v>215</v>
      </c>
      <c r="D16" s="264" t="e">
        <f>IF(I16=5321,VLOOKUP(F28,'Pracovní 3'!$L$3:$M$462,2,FALSE),0)</f>
        <v>#N/A</v>
      </c>
      <c r="E16" s="205"/>
      <c r="F16" s="205">
        <v>28</v>
      </c>
      <c r="G16" s="205">
        <v>43</v>
      </c>
      <c r="H16" s="205">
        <v>99</v>
      </c>
      <c r="I16" s="205" t="e">
        <f>VLOOKUP(Žádost!C10,Žádost!$C$525:$F$539,4,FALSE)</f>
        <v>#N/A</v>
      </c>
      <c r="J16" s="206"/>
      <c r="K16" s="207"/>
      <c r="L16" s="208"/>
      <c r="M16" s="204"/>
      <c r="N16" s="22">
        <f>'Smlouva '!F67</f>
        <v>0</v>
      </c>
      <c r="O16" s="209"/>
    </row>
    <row r="17" spans="1:15" ht="18.75" customHeight="1">
      <c r="A17" s="210"/>
      <c r="B17" s="211"/>
      <c r="D17" s="205"/>
      <c r="E17" s="205"/>
      <c r="F17" s="205"/>
      <c r="G17" s="205"/>
      <c r="H17" s="205"/>
      <c r="I17" s="205"/>
      <c r="J17" s="212"/>
      <c r="K17" s="213"/>
      <c r="L17" s="214"/>
      <c r="M17" s="211"/>
      <c r="N17" s="215"/>
      <c r="O17" s="216"/>
    </row>
    <row r="18" spans="1:15" ht="18.75" customHeight="1">
      <c r="A18" s="210"/>
      <c r="B18" s="211"/>
      <c r="C18" s="205"/>
      <c r="D18" s="205"/>
      <c r="E18" s="205"/>
      <c r="F18" s="205"/>
      <c r="G18" s="205"/>
      <c r="H18" s="205"/>
      <c r="I18" s="205"/>
      <c r="J18" s="212"/>
      <c r="K18" s="213"/>
      <c r="L18" s="214"/>
      <c r="M18" s="211"/>
      <c r="N18" s="215"/>
      <c r="O18" s="216"/>
    </row>
    <row r="19" spans="1:15" ht="18.75" customHeight="1">
      <c r="A19" s="210"/>
      <c r="B19" s="211"/>
      <c r="C19" s="205"/>
      <c r="D19" s="205"/>
      <c r="E19" s="205"/>
      <c r="F19" s="205"/>
      <c r="G19" s="205"/>
      <c r="H19" s="205"/>
      <c r="I19" s="205"/>
      <c r="J19" s="212"/>
      <c r="K19" s="213"/>
      <c r="L19" s="214"/>
      <c r="M19" s="211"/>
      <c r="N19" s="215"/>
      <c r="O19" s="216"/>
    </row>
    <row r="20" spans="1:15" ht="18.75" customHeight="1">
      <c r="A20" s="210"/>
      <c r="B20" s="211"/>
      <c r="C20" s="205"/>
      <c r="D20" s="205"/>
      <c r="E20" s="205"/>
      <c r="F20" s="205"/>
      <c r="G20" s="205"/>
      <c r="H20" s="205"/>
      <c r="I20" s="205"/>
      <c r="J20" s="212"/>
      <c r="K20" s="213"/>
      <c r="L20" s="214"/>
      <c r="M20" s="211"/>
      <c r="N20" s="215"/>
      <c r="O20" s="216"/>
    </row>
    <row r="21" spans="1:15" ht="18.75" customHeight="1">
      <c r="A21" s="210"/>
      <c r="B21" s="211"/>
      <c r="C21" s="205"/>
      <c r="D21" s="205"/>
      <c r="E21" s="205"/>
      <c r="F21" s="205"/>
      <c r="G21" s="205"/>
      <c r="H21" s="205"/>
      <c r="I21" s="205"/>
      <c r="J21" s="212"/>
      <c r="K21" s="213"/>
      <c r="L21" s="214"/>
      <c r="M21" s="211"/>
      <c r="N21" s="215"/>
      <c r="O21" s="216"/>
    </row>
    <row r="22" spans="1:15" ht="18.75" customHeight="1">
      <c r="A22" s="210"/>
      <c r="B22" s="211"/>
      <c r="C22" s="205"/>
      <c r="D22" s="205"/>
      <c r="E22" s="205"/>
      <c r="F22" s="205"/>
      <c r="G22" s="205"/>
      <c r="H22" s="205"/>
      <c r="I22" s="205"/>
      <c r="J22" s="212"/>
      <c r="K22" s="213"/>
      <c r="L22" s="214"/>
      <c r="M22" s="211"/>
      <c r="N22" s="215"/>
      <c r="O22" s="216"/>
    </row>
    <row r="23" spans="1:15" ht="18.75" customHeight="1">
      <c r="A23" s="210"/>
      <c r="B23" s="211"/>
      <c r="C23" s="205"/>
      <c r="D23" s="205"/>
      <c r="E23" s="205"/>
      <c r="F23" s="205"/>
      <c r="G23" s="205"/>
      <c r="H23" s="205"/>
      <c r="I23" s="205"/>
      <c r="J23" s="212"/>
      <c r="K23" s="213"/>
      <c r="L23" s="214"/>
      <c r="M23" s="211"/>
      <c r="N23" s="215"/>
      <c r="O23" s="216"/>
    </row>
    <row r="24" spans="1:15" ht="18.75" customHeight="1">
      <c r="A24" s="210"/>
      <c r="B24" s="211"/>
      <c r="C24" s="205"/>
      <c r="D24" s="205"/>
      <c r="E24" s="205"/>
      <c r="F24" s="205"/>
      <c r="G24" s="205"/>
      <c r="H24" s="205"/>
      <c r="I24" s="205"/>
      <c r="J24" s="212"/>
      <c r="K24" s="213"/>
      <c r="L24" s="214"/>
      <c r="M24" s="211"/>
      <c r="N24" s="215"/>
      <c r="O24" s="216"/>
    </row>
    <row r="25" spans="1:15" ht="18.75" customHeight="1">
      <c r="A25" s="210"/>
      <c r="B25" s="211"/>
      <c r="C25" s="205"/>
      <c r="D25" s="205"/>
      <c r="E25" s="205"/>
      <c r="F25" s="205"/>
      <c r="G25" s="205"/>
      <c r="H25" s="205"/>
      <c r="I25" s="205"/>
      <c r="J25" s="212"/>
      <c r="K25" s="213"/>
      <c r="L25" s="214"/>
      <c r="M25" s="211"/>
      <c r="N25" s="215"/>
      <c r="O25" s="216"/>
    </row>
    <row r="26" spans="1:15" ht="18.75" customHeight="1" thickBot="1">
      <c r="A26" s="217"/>
      <c r="B26" s="218"/>
      <c r="C26" s="219"/>
      <c r="D26" s="219"/>
      <c r="E26" s="219"/>
      <c r="F26" s="219"/>
      <c r="G26" s="219"/>
      <c r="H26" s="219"/>
      <c r="I26" s="219"/>
      <c r="J26" s="220"/>
      <c r="K26" s="221"/>
      <c r="L26" s="222"/>
      <c r="M26" s="218"/>
      <c r="N26" s="223"/>
      <c r="O26" s="224"/>
    </row>
    <row r="27" spans="1:15" ht="27.75" customHeight="1">
      <c r="A27" s="512" t="s">
        <v>225</v>
      </c>
      <c r="B27" s="513"/>
      <c r="C27" s="513"/>
      <c r="D27" s="466"/>
      <c r="E27" s="466"/>
      <c r="F27" s="514">
        <f>IF(Žádost!D2="POO",Žádost!C11,Žádost!C7)</f>
        <v>0</v>
      </c>
      <c r="G27" s="515"/>
      <c r="H27" s="515"/>
      <c r="I27" s="515"/>
      <c r="J27" s="515"/>
      <c r="K27" s="515"/>
      <c r="L27" s="515"/>
      <c r="M27" s="515"/>
      <c r="N27" s="515"/>
      <c r="O27" s="516"/>
    </row>
    <row r="28" spans="1:15" ht="20.25" customHeight="1">
      <c r="A28" s="265"/>
      <c r="B28" s="265"/>
      <c r="C28" s="265"/>
      <c r="D28" s="265"/>
      <c r="E28" s="266" t="s">
        <v>258</v>
      </c>
      <c r="F28" s="267">
        <f>IF(Žádost!D2="POO",Žádost!C12,Žádost!C8)</f>
        <v>0</v>
      </c>
      <c r="G28" s="5"/>
      <c r="H28" s="5"/>
      <c r="I28" s="5"/>
      <c r="J28" s="5"/>
      <c r="K28" s="5"/>
      <c r="L28" s="5"/>
      <c r="M28" s="5"/>
      <c r="N28" s="5"/>
      <c r="O28" s="5"/>
    </row>
    <row r="29" spans="1:15" ht="27.75" customHeight="1">
      <c r="A29" s="265"/>
      <c r="B29" s="265"/>
      <c r="C29" s="265"/>
      <c r="D29" s="265"/>
      <c r="E29" s="268" t="s">
        <v>247</v>
      </c>
      <c r="F29" s="517">
        <f>Žádost!C9</f>
        <v>0</v>
      </c>
      <c r="G29" s="518"/>
      <c r="H29" s="518"/>
      <c r="I29" s="518"/>
      <c r="J29" s="518"/>
      <c r="K29" s="518"/>
      <c r="L29" s="518"/>
      <c r="M29" s="518"/>
      <c r="N29" s="518"/>
      <c r="O29" s="519"/>
    </row>
    <row r="30" spans="1:15" ht="20.25" customHeight="1" thickBot="1">
      <c r="A30" s="269" t="s">
        <v>259</v>
      </c>
      <c r="B30" s="270"/>
      <c r="C30" s="272">
        <f>IF(Žádost!D2="POO",Žádost!C26,Žádost!C24)</f>
        <v>0</v>
      </c>
      <c r="D30" s="270"/>
      <c r="E30" s="270"/>
      <c r="F30" s="257"/>
      <c r="G30" s="258"/>
      <c r="H30" s="258"/>
      <c r="I30" s="271" t="s">
        <v>260</v>
      </c>
      <c r="J30" s="258"/>
      <c r="K30" s="258"/>
      <c r="L30" s="272">
        <f>'Smlouva '!G7</f>
        <v>0</v>
      </c>
      <c r="M30" s="272"/>
      <c r="N30" s="272"/>
      <c r="O30" s="259"/>
    </row>
    <row r="31" spans="1:15" s="3" customFormat="1" ht="18" customHeight="1" thickBot="1">
      <c r="A31" s="225" t="s">
        <v>248</v>
      </c>
      <c r="B31" s="490">
        <f>SUM(N16:N26)</f>
        <v>0</v>
      </c>
      <c r="C31" s="472"/>
      <c r="D31" s="226"/>
      <c r="E31" s="227"/>
      <c r="F31" s="225" t="s">
        <v>249</v>
      </c>
      <c r="G31" s="228"/>
      <c r="H31" s="228"/>
      <c r="I31" s="228" t="s">
        <v>1221</v>
      </c>
      <c r="J31" s="228"/>
      <c r="K31" s="228"/>
      <c r="L31" s="228"/>
      <c r="M31" s="228"/>
      <c r="N31" s="228"/>
      <c r="O31" s="229"/>
    </row>
    <row r="32" spans="1:15" ht="15.75" customHeight="1" thickBot="1">
      <c r="A32" s="230" t="s">
        <v>250</v>
      </c>
      <c r="B32" s="228"/>
      <c r="C32" s="228"/>
      <c r="D32" s="228"/>
      <c r="E32" s="228"/>
      <c r="F32" s="228"/>
      <c r="G32" s="228"/>
      <c r="H32" s="228"/>
      <c r="I32" s="228"/>
      <c r="J32" s="228"/>
      <c r="K32" s="228"/>
      <c r="L32" s="228"/>
      <c r="M32" s="228"/>
      <c r="N32" s="228"/>
      <c r="O32" s="231"/>
    </row>
    <row r="33" spans="1:15" ht="26.25" customHeight="1" thickBot="1">
      <c r="A33" s="232" t="s">
        <v>251</v>
      </c>
      <c r="B33" s="233"/>
      <c r="C33" s="233"/>
      <c r="D33" s="226"/>
      <c r="E33" s="233"/>
      <c r="F33" s="234"/>
      <c r="G33" s="235"/>
      <c r="H33" s="233"/>
      <c r="I33" s="233"/>
      <c r="J33" s="233"/>
      <c r="K33" s="233"/>
      <c r="L33" s="491"/>
      <c r="M33" s="492"/>
      <c r="N33" s="492"/>
      <c r="O33" s="493"/>
    </row>
    <row r="34" spans="1:17" ht="29.25" customHeight="1" thickBot="1">
      <c r="A34" s="237" t="s">
        <v>252</v>
      </c>
      <c r="B34" s="238"/>
      <c r="C34" s="238"/>
      <c r="D34" s="239" t="s">
        <v>243</v>
      </c>
      <c r="E34" s="240"/>
      <c r="F34" s="241" t="s">
        <v>253</v>
      </c>
      <c r="G34" s="236"/>
      <c r="H34" s="233"/>
      <c r="I34" s="233"/>
      <c r="J34" s="233"/>
      <c r="K34" s="242" t="s">
        <v>243</v>
      </c>
      <c r="L34" s="494" t="s">
        <v>261</v>
      </c>
      <c r="M34" s="495"/>
      <c r="N34" s="495"/>
      <c r="O34" s="496"/>
      <c r="Q34" s="273"/>
    </row>
    <row r="35" spans="1:15" ht="29.25" customHeight="1" thickBot="1">
      <c r="A35" s="243"/>
      <c r="B35" s="244"/>
      <c r="C35" s="244"/>
      <c r="D35" s="245"/>
      <c r="E35" s="246"/>
      <c r="F35" s="247" t="s">
        <v>254</v>
      </c>
      <c r="G35" s="248"/>
      <c r="H35" s="178"/>
      <c r="I35" s="178"/>
      <c r="J35" s="178"/>
      <c r="K35" s="178"/>
      <c r="L35" s="249"/>
      <c r="M35" s="497">
        <v>41305</v>
      </c>
      <c r="N35" s="498"/>
      <c r="O35" s="250"/>
    </row>
    <row r="36" spans="1:15" ht="15.75" customHeight="1">
      <c r="A36" s="507" t="s">
        <v>262</v>
      </c>
      <c r="B36" s="508"/>
      <c r="C36" s="508"/>
      <c r="D36" s="509"/>
      <c r="E36" s="508" t="s">
        <v>1225</v>
      </c>
      <c r="F36" s="508"/>
      <c r="G36" s="508"/>
      <c r="H36" s="508"/>
      <c r="I36" s="509"/>
      <c r="J36" s="499" t="s">
        <v>133</v>
      </c>
      <c r="K36" s="500"/>
      <c r="L36" s="501"/>
      <c r="M36" s="501"/>
      <c r="N36" s="501"/>
      <c r="O36" s="502"/>
    </row>
    <row r="37" spans="1:15" ht="14.25" customHeight="1">
      <c r="A37" s="477" t="s">
        <v>1185</v>
      </c>
      <c r="B37" s="478"/>
      <c r="C37" s="478"/>
      <c r="D37" s="479"/>
      <c r="E37" s="506" t="s">
        <v>1218</v>
      </c>
      <c r="F37" s="478"/>
      <c r="G37" s="478"/>
      <c r="H37" s="478"/>
      <c r="I37" s="479"/>
      <c r="J37" s="503"/>
      <c r="K37" s="504"/>
      <c r="L37" s="504"/>
      <c r="M37" s="504"/>
      <c r="N37" s="504"/>
      <c r="O37" s="505"/>
    </row>
    <row r="38" spans="1:15" ht="12.75" customHeight="1" hidden="1">
      <c r="A38" s="474"/>
      <c r="B38" s="475"/>
      <c r="C38" s="475"/>
      <c r="D38" s="476"/>
      <c r="E38" s="478"/>
      <c r="F38" s="478"/>
      <c r="G38" s="478"/>
      <c r="H38" s="478"/>
      <c r="I38" s="479"/>
      <c r="J38" s="23"/>
      <c r="K38" s="24"/>
      <c r="L38" s="24"/>
      <c r="M38" s="24"/>
      <c r="N38" s="24"/>
      <c r="O38" s="25"/>
    </row>
    <row r="39" spans="1:15" ht="31.5" customHeight="1" thickBot="1">
      <c r="A39" s="480"/>
      <c r="B39" s="481"/>
      <c r="C39" s="481"/>
      <c r="D39" s="482"/>
      <c r="E39" s="483"/>
      <c r="F39" s="483"/>
      <c r="G39" s="483"/>
      <c r="H39" s="483"/>
      <c r="I39" s="484"/>
      <c r="J39" s="485" t="s">
        <v>134</v>
      </c>
      <c r="K39" s="486"/>
      <c r="L39" s="487"/>
      <c r="M39" s="488" t="s">
        <v>135</v>
      </c>
      <c r="N39" s="486"/>
      <c r="O39" s="489"/>
    </row>
  </sheetData>
  <sheetProtection password="C782" sheet="1"/>
  <mergeCells count="21">
    <mergeCell ref="J4:K4"/>
    <mergeCell ref="M4:O4"/>
    <mergeCell ref="A14:J14"/>
    <mergeCell ref="A27:E27"/>
    <mergeCell ref="F27:O27"/>
    <mergeCell ref="F29:O29"/>
    <mergeCell ref="B31:C31"/>
    <mergeCell ref="L33:O33"/>
    <mergeCell ref="L34:O34"/>
    <mergeCell ref="M35:N35"/>
    <mergeCell ref="J36:O37"/>
    <mergeCell ref="E37:I37"/>
    <mergeCell ref="A36:D36"/>
    <mergeCell ref="E36:I36"/>
    <mergeCell ref="A38:D38"/>
    <mergeCell ref="A37:D37"/>
    <mergeCell ref="A39:D39"/>
    <mergeCell ref="E39:I39"/>
    <mergeCell ref="J39:L39"/>
    <mergeCell ref="M39:O39"/>
    <mergeCell ref="E38:I38"/>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2012-01-09T09:13:08Z</cp:lastPrinted>
  <dcterms:created xsi:type="dcterms:W3CDTF">2008-03-11T12:24:11Z</dcterms:created>
  <dcterms:modified xsi:type="dcterms:W3CDTF">2012-01-30T12:46:06Z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