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710" activeTab="1"/>
  </bookViews>
  <sheets>
    <sheet name="Shrnutí" sheetId="1" r:id="rId1"/>
    <sheet name="dt 1" sheetId="2" r:id="rId2"/>
    <sheet name="dt 2" sheetId="3" r:id="rId3"/>
    <sheet name="dt 3" sheetId="4" r:id="rId4"/>
  </sheets>
  <externalReferences>
    <externalReference r:id="rId7"/>
  </externalReferences>
  <definedNames>
    <definedName name="_xlnm._FilterDatabase" localSheetId="1" hidden="1">'dt 1'!$A$1:$P$11</definedName>
    <definedName name="_xlnm._FilterDatabase" localSheetId="2" hidden="1">'dt 2'!$A$1:$P$9</definedName>
    <definedName name="_xlnm._FilterDatabase" localSheetId="3" hidden="1">'dt 3'!$A$1:$P$33</definedName>
    <definedName name="Excel_BuiltIn__FilterDatabase_1" localSheetId="1">'[1]Bačetín'!#REF!</definedName>
    <definedName name="Excel_BuiltIn__FilterDatabase_1" localSheetId="2">'[1]Bačetín'!#REF!</definedName>
    <definedName name="Excel_BuiltIn__FilterDatabase_1" localSheetId="3">'[1]Bačetín'!#REF!</definedName>
    <definedName name="Excel_BuiltIn__FilterDatabase_1">'[1]Bačetín'!#REF!</definedName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<sst xmlns="http://schemas.openxmlformats.org/spreadsheetml/2006/main" count="339" uniqueCount="246">
  <si>
    <t>dt1</t>
  </si>
  <si>
    <t>dt2</t>
  </si>
  <si>
    <t>dt3</t>
  </si>
  <si>
    <t>dt4</t>
  </si>
  <si>
    <t>dt5</t>
  </si>
  <si>
    <t>INV</t>
  </si>
  <si>
    <t>NEINV</t>
  </si>
  <si>
    <t>Rezerva z I. kola  na administraci ORP</t>
  </si>
  <si>
    <t xml:space="preserve">Celkem </t>
  </si>
  <si>
    <t>Rezerva  z II. kola na dofinancování VR Nepolisy</t>
  </si>
  <si>
    <t>dt</t>
  </si>
  <si>
    <t>dt 1</t>
  </si>
  <si>
    <t>dt 2</t>
  </si>
  <si>
    <t>dt 3</t>
  </si>
  <si>
    <t>dt 4</t>
  </si>
  <si>
    <t>dt 5</t>
  </si>
  <si>
    <t>Celkem</t>
  </si>
  <si>
    <t>Přehled o počtu podpořených žádostí</t>
  </si>
  <si>
    <t>ORP</t>
  </si>
  <si>
    <t>% dotace z celk. nákladů</t>
  </si>
  <si>
    <t>Investice</t>
  </si>
  <si>
    <t>Neinvestice</t>
  </si>
  <si>
    <t>Rychnov nad Kněžnou</t>
  </si>
  <si>
    <t>POV2011/103/RK/INV</t>
  </si>
  <si>
    <t>Černíkovice</t>
  </si>
  <si>
    <t>Rekonstrukce II. NP pro rozšíření MŠ</t>
  </si>
  <si>
    <t>Jaroměř</t>
  </si>
  <si>
    <t>POV/2011/103/JA/INV</t>
  </si>
  <si>
    <t>Velichovky</t>
  </si>
  <si>
    <t>Základní škola - výměna střešní krytiny, okapů, šlabů a oken</t>
  </si>
  <si>
    <t>Dobruška</t>
  </si>
  <si>
    <t>POV2011/105DO/NEINV.</t>
  </si>
  <si>
    <t>Pohoří</t>
  </si>
  <si>
    <t>Oprava Přírodního kulturního střediska v Pohoří</t>
  </si>
  <si>
    <t>Nový Bydžov</t>
  </si>
  <si>
    <t>POV/2011/106/NB/NEINV</t>
  </si>
  <si>
    <t>Smidary</t>
  </si>
  <si>
    <t>Oprava podlahy sálu a podia sokolovny ve Smidarech</t>
  </si>
  <si>
    <t>POV2011/108/RK/NEINV</t>
  </si>
  <si>
    <t>Lukavice</t>
  </si>
  <si>
    <t>Hradec Králové</t>
  </si>
  <si>
    <t>POV2011/114/HK/INV</t>
  </si>
  <si>
    <t>Stěžery</t>
  </si>
  <si>
    <t>Řešení havarijní situace kuchyně v MŠ a střechy v ZŠ</t>
  </si>
  <si>
    <t>POV2011/104DO/INV+NEINV</t>
  </si>
  <si>
    <t>Podbřezí</t>
  </si>
  <si>
    <t>Vybavení výdejny jídel včetně montáže, dopravy a sestavení v Základní škole Podbřezí čp. 3</t>
  </si>
  <si>
    <t>Jičín</t>
  </si>
  <si>
    <t>POV/2011/101/MZ/INV</t>
  </si>
  <si>
    <t>Bukvice</t>
  </si>
  <si>
    <t>Stavební úpravy bývalé zemědělské usedlosti č.p.28 v Bukvici</t>
  </si>
  <si>
    <t>POV/2011/102/MZ/INV</t>
  </si>
  <si>
    <t>Chyjice</t>
  </si>
  <si>
    <t xml:space="preserve">Dokončení výstavby víceúčelového hřiště </t>
  </si>
  <si>
    <t>Hořice</t>
  </si>
  <si>
    <t>POV/2011/108/HO/NEINV-MD</t>
  </si>
  <si>
    <t>Boháňka- MD</t>
  </si>
  <si>
    <t>Demolice kulturního domu po požáru</t>
  </si>
  <si>
    <t xml:space="preserve">Poznámka:   </t>
  </si>
  <si>
    <t>POV2011/209/HK/NEINV</t>
  </si>
  <si>
    <t>Pšánky</t>
  </si>
  <si>
    <t xml:space="preserve">Oprava místní komunikace </t>
  </si>
  <si>
    <t>10.00</t>
  </si>
  <si>
    <t>POV2011/211/HK/INV</t>
  </si>
  <si>
    <t>Sovětice</t>
  </si>
  <si>
    <t>Rekonstrukce účelové komunikace v obci Sovětice</t>
  </si>
  <si>
    <t>13.00</t>
  </si>
  <si>
    <t>POV/2011/203/MZ/INV</t>
  </si>
  <si>
    <t>Dolní Lochov</t>
  </si>
  <si>
    <t>Obnova veřejného osvětlení</t>
  </si>
  <si>
    <t>POV/2011/201/MZ/NEINV</t>
  </si>
  <si>
    <t>Bystřice</t>
  </si>
  <si>
    <t>Demolice bývalých zemědělských staveb a oprava vodoteče</t>
  </si>
  <si>
    <t>Kostelec nad Orlicí</t>
  </si>
  <si>
    <t>POV2011/209KO/NEINV</t>
  </si>
  <si>
    <t>Žďár nad Orlicí</t>
  </si>
  <si>
    <t>Oprava asfaltového povrchu na komunikaci v místní části Horní Žďár</t>
  </si>
  <si>
    <t>POV2011/201KO/INV/NEINV</t>
  </si>
  <si>
    <t>Bolehošť</t>
  </si>
  <si>
    <t>Revitalizace centra obce Bolehošť - havarie  vodovodního potrubí</t>
  </si>
  <si>
    <t>Náchod</t>
  </si>
  <si>
    <t>POV/2011/217/NA/NEINV</t>
  </si>
  <si>
    <t>Vysoká Srbská</t>
  </si>
  <si>
    <t>Oprava místní komunikace 839/1, dlážděný kopec.</t>
  </si>
  <si>
    <t>POV2011/206/HO/inv</t>
  </si>
  <si>
    <t xml:space="preserve">Vřesník </t>
  </si>
  <si>
    <t>Úprava veřejného prostranství pro autobusovou zastávku</t>
  </si>
  <si>
    <t>Trutnov</t>
  </si>
  <si>
    <t>POV2011/303/TR/NEINV</t>
  </si>
  <si>
    <t>DSO Východní Krkonoše</t>
  </si>
  <si>
    <t>Aparatura SOVK</t>
  </si>
  <si>
    <t>aparatura SOVK</t>
  </si>
  <si>
    <t>POV2011/301DO/NEINV.</t>
  </si>
  <si>
    <t>DSO Region Orlické hory</t>
  </si>
  <si>
    <t>Zvýšení bezpečnosti v obcích DSO Region Orlické hory III</t>
  </si>
  <si>
    <t>dopravní značení</t>
  </si>
  <si>
    <t>POV2011/303KO/INV/NEINV</t>
  </si>
  <si>
    <t>DSO Orlice</t>
  </si>
  <si>
    <t>Společný rozvoj obcí mezi Orlicemi</t>
  </si>
  <si>
    <t>parkové úpravy,  výsadba zelemě</t>
  </si>
  <si>
    <t>POV/2011/304/MZ/NEINV</t>
  </si>
  <si>
    <t>DSO Mariánská zahrada</t>
  </si>
  <si>
    <t>Zvýšení povědomí o Mariánské zahradě</t>
  </si>
  <si>
    <t>informační tabule, vybavení kanceláře</t>
  </si>
  <si>
    <t>POV2011/301/TR/INV/NEINV</t>
  </si>
  <si>
    <t>DSO Jestřebí hory</t>
  </si>
  <si>
    <t>Slavnosti pod Jestřebími horami</t>
  </si>
  <si>
    <t>lavice, stoly</t>
  </si>
  <si>
    <t>Vrchlabí</t>
  </si>
  <si>
    <t>POV/2011/301/VR/NEINV</t>
  </si>
  <si>
    <t>KRKONOŠE - SVAZEK MĚST A OBCÍ</t>
  </si>
  <si>
    <t>Společná prezentace Krkonoš</t>
  </si>
  <si>
    <t>tiskovina "Krkonošská sezona"</t>
  </si>
  <si>
    <t>POV2011/301/HO/inv,neinv</t>
  </si>
  <si>
    <t>Mikroregion Podchlumí</t>
  </si>
  <si>
    <t>Dovybavení veřejných prostranství Podchlumí s návazností na bezpečnost obyvatel!</t>
  </si>
  <si>
    <t>výměna dopravních značek</t>
  </si>
  <si>
    <t>POV2011/302/HK/INV</t>
  </si>
  <si>
    <t>Mikroregion Nechanicko</t>
  </si>
  <si>
    <t>Aktivní život v regionu</t>
  </si>
  <si>
    <t>mobiliář, odpadkové koše,  kovové stojany na kola</t>
  </si>
  <si>
    <t>Nové Město nad Metují</t>
  </si>
  <si>
    <t>POV/2011/301/NM/NEINV</t>
  </si>
  <si>
    <t>DSO Region Novoměstsko</t>
  </si>
  <si>
    <t>Nákup drobné techniky na údržbu veřejných prostranství v obcích DSO Regionu Novoměstsko</t>
  </si>
  <si>
    <t>bedny na posypový materiál</t>
  </si>
  <si>
    <t>POV/2011/302/VR/NEINV</t>
  </si>
  <si>
    <t>SVAZEK OBCÍ HORNÍ LABE</t>
  </si>
  <si>
    <t>Projekt. Dokumentace Labské cyklotrasy mezi Vrchlabím a Hostinným</t>
  </si>
  <si>
    <t>POV2011/303/HK/INV</t>
  </si>
  <si>
    <t>Mikroregion obcí památkové zóny 1866</t>
  </si>
  <si>
    <t>Vytvoření venkovních posezení pro společná setkávání občanů</t>
  </si>
  <si>
    <t>lavičky</t>
  </si>
  <si>
    <t>POV/2011/303/MZ/NEINV</t>
  </si>
  <si>
    <t>Lázeňský mikroregion</t>
  </si>
  <si>
    <t>Zvýšení bezpečnosti a zlepšení podmínek pro pořádání kulturních akcí v Lázeňském mikroregionu.</t>
  </si>
  <si>
    <t>obec Pecka - objekt knihovny včetně autobusové zastávky</t>
  </si>
  <si>
    <t>POV/2011/302/NB/NEINV</t>
  </si>
  <si>
    <t>Mikroregion Novobydžovsko</t>
  </si>
  <si>
    <t>Informovaná veřejnost</t>
  </si>
  <si>
    <t>POV/2011/301/MZ/NEINV</t>
  </si>
  <si>
    <t>Svazek obcí Brada</t>
  </si>
  <si>
    <t>Českým rájem přes upravený Svazek obcí Brada</t>
  </si>
  <si>
    <t>mobiliář,  výsadba zeleně</t>
  </si>
  <si>
    <t>POV2011/302/TR/INV/NEINV</t>
  </si>
  <si>
    <t>DSO Podkrkonoší</t>
  </si>
  <si>
    <t>Sejdeme se pod horami</t>
  </si>
  <si>
    <t>POV/2011/302/MZ/INV,NEINV</t>
  </si>
  <si>
    <t>Mikroregion Český ráj</t>
  </si>
  <si>
    <t>Budeme mít možnost se potkávat více</t>
  </si>
  <si>
    <t>Sobotka-ozvučení; Mladějov-stoly,židle; Hubojedy-stoly; Roveň-stoly; Libošovice-lavičky;Osek-lavičky</t>
  </si>
  <si>
    <t>POV/2011/305/MZ/INV,NEINV</t>
  </si>
  <si>
    <t>Mikroregion Tábor</t>
  </si>
  <si>
    <t>Zkvalitnění kulturního života v mikroregionu</t>
  </si>
  <si>
    <t>nákup kompletního poloprofesionálního ozvučení</t>
  </si>
  <si>
    <t>POV2011/305/HK/INV/NEINV</t>
  </si>
  <si>
    <t>Mikroregion Urbanická brázda</t>
  </si>
  <si>
    <t>Společně pro příjemné čekání</t>
  </si>
  <si>
    <t>autobusové čekárny</t>
  </si>
  <si>
    <t>POV2011/302/RK/INV/NEINV</t>
  </si>
  <si>
    <t>DSO Bio Top</t>
  </si>
  <si>
    <t>Nákup drobné techniky na údržbu krajiny</t>
  </si>
  <si>
    <t>POV2011/303/RK/INV</t>
  </si>
  <si>
    <t>DSO Rychnovsko</t>
  </si>
  <si>
    <t>Mobilní pódium pro pořádání kult. akcí</t>
  </si>
  <si>
    <t>mobilní pódium</t>
  </si>
  <si>
    <t>POV/2011/301/NB/INV/NEINV</t>
  </si>
  <si>
    <t xml:space="preserve">Cidlina, svazek obcí </t>
  </si>
  <si>
    <t>Materiální vybavení svazku</t>
  </si>
  <si>
    <t>párty stan</t>
  </si>
  <si>
    <t>POV2011/301/RK/NEINV</t>
  </si>
  <si>
    <t>DSO Bělá</t>
  </si>
  <si>
    <t>Dopravní bezpečnost a orientace v obcích</t>
  </si>
  <si>
    <t>Nová Paka</t>
  </si>
  <si>
    <t>POV/2011/301/NP/INV/NEINV</t>
  </si>
  <si>
    <t>DSO Novopacko</t>
  </si>
  <si>
    <t>Modernizace hřišť na Novopacku</t>
  </si>
  <si>
    <t>herní prvky</t>
  </si>
  <si>
    <t>POV/2011/305/NA/INV/NEINV</t>
  </si>
  <si>
    <t>SVAZEK OBCÍ ÚPA</t>
  </si>
  <si>
    <t>Dovybavení obcí potřebným mobiliářem</t>
  </si>
  <si>
    <t>přenosné dopravní značky</t>
  </si>
  <si>
    <t>POV/2011/302/NA/INV/NEINV</t>
  </si>
  <si>
    <t>Stráně Hořičky</t>
  </si>
  <si>
    <t>Vybavení veřejných prostranství mobiliářem -4. etapa 2011</t>
  </si>
  <si>
    <t>mobiliář</t>
  </si>
  <si>
    <t>POV2011/304/HK/INV/NEINV</t>
  </si>
  <si>
    <t>Mikroregion Třebechovicko</t>
  </si>
  <si>
    <t>Zvýšení bezpečnosti a doplnění mobiliáře veřejného prostranství v Mikroregionu Třebechovicko</t>
  </si>
  <si>
    <t>měřice rychlosti, bezpečnostní prvky</t>
  </si>
  <si>
    <t>POV2011/301/HK/INV/NEINV</t>
  </si>
  <si>
    <t>Mikroregion Černilovsko</t>
  </si>
  <si>
    <t>Spolupráce v Mikroregionu Černilovsko - 2. etapa</t>
  </si>
  <si>
    <t>hlásiče rychlosti</t>
  </si>
  <si>
    <t>POV/2011/301/NA/NEINV</t>
  </si>
  <si>
    <t>Dobrovolný svazek obcí Policka</t>
  </si>
  <si>
    <t xml:space="preserve">Drobné památky Policka </t>
  </si>
  <si>
    <t>sakrální stavby</t>
  </si>
  <si>
    <t>POV2011/301KO/INV/NEINV</t>
  </si>
  <si>
    <t>DSO Mikroregionu Brodec</t>
  </si>
  <si>
    <t>Vesnice pro život - III. Etapa</t>
  </si>
  <si>
    <t xml:space="preserve">úprava veřejných prostranství a ploch </t>
  </si>
  <si>
    <t>POV/2011/304/NA/INV/NEINV</t>
  </si>
  <si>
    <t>Svazek obcí Metuje</t>
  </si>
  <si>
    <t xml:space="preserve">Obnova mobiliáře a opravy havarijních stavů střech obecních budov, rekonstrukce dopravního značení v obcích mikroregionu. </t>
  </si>
  <si>
    <t>obnova mobiliáře</t>
  </si>
  <si>
    <t>POV/2011/303/NA/INV/NEINV</t>
  </si>
  <si>
    <t>SVAZEK OBCÍ 1866</t>
  </si>
  <si>
    <t>"Stabilita a rozvoj venkovského mikroregionu - realizací rozvojových plánů míříme k udržitelnému rozvoji"</t>
  </si>
  <si>
    <t>mobiliář-lstany, lavice</t>
  </si>
  <si>
    <t>POV2011/302KO/INV/NEINV</t>
  </si>
  <si>
    <t>DSO Obecní voda</t>
  </si>
  <si>
    <t>Úprava návsí obcí Obecní voda</t>
  </si>
  <si>
    <t>parkové úpravy, výsadba zeleně</t>
  </si>
  <si>
    <t>Vybudování hasičské zbrojnice - I. etapa</t>
  </si>
  <si>
    <t>Rozdělení disponibilních prostředků  POV 2011  (havarijní stavy)  - III. kolo</t>
  </si>
  <si>
    <t>nepodpořeny</t>
  </si>
  <si>
    <t xml:space="preserve">Investice  </t>
  </si>
  <si>
    <t xml:space="preserve">Neinvestice </t>
  </si>
  <si>
    <t>Ev. č. žádosti</t>
  </si>
  <si>
    <t>Žadatel</t>
  </si>
  <si>
    <t>Název akce</t>
  </si>
  <si>
    <t>Celkové náklady (Kč)</t>
  </si>
  <si>
    <t>Požadovaná dotace (Kč)</t>
  </si>
  <si>
    <t>Investice (Kč)</t>
  </si>
  <si>
    <t>Neinvestice (Kč)</t>
  </si>
  <si>
    <t>Dat. přijetí žádosti</t>
  </si>
  <si>
    <t>Čas přijetí žádosti</t>
  </si>
  <si>
    <t>Počet bodů</t>
  </si>
  <si>
    <t>Schválená dotace (Kč)</t>
  </si>
  <si>
    <t>Konkretizace projektu ve vztahu k navržené podpoře</t>
  </si>
  <si>
    <t>Bodové hodnocení</t>
  </si>
  <si>
    <t xml:space="preserve">Doporučená dotace </t>
  </si>
  <si>
    <t>Schválená dotace Kč po zaokrouhlení</t>
  </si>
  <si>
    <t>Stěžery - podmínka pro poskytnutí dotace - kladný výsledek auditu.</t>
  </si>
  <si>
    <t>-</t>
  </si>
  <si>
    <t>Datum přijetí žádosti</t>
  </si>
  <si>
    <r>
      <rPr>
        <b/>
        <sz val="10"/>
        <color indexed="8"/>
        <rFont val="Tahoma"/>
        <family val="2"/>
      </rPr>
      <t>Lukavice</t>
    </r>
    <r>
      <rPr>
        <sz val="10"/>
        <color indexed="8"/>
        <rFont val="Tahoma"/>
        <family val="2"/>
      </rPr>
      <t xml:space="preserve"> - změna názvu projektu Výměna oken a dveří v kulturním domě  na  </t>
    </r>
    <r>
      <rPr>
        <b/>
        <sz val="10"/>
        <color indexed="8"/>
        <rFont val="Tahoma"/>
        <family val="2"/>
      </rPr>
      <t xml:space="preserve">Vybudování hasičské zbrojnice - I. etapa - </t>
    </r>
    <r>
      <rPr>
        <sz val="10"/>
        <color indexed="8"/>
        <rFont val="Tahoma"/>
        <family val="2"/>
      </rPr>
      <t>komentář důvodová zpráva.</t>
    </r>
  </si>
  <si>
    <r>
      <t xml:space="preserve">Boháňka - </t>
    </r>
    <r>
      <rPr>
        <sz val="10"/>
        <color indexed="8"/>
        <rFont val="Tahoma"/>
        <family val="2"/>
      </rPr>
      <t>mimořádná dotace - komentář důvodová zpráva.</t>
    </r>
  </si>
  <si>
    <t>Počet podaných žádosti</t>
  </si>
  <si>
    <t>Podpořeno I. kolo</t>
  </si>
  <si>
    <t>Zbývá</t>
  </si>
  <si>
    <t>Podpořeno II. kolo</t>
  </si>
  <si>
    <t>Podpořeno III. kolo</t>
  </si>
  <si>
    <t>Počet podaných žádostí</t>
  </si>
  <si>
    <t>Počet schválených žádostí  III. kolo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</si>
</sst>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o\n\th\ d\,\ \y\y\y\y"/>
    <numFmt numFmtId="165" formatCode="m&quot;ont&quot;h&quot; &quot;d&quot;, yyyy&quot;"/>
    <numFmt numFmtId="166" formatCode="#,##0.00&quot; &quot;[$Kč-405];[Red]&quot;-&quot;#,##0.00&quot; &quot;[$Kč-405]"/>
    <numFmt numFmtId="167" formatCode="m&quot;ont&quot;h\ d&quot;, yyyy&quot;"/>
    <numFmt numFmtId="168" formatCode="hh:mm:ss"/>
    <numFmt numFmtId="169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2"/>
    </font>
    <font>
      <b/>
      <i/>
      <sz val="16"/>
      <color indexed="8"/>
      <name val="Calibri"/>
      <family val="2"/>
    </font>
    <font>
      <sz val="10"/>
      <color indexed="8"/>
      <name val="Arial CE"/>
      <family val="0"/>
    </font>
    <font>
      <b/>
      <i/>
      <u val="single"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9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sz val="1"/>
      <color rgb="FF000000"/>
      <name val="Courier"/>
      <family val="1"/>
    </font>
    <font>
      <b/>
      <i/>
      <sz val="16"/>
      <color rgb="FF000000"/>
      <name val="Calibri"/>
      <family val="2"/>
    </font>
    <font>
      <b/>
      <sz val="1"/>
      <color rgb="FF000000"/>
      <name val="Courier"/>
      <family val="1"/>
    </font>
    <font>
      <sz val="10"/>
      <color rgb="FF000000"/>
      <name val="Arial CE"/>
      <family val="0"/>
    </font>
    <font>
      <b/>
      <i/>
      <u val="single"/>
      <sz val="11"/>
      <color rgb="FF000000"/>
      <name val="Calibri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8000100255012512"/>
        </stop>
        <stop position="1">
          <color theme="9" tint="0.5999900102615356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  <fill>
      <gradientFill degree="90">
        <stop position="0">
          <color theme="9" tint="0.5999900102615356"/>
        </stop>
        <stop position="1">
          <color theme="9" tint="0.8000100255012512"/>
        </stop>
      </gradient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23" fillId="20" borderId="1" applyNumberFormat="0" applyAlignment="0" applyProtection="0"/>
    <xf numFmtId="0" fontId="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 locked="0"/>
    </xf>
    <xf numFmtId="165" fontId="39" fillId="0" borderId="0">
      <alignment/>
      <protection locked="0"/>
    </xf>
    <xf numFmtId="167" fontId="26" fillId="0" borderId="0">
      <alignment/>
      <protection locked="0"/>
    </xf>
    <xf numFmtId="0" fontId="25" fillId="0" borderId="0" applyNumberFormat="0" applyFill="0" applyBorder="0" applyAlignment="0" applyProtection="0"/>
    <xf numFmtId="0" fontId="6" fillId="0" borderId="0">
      <alignment/>
      <protection locked="0"/>
    </xf>
    <xf numFmtId="0" fontId="39" fillId="0" borderId="0">
      <alignment/>
      <protection locked="0"/>
    </xf>
    <xf numFmtId="0" fontId="26" fillId="0" borderId="0">
      <alignment/>
      <protection locked="0"/>
    </xf>
    <xf numFmtId="0" fontId="21" fillId="4" borderId="0" applyNumberFormat="0" applyBorder="0" applyAlignment="0" applyProtection="0"/>
    <xf numFmtId="0" fontId="40" fillId="0" borderId="0">
      <alignment horizontal="center"/>
      <protection/>
    </xf>
    <xf numFmtId="0" fontId="11" fillId="0" borderId="0">
      <alignment horizont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0">
      <alignment horizontal="center"/>
      <protection/>
    </xf>
    <xf numFmtId="0" fontId="7" fillId="0" borderId="0">
      <alignment/>
      <protection locked="0"/>
    </xf>
    <xf numFmtId="0" fontId="41" fillId="0" borderId="0">
      <alignment/>
      <protection locked="0"/>
    </xf>
    <xf numFmtId="0" fontId="11" fillId="0" borderId="0">
      <alignment horizontal="center" textRotation="90"/>
      <protection/>
    </xf>
    <xf numFmtId="0" fontId="40" fillId="0" borderId="0">
      <alignment horizontal="center" textRotation="90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11" fillId="0" borderId="0">
      <alignment horizontal="center" textRotation="90"/>
      <protection/>
    </xf>
    <xf numFmtId="0" fontId="7" fillId="0" borderId="0">
      <alignment/>
      <protection locked="0"/>
    </xf>
    <xf numFmtId="0" fontId="41" fillId="0" borderId="0">
      <alignment/>
      <protection locked="0"/>
    </xf>
    <xf numFmtId="0" fontId="27" fillId="0" borderId="0">
      <alignment/>
      <protection locked="0"/>
    </xf>
    <xf numFmtId="0" fontId="10" fillId="0" borderId="0" applyNumberFormat="0" applyFill="0" applyBorder="0" applyAlignment="0" applyProtection="0"/>
    <xf numFmtId="0" fontId="15" fillId="21" borderId="6" applyNumberFormat="0" applyAlignment="0" applyProtection="0"/>
    <xf numFmtId="0" fontId="14" fillId="3" borderId="0" applyNumberFormat="0" applyBorder="0" applyAlignment="0" applyProtection="0"/>
    <xf numFmtId="0" fontId="22" fillId="7" borderId="1" applyNumberFormat="0" applyAlignment="0" applyProtection="0"/>
    <xf numFmtId="0" fontId="15" fillId="21" borderId="6" applyNumberFormat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3" borderId="8" applyNumberFormat="0" applyFont="0" applyAlignment="0" applyProtection="0"/>
    <xf numFmtId="0" fontId="24" fillId="20" borderId="9" applyNumberForma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166" fontId="43" fillId="0" borderId="0">
      <alignment/>
      <protection/>
    </xf>
    <xf numFmtId="166" fontId="13" fillId="0" borderId="0">
      <alignment/>
      <protection/>
    </xf>
    <xf numFmtId="166" fontId="13" fillId="0" borderId="0">
      <alignment/>
      <protection/>
    </xf>
    <xf numFmtId="0" fontId="21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0">
      <alignment/>
      <protection locked="0"/>
    </xf>
    <xf numFmtId="0" fontId="5" fillId="0" borderId="2" applyNumberFormat="0" applyFill="0" applyAlignment="0" applyProtection="0"/>
    <xf numFmtId="0" fontId="26" fillId="0" borderId="11">
      <alignment/>
      <protection locked="0"/>
    </xf>
    <xf numFmtId="0" fontId="22" fillId="7" borderId="1" applyNumberFormat="0" applyAlignment="0" applyProtection="0"/>
    <xf numFmtId="0" fontId="23" fillId="20" borderId="1" applyNumberFormat="0" applyAlignment="0" applyProtection="0"/>
    <xf numFmtId="0" fontId="24" fillId="20" borderId="9" applyNumberFormat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8" fillId="24" borderId="12" xfId="104" applyFont="1" applyFill="1" applyBorder="1" applyAlignment="1">
      <alignment horizontal="center" vertical="center" wrapText="1"/>
      <protection/>
    </xf>
    <xf numFmtId="4" fontId="28" fillId="25" borderId="12" xfId="104" applyNumberFormat="1" applyFont="1" applyFill="1" applyBorder="1" applyAlignment="1">
      <alignment horizontal="center" vertical="center" wrapText="1"/>
      <protection/>
    </xf>
    <xf numFmtId="49" fontId="28" fillId="26" borderId="12" xfId="104" applyNumberFormat="1" applyFont="1" applyFill="1" applyBorder="1" applyAlignment="1">
      <alignment horizontal="center" vertical="center" wrapText="1"/>
      <protection/>
    </xf>
    <xf numFmtId="0" fontId="44" fillId="0" borderId="0" xfId="104" applyFont="1" applyBorder="1" applyAlignment="1">
      <alignment vertical="center"/>
      <protection/>
    </xf>
    <xf numFmtId="0" fontId="30" fillId="0" borderId="0" xfId="104" applyFont="1" applyBorder="1" applyAlignment="1">
      <alignment vertical="center"/>
      <protection/>
    </xf>
    <xf numFmtId="2" fontId="30" fillId="0" borderId="0" xfId="104" applyNumberFormat="1" applyFont="1" applyBorder="1" applyAlignment="1">
      <alignment vertical="center"/>
      <protection/>
    </xf>
    <xf numFmtId="0" fontId="30" fillId="0" borderId="0" xfId="104" applyFont="1" applyBorder="1" applyAlignment="1">
      <alignment horizontal="center" vertical="center"/>
      <protection/>
    </xf>
    <xf numFmtId="14" fontId="30" fillId="0" borderId="0" xfId="104" applyNumberFormat="1" applyFont="1" applyBorder="1" applyAlignment="1">
      <alignment horizontal="right" vertical="center"/>
      <protection/>
    </xf>
    <xf numFmtId="20" fontId="30" fillId="0" borderId="0" xfId="104" applyNumberFormat="1" applyFont="1" applyBorder="1" applyAlignment="1">
      <alignment horizontal="right" vertical="center"/>
      <protection/>
    </xf>
    <xf numFmtId="3" fontId="30" fillId="0" borderId="0" xfId="104" applyNumberFormat="1" applyFont="1" applyBorder="1" applyAlignment="1">
      <alignment horizontal="right" vertical="center"/>
      <protection/>
    </xf>
    <xf numFmtId="21" fontId="30" fillId="0" borderId="0" xfId="104" applyNumberFormat="1" applyFont="1" applyBorder="1" applyAlignment="1">
      <alignment horizontal="right" vertical="center"/>
      <protection/>
    </xf>
    <xf numFmtId="49" fontId="30" fillId="0" borderId="0" xfId="104" applyNumberFormat="1" applyFont="1" applyBorder="1" applyAlignment="1">
      <alignment horizontal="right" vertical="center"/>
      <protection/>
    </xf>
    <xf numFmtId="0" fontId="44" fillId="0" borderId="0" xfId="106" applyFont="1" applyBorder="1" applyAlignment="1">
      <alignment vertical="center"/>
      <protection/>
    </xf>
    <xf numFmtId="0" fontId="30" fillId="0" borderId="0" xfId="106" applyFont="1" applyBorder="1" applyAlignment="1">
      <alignment vertical="center"/>
      <protection/>
    </xf>
    <xf numFmtId="0" fontId="30" fillId="0" borderId="0" xfId="106" applyFont="1" applyBorder="1" applyAlignment="1">
      <alignment horizontal="center" vertical="center"/>
      <protection/>
    </xf>
    <xf numFmtId="14" fontId="30" fillId="0" borderId="0" xfId="106" applyNumberFormat="1" applyFont="1" applyBorder="1" applyAlignment="1">
      <alignment horizontal="right" vertical="center"/>
      <protection/>
    </xf>
    <xf numFmtId="3" fontId="30" fillId="0" borderId="0" xfId="106" applyNumberFormat="1" applyFont="1" applyBorder="1" applyAlignment="1">
      <alignment horizontal="right" vertical="center"/>
      <protection/>
    </xf>
    <xf numFmtId="4" fontId="30" fillId="0" borderId="0" xfId="104" applyNumberFormat="1" applyFont="1" applyBorder="1" applyAlignment="1">
      <alignment vertical="center"/>
      <protection/>
    </xf>
    <xf numFmtId="1" fontId="30" fillId="0" borderId="0" xfId="104" applyNumberFormat="1" applyFont="1" applyAlignment="1">
      <alignment horizontal="center" vertical="center"/>
      <protection/>
    </xf>
    <xf numFmtId="0" fontId="30" fillId="0" borderId="0" xfId="104" applyFont="1" applyBorder="1" applyAlignment="1">
      <alignment horizontal="right" vertical="center"/>
      <protection/>
    </xf>
    <xf numFmtId="3" fontId="45" fillId="0" borderId="0" xfId="104" applyNumberFormat="1" applyFont="1" applyBorder="1" applyAlignment="1">
      <alignment horizontal="right" vertical="center"/>
      <protection/>
    </xf>
    <xf numFmtId="3" fontId="44" fillId="0" borderId="0" xfId="104" applyNumberFormat="1" applyFont="1" applyBorder="1" applyAlignment="1">
      <alignment horizontal="right" vertical="center"/>
      <protection/>
    </xf>
    <xf numFmtId="3" fontId="30" fillId="0" borderId="0" xfId="104" applyNumberFormat="1" applyFont="1" applyBorder="1" applyAlignment="1">
      <alignment vertical="center"/>
      <protection/>
    </xf>
    <xf numFmtId="168" fontId="30" fillId="0" borderId="0" xfId="106" applyNumberFormat="1" applyFont="1" applyBorder="1" applyAlignment="1">
      <alignment horizontal="right" vertical="center"/>
      <protection/>
    </xf>
    <xf numFmtId="3" fontId="28" fillId="27" borderId="12" xfId="104" applyNumberFormat="1" applyFont="1" applyFill="1" applyBorder="1" applyAlignment="1">
      <alignment horizontal="center" vertical="center" wrapText="1"/>
      <protection/>
    </xf>
    <xf numFmtId="4" fontId="46" fillId="28" borderId="12" xfId="104" applyNumberFormat="1" applyFont="1" applyFill="1" applyBorder="1" applyAlignment="1">
      <alignment horizontal="center" vertical="center" wrapText="1"/>
      <protection/>
    </xf>
    <xf numFmtId="2" fontId="28" fillId="29" borderId="12" xfId="104" applyNumberFormat="1" applyFont="1" applyFill="1" applyBorder="1" applyAlignment="1">
      <alignment horizontal="center" vertical="center" wrapText="1"/>
      <protection/>
    </xf>
    <xf numFmtId="0" fontId="44" fillId="0" borderId="0" xfId="111" applyFont="1" applyBorder="1" applyAlignment="1">
      <alignment vertical="center"/>
      <protection/>
    </xf>
    <xf numFmtId="0" fontId="30" fillId="0" borderId="0" xfId="111" applyFont="1" applyBorder="1" applyAlignment="1">
      <alignment vertical="center"/>
      <protection/>
    </xf>
    <xf numFmtId="0" fontId="47" fillId="0" borderId="0" xfId="104" applyFont="1" applyBorder="1" applyAlignment="1">
      <alignment vertical="center"/>
      <protection/>
    </xf>
    <xf numFmtId="3" fontId="47" fillId="0" borderId="0" xfId="104" applyNumberFormat="1" applyFont="1" applyBorder="1" applyAlignment="1">
      <alignment vertical="center"/>
      <protection/>
    </xf>
    <xf numFmtId="2" fontId="47" fillId="0" borderId="0" xfId="104" applyNumberFormat="1" applyFont="1" applyBorder="1" applyAlignment="1">
      <alignment vertical="center"/>
      <protection/>
    </xf>
    <xf numFmtId="0" fontId="47" fillId="0" borderId="0" xfId="104" applyFont="1" applyBorder="1" applyAlignment="1">
      <alignment horizontal="center" vertical="center"/>
      <protection/>
    </xf>
    <xf numFmtId="14" fontId="47" fillId="0" borderId="0" xfId="104" applyNumberFormat="1" applyFont="1" applyBorder="1" applyAlignment="1">
      <alignment horizontal="right" vertical="center"/>
      <protection/>
    </xf>
    <xf numFmtId="20" fontId="47" fillId="0" borderId="0" xfId="104" applyNumberFormat="1" applyFont="1" applyBorder="1" applyAlignment="1">
      <alignment horizontal="right" vertical="center"/>
      <protection/>
    </xf>
    <xf numFmtId="0" fontId="47" fillId="0" borderId="0" xfId="111" applyFont="1" applyBorder="1" applyAlignment="1">
      <alignment vertical="center"/>
      <protection/>
    </xf>
    <xf numFmtId="3" fontId="47" fillId="0" borderId="0" xfId="111" applyNumberFormat="1" applyFont="1" applyBorder="1" applyAlignment="1">
      <alignment vertical="center"/>
      <protection/>
    </xf>
    <xf numFmtId="0" fontId="47" fillId="0" borderId="0" xfId="111" applyFont="1" applyBorder="1" applyAlignment="1">
      <alignment horizontal="center" vertical="center"/>
      <protection/>
    </xf>
    <xf numFmtId="169" fontId="47" fillId="0" borderId="0" xfId="111" applyNumberFormat="1" applyFont="1" applyBorder="1" applyAlignment="1">
      <alignment horizontal="right" vertical="center"/>
      <protection/>
    </xf>
    <xf numFmtId="49" fontId="48" fillId="0" borderId="0" xfId="104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2" fontId="47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5" fillId="0" borderId="12" xfId="0" applyFont="1" applyBorder="1" applyAlignment="1">
      <alignment vertical="center"/>
    </xf>
    <xf numFmtId="0" fontId="46" fillId="30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2" borderId="12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/>
    </xf>
    <xf numFmtId="3" fontId="46" fillId="34" borderId="12" xfId="0" applyNumberFormat="1" applyFont="1" applyFill="1" applyBorder="1" applyAlignment="1">
      <alignment vertical="center"/>
    </xf>
    <xf numFmtId="4" fontId="46" fillId="35" borderId="12" xfId="0" applyNumberFormat="1" applyFont="1" applyFill="1" applyBorder="1" applyAlignment="1">
      <alignment horizontal="center" vertical="center"/>
    </xf>
    <xf numFmtId="3" fontId="49" fillId="36" borderId="12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4" fontId="47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3" fontId="30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20" fontId="30" fillId="0" borderId="0" xfId="0" applyNumberFormat="1" applyFont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2" fontId="30" fillId="0" borderId="0" xfId="104" applyNumberFormat="1" applyFont="1" applyBorder="1" applyAlignment="1">
      <alignment horizontal="right" vertical="center"/>
      <protection/>
    </xf>
    <xf numFmtId="14" fontId="30" fillId="0" borderId="0" xfId="104" applyNumberFormat="1" applyFont="1" applyBorder="1" applyAlignment="1">
      <alignment vertical="center"/>
      <protection/>
    </xf>
    <xf numFmtId="20" fontId="30" fillId="0" borderId="0" xfId="104" applyNumberFormat="1" applyFont="1" applyBorder="1" applyAlignment="1">
      <alignment vertical="center"/>
      <protection/>
    </xf>
    <xf numFmtId="3" fontId="30" fillId="0" borderId="0" xfId="106" applyNumberFormat="1" applyFont="1" applyBorder="1" applyAlignment="1">
      <alignment vertical="center"/>
      <protection/>
    </xf>
    <xf numFmtId="14" fontId="30" fillId="0" borderId="0" xfId="106" applyNumberFormat="1" applyFont="1" applyBorder="1" applyAlignment="1">
      <alignment vertical="center"/>
      <protection/>
    </xf>
    <xf numFmtId="0" fontId="47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3" fontId="30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>
      <alignment horizontal="left" vertical="center"/>
    </xf>
    <xf numFmtId="3" fontId="33" fillId="0" borderId="0" xfId="107" applyNumberFormat="1" applyFont="1" applyBorder="1" applyAlignment="1">
      <alignment vertical="center"/>
      <protection/>
    </xf>
    <xf numFmtId="0" fontId="30" fillId="0" borderId="0" xfId="104" applyFont="1" applyFill="1" applyBorder="1" applyAlignment="1">
      <alignment vertical="center"/>
      <protection/>
    </xf>
    <xf numFmtId="4" fontId="49" fillId="37" borderId="12" xfId="0" applyNumberFormat="1" applyFont="1" applyFill="1" applyBorder="1" applyAlignment="1">
      <alignment horizontal="center" vertical="center" wrapText="1"/>
    </xf>
    <xf numFmtId="3" fontId="49" fillId="38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3" fontId="28" fillId="39" borderId="12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50" fillId="0" borderId="0" xfId="0" applyNumberFormat="1" applyFont="1" applyAlignment="1">
      <alignment/>
    </xf>
    <xf numFmtId="3" fontId="46" fillId="4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" fontId="44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41" borderId="13" xfId="0" applyFont="1" applyFill="1" applyBorder="1" applyAlignment="1">
      <alignment horizontal="center" vertical="center" wrapText="1"/>
    </xf>
    <xf numFmtId="0" fontId="45" fillId="42" borderId="14" xfId="0" applyFont="1" applyFill="1" applyBorder="1" applyAlignment="1">
      <alignment horizontal="center" vertical="center" wrapText="1"/>
    </xf>
    <xf numFmtId="0" fontId="44" fillId="43" borderId="14" xfId="0" applyFont="1" applyFill="1" applyBorder="1" applyAlignment="1">
      <alignment horizontal="center" vertical="center" wrapText="1"/>
    </xf>
    <xf numFmtId="0" fontId="45" fillId="44" borderId="15" xfId="0" applyFont="1" applyFill="1" applyBorder="1" applyAlignment="1">
      <alignment horizontal="center" vertic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5" fillId="45" borderId="25" xfId="0" applyFont="1" applyFill="1" applyBorder="1" applyAlignment="1">
      <alignment/>
    </xf>
    <xf numFmtId="0" fontId="45" fillId="46" borderId="26" xfId="0" applyFont="1" applyFill="1" applyBorder="1" applyAlignment="1">
      <alignment horizontal="center" vertical="center" wrapText="1"/>
    </xf>
    <xf numFmtId="0" fontId="45" fillId="47" borderId="26" xfId="0" applyFont="1" applyFill="1" applyBorder="1" applyAlignment="1">
      <alignment horizontal="center"/>
    </xf>
    <xf numFmtId="0" fontId="44" fillId="48" borderId="26" xfId="0" applyFont="1" applyFill="1" applyBorder="1" applyAlignment="1">
      <alignment horizontal="center"/>
    </xf>
    <xf numFmtId="0" fontId="45" fillId="49" borderId="27" xfId="0" applyFont="1" applyFill="1" applyBorder="1" applyAlignment="1">
      <alignment horizontal="center"/>
    </xf>
    <xf numFmtId="0" fontId="44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/>
    </xf>
    <xf numFmtId="3" fontId="44" fillId="0" borderId="20" xfId="0" applyNumberFormat="1" applyFont="1" applyBorder="1" applyAlignment="1">
      <alignment/>
    </xf>
    <xf numFmtId="3" fontId="47" fillId="0" borderId="20" xfId="0" applyNumberFormat="1" applyFont="1" applyBorder="1" applyAlignment="1">
      <alignment/>
    </xf>
    <xf numFmtId="0" fontId="44" fillId="0" borderId="17" xfId="0" applyFont="1" applyBorder="1" applyAlignment="1">
      <alignment horizontal="center" vertical="center" wrapText="1"/>
    </xf>
    <xf numFmtId="3" fontId="44" fillId="0" borderId="17" xfId="0" applyNumberFormat="1" applyFont="1" applyBorder="1" applyAlignment="1">
      <alignment/>
    </xf>
    <xf numFmtId="3" fontId="47" fillId="0" borderId="17" xfId="0" applyNumberFormat="1" applyFont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21" xfId="0" applyNumberFormat="1" applyFont="1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/>
    </xf>
    <xf numFmtId="0" fontId="47" fillId="0" borderId="23" xfId="0" applyFont="1" applyBorder="1" applyAlignment="1">
      <alignment/>
    </xf>
    <xf numFmtId="3" fontId="47" fillId="0" borderId="24" xfId="0" applyNumberFormat="1" applyFont="1" applyBorder="1" applyAlignment="1">
      <alignment/>
    </xf>
    <xf numFmtId="0" fontId="45" fillId="50" borderId="13" xfId="0" applyFont="1" applyFill="1" applyBorder="1" applyAlignment="1">
      <alignment horizontal="center" vertical="center"/>
    </xf>
    <xf numFmtId="0" fontId="45" fillId="51" borderId="14" xfId="0" applyFont="1" applyFill="1" applyBorder="1" applyAlignment="1">
      <alignment horizontal="center" vertical="center" wrapText="1"/>
    </xf>
    <xf numFmtId="0" fontId="44" fillId="52" borderId="14" xfId="0" applyFont="1" applyFill="1" applyBorder="1" applyAlignment="1">
      <alignment horizontal="center" vertical="center" wrapText="1"/>
    </xf>
    <xf numFmtId="0" fontId="45" fillId="53" borderId="14" xfId="0" applyFont="1" applyFill="1" applyBorder="1" applyAlignment="1">
      <alignment horizontal="center" vertical="center"/>
    </xf>
    <xf numFmtId="0" fontId="45" fillId="54" borderId="15" xfId="0" applyFont="1" applyFill="1" applyBorder="1" applyAlignment="1">
      <alignment horizontal="center" vertical="center"/>
    </xf>
    <xf numFmtId="0" fontId="45" fillId="55" borderId="25" xfId="0" applyFont="1" applyFill="1" applyBorder="1" applyAlignment="1">
      <alignment vertical="center"/>
    </xf>
    <xf numFmtId="0" fontId="45" fillId="56" borderId="26" xfId="0" applyFont="1" applyFill="1" applyBorder="1" applyAlignment="1">
      <alignment horizontal="center" vertical="center" wrapText="1"/>
    </xf>
    <xf numFmtId="0" fontId="44" fillId="57" borderId="26" xfId="0" applyFont="1" applyFill="1" applyBorder="1" applyAlignment="1">
      <alignment horizontal="center" vertical="center" wrapText="1"/>
    </xf>
    <xf numFmtId="3" fontId="44" fillId="58" borderId="26" xfId="0" applyNumberFormat="1" applyFont="1" applyFill="1" applyBorder="1" applyAlignment="1">
      <alignment vertical="center"/>
    </xf>
    <xf numFmtId="3" fontId="45" fillId="59" borderId="26" xfId="0" applyNumberFormat="1" applyFont="1" applyFill="1" applyBorder="1" applyAlignment="1">
      <alignment vertical="center"/>
    </xf>
    <xf numFmtId="3" fontId="45" fillId="60" borderId="27" xfId="0" applyNumberFormat="1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/>
    </xf>
  </cellXfs>
  <cellStyles count="12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elkem" xfId="59"/>
    <cellStyle name="Comma" xfId="60"/>
    <cellStyle name="Comma [0]" xfId="61"/>
    <cellStyle name="Date" xfId="62"/>
    <cellStyle name="Date 2" xfId="63"/>
    <cellStyle name="Date 3" xfId="64"/>
    <cellStyle name="Explanatory Text 2" xfId="65"/>
    <cellStyle name="Fixed" xfId="66"/>
    <cellStyle name="Fixed 2" xfId="67"/>
    <cellStyle name="Fixed 3" xfId="68"/>
    <cellStyle name="Good 2" xfId="69"/>
    <cellStyle name="Heading" xfId="70"/>
    <cellStyle name="Heading (user)" xfId="71"/>
    <cellStyle name="Heading 1 2" xfId="72"/>
    <cellStyle name="Heading 2 2" xfId="73"/>
    <cellStyle name="Heading 3 2" xfId="74"/>
    <cellStyle name="Heading 4 2" xfId="75"/>
    <cellStyle name="Heading 5" xfId="76"/>
    <cellStyle name="Heading1" xfId="77"/>
    <cellStyle name="Heading1 (user)" xfId="78"/>
    <cellStyle name="Heading1 (user) 2" xfId="79"/>
    <cellStyle name="Heading1 2" xfId="80"/>
    <cellStyle name="Heading1 3" xfId="81"/>
    <cellStyle name="Heading1 4" xfId="82"/>
    <cellStyle name="Heading1 5" xfId="83"/>
    <cellStyle name="Heading1 6" xfId="84"/>
    <cellStyle name="Heading1_Příloha Bělá" xfId="85"/>
    <cellStyle name="Heading2" xfId="86"/>
    <cellStyle name="Heading2 2" xfId="87"/>
    <cellStyle name="Heading2 3" xfId="88"/>
    <cellStyle name="Hyperlink 2" xfId="89"/>
    <cellStyle name="Check Cell 2" xfId="90"/>
    <cellStyle name="Chybně" xfId="91"/>
    <cellStyle name="Input 2" xfId="92"/>
    <cellStyle name="Kontrolní buňka" xfId="93"/>
    <cellStyle name="Linked Cell 2" xfId="94"/>
    <cellStyle name="Currency" xfId="95"/>
    <cellStyle name="Currency [0]" xfId="96"/>
    <cellStyle name="Nadpis 1" xfId="97"/>
    <cellStyle name="Nadpis 2" xfId="98"/>
    <cellStyle name="Nadpis 3" xfId="99"/>
    <cellStyle name="Nadpis 4" xfId="100"/>
    <cellStyle name="Název" xfId="101"/>
    <cellStyle name="Neutral 2" xfId="102"/>
    <cellStyle name="Neutrální" xfId="103"/>
    <cellStyle name="Normal 2" xfId="104"/>
    <cellStyle name="Normal 2 2" xfId="105"/>
    <cellStyle name="Normal 2 3" xfId="106"/>
    <cellStyle name="Normal 3" xfId="107"/>
    <cellStyle name="Normal 4" xfId="108"/>
    <cellStyle name="Normal 5" xfId="109"/>
    <cellStyle name="Normal 6" xfId="110"/>
    <cellStyle name="Normal 6 2" xfId="111"/>
    <cellStyle name="Note 2" xfId="112"/>
    <cellStyle name="Output 2" xfId="113"/>
    <cellStyle name="Poznámka" xfId="114"/>
    <cellStyle name="Percent" xfId="115"/>
    <cellStyle name="Propojená buňka" xfId="116"/>
    <cellStyle name="Result" xfId="117"/>
    <cellStyle name="Result (user)" xfId="118"/>
    <cellStyle name="Result 2" xfId="119"/>
    <cellStyle name="Result2" xfId="120"/>
    <cellStyle name="Result2 (user)" xfId="121"/>
    <cellStyle name="Result2 2" xfId="122"/>
    <cellStyle name="Správně" xfId="123"/>
    <cellStyle name="Text upozornění" xfId="124"/>
    <cellStyle name="Title 2" xfId="125"/>
    <cellStyle name="Total 2" xfId="126"/>
    <cellStyle name="Total 3" xfId="127"/>
    <cellStyle name="Total 4" xfId="128"/>
    <cellStyle name="Vstup" xfId="129"/>
    <cellStyle name="Výpočet" xfId="130"/>
    <cellStyle name="Výstup" xfId="131"/>
    <cellStyle name="Vysvětlující text" xfId="132"/>
    <cellStyle name="Warning Text 2" xfId="133"/>
    <cellStyle name="Zvýraznění 1" xfId="134"/>
    <cellStyle name="Zvýraznění 2" xfId="135"/>
    <cellStyle name="Zvýraznění 3" xfId="136"/>
    <cellStyle name="Zvýraznění 4" xfId="137"/>
    <cellStyle name="Zvýraznění 5" xfId="138"/>
    <cellStyle name="Zvýraznění 6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V_2010\data\DO\D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75" customWidth="1"/>
    <col min="2" max="2" width="13.57421875" style="91" customWidth="1"/>
    <col min="3" max="3" width="23.8515625" style="91" customWidth="1"/>
    <col min="4" max="4" width="15.421875" style="75" customWidth="1"/>
    <col min="5" max="5" width="13.28125" style="75" customWidth="1"/>
    <col min="6" max="6" width="13.140625" style="75" customWidth="1"/>
    <col min="7" max="7" width="13.00390625" style="75" customWidth="1"/>
    <col min="8" max="16384" width="9.140625" style="75" customWidth="1"/>
  </cols>
  <sheetData>
    <row r="2" ht="13.5" thickBot="1">
      <c r="A2" s="90" t="s">
        <v>215</v>
      </c>
    </row>
    <row r="3" spans="1:6" s="92" customFormat="1" ht="39" thickBot="1">
      <c r="A3" s="136" t="s">
        <v>10</v>
      </c>
      <c r="B3" s="137" t="s">
        <v>244</v>
      </c>
      <c r="C3" s="138" t="s">
        <v>245</v>
      </c>
      <c r="D3" s="138" t="s">
        <v>233</v>
      </c>
      <c r="E3" s="139" t="s">
        <v>5</v>
      </c>
      <c r="F3" s="140" t="s">
        <v>6</v>
      </c>
    </row>
    <row r="4" spans="1:6" ht="12.75">
      <c r="A4" s="103" t="s">
        <v>0</v>
      </c>
      <c r="B4" s="104">
        <v>99</v>
      </c>
      <c r="C4" s="127">
        <v>10</v>
      </c>
      <c r="D4" s="128">
        <v>3650000</v>
      </c>
      <c r="E4" s="129">
        <v>1850000</v>
      </c>
      <c r="F4" s="130">
        <v>1800000</v>
      </c>
    </row>
    <row r="5" spans="1:6" ht="12.75">
      <c r="A5" s="108" t="s">
        <v>1</v>
      </c>
      <c r="B5" s="109">
        <v>95</v>
      </c>
      <c r="C5" s="123">
        <v>5</v>
      </c>
      <c r="D5" s="125">
        <v>1350000</v>
      </c>
      <c r="E5" s="126">
        <v>550000</v>
      </c>
      <c r="F5" s="131">
        <v>800000</v>
      </c>
    </row>
    <row r="6" spans="1:6" ht="12.75">
      <c r="A6" s="108" t="s">
        <v>2</v>
      </c>
      <c r="B6" s="109">
        <v>32</v>
      </c>
      <c r="C6" s="123">
        <v>28</v>
      </c>
      <c r="D6" s="125">
        <v>2647800</v>
      </c>
      <c r="E6" s="126">
        <v>1251400</v>
      </c>
      <c r="F6" s="131">
        <v>1396400</v>
      </c>
    </row>
    <row r="7" spans="1:6" ht="12.75">
      <c r="A7" s="108" t="s">
        <v>3</v>
      </c>
      <c r="B7" s="109">
        <v>63</v>
      </c>
      <c r="C7" s="123">
        <v>0</v>
      </c>
      <c r="D7" s="125">
        <v>0</v>
      </c>
      <c r="E7" s="124">
        <v>0</v>
      </c>
      <c r="F7" s="131">
        <v>0</v>
      </c>
    </row>
    <row r="8" spans="1:6" ht="13.5" thickBot="1">
      <c r="A8" s="113" t="s">
        <v>4</v>
      </c>
      <c r="B8" s="114">
        <v>10</v>
      </c>
      <c r="C8" s="132">
        <v>0</v>
      </c>
      <c r="D8" s="133">
        <v>0</v>
      </c>
      <c r="E8" s="134">
        <v>0</v>
      </c>
      <c r="F8" s="135">
        <v>0</v>
      </c>
    </row>
    <row r="9" spans="1:6" s="97" customFormat="1" ht="20.25" customHeight="1" thickBot="1">
      <c r="A9" s="141" t="s">
        <v>16</v>
      </c>
      <c r="B9" s="142">
        <f>SUM(B4:B8)</f>
        <v>299</v>
      </c>
      <c r="C9" s="143">
        <f>SUM(C4:C8)</f>
        <v>43</v>
      </c>
      <c r="D9" s="144">
        <f>SUM(D4:D8)</f>
        <v>7647800</v>
      </c>
      <c r="E9" s="145">
        <f>SUM(E4:E8)</f>
        <v>3651400</v>
      </c>
      <c r="F9" s="146">
        <f>SUM(F4:F8)</f>
        <v>3996400</v>
      </c>
    </row>
    <row r="11" spans="2:4" ht="12.75">
      <c r="B11" s="94"/>
      <c r="D11" s="95"/>
    </row>
    <row r="12" spans="1:4" ht="12.75">
      <c r="A12" s="147" t="s">
        <v>7</v>
      </c>
      <c r="B12" s="148"/>
      <c r="C12" s="149"/>
      <c r="D12" s="150">
        <v>1088400</v>
      </c>
    </row>
    <row r="13" spans="1:4" ht="12.75">
      <c r="A13" s="151" t="s">
        <v>9</v>
      </c>
      <c r="B13" s="152"/>
      <c r="C13" s="153"/>
      <c r="D13" s="154">
        <v>272200</v>
      </c>
    </row>
    <row r="14" spans="1:4" ht="12.75">
      <c r="A14" s="98" t="s">
        <v>8</v>
      </c>
      <c r="D14" s="95">
        <f>SUM(D12:D13)</f>
        <v>1360600</v>
      </c>
    </row>
    <row r="15" ht="12.75">
      <c r="I15" s="96"/>
    </row>
    <row r="18" spans="1:3" ht="13.5" thickBot="1">
      <c r="A18" s="90" t="s">
        <v>17</v>
      </c>
      <c r="B18" s="93"/>
      <c r="C18" s="93"/>
    </row>
    <row r="19" spans="1:8" s="90" customFormat="1" ht="39" thickBot="1">
      <c r="A19" s="99" t="s">
        <v>10</v>
      </c>
      <c r="B19" s="100" t="s">
        <v>239</v>
      </c>
      <c r="C19" s="100" t="s">
        <v>240</v>
      </c>
      <c r="D19" s="100" t="s">
        <v>241</v>
      </c>
      <c r="E19" s="100" t="s">
        <v>242</v>
      </c>
      <c r="F19" s="100" t="s">
        <v>241</v>
      </c>
      <c r="G19" s="101" t="s">
        <v>243</v>
      </c>
      <c r="H19" s="102" t="s">
        <v>241</v>
      </c>
    </row>
    <row r="20" spans="1:8" ht="12.75">
      <c r="A20" s="103" t="s">
        <v>11</v>
      </c>
      <c r="B20" s="104">
        <v>99</v>
      </c>
      <c r="C20" s="104">
        <v>36</v>
      </c>
      <c r="D20" s="104">
        <v>63</v>
      </c>
      <c r="E20" s="104">
        <v>16</v>
      </c>
      <c r="F20" s="105">
        <v>47</v>
      </c>
      <c r="G20" s="106">
        <v>10</v>
      </c>
      <c r="H20" s="107">
        <v>37</v>
      </c>
    </row>
    <row r="21" spans="1:8" ht="12.75">
      <c r="A21" s="108" t="s">
        <v>12</v>
      </c>
      <c r="B21" s="109">
        <v>95</v>
      </c>
      <c r="C21" s="109">
        <v>36</v>
      </c>
      <c r="D21" s="109">
        <v>59</v>
      </c>
      <c r="E21" s="109">
        <v>8</v>
      </c>
      <c r="F21" s="110">
        <v>51</v>
      </c>
      <c r="G21" s="111">
        <v>5</v>
      </c>
      <c r="H21" s="112">
        <v>46</v>
      </c>
    </row>
    <row r="22" spans="1:9" ht="12.75">
      <c r="A22" s="108" t="s">
        <v>13</v>
      </c>
      <c r="B22" s="109">
        <v>32</v>
      </c>
      <c r="C22" s="109">
        <v>0</v>
      </c>
      <c r="D22" s="109">
        <v>32</v>
      </c>
      <c r="E22" s="109">
        <v>0</v>
      </c>
      <c r="F22" s="110">
        <v>32</v>
      </c>
      <c r="G22" s="111">
        <v>28</v>
      </c>
      <c r="H22" s="112">
        <v>4</v>
      </c>
      <c r="I22" s="75" t="s">
        <v>216</v>
      </c>
    </row>
    <row r="23" spans="1:8" ht="12.75">
      <c r="A23" s="108" t="s">
        <v>14</v>
      </c>
      <c r="B23" s="109">
        <v>63</v>
      </c>
      <c r="C23" s="109">
        <v>63</v>
      </c>
      <c r="D23" s="109">
        <v>0</v>
      </c>
      <c r="E23" s="109">
        <v>0</v>
      </c>
      <c r="F23" s="110">
        <v>0</v>
      </c>
      <c r="G23" s="111">
        <v>0</v>
      </c>
      <c r="H23" s="112">
        <v>0</v>
      </c>
    </row>
    <row r="24" spans="1:9" ht="13.5" thickBot="1">
      <c r="A24" s="113" t="s">
        <v>15</v>
      </c>
      <c r="B24" s="114">
        <v>10</v>
      </c>
      <c r="C24" s="114">
        <v>2</v>
      </c>
      <c r="D24" s="114">
        <v>8</v>
      </c>
      <c r="E24" s="114">
        <v>0</v>
      </c>
      <c r="F24" s="115">
        <v>8</v>
      </c>
      <c r="G24" s="116">
        <v>0</v>
      </c>
      <c r="H24" s="117">
        <v>8</v>
      </c>
      <c r="I24" s="75" t="s">
        <v>216</v>
      </c>
    </row>
    <row r="25" spans="1:8" s="90" customFormat="1" ht="20.25" customHeight="1" thickBot="1">
      <c r="A25" s="118" t="s">
        <v>16</v>
      </c>
      <c r="B25" s="119">
        <f>SUM(B20:B24)</f>
        <v>299</v>
      </c>
      <c r="C25" s="119">
        <v>137</v>
      </c>
      <c r="D25" s="119">
        <f>SUM(D20:D24)</f>
        <v>162</v>
      </c>
      <c r="E25" s="119">
        <f>SUM(E20:E24)</f>
        <v>24</v>
      </c>
      <c r="F25" s="120">
        <f>SUM(F20:F24)</f>
        <v>138</v>
      </c>
      <c r="G25" s="121">
        <f>SUM(G20:G24)</f>
        <v>43</v>
      </c>
      <c r="H25" s="122">
        <v>83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&amp;C&amp;"-,Tučné"Návrh rozdělení prostředků POV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44" customWidth="1"/>
    <col min="2" max="2" width="14.8515625" style="44" customWidth="1"/>
    <col min="3" max="3" width="15.57421875" style="44" customWidth="1"/>
    <col min="4" max="4" width="13.28125" style="44" customWidth="1"/>
    <col min="5" max="5" width="11.28125" style="45" customWidth="1"/>
    <col min="6" max="6" width="11.00390625" style="45" customWidth="1"/>
    <col min="7" max="7" width="9.140625" style="51" customWidth="1"/>
    <col min="8" max="8" width="10.28125" style="45" customWidth="1"/>
    <col min="9" max="9" width="10.8515625" style="45" customWidth="1"/>
    <col min="10" max="10" width="9.140625" style="52" customWidth="1"/>
    <col min="11" max="11" width="11.00390625" style="53" customWidth="1"/>
    <col min="12" max="12" width="9.140625" style="53" customWidth="1"/>
    <col min="13" max="13" width="12.140625" style="50" customWidth="1"/>
    <col min="14" max="14" width="12.57421875" style="44" customWidth="1"/>
    <col min="15" max="15" width="11.8515625" style="44" customWidth="1"/>
    <col min="16" max="16" width="12.421875" style="44" customWidth="1"/>
    <col min="17" max="17" width="18.7109375" style="44" customWidth="1"/>
    <col min="18" max="16384" width="9.140625" style="44" customWidth="1"/>
  </cols>
  <sheetData>
    <row r="1" spans="1:16" s="57" customFormat="1" ht="44.25" customHeight="1">
      <c r="A1" s="55" t="s">
        <v>18</v>
      </c>
      <c r="B1" s="1" t="s">
        <v>219</v>
      </c>
      <c r="C1" s="1" t="s">
        <v>220</v>
      </c>
      <c r="D1" s="1" t="s">
        <v>221</v>
      </c>
      <c r="E1" s="2" t="s">
        <v>222</v>
      </c>
      <c r="F1" s="26" t="s">
        <v>223</v>
      </c>
      <c r="G1" s="27" t="s">
        <v>19</v>
      </c>
      <c r="H1" s="2" t="s">
        <v>224</v>
      </c>
      <c r="I1" s="2" t="s">
        <v>225</v>
      </c>
      <c r="J1" s="3" t="s">
        <v>231</v>
      </c>
      <c r="K1" s="3" t="s">
        <v>226</v>
      </c>
      <c r="L1" s="3" t="s">
        <v>227</v>
      </c>
      <c r="M1" s="55" t="s">
        <v>232</v>
      </c>
      <c r="N1" s="56" t="s">
        <v>233</v>
      </c>
      <c r="O1" s="55" t="s">
        <v>20</v>
      </c>
      <c r="P1" s="55" t="s">
        <v>21</v>
      </c>
    </row>
    <row r="2" spans="1:15" ht="12.75">
      <c r="A2" s="41" t="s">
        <v>22</v>
      </c>
      <c r="B2" s="30" t="s">
        <v>23</v>
      </c>
      <c r="C2" s="4" t="s">
        <v>24</v>
      </c>
      <c r="D2" s="30" t="s">
        <v>25</v>
      </c>
      <c r="E2" s="31">
        <v>2439567.6</v>
      </c>
      <c r="F2" s="31">
        <v>600000</v>
      </c>
      <c r="G2" s="32">
        <f aca="true" t="shared" si="0" ref="G2:G11">F2/E2*100</f>
        <v>24.594522406347746</v>
      </c>
      <c r="H2" s="31">
        <v>600000</v>
      </c>
      <c r="I2" s="31">
        <v>0</v>
      </c>
      <c r="J2" s="33">
        <v>56</v>
      </c>
      <c r="K2" s="34">
        <v>40508</v>
      </c>
      <c r="L2" s="35">
        <v>0.5277777777777778</v>
      </c>
      <c r="M2" s="46">
        <v>600000</v>
      </c>
      <c r="N2" s="43">
        <v>600000</v>
      </c>
      <c r="O2" s="47">
        <v>600000</v>
      </c>
    </row>
    <row r="3" spans="1:16" ht="12.75">
      <c r="A3" s="44" t="s">
        <v>26</v>
      </c>
      <c r="B3" s="30" t="s">
        <v>27</v>
      </c>
      <c r="C3" s="4" t="s">
        <v>28</v>
      </c>
      <c r="D3" s="30" t="s">
        <v>29</v>
      </c>
      <c r="E3" s="31">
        <v>2017190</v>
      </c>
      <c r="F3" s="31">
        <v>600000</v>
      </c>
      <c r="G3" s="32">
        <f t="shared" si="0"/>
        <v>29.74434733465861</v>
      </c>
      <c r="H3" s="31">
        <v>322199.9910766958</v>
      </c>
      <c r="I3" s="31">
        <v>277800.0089233042</v>
      </c>
      <c r="J3" s="33">
        <v>55</v>
      </c>
      <c r="K3" s="34">
        <v>40491</v>
      </c>
      <c r="L3" s="35">
        <v>0.3993055555555556</v>
      </c>
      <c r="M3" s="48">
        <v>600000</v>
      </c>
      <c r="N3" s="43">
        <v>600000</v>
      </c>
      <c r="O3" s="47">
        <v>300000</v>
      </c>
      <c r="P3" s="47">
        <v>300000</v>
      </c>
    </row>
    <row r="4" spans="1:16" ht="12.75">
      <c r="A4" s="44" t="s">
        <v>30</v>
      </c>
      <c r="B4" s="30" t="s">
        <v>31</v>
      </c>
      <c r="C4" s="4" t="s">
        <v>32</v>
      </c>
      <c r="D4" s="30" t="s">
        <v>33</v>
      </c>
      <c r="E4" s="31">
        <v>1494000</v>
      </c>
      <c r="F4" s="31">
        <v>600000</v>
      </c>
      <c r="G4" s="32">
        <f t="shared" si="0"/>
        <v>40.16064257028113</v>
      </c>
      <c r="H4" s="31">
        <v>0</v>
      </c>
      <c r="I4" s="31">
        <v>600000</v>
      </c>
      <c r="J4" s="33">
        <v>55</v>
      </c>
      <c r="K4" s="34">
        <v>40526</v>
      </c>
      <c r="L4" s="35">
        <v>0.5416666666666666</v>
      </c>
      <c r="M4" s="46">
        <v>100000</v>
      </c>
      <c r="N4" s="43">
        <v>100000</v>
      </c>
      <c r="P4" s="47">
        <v>100000</v>
      </c>
    </row>
    <row r="5" spans="1:16" ht="12.75">
      <c r="A5" s="44" t="s">
        <v>34</v>
      </c>
      <c r="B5" s="30" t="s">
        <v>35</v>
      </c>
      <c r="C5" s="4" t="s">
        <v>36</v>
      </c>
      <c r="D5" s="30" t="s">
        <v>37</v>
      </c>
      <c r="E5" s="31">
        <v>1619722</v>
      </c>
      <c r="F5" s="31">
        <v>600000</v>
      </c>
      <c r="G5" s="32">
        <f t="shared" si="0"/>
        <v>37.04339386635485</v>
      </c>
      <c r="H5" s="31">
        <v>0</v>
      </c>
      <c r="I5" s="31">
        <v>600000</v>
      </c>
      <c r="J5" s="33">
        <v>50</v>
      </c>
      <c r="K5" s="34">
        <v>40515</v>
      </c>
      <c r="L5" s="35">
        <v>0.43402777777777773</v>
      </c>
      <c r="M5" s="46">
        <v>300000</v>
      </c>
      <c r="N5" s="43">
        <v>300000</v>
      </c>
      <c r="P5" s="47">
        <v>300000</v>
      </c>
    </row>
    <row r="6" spans="1:16" ht="12.75">
      <c r="A6" s="41" t="s">
        <v>22</v>
      </c>
      <c r="B6" s="30" t="s">
        <v>38</v>
      </c>
      <c r="C6" s="4" t="s">
        <v>39</v>
      </c>
      <c r="D6" s="30" t="s">
        <v>214</v>
      </c>
      <c r="E6" s="31">
        <v>669012</v>
      </c>
      <c r="F6" s="31">
        <v>334500</v>
      </c>
      <c r="G6" s="32">
        <f t="shared" si="0"/>
        <v>49.99910315510036</v>
      </c>
      <c r="H6" s="31">
        <v>0</v>
      </c>
      <c r="I6" s="31">
        <v>334500</v>
      </c>
      <c r="J6" s="33">
        <v>50</v>
      </c>
      <c r="K6" s="34">
        <v>40525</v>
      </c>
      <c r="L6" s="35">
        <v>0.5694444444444444</v>
      </c>
      <c r="M6" s="46">
        <v>300000</v>
      </c>
      <c r="N6" s="43">
        <v>300000</v>
      </c>
      <c r="O6" s="43"/>
      <c r="P6" s="47">
        <v>300000</v>
      </c>
    </row>
    <row r="7" spans="1:17" ht="12.75">
      <c r="A7" s="44" t="s">
        <v>40</v>
      </c>
      <c r="B7" s="30" t="s">
        <v>41</v>
      </c>
      <c r="C7" s="4" t="s">
        <v>42</v>
      </c>
      <c r="D7" s="30" t="s">
        <v>43</v>
      </c>
      <c r="E7" s="31">
        <v>2091072</v>
      </c>
      <c r="F7" s="31">
        <v>600000</v>
      </c>
      <c r="G7" s="32">
        <f t="shared" si="0"/>
        <v>28.69341658249931</v>
      </c>
      <c r="H7" s="31">
        <v>600000</v>
      </c>
      <c r="I7" s="47"/>
      <c r="J7" s="33">
        <v>50</v>
      </c>
      <c r="K7" s="34">
        <v>40527</v>
      </c>
      <c r="L7" s="35">
        <v>0.5</v>
      </c>
      <c r="M7" s="46">
        <v>500000</v>
      </c>
      <c r="N7" s="43">
        <v>500000</v>
      </c>
      <c r="O7" s="47">
        <v>500000</v>
      </c>
      <c r="Q7" s="49"/>
    </row>
    <row r="8" spans="1:16" ht="12.75">
      <c r="A8" s="44" t="s">
        <v>30</v>
      </c>
      <c r="B8" s="30" t="s">
        <v>44</v>
      </c>
      <c r="C8" s="4" t="s">
        <v>45</v>
      </c>
      <c r="D8" s="30" t="s">
        <v>46</v>
      </c>
      <c r="E8" s="31">
        <v>528917</v>
      </c>
      <c r="F8" s="31">
        <v>264000</v>
      </c>
      <c r="G8" s="32">
        <f t="shared" si="0"/>
        <v>49.91331343102982</v>
      </c>
      <c r="H8" s="31">
        <v>53592.02445752358</v>
      </c>
      <c r="I8" s="31">
        <v>210407.9755424764</v>
      </c>
      <c r="J8" s="33">
        <v>45</v>
      </c>
      <c r="K8" s="34">
        <v>40494</v>
      </c>
      <c r="L8" s="35">
        <v>0.3854166666666667</v>
      </c>
      <c r="M8" s="46">
        <v>250000</v>
      </c>
      <c r="N8" s="43">
        <v>250000</v>
      </c>
      <c r="O8" s="47">
        <v>50000</v>
      </c>
      <c r="P8" s="47">
        <v>200000</v>
      </c>
    </row>
    <row r="9" spans="1:15" ht="12.75">
      <c r="A9" s="44" t="s">
        <v>47</v>
      </c>
      <c r="B9" s="36" t="s">
        <v>48</v>
      </c>
      <c r="C9" s="28" t="s">
        <v>49</v>
      </c>
      <c r="D9" s="36" t="s">
        <v>50</v>
      </c>
      <c r="E9" s="37">
        <v>750000</v>
      </c>
      <c r="F9" s="37">
        <v>375000</v>
      </c>
      <c r="G9" s="32">
        <f t="shared" si="0"/>
        <v>50</v>
      </c>
      <c r="H9" s="37">
        <v>375000</v>
      </c>
      <c r="I9" s="37">
        <v>0</v>
      </c>
      <c r="J9" s="38">
        <v>45</v>
      </c>
      <c r="K9" s="34">
        <v>40511</v>
      </c>
      <c r="L9" s="39">
        <v>0.3333333333333333</v>
      </c>
      <c r="M9" s="46">
        <v>300000</v>
      </c>
      <c r="N9" s="43">
        <v>300000</v>
      </c>
      <c r="O9" s="47">
        <v>300000</v>
      </c>
    </row>
    <row r="10" spans="1:15" ht="12.75">
      <c r="A10" s="44" t="s">
        <v>47</v>
      </c>
      <c r="B10" s="36" t="s">
        <v>51</v>
      </c>
      <c r="C10" s="28" t="s">
        <v>52</v>
      </c>
      <c r="D10" s="36" t="s">
        <v>53</v>
      </c>
      <c r="E10" s="37">
        <v>600000</v>
      </c>
      <c r="F10" s="37">
        <v>300000</v>
      </c>
      <c r="G10" s="32">
        <f t="shared" si="0"/>
        <v>50</v>
      </c>
      <c r="H10" s="37">
        <v>300000</v>
      </c>
      <c r="I10" s="37">
        <v>0</v>
      </c>
      <c r="J10" s="38">
        <v>40</v>
      </c>
      <c r="K10" s="34">
        <v>40483</v>
      </c>
      <c r="L10" s="39">
        <v>0.34375</v>
      </c>
      <c r="M10" s="46">
        <v>100000</v>
      </c>
      <c r="N10" s="43">
        <v>100000</v>
      </c>
      <c r="O10" s="47">
        <v>100000</v>
      </c>
    </row>
    <row r="11" spans="1:16" ht="12.75">
      <c r="A11" s="44" t="s">
        <v>54</v>
      </c>
      <c r="B11" s="30" t="s">
        <v>55</v>
      </c>
      <c r="C11" s="4" t="s">
        <v>56</v>
      </c>
      <c r="D11" s="30" t="s">
        <v>57</v>
      </c>
      <c r="E11" s="31">
        <v>1200000</v>
      </c>
      <c r="F11" s="31">
        <v>600000</v>
      </c>
      <c r="G11" s="32">
        <f t="shared" si="0"/>
        <v>50</v>
      </c>
      <c r="H11" s="31"/>
      <c r="I11" s="31">
        <v>600000</v>
      </c>
      <c r="J11" s="40"/>
      <c r="K11" s="12"/>
      <c r="L11" s="12"/>
      <c r="M11" s="46">
        <v>600000</v>
      </c>
      <c r="N11" s="43">
        <v>600000</v>
      </c>
      <c r="O11" s="47"/>
      <c r="P11" s="47">
        <v>600000</v>
      </c>
    </row>
    <row r="12" spans="1:16" s="63" customFormat="1" ht="21" customHeight="1">
      <c r="A12" s="58" t="s">
        <v>16</v>
      </c>
      <c r="B12" s="59" t="s">
        <v>235</v>
      </c>
      <c r="C12" s="59" t="s">
        <v>235</v>
      </c>
      <c r="D12" s="59" t="s">
        <v>235</v>
      </c>
      <c r="E12" s="60">
        <f>SUM(E2:E11)</f>
        <v>13409480.6</v>
      </c>
      <c r="F12" s="60">
        <f>SUM(F2:F11)</f>
        <v>4873500</v>
      </c>
      <c r="G12" s="61" t="s">
        <v>235</v>
      </c>
      <c r="H12" s="60">
        <f>SUM(H2:H10)</f>
        <v>2250792.0155342193</v>
      </c>
      <c r="I12" s="60">
        <f>SUM(I2:I11)</f>
        <v>2622707.9844657807</v>
      </c>
      <c r="J12" s="59" t="s">
        <v>235</v>
      </c>
      <c r="K12" s="59" t="s">
        <v>235</v>
      </c>
      <c r="L12" s="59" t="s">
        <v>235</v>
      </c>
      <c r="M12" s="60">
        <f>SUM(M2:M11)</f>
        <v>3650000</v>
      </c>
      <c r="N12" s="62">
        <f>SUM(N2:N11)</f>
        <v>3650000</v>
      </c>
      <c r="O12" s="60">
        <f>SUM(O2:O11)</f>
        <v>1850000</v>
      </c>
      <c r="P12" s="60">
        <f>SUM(P2:P11)</f>
        <v>1800000</v>
      </c>
    </row>
    <row r="13" ht="12.75">
      <c r="M13" s="42"/>
    </row>
    <row r="14" spans="1:13" ht="12.75">
      <c r="A14" s="54" t="s">
        <v>58</v>
      </c>
      <c r="B14" s="50"/>
      <c r="M14" s="42"/>
    </row>
    <row r="15" spans="1:15" ht="12.75">
      <c r="A15" s="44" t="s">
        <v>237</v>
      </c>
      <c r="O15" s="47"/>
    </row>
    <row r="16" spans="1:15" ht="12.75">
      <c r="A16" s="50" t="s">
        <v>238</v>
      </c>
      <c r="B16" s="50"/>
      <c r="O16" s="47"/>
    </row>
    <row r="17" spans="1:15" ht="12.75">
      <c r="A17" s="50" t="s">
        <v>234</v>
      </c>
      <c r="B17" s="50"/>
      <c r="O17" s="47"/>
    </row>
  </sheetData>
  <sheetProtection/>
  <autoFilter ref="A1:P1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&amp;C&amp;"-,Tučné"Dotační titul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44" customWidth="1"/>
    <col min="2" max="2" width="16.7109375" style="44" customWidth="1"/>
    <col min="3" max="3" width="15.57421875" style="44" customWidth="1"/>
    <col min="4" max="4" width="17.421875" style="44" customWidth="1"/>
    <col min="5" max="5" width="11.00390625" style="64" customWidth="1"/>
    <col min="6" max="6" width="11.421875" style="64" customWidth="1"/>
    <col min="7" max="7" width="7.8515625" style="44" customWidth="1"/>
    <col min="8" max="8" width="10.8515625" style="64" customWidth="1"/>
    <col min="9" max="9" width="10.57421875" style="64" customWidth="1"/>
    <col min="10" max="10" width="9.140625" style="52" customWidth="1"/>
    <col min="11" max="11" width="11.140625" style="53" customWidth="1"/>
    <col min="12" max="12" width="9.140625" style="53" customWidth="1"/>
    <col min="13" max="13" width="11.28125" style="50" customWidth="1"/>
    <col min="14" max="14" width="12.8515625" style="44" customWidth="1"/>
    <col min="15" max="15" width="10.7109375" style="44" customWidth="1"/>
    <col min="16" max="16" width="11.421875" style="44" customWidth="1"/>
    <col min="17" max="17" width="15.00390625" style="44" customWidth="1"/>
    <col min="18" max="16384" width="9.140625" style="44" customWidth="1"/>
  </cols>
  <sheetData>
    <row r="1" spans="1:16" s="57" customFormat="1" ht="44.25" customHeight="1">
      <c r="A1" s="1" t="s">
        <v>18</v>
      </c>
      <c r="B1" s="1" t="s">
        <v>219</v>
      </c>
      <c r="C1" s="1" t="s">
        <v>220</v>
      </c>
      <c r="D1" s="1" t="s">
        <v>221</v>
      </c>
      <c r="E1" s="2" t="s">
        <v>222</v>
      </c>
      <c r="F1" s="2" t="s">
        <v>223</v>
      </c>
      <c r="G1" s="1" t="s">
        <v>19</v>
      </c>
      <c r="H1" s="2" t="s">
        <v>224</v>
      </c>
      <c r="I1" s="2" t="s">
        <v>225</v>
      </c>
      <c r="J1" s="3" t="s">
        <v>231</v>
      </c>
      <c r="K1" s="3" t="s">
        <v>236</v>
      </c>
      <c r="L1" s="3" t="s">
        <v>227</v>
      </c>
      <c r="M1" s="55" t="s">
        <v>232</v>
      </c>
      <c r="N1" s="56" t="s">
        <v>233</v>
      </c>
      <c r="O1" s="55" t="s">
        <v>20</v>
      </c>
      <c r="P1" s="55" t="s">
        <v>21</v>
      </c>
    </row>
    <row r="2" spans="1:16" ht="12.75">
      <c r="A2" s="65" t="s">
        <v>40</v>
      </c>
      <c r="B2" s="5" t="s">
        <v>59</v>
      </c>
      <c r="C2" s="4" t="s">
        <v>60</v>
      </c>
      <c r="D2" s="5" t="s">
        <v>61</v>
      </c>
      <c r="E2" s="10">
        <v>1500000</v>
      </c>
      <c r="F2" s="10">
        <v>750000</v>
      </c>
      <c r="G2" s="6">
        <f aca="true" t="shared" si="0" ref="G2:G9">F2/E2*100</f>
        <v>50</v>
      </c>
      <c r="H2" s="10">
        <v>0</v>
      </c>
      <c r="I2" s="10">
        <v>750000</v>
      </c>
      <c r="J2" s="7">
        <v>55</v>
      </c>
      <c r="K2" s="8">
        <v>40492</v>
      </c>
      <c r="L2" s="20" t="s">
        <v>62</v>
      </c>
      <c r="M2" s="21">
        <v>300000</v>
      </c>
      <c r="N2" s="22">
        <v>300000</v>
      </c>
      <c r="O2" s="50"/>
      <c r="P2" s="47">
        <v>300000</v>
      </c>
    </row>
    <row r="3" spans="1:16" ht="12.75">
      <c r="A3" s="65" t="s">
        <v>40</v>
      </c>
      <c r="B3" s="5" t="s">
        <v>63</v>
      </c>
      <c r="C3" s="4" t="s">
        <v>64</v>
      </c>
      <c r="D3" s="5" t="s">
        <v>65</v>
      </c>
      <c r="E3" s="10">
        <v>1000000</v>
      </c>
      <c r="F3" s="10">
        <v>500000</v>
      </c>
      <c r="G3" s="6">
        <f t="shared" si="0"/>
        <v>50</v>
      </c>
      <c r="H3" s="10">
        <v>500000</v>
      </c>
      <c r="I3" s="66">
        <v>0</v>
      </c>
      <c r="J3" s="7">
        <v>55</v>
      </c>
      <c r="K3" s="8">
        <v>40527</v>
      </c>
      <c r="L3" s="20" t="s">
        <v>66</v>
      </c>
      <c r="M3" s="46">
        <v>0</v>
      </c>
      <c r="N3" s="67">
        <v>0</v>
      </c>
      <c r="O3" s="50">
        <v>0</v>
      </c>
      <c r="P3" s="44">
        <v>0</v>
      </c>
    </row>
    <row r="4" spans="1:15" ht="12.75">
      <c r="A4" s="65" t="s">
        <v>47</v>
      </c>
      <c r="B4" s="5" t="s">
        <v>67</v>
      </c>
      <c r="C4" s="4" t="s">
        <v>68</v>
      </c>
      <c r="D4" s="5" t="s">
        <v>69</v>
      </c>
      <c r="E4" s="10">
        <v>1656797</v>
      </c>
      <c r="F4" s="10">
        <v>800000</v>
      </c>
      <c r="G4" s="6">
        <f t="shared" si="0"/>
        <v>48.285939677582704</v>
      </c>
      <c r="H4" s="10">
        <v>799999.9999999999</v>
      </c>
      <c r="I4" s="10">
        <v>0</v>
      </c>
      <c r="J4" s="7">
        <v>50</v>
      </c>
      <c r="K4" s="8">
        <v>40508</v>
      </c>
      <c r="L4" s="9">
        <v>0.34027777777777773</v>
      </c>
      <c r="M4" s="46">
        <v>400000</v>
      </c>
      <c r="N4" s="43">
        <v>400000</v>
      </c>
      <c r="O4" s="47">
        <v>400000</v>
      </c>
    </row>
    <row r="5" spans="1:16" ht="12.75">
      <c r="A5" s="65" t="s">
        <v>47</v>
      </c>
      <c r="B5" s="5" t="s">
        <v>70</v>
      </c>
      <c r="C5" s="4" t="s">
        <v>71</v>
      </c>
      <c r="D5" s="5" t="s">
        <v>72</v>
      </c>
      <c r="E5" s="10">
        <v>718219</v>
      </c>
      <c r="F5" s="10">
        <v>359100</v>
      </c>
      <c r="G5" s="6">
        <f t="shared" si="0"/>
        <v>49.99867728366974</v>
      </c>
      <c r="H5" s="10">
        <v>0</v>
      </c>
      <c r="I5" s="10">
        <v>359100</v>
      </c>
      <c r="J5" s="7">
        <v>50</v>
      </c>
      <c r="K5" s="8">
        <v>40512</v>
      </c>
      <c r="L5" s="9">
        <v>0.3645833333333333</v>
      </c>
      <c r="M5" s="46">
        <v>350000</v>
      </c>
      <c r="N5" s="43">
        <v>350000</v>
      </c>
      <c r="O5" s="50"/>
      <c r="P5" s="47">
        <v>350000</v>
      </c>
    </row>
    <row r="6" spans="1:16" ht="12.75">
      <c r="A6" s="65" t="s">
        <v>73</v>
      </c>
      <c r="B6" s="5" t="s">
        <v>74</v>
      </c>
      <c r="C6" s="4" t="s">
        <v>75</v>
      </c>
      <c r="D6" s="18" t="s">
        <v>76</v>
      </c>
      <c r="E6" s="10">
        <v>698684</v>
      </c>
      <c r="F6" s="10">
        <v>349342</v>
      </c>
      <c r="G6" s="6">
        <f t="shared" si="0"/>
        <v>50</v>
      </c>
      <c r="H6" s="10">
        <v>0</v>
      </c>
      <c r="I6" s="10">
        <v>349342</v>
      </c>
      <c r="J6" s="19">
        <v>45</v>
      </c>
      <c r="K6" s="8">
        <v>40492</v>
      </c>
      <c r="L6" s="68">
        <v>0.4979166666666666</v>
      </c>
      <c r="M6" s="46">
        <v>0</v>
      </c>
      <c r="N6" s="67">
        <v>0</v>
      </c>
      <c r="O6" s="50">
        <v>0</v>
      </c>
      <c r="P6" s="44">
        <v>0</v>
      </c>
    </row>
    <row r="7" spans="1:16" ht="12.75">
      <c r="A7" s="65" t="s">
        <v>73</v>
      </c>
      <c r="B7" s="5" t="s">
        <v>77</v>
      </c>
      <c r="C7" s="4" t="s">
        <v>78</v>
      </c>
      <c r="D7" s="18" t="s">
        <v>79</v>
      </c>
      <c r="E7" s="10">
        <v>757532</v>
      </c>
      <c r="F7" s="10">
        <v>371191</v>
      </c>
      <c r="G7" s="6">
        <f t="shared" si="0"/>
        <v>49.000042242439925</v>
      </c>
      <c r="H7" s="10">
        <v>296952.8</v>
      </c>
      <c r="I7" s="10">
        <v>74238.2</v>
      </c>
      <c r="J7" s="19">
        <v>45</v>
      </c>
      <c r="K7" s="8">
        <v>40511</v>
      </c>
      <c r="L7" s="9">
        <v>0.3333333333333333</v>
      </c>
      <c r="M7" s="46">
        <v>150000</v>
      </c>
      <c r="N7" s="43">
        <v>150000</v>
      </c>
      <c r="O7" s="47">
        <v>150000</v>
      </c>
      <c r="P7" s="47"/>
    </row>
    <row r="8" spans="1:16" ht="12.75">
      <c r="A8" s="69" t="s">
        <v>80</v>
      </c>
      <c r="B8" s="5" t="s">
        <v>81</v>
      </c>
      <c r="C8" s="4" t="s">
        <v>82</v>
      </c>
      <c r="D8" s="5" t="s">
        <v>83</v>
      </c>
      <c r="E8" s="23">
        <v>500000</v>
      </c>
      <c r="F8" s="23">
        <v>200000</v>
      </c>
      <c r="G8" s="6">
        <f t="shared" si="0"/>
        <v>40</v>
      </c>
      <c r="H8" s="23">
        <v>0</v>
      </c>
      <c r="I8" s="23">
        <v>200000</v>
      </c>
      <c r="J8" s="7">
        <v>45</v>
      </c>
      <c r="K8" s="8">
        <v>40512</v>
      </c>
      <c r="L8" s="11">
        <v>0.4375</v>
      </c>
      <c r="M8" s="46">
        <v>150000</v>
      </c>
      <c r="N8" s="43">
        <v>150000</v>
      </c>
      <c r="O8" s="50"/>
      <c r="P8" s="47">
        <v>150000</v>
      </c>
    </row>
    <row r="9" spans="1:16" ht="12.75">
      <c r="A9" s="69" t="s">
        <v>54</v>
      </c>
      <c r="B9" s="14" t="s">
        <v>84</v>
      </c>
      <c r="C9" s="13" t="s">
        <v>85</v>
      </c>
      <c r="D9" s="14" t="s">
        <v>86</v>
      </c>
      <c r="E9" s="17">
        <v>800000</v>
      </c>
      <c r="F9" s="17">
        <v>400000</v>
      </c>
      <c r="G9" s="6">
        <f t="shared" si="0"/>
        <v>50</v>
      </c>
      <c r="H9" s="17">
        <v>400000</v>
      </c>
      <c r="I9" s="17">
        <v>0</v>
      </c>
      <c r="J9" s="15">
        <v>40</v>
      </c>
      <c r="K9" s="16">
        <v>40522</v>
      </c>
      <c r="L9" s="24">
        <v>0.3611111111111111</v>
      </c>
      <c r="M9" s="46">
        <v>0</v>
      </c>
      <c r="N9" s="50">
        <v>0</v>
      </c>
      <c r="O9" s="50">
        <v>0</v>
      </c>
      <c r="P9" s="44">
        <v>0</v>
      </c>
    </row>
    <row r="10" spans="1:16" s="63" customFormat="1" ht="21" customHeight="1">
      <c r="A10" s="1" t="s">
        <v>16</v>
      </c>
      <c r="B10" s="1" t="s">
        <v>235</v>
      </c>
      <c r="C10" s="1" t="s">
        <v>235</v>
      </c>
      <c r="D10" s="25" t="s">
        <v>235</v>
      </c>
      <c r="E10" s="25">
        <f>SUM(E2:E9)</f>
        <v>7631232</v>
      </c>
      <c r="F10" s="25">
        <f>SUM(F2:F9)</f>
        <v>3729633</v>
      </c>
      <c r="G10" s="25" t="s">
        <v>235</v>
      </c>
      <c r="H10" s="25">
        <f>SUM(H2:H9)</f>
        <v>1996952.8</v>
      </c>
      <c r="I10" s="25">
        <f>SUM(I2:I9)</f>
        <v>1732680.2</v>
      </c>
      <c r="J10" s="25" t="s">
        <v>235</v>
      </c>
      <c r="K10" s="25" t="s">
        <v>235</v>
      </c>
      <c r="L10" s="25" t="s">
        <v>235</v>
      </c>
      <c r="M10" s="25">
        <f>SUM(M2:M9)</f>
        <v>1350000</v>
      </c>
      <c r="N10" s="25">
        <f>SUM(N2:N9)</f>
        <v>1350000</v>
      </c>
      <c r="O10" s="25">
        <f>SUM(O2:O9)</f>
        <v>550000</v>
      </c>
      <c r="P10" s="25">
        <f>SUM(P2:P9)</f>
        <v>800000</v>
      </c>
    </row>
    <row r="11" spans="1:13" ht="12.75">
      <c r="A11" s="50"/>
      <c r="M11" s="42"/>
    </row>
  </sheetData>
  <sheetProtection/>
  <autoFilter ref="A1:P9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&amp;C&amp;"-,Tučné"Dotační tiul 2</oddHeader>
  </headerFooter>
  <ignoredErrors>
    <ignoredError sqref="N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75" customWidth="1"/>
    <col min="2" max="2" width="17.8515625" style="75" customWidth="1"/>
    <col min="3" max="3" width="26.8515625" style="75" customWidth="1"/>
    <col min="4" max="4" width="9.140625" style="75" customWidth="1"/>
    <col min="5" max="5" width="11.57421875" style="75" customWidth="1"/>
    <col min="6" max="6" width="11.28125" style="75" customWidth="1"/>
    <col min="7" max="7" width="11.421875" style="75" customWidth="1"/>
    <col min="8" max="8" width="10.140625" style="75" bestFit="1" customWidth="1"/>
    <col min="9" max="10" width="10.57421875" style="75" customWidth="1"/>
    <col min="11" max="11" width="11.421875" style="75" customWidth="1"/>
    <col min="12" max="12" width="7.28125" style="75" customWidth="1"/>
    <col min="13" max="13" width="11.8515625" style="75" customWidth="1"/>
    <col min="14" max="14" width="10.7109375" style="75" customWidth="1"/>
    <col min="15" max="15" width="10.8515625" style="75" customWidth="1"/>
    <col min="16" max="16" width="46.421875" style="75" customWidth="1"/>
    <col min="17" max="16384" width="9.140625" style="75" customWidth="1"/>
  </cols>
  <sheetData>
    <row r="1" spans="1:20" s="85" customFormat="1" ht="44.25" customHeight="1">
      <c r="A1" s="55" t="s">
        <v>18</v>
      </c>
      <c r="B1" s="1" t="s">
        <v>219</v>
      </c>
      <c r="C1" s="1" t="s">
        <v>220</v>
      </c>
      <c r="D1" s="1" t="s">
        <v>221</v>
      </c>
      <c r="E1" s="2" t="s">
        <v>222</v>
      </c>
      <c r="F1" s="2" t="s">
        <v>223</v>
      </c>
      <c r="G1" s="27" t="s">
        <v>19</v>
      </c>
      <c r="H1" s="2" t="s">
        <v>224</v>
      </c>
      <c r="I1" s="2" t="s">
        <v>225</v>
      </c>
      <c r="J1" s="1" t="s">
        <v>226</v>
      </c>
      <c r="K1" s="1" t="s">
        <v>227</v>
      </c>
      <c r="L1" s="55" t="s">
        <v>228</v>
      </c>
      <c r="M1" s="81" t="s">
        <v>229</v>
      </c>
      <c r="N1" s="2" t="s">
        <v>217</v>
      </c>
      <c r="O1" s="2" t="s">
        <v>218</v>
      </c>
      <c r="P1" s="82" t="s">
        <v>230</v>
      </c>
      <c r="Q1" s="83"/>
      <c r="R1" s="84"/>
      <c r="S1" s="57"/>
      <c r="T1" s="57"/>
    </row>
    <row r="2" spans="1:20" ht="12.75">
      <c r="A2" s="41" t="s">
        <v>87</v>
      </c>
      <c r="B2" s="5" t="s">
        <v>88</v>
      </c>
      <c r="C2" s="4" t="s">
        <v>89</v>
      </c>
      <c r="D2" s="5" t="s">
        <v>90</v>
      </c>
      <c r="E2" s="23">
        <v>85000</v>
      </c>
      <c r="F2" s="23">
        <v>51000</v>
      </c>
      <c r="G2" s="70">
        <f aca="true" t="shared" si="0" ref="G2:G33">F2/E2*100</f>
        <v>60</v>
      </c>
      <c r="H2" s="23">
        <v>0</v>
      </c>
      <c r="I2" s="23">
        <v>51000</v>
      </c>
      <c r="J2" s="71">
        <v>40527</v>
      </c>
      <c r="K2" s="72">
        <v>0.3819444444444444</v>
      </c>
      <c r="L2" s="76">
        <v>96</v>
      </c>
      <c r="M2" s="43">
        <v>50100</v>
      </c>
      <c r="N2" s="77">
        <f>H2*0.7</f>
        <v>0</v>
      </c>
      <c r="O2" s="77">
        <v>50100</v>
      </c>
      <c r="P2" s="43" t="s">
        <v>91</v>
      </c>
      <c r="Q2" s="51"/>
      <c r="R2" s="47"/>
      <c r="S2" s="44"/>
      <c r="T2" s="44"/>
    </row>
    <row r="3" spans="1:20" ht="12.75">
      <c r="A3" s="44" t="s">
        <v>30</v>
      </c>
      <c r="B3" s="5" t="s">
        <v>92</v>
      </c>
      <c r="C3" s="4" t="s">
        <v>93</v>
      </c>
      <c r="D3" s="5" t="s">
        <v>94</v>
      </c>
      <c r="E3" s="23">
        <v>795500</v>
      </c>
      <c r="F3" s="23">
        <v>477300</v>
      </c>
      <c r="G3" s="70">
        <f t="shared" si="0"/>
        <v>60</v>
      </c>
      <c r="H3" s="23">
        <v>0</v>
      </c>
      <c r="I3" s="23">
        <v>477300</v>
      </c>
      <c r="J3" s="71">
        <v>40526</v>
      </c>
      <c r="K3" s="72">
        <v>0.5520833333333334</v>
      </c>
      <c r="L3" s="76">
        <v>93</v>
      </c>
      <c r="M3" s="43">
        <v>60100</v>
      </c>
      <c r="N3" s="77">
        <f>H3*0.7</f>
        <v>0</v>
      </c>
      <c r="O3" s="77">
        <v>60100</v>
      </c>
      <c r="P3" s="43" t="s">
        <v>95</v>
      </c>
      <c r="Q3" s="51"/>
      <c r="R3" s="47"/>
      <c r="S3" s="44"/>
      <c r="T3" s="44"/>
    </row>
    <row r="4" spans="1:20" ht="12.75">
      <c r="A4" s="44" t="s">
        <v>73</v>
      </c>
      <c r="B4" s="5" t="s">
        <v>96</v>
      </c>
      <c r="C4" s="4" t="s">
        <v>97</v>
      </c>
      <c r="D4" s="5" t="s">
        <v>98</v>
      </c>
      <c r="E4" s="23">
        <v>850000</v>
      </c>
      <c r="F4" s="23">
        <v>500000</v>
      </c>
      <c r="G4" s="70">
        <f t="shared" si="0"/>
        <v>58.82352941176471</v>
      </c>
      <c r="H4" s="23">
        <v>150000.00000000003</v>
      </c>
      <c r="I4" s="23">
        <v>350000</v>
      </c>
      <c r="J4" s="71">
        <v>40497</v>
      </c>
      <c r="K4" s="72">
        <v>0.2916666666666667</v>
      </c>
      <c r="L4" s="76">
        <v>91</v>
      </c>
      <c r="M4" s="43">
        <v>115000</v>
      </c>
      <c r="N4" s="77">
        <v>40000</v>
      </c>
      <c r="O4" s="77">
        <v>75000</v>
      </c>
      <c r="P4" s="43" t="s">
        <v>99</v>
      </c>
      <c r="Q4" s="51"/>
      <c r="R4" s="47"/>
      <c r="S4" s="44"/>
      <c r="T4" s="44"/>
    </row>
    <row r="5" spans="1:20" ht="12.75">
      <c r="A5" s="44" t="s">
        <v>47</v>
      </c>
      <c r="B5" s="29" t="s">
        <v>100</v>
      </c>
      <c r="C5" s="28" t="s">
        <v>101</v>
      </c>
      <c r="D5" s="5" t="s">
        <v>102</v>
      </c>
      <c r="E5" s="23">
        <v>502000</v>
      </c>
      <c r="F5" s="23">
        <v>300000</v>
      </c>
      <c r="G5" s="70">
        <f t="shared" si="0"/>
        <v>59.76095617529881</v>
      </c>
      <c r="H5" s="23">
        <v>0</v>
      </c>
      <c r="I5" s="23">
        <v>300000.00000000006</v>
      </c>
      <c r="J5" s="71">
        <v>40522</v>
      </c>
      <c r="K5" s="72">
        <v>0.375</v>
      </c>
      <c r="L5" s="76">
        <v>87</v>
      </c>
      <c r="M5" s="43">
        <v>100000</v>
      </c>
      <c r="N5" s="77">
        <f>H5*0.7</f>
        <v>0</v>
      </c>
      <c r="O5" s="77">
        <v>100000</v>
      </c>
      <c r="P5" s="43" t="s">
        <v>103</v>
      </c>
      <c r="Q5" s="51"/>
      <c r="R5" s="47"/>
      <c r="S5" s="44"/>
      <c r="T5" s="44"/>
    </row>
    <row r="6" spans="1:20" ht="12.75">
      <c r="A6" s="41" t="s">
        <v>87</v>
      </c>
      <c r="B6" s="5" t="s">
        <v>104</v>
      </c>
      <c r="C6" s="4" t="s">
        <v>105</v>
      </c>
      <c r="D6" s="5" t="s">
        <v>106</v>
      </c>
      <c r="E6" s="23">
        <v>500000</v>
      </c>
      <c r="F6" s="23">
        <v>300000</v>
      </c>
      <c r="G6" s="70">
        <f t="shared" si="0"/>
        <v>60</v>
      </c>
      <c r="H6" s="23">
        <v>198000</v>
      </c>
      <c r="I6" s="23">
        <v>102000</v>
      </c>
      <c r="J6" s="71">
        <v>40526</v>
      </c>
      <c r="K6" s="72">
        <v>0.3125</v>
      </c>
      <c r="L6" s="76">
        <v>84</v>
      </c>
      <c r="M6" s="43">
        <v>60100</v>
      </c>
      <c r="N6" s="77">
        <v>60100</v>
      </c>
      <c r="O6" s="77">
        <v>0</v>
      </c>
      <c r="P6" s="43" t="s">
        <v>107</v>
      </c>
      <c r="Q6" s="51"/>
      <c r="R6" s="47"/>
      <c r="S6" s="44"/>
      <c r="T6" s="44"/>
    </row>
    <row r="7" spans="1:20" ht="12.75">
      <c r="A7" s="41" t="s">
        <v>108</v>
      </c>
      <c r="B7" s="5" t="s">
        <v>109</v>
      </c>
      <c r="C7" s="4" t="s">
        <v>110</v>
      </c>
      <c r="D7" s="5" t="s">
        <v>111</v>
      </c>
      <c r="E7" s="23">
        <v>400000</v>
      </c>
      <c r="F7" s="23">
        <v>240000</v>
      </c>
      <c r="G7" s="70">
        <f t="shared" si="0"/>
        <v>60</v>
      </c>
      <c r="H7" s="47">
        <v>0</v>
      </c>
      <c r="I7" s="23">
        <v>240000</v>
      </c>
      <c r="J7" s="71">
        <v>40498</v>
      </c>
      <c r="K7" s="72">
        <v>0.3333333333333333</v>
      </c>
      <c r="L7" s="76">
        <v>82</v>
      </c>
      <c r="M7" s="43">
        <v>50100</v>
      </c>
      <c r="N7" s="77">
        <f>H7*0.7</f>
        <v>0</v>
      </c>
      <c r="O7" s="77">
        <v>50100</v>
      </c>
      <c r="P7" s="43" t="s">
        <v>112</v>
      </c>
      <c r="Q7" s="51"/>
      <c r="R7" s="47"/>
      <c r="S7" s="44"/>
      <c r="T7" s="44"/>
    </row>
    <row r="8" spans="1:20" ht="12.75">
      <c r="A8" s="41" t="s">
        <v>54</v>
      </c>
      <c r="B8" s="14" t="s">
        <v>113</v>
      </c>
      <c r="C8" s="13" t="s">
        <v>114</v>
      </c>
      <c r="D8" s="14" t="s">
        <v>115</v>
      </c>
      <c r="E8" s="73">
        <v>833000</v>
      </c>
      <c r="F8" s="73">
        <v>499800</v>
      </c>
      <c r="G8" s="70">
        <f t="shared" si="0"/>
        <v>60</v>
      </c>
      <c r="H8" s="73">
        <v>94962</v>
      </c>
      <c r="I8" s="73">
        <v>404838</v>
      </c>
      <c r="J8" s="74">
        <v>40520</v>
      </c>
      <c r="K8" s="72">
        <v>0.40972222222222227</v>
      </c>
      <c r="L8" s="76">
        <v>80</v>
      </c>
      <c r="M8" s="43">
        <v>110000</v>
      </c>
      <c r="N8" s="77">
        <v>25000</v>
      </c>
      <c r="O8" s="77">
        <v>85000</v>
      </c>
      <c r="P8" s="43" t="s">
        <v>116</v>
      </c>
      <c r="Q8" s="51"/>
      <c r="R8" s="47"/>
      <c r="S8" s="44"/>
      <c r="T8" s="44"/>
    </row>
    <row r="9" spans="1:20" ht="12.75">
      <c r="A9" s="44" t="s">
        <v>40</v>
      </c>
      <c r="B9" s="5" t="s">
        <v>117</v>
      </c>
      <c r="C9" s="4" t="s">
        <v>118</v>
      </c>
      <c r="D9" s="5" t="s">
        <v>119</v>
      </c>
      <c r="E9" s="23">
        <v>989400</v>
      </c>
      <c r="F9" s="23">
        <v>500000</v>
      </c>
      <c r="G9" s="70">
        <f t="shared" si="0"/>
        <v>50.53567818880129</v>
      </c>
      <c r="H9" s="23">
        <v>250000</v>
      </c>
      <c r="I9" s="23">
        <v>250000</v>
      </c>
      <c r="J9" s="71">
        <v>40527</v>
      </c>
      <c r="K9" s="72">
        <v>0.5208333333333334</v>
      </c>
      <c r="L9" s="76">
        <v>77</v>
      </c>
      <c r="M9" s="43">
        <v>110000</v>
      </c>
      <c r="N9" s="77">
        <v>50000</v>
      </c>
      <c r="O9" s="77">
        <v>60000</v>
      </c>
      <c r="P9" s="43" t="s">
        <v>120</v>
      </c>
      <c r="Q9" s="51"/>
      <c r="R9" s="47"/>
      <c r="S9" s="44"/>
      <c r="T9" s="44"/>
    </row>
    <row r="10" spans="1:20" ht="12.75">
      <c r="A10" s="41" t="s">
        <v>121</v>
      </c>
      <c r="B10" s="5" t="s">
        <v>122</v>
      </c>
      <c r="C10" s="4" t="s">
        <v>123</v>
      </c>
      <c r="D10" s="5" t="s">
        <v>124</v>
      </c>
      <c r="E10" s="23">
        <v>830000</v>
      </c>
      <c r="F10" s="23">
        <v>498000</v>
      </c>
      <c r="G10" s="70">
        <f t="shared" si="0"/>
        <v>60</v>
      </c>
      <c r="H10" s="47">
        <v>0</v>
      </c>
      <c r="I10" s="23">
        <v>498000</v>
      </c>
      <c r="J10" s="71">
        <v>40507</v>
      </c>
      <c r="K10" s="72">
        <v>0.4791666666666667</v>
      </c>
      <c r="L10" s="76">
        <v>76</v>
      </c>
      <c r="M10" s="43">
        <v>110000</v>
      </c>
      <c r="N10" s="77">
        <f>H10*0.6</f>
        <v>0</v>
      </c>
      <c r="O10" s="77">
        <v>110000</v>
      </c>
      <c r="P10" s="43" t="s">
        <v>125</v>
      </c>
      <c r="Q10" s="51"/>
      <c r="R10" s="47"/>
      <c r="S10" s="44"/>
      <c r="T10" s="44"/>
    </row>
    <row r="11" spans="1:20" ht="12.75">
      <c r="A11" s="69" t="s">
        <v>108</v>
      </c>
      <c r="B11" s="5" t="s">
        <v>126</v>
      </c>
      <c r="C11" s="4" t="s">
        <v>127</v>
      </c>
      <c r="D11" s="5" t="s">
        <v>128</v>
      </c>
      <c r="E11" s="23">
        <v>900000</v>
      </c>
      <c r="F11" s="23">
        <v>500000</v>
      </c>
      <c r="G11" s="70">
        <f t="shared" si="0"/>
        <v>55.55555555555556</v>
      </c>
      <c r="H11" s="23">
        <v>0</v>
      </c>
      <c r="I11" s="23">
        <v>500000</v>
      </c>
      <c r="J11" s="71">
        <v>40498</v>
      </c>
      <c r="K11" s="72">
        <v>0.3541666666666667</v>
      </c>
      <c r="L11" s="76">
        <v>74</v>
      </c>
      <c r="M11" s="43">
        <v>0</v>
      </c>
      <c r="N11" s="77">
        <f>H11*0.6</f>
        <v>0</v>
      </c>
      <c r="O11" s="77">
        <v>0</v>
      </c>
      <c r="P11" s="78"/>
      <c r="Q11" s="51"/>
      <c r="R11" s="47"/>
      <c r="S11" s="44"/>
      <c r="T11" s="44"/>
    </row>
    <row r="12" spans="1:20" ht="12.75">
      <c r="A12" s="44" t="s">
        <v>40</v>
      </c>
      <c r="B12" s="5" t="s">
        <v>129</v>
      </c>
      <c r="C12" s="4" t="s">
        <v>130</v>
      </c>
      <c r="D12" s="5" t="s">
        <v>131</v>
      </c>
      <c r="E12" s="23">
        <v>800000</v>
      </c>
      <c r="F12" s="23">
        <v>480000</v>
      </c>
      <c r="G12" s="70">
        <f t="shared" si="0"/>
        <v>60</v>
      </c>
      <c r="H12" s="23">
        <v>480000</v>
      </c>
      <c r="I12" s="47"/>
      <c r="J12" s="71">
        <v>40526</v>
      </c>
      <c r="K12" s="72">
        <v>0.5416666666666666</v>
      </c>
      <c r="L12" s="76">
        <v>73</v>
      </c>
      <c r="M12" s="43">
        <v>110000</v>
      </c>
      <c r="N12" s="77">
        <v>110000</v>
      </c>
      <c r="O12" s="77">
        <f>I12*0.6</f>
        <v>0</v>
      </c>
      <c r="P12" s="43" t="s">
        <v>132</v>
      </c>
      <c r="Q12" s="51"/>
      <c r="R12" s="47"/>
      <c r="S12" s="44"/>
      <c r="T12" s="44"/>
    </row>
    <row r="13" spans="1:20" ht="12.75">
      <c r="A13" s="44" t="s">
        <v>47</v>
      </c>
      <c r="B13" s="29" t="s">
        <v>133</v>
      </c>
      <c r="C13" s="28" t="s">
        <v>134</v>
      </c>
      <c r="D13" s="5" t="s">
        <v>135</v>
      </c>
      <c r="E13" s="23">
        <v>833000</v>
      </c>
      <c r="F13" s="23">
        <v>499800</v>
      </c>
      <c r="G13" s="70">
        <f t="shared" si="0"/>
        <v>60</v>
      </c>
      <c r="H13" s="23">
        <v>0</v>
      </c>
      <c r="I13" s="23">
        <v>499800</v>
      </c>
      <c r="J13" s="71">
        <v>40485</v>
      </c>
      <c r="K13" s="72">
        <v>0.34722222222222227</v>
      </c>
      <c r="L13" s="76">
        <v>72</v>
      </c>
      <c r="M13" s="43">
        <v>110000</v>
      </c>
      <c r="N13" s="77">
        <f>H13*0.6</f>
        <v>0</v>
      </c>
      <c r="O13" s="77">
        <v>110000</v>
      </c>
      <c r="P13" s="43" t="s">
        <v>136</v>
      </c>
      <c r="Q13" s="51"/>
      <c r="R13" s="47"/>
      <c r="S13" s="44"/>
      <c r="T13" s="44"/>
    </row>
    <row r="14" spans="1:20" ht="12.75">
      <c r="A14" s="65" t="s">
        <v>34</v>
      </c>
      <c r="B14" s="5" t="s">
        <v>137</v>
      </c>
      <c r="C14" s="4" t="s">
        <v>138</v>
      </c>
      <c r="D14" s="5" t="s">
        <v>139</v>
      </c>
      <c r="E14" s="23">
        <v>215850</v>
      </c>
      <c r="F14" s="23">
        <v>129000</v>
      </c>
      <c r="G14" s="70">
        <f t="shared" si="0"/>
        <v>59.76372480889507</v>
      </c>
      <c r="H14" s="23">
        <v>0</v>
      </c>
      <c r="I14" s="23">
        <v>129000</v>
      </c>
      <c r="J14" s="71">
        <v>40506</v>
      </c>
      <c r="K14" s="72">
        <v>0.3645833333333333</v>
      </c>
      <c r="L14" s="76">
        <v>68</v>
      </c>
      <c r="M14" s="43">
        <v>0</v>
      </c>
      <c r="N14" s="77">
        <f>H14*0.5</f>
        <v>0</v>
      </c>
      <c r="O14" s="77">
        <v>0</v>
      </c>
      <c r="P14" s="43"/>
      <c r="Q14" s="51"/>
      <c r="R14" s="47"/>
      <c r="S14" s="44"/>
      <c r="T14" s="44"/>
    </row>
    <row r="15" spans="1:20" ht="12.75">
      <c r="A15" s="44" t="s">
        <v>47</v>
      </c>
      <c r="B15" s="29" t="s">
        <v>140</v>
      </c>
      <c r="C15" s="28" t="s">
        <v>141</v>
      </c>
      <c r="D15" s="5" t="s">
        <v>142</v>
      </c>
      <c r="E15" s="23">
        <v>780000</v>
      </c>
      <c r="F15" s="23">
        <v>468000</v>
      </c>
      <c r="G15" s="70">
        <f t="shared" si="0"/>
        <v>60</v>
      </c>
      <c r="H15" s="23">
        <v>0</v>
      </c>
      <c r="I15" s="23">
        <v>468000</v>
      </c>
      <c r="J15" s="71">
        <v>40525</v>
      </c>
      <c r="K15" s="72">
        <v>0.5416666666666666</v>
      </c>
      <c r="L15" s="76">
        <v>68</v>
      </c>
      <c r="M15" s="43">
        <v>120000</v>
      </c>
      <c r="N15" s="77">
        <f>H15*0.5</f>
        <v>0</v>
      </c>
      <c r="O15" s="77">
        <v>120000</v>
      </c>
      <c r="P15" s="43" t="s">
        <v>143</v>
      </c>
      <c r="Q15" s="51"/>
      <c r="R15" s="47"/>
      <c r="S15" s="44"/>
      <c r="T15" s="44"/>
    </row>
    <row r="16" spans="1:20" ht="12.75">
      <c r="A16" s="69" t="s">
        <v>87</v>
      </c>
      <c r="B16" s="5" t="s">
        <v>144</v>
      </c>
      <c r="C16" s="4" t="s">
        <v>145</v>
      </c>
      <c r="D16" s="5" t="s">
        <v>146</v>
      </c>
      <c r="E16" s="23">
        <v>500000</v>
      </c>
      <c r="F16" s="23">
        <v>300000</v>
      </c>
      <c r="G16" s="70">
        <f t="shared" si="0"/>
        <v>60</v>
      </c>
      <c r="H16" s="23">
        <v>198000</v>
      </c>
      <c r="I16" s="23">
        <v>102000</v>
      </c>
      <c r="J16" s="71">
        <v>40526</v>
      </c>
      <c r="K16" s="72">
        <v>0.3645833333333333</v>
      </c>
      <c r="L16" s="76">
        <v>64</v>
      </c>
      <c r="M16" s="43">
        <v>0</v>
      </c>
      <c r="N16" s="77">
        <v>0</v>
      </c>
      <c r="O16" s="77">
        <v>0</v>
      </c>
      <c r="P16" s="43"/>
      <c r="Q16" s="51"/>
      <c r="R16" s="47"/>
      <c r="S16" s="44"/>
      <c r="T16" s="44"/>
    </row>
    <row r="17" spans="1:20" ht="12.75">
      <c r="A17" s="44" t="s">
        <v>47</v>
      </c>
      <c r="B17" s="29" t="s">
        <v>147</v>
      </c>
      <c r="C17" s="28" t="s">
        <v>148</v>
      </c>
      <c r="D17" s="5" t="s">
        <v>149</v>
      </c>
      <c r="E17" s="23">
        <v>499400</v>
      </c>
      <c r="F17" s="23">
        <v>299640</v>
      </c>
      <c r="G17" s="70">
        <f t="shared" si="0"/>
        <v>60</v>
      </c>
      <c r="H17" s="23">
        <v>129000</v>
      </c>
      <c r="I17" s="23">
        <v>170640</v>
      </c>
      <c r="J17" s="71">
        <v>40518</v>
      </c>
      <c r="K17" s="72">
        <v>0.3541666666666667</v>
      </c>
      <c r="L17" s="76">
        <v>63</v>
      </c>
      <c r="M17" s="43">
        <v>120000</v>
      </c>
      <c r="N17" s="77">
        <v>60000</v>
      </c>
      <c r="O17" s="77">
        <v>60000</v>
      </c>
      <c r="P17" s="43" t="s">
        <v>150</v>
      </c>
      <c r="Q17" s="51"/>
      <c r="R17" s="47"/>
      <c r="S17" s="44"/>
      <c r="T17" s="44"/>
    </row>
    <row r="18" spans="1:20" ht="12.75">
      <c r="A18" s="44" t="s">
        <v>47</v>
      </c>
      <c r="B18" s="29" t="s">
        <v>151</v>
      </c>
      <c r="C18" s="28" t="s">
        <v>152</v>
      </c>
      <c r="D18" s="5" t="s">
        <v>153</v>
      </c>
      <c r="E18" s="23">
        <v>412840</v>
      </c>
      <c r="F18" s="23">
        <v>247704</v>
      </c>
      <c r="G18" s="70">
        <f t="shared" si="0"/>
        <v>60</v>
      </c>
      <c r="H18" s="23">
        <v>238704</v>
      </c>
      <c r="I18" s="23">
        <v>9000</v>
      </c>
      <c r="J18" s="71">
        <v>40518</v>
      </c>
      <c r="K18" s="72">
        <v>0.3645833333333333</v>
      </c>
      <c r="L18" s="76">
        <v>62</v>
      </c>
      <c r="M18" s="43">
        <v>70100</v>
      </c>
      <c r="N18" s="66">
        <v>70100</v>
      </c>
      <c r="O18" s="77">
        <v>0</v>
      </c>
      <c r="P18" s="43" t="s">
        <v>154</v>
      </c>
      <c r="Q18" s="51"/>
      <c r="R18" s="47"/>
      <c r="S18" s="44"/>
      <c r="T18" s="44"/>
    </row>
    <row r="19" spans="1:20" ht="12.75">
      <c r="A19" s="44" t="s">
        <v>40</v>
      </c>
      <c r="B19" s="5" t="s">
        <v>155</v>
      </c>
      <c r="C19" s="4" t="s">
        <v>156</v>
      </c>
      <c r="D19" s="5" t="s">
        <v>157</v>
      </c>
      <c r="E19" s="23">
        <v>1020000</v>
      </c>
      <c r="F19" s="23">
        <v>500000</v>
      </c>
      <c r="G19" s="70">
        <f t="shared" si="0"/>
        <v>49.01960784313725</v>
      </c>
      <c r="H19" s="23">
        <v>345000</v>
      </c>
      <c r="I19" s="23">
        <v>155000</v>
      </c>
      <c r="J19" s="71">
        <v>40526</v>
      </c>
      <c r="K19" s="72">
        <v>0.4166666666666667</v>
      </c>
      <c r="L19" s="76">
        <v>62</v>
      </c>
      <c r="M19" s="43">
        <v>110000</v>
      </c>
      <c r="N19" s="77">
        <v>75000</v>
      </c>
      <c r="O19" s="77">
        <v>35000</v>
      </c>
      <c r="P19" s="43" t="s">
        <v>158</v>
      </c>
      <c r="Q19" s="51"/>
      <c r="R19" s="47"/>
      <c r="S19" s="44"/>
      <c r="T19" s="44"/>
    </row>
    <row r="20" spans="1:20" ht="12.75">
      <c r="A20" s="69" t="s">
        <v>22</v>
      </c>
      <c r="B20" s="5" t="s">
        <v>159</v>
      </c>
      <c r="C20" s="4" t="s">
        <v>160</v>
      </c>
      <c r="D20" s="5" t="s">
        <v>161</v>
      </c>
      <c r="E20" s="23">
        <v>97000</v>
      </c>
      <c r="F20" s="23">
        <v>58200</v>
      </c>
      <c r="G20" s="70">
        <f t="shared" si="0"/>
        <v>60</v>
      </c>
      <c r="H20" s="23">
        <v>27000</v>
      </c>
      <c r="I20" s="23">
        <v>31200</v>
      </c>
      <c r="J20" s="71">
        <v>40527</v>
      </c>
      <c r="K20" s="72">
        <v>0.3840277777777778</v>
      </c>
      <c r="L20" s="76">
        <v>62</v>
      </c>
      <c r="M20" s="43">
        <v>0</v>
      </c>
      <c r="N20" s="77">
        <v>0</v>
      </c>
      <c r="O20" s="77">
        <v>0</v>
      </c>
      <c r="P20" s="43"/>
      <c r="Q20" s="51"/>
      <c r="R20" s="47"/>
      <c r="S20" s="44"/>
      <c r="T20" s="44"/>
    </row>
    <row r="21" spans="1:20" ht="12.75">
      <c r="A21" s="41" t="s">
        <v>22</v>
      </c>
      <c r="B21" s="5" t="s">
        <v>162</v>
      </c>
      <c r="C21" s="4" t="s">
        <v>163</v>
      </c>
      <c r="D21" s="5" t="s">
        <v>164</v>
      </c>
      <c r="E21" s="23">
        <v>560000</v>
      </c>
      <c r="F21" s="23">
        <v>336000</v>
      </c>
      <c r="G21" s="70">
        <f t="shared" si="0"/>
        <v>60</v>
      </c>
      <c r="H21" s="23">
        <v>336000</v>
      </c>
      <c r="I21" s="23">
        <v>0</v>
      </c>
      <c r="J21" s="71">
        <v>40522</v>
      </c>
      <c r="K21" s="72">
        <v>0.2916666666666667</v>
      </c>
      <c r="L21" s="76">
        <v>60</v>
      </c>
      <c r="M21" s="43">
        <v>75100</v>
      </c>
      <c r="N21" s="77">
        <v>75100</v>
      </c>
      <c r="O21" s="77">
        <f>I21*0.5</f>
        <v>0</v>
      </c>
      <c r="P21" s="43" t="s">
        <v>165</v>
      </c>
      <c r="Q21" s="51"/>
      <c r="R21" s="47"/>
      <c r="S21" s="44"/>
      <c r="T21" s="44"/>
    </row>
    <row r="22" spans="1:20" ht="12.75">
      <c r="A22" s="44" t="s">
        <v>34</v>
      </c>
      <c r="B22" s="5" t="s">
        <v>166</v>
      </c>
      <c r="C22" s="4" t="s">
        <v>167</v>
      </c>
      <c r="D22" s="5" t="s">
        <v>168</v>
      </c>
      <c r="E22" s="23">
        <v>499625</v>
      </c>
      <c r="F22" s="23">
        <v>299775</v>
      </c>
      <c r="G22" s="70">
        <f t="shared" si="0"/>
        <v>60</v>
      </c>
      <c r="H22" s="23">
        <v>95928</v>
      </c>
      <c r="I22" s="23">
        <v>203847</v>
      </c>
      <c r="J22" s="71">
        <v>40519</v>
      </c>
      <c r="K22" s="72">
        <v>0.6041666666666666</v>
      </c>
      <c r="L22" s="76">
        <v>59</v>
      </c>
      <c r="M22" s="43">
        <v>80100</v>
      </c>
      <c r="N22" s="77">
        <v>80100</v>
      </c>
      <c r="O22" s="77">
        <v>0</v>
      </c>
      <c r="P22" s="43" t="s">
        <v>169</v>
      </c>
      <c r="Q22" s="51"/>
      <c r="R22" s="47"/>
      <c r="S22" s="44"/>
      <c r="T22" s="44"/>
    </row>
    <row r="23" spans="1:20" ht="12.75">
      <c r="A23" s="41" t="s">
        <v>22</v>
      </c>
      <c r="B23" s="5" t="s">
        <v>170</v>
      </c>
      <c r="C23" s="4" t="s">
        <v>171</v>
      </c>
      <c r="D23" s="5" t="s">
        <v>172</v>
      </c>
      <c r="E23" s="23">
        <v>433400</v>
      </c>
      <c r="F23" s="23">
        <v>242000</v>
      </c>
      <c r="G23" s="70">
        <f t="shared" si="0"/>
        <v>55.83756345177665</v>
      </c>
      <c r="H23" s="23">
        <v>0</v>
      </c>
      <c r="I23" s="23">
        <v>242000</v>
      </c>
      <c r="J23" s="71">
        <v>40518</v>
      </c>
      <c r="K23" s="72">
        <v>0.5625</v>
      </c>
      <c r="L23" s="76">
        <v>56</v>
      </c>
      <c r="M23" s="43">
        <v>56100</v>
      </c>
      <c r="N23" s="77">
        <f>H23*0.4</f>
        <v>0</v>
      </c>
      <c r="O23" s="77">
        <v>56100</v>
      </c>
      <c r="P23" s="43" t="s">
        <v>95</v>
      </c>
      <c r="Q23" s="51"/>
      <c r="R23" s="47"/>
      <c r="S23" s="44"/>
      <c r="T23" s="44"/>
    </row>
    <row r="24" spans="1:20" ht="12.75">
      <c r="A24" s="41" t="s">
        <v>173</v>
      </c>
      <c r="B24" s="5" t="s">
        <v>174</v>
      </c>
      <c r="C24" s="4" t="s">
        <v>175</v>
      </c>
      <c r="D24" s="5" t="s">
        <v>176</v>
      </c>
      <c r="E24" s="23">
        <v>571210</v>
      </c>
      <c r="F24" s="23">
        <v>342726</v>
      </c>
      <c r="G24" s="70">
        <f t="shared" si="0"/>
        <v>60</v>
      </c>
      <c r="H24" s="23">
        <v>288726</v>
      </c>
      <c r="I24" s="23">
        <v>54000</v>
      </c>
      <c r="J24" s="71">
        <v>40525</v>
      </c>
      <c r="K24" s="72">
        <v>0.5590277777777778</v>
      </c>
      <c r="L24" s="76">
        <v>56</v>
      </c>
      <c r="M24" s="43">
        <v>80000</v>
      </c>
      <c r="N24" s="77">
        <v>70000</v>
      </c>
      <c r="O24" s="77">
        <v>10000</v>
      </c>
      <c r="P24" s="43" t="s">
        <v>177</v>
      </c>
      <c r="Q24" s="51"/>
      <c r="R24" s="47"/>
      <c r="S24" s="44"/>
      <c r="T24" s="44"/>
    </row>
    <row r="25" spans="1:20" ht="12.75">
      <c r="A25" s="41" t="s">
        <v>80</v>
      </c>
      <c r="B25" s="5" t="s">
        <v>178</v>
      </c>
      <c r="C25" s="4" t="s">
        <v>179</v>
      </c>
      <c r="D25" s="5" t="s">
        <v>180</v>
      </c>
      <c r="E25" s="23">
        <v>830000</v>
      </c>
      <c r="F25" s="23">
        <v>485000</v>
      </c>
      <c r="G25" s="70">
        <f t="shared" si="0"/>
        <v>58.43373493975904</v>
      </c>
      <c r="H25" s="23">
        <v>339500</v>
      </c>
      <c r="I25" s="23">
        <v>145500.00000000003</v>
      </c>
      <c r="J25" s="71">
        <v>40483</v>
      </c>
      <c r="K25" s="72">
        <v>0.6631944444444444</v>
      </c>
      <c r="L25" s="76">
        <v>52</v>
      </c>
      <c r="M25" s="43">
        <v>110000</v>
      </c>
      <c r="N25" s="77">
        <v>90000</v>
      </c>
      <c r="O25" s="77">
        <v>20000</v>
      </c>
      <c r="P25" s="43" t="s">
        <v>181</v>
      </c>
      <c r="Q25" s="51"/>
      <c r="R25" s="47"/>
      <c r="S25" s="44"/>
      <c r="T25" s="44"/>
    </row>
    <row r="26" spans="1:20" ht="12.75">
      <c r="A26" s="41" t="s">
        <v>80</v>
      </c>
      <c r="B26" s="5" t="s">
        <v>182</v>
      </c>
      <c r="C26" s="4" t="s">
        <v>183</v>
      </c>
      <c r="D26" s="5" t="s">
        <v>184</v>
      </c>
      <c r="E26" s="23">
        <v>540000</v>
      </c>
      <c r="F26" s="23">
        <v>300000</v>
      </c>
      <c r="G26" s="70">
        <f t="shared" si="0"/>
        <v>55.55555555555556</v>
      </c>
      <c r="H26" s="23">
        <v>240000</v>
      </c>
      <c r="I26" s="23">
        <v>60000</v>
      </c>
      <c r="J26" s="71">
        <v>40514</v>
      </c>
      <c r="K26" s="72">
        <v>0.4375</v>
      </c>
      <c r="L26" s="76">
        <v>51</v>
      </c>
      <c r="M26" s="43">
        <v>70000</v>
      </c>
      <c r="N26" s="77">
        <v>56000</v>
      </c>
      <c r="O26" s="77">
        <v>14000</v>
      </c>
      <c r="P26" s="43" t="s">
        <v>185</v>
      </c>
      <c r="Q26" s="51"/>
      <c r="R26" s="47"/>
      <c r="S26" s="44"/>
      <c r="T26" s="44"/>
    </row>
    <row r="27" spans="1:20" ht="12.75">
      <c r="A27" s="44" t="s">
        <v>40</v>
      </c>
      <c r="B27" s="5" t="s">
        <v>186</v>
      </c>
      <c r="C27" s="4" t="s">
        <v>187</v>
      </c>
      <c r="D27" s="5" t="s">
        <v>188</v>
      </c>
      <c r="E27" s="23">
        <v>1055784</v>
      </c>
      <c r="F27" s="23">
        <v>500000</v>
      </c>
      <c r="G27" s="70">
        <f t="shared" si="0"/>
        <v>47.35817174725133</v>
      </c>
      <c r="H27" s="23">
        <v>385000</v>
      </c>
      <c r="I27" s="23">
        <v>115000</v>
      </c>
      <c r="J27" s="71">
        <v>40527</v>
      </c>
      <c r="K27" s="72">
        <v>0.6666666666666666</v>
      </c>
      <c r="L27" s="76">
        <v>51</v>
      </c>
      <c r="M27" s="43">
        <v>113000</v>
      </c>
      <c r="N27" s="77">
        <v>93000</v>
      </c>
      <c r="O27" s="77">
        <v>20000</v>
      </c>
      <c r="P27" s="43" t="s">
        <v>189</v>
      </c>
      <c r="Q27" s="51"/>
      <c r="R27" s="47"/>
      <c r="S27" s="44"/>
      <c r="T27" s="44"/>
    </row>
    <row r="28" spans="1:20" ht="12.75">
      <c r="A28" s="44" t="s">
        <v>40</v>
      </c>
      <c r="B28" s="5" t="s">
        <v>190</v>
      </c>
      <c r="C28" s="4" t="s">
        <v>191</v>
      </c>
      <c r="D28" s="5" t="s">
        <v>192</v>
      </c>
      <c r="E28" s="23">
        <v>839966</v>
      </c>
      <c r="F28" s="23">
        <v>500000</v>
      </c>
      <c r="G28" s="70">
        <f t="shared" si="0"/>
        <v>59.526218918384785</v>
      </c>
      <c r="H28" s="23">
        <v>385000</v>
      </c>
      <c r="I28" s="23">
        <v>115000</v>
      </c>
      <c r="J28" s="71">
        <v>40527</v>
      </c>
      <c r="K28" s="72">
        <v>0.6666666666666666</v>
      </c>
      <c r="L28" s="76">
        <v>45</v>
      </c>
      <c r="M28" s="43">
        <v>113000</v>
      </c>
      <c r="N28" s="77">
        <v>93000</v>
      </c>
      <c r="O28" s="77">
        <v>20000</v>
      </c>
      <c r="P28" s="43" t="s">
        <v>193</v>
      </c>
      <c r="Q28" s="51"/>
      <c r="R28" s="47"/>
      <c r="S28" s="44"/>
      <c r="T28" s="44"/>
    </row>
    <row r="29" spans="1:20" ht="12.75">
      <c r="A29" s="41" t="s">
        <v>80</v>
      </c>
      <c r="B29" s="5" t="s">
        <v>194</v>
      </c>
      <c r="C29" s="4" t="s">
        <v>195</v>
      </c>
      <c r="D29" s="5" t="s">
        <v>196</v>
      </c>
      <c r="E29" s="23">
        <v>824670</v>
      </c>
      <c r="F29" s="23">
        <v>494000</v>
      </c>
      <c r="G29" s="70">
        <f t="shared" si="0"/>
        <v>59.90274897837923</v>
      </c>
      <c r="H29" s="79">
        <v>0</v>
      </c>
      <c r="I29" s="23">
        <v>494000</v>
      </c>
      <c r="J29" s="71">
        <v>40511</v>
      </c>
      <c r="K29" s="72">
        <v>0.3333333333333333</v>
      </c>
      <c r="L29" s="76">
        <v>41</v>
      </c>
      <c r="M29" s="43">
        <v>112000</v>
      </c>
      <c r="N29" s="77">
        <f>H29*0.4</f>
        <v>0</v>
      </c>
      <c r="O29" s="77">
        <v>112000</v>
      </c>
      <c r="P29" s="43" t="s">
        <v>197</v>
      </c>
      <c r="Q29" s="51"/>
      <c r="R29" s="47"/>
      <c r="S29" s="44"/>
      <c r="T29" s="44"/>
    </row>
    <row r="30" spans="1:20" ht="12.75">
      <c r="A30" s="44" t="s">
        <v>73</v>
      </c>
      <c r="B30" s="5" t="s">
        <v>198</v>
      </c>
      <c r="C30" s="4" t="s">
        <v>199</v>
      </c>
      <c r="D30" s="5" t="s">
        <v>200</v>
      </c>
      <c r="E30" s="23">
        <v>800000</v>
      </c>
      <c r="F30" s="23">
        <v>475000</v>
      </c>
      <c r="G30" s="70">
        <f t="shared" si="0"/>
        <v>59.375</v>
      </c>
      <c r="H30" s="23">
        <v>142500</v>
      </c>
      <c r="I30" s="23">
        <v>332500</v>
      </c>
      <c r="J30" s="71">
        <v>40518</v>
      </c>
      <c r="K30" s="72">
        <v>0.2916666666666667</v>
      </c>
      <c r="L30" s="76">
        <v>41</v>
      </c>
      <c r="M30" s="43">
        <v>105000</v>
      </c>
      <c r="N30" s="77">
        <v>30000</v>
      </c>
      <c r="O30" s="77">
        <v>75000</v>
      </c>
      <c r="P30" s="43" t="s">
        <v>201</v>
      </c>
      <c r="Q30" s="51"/>
      <c r="R30" s="47"/>
      <c r="S30" s="44"/>
      <c r="T30" s="44"/>
    </row>
    <row r="31" spans="1:20" ht="12.75">
      <c r="A31" s="41" t="s">
        <v>80</v>
      </c>
      <c r="B31" s="5" t="s">
        <v>202</v>
      </c>
      <c r="C31" s="4" t="s">
        <v>203</v>
      </c>
      <c r="D31" s="5" t="s">
        <v>204</v>
      </c>
      <c r="E31" s="23">
        <v>830000</v>
      </c>
      <c r="F31" s="23">
        <v>490000</v>
      </c>
      <c r="G31" s="70">
        <f t="shared" si="0"/>
        <v>59.036144578313255</v>
      </c>
      <c r="H31" s="23">
        <v>245000</v>
      </c>
      <c r="I31" s="23">
        <v>245000</v>
      </c>
      <c r="J31" s="71">
        <v>40483</v>
      </c>
      <c r="K31" s="72">
        <v>0.6631944444444444</v>
      </c>
      <c r="L31" s="76">
        <v>40</v>
      </c>
      <c r="M31" s="43">
        <v>112000</v>
      </c>
      <c r="N31" s="77">
        <v>62000</v>
      </c>
      <c r="O31" s="77">
        <v>50000</v>
      </c>
      <c r="P31" s="43" t="s">
        <v>205</v>
      </c>
      <c r="Q31" s="51"/>
      <c r="R31" s="47"/>
      <c r="S31" s="44"/>
      <c r="T31" s="44"/>
    </row>
    <row r="32" spans="1:20" ht="12.75">
      <c r="A32" s="41" t="s">
        <v>80</v>
      </c>
      <c r="B32" s="5" t="s">
        <v>206</v>
      </c>
      <c r="C32" s="4" t="s">
        <v>207</v>
      </c>
      <c r="D32" s="5" t="s">
        <v>208</v>
      </c>
      <c r="E32" s="23">
        <v>900000</v>
      </c>
      <c r="F32" s="23">
        <v>500000</v>
      </c>
      <c r="G32" s="70">
        <f t="shared" si="0"/>
        <v>55.55555555555556</v>
      </c>
      <c r="H32" s="23">
        <v>400000</v>
      </c>
      <c r="I32" s="23">
        <v>100000</v>
      </c>
      <c r="J32" s="71">
        <v>40483</v>
      </c>
      <c r="K32" s="72">
        <v>0.6631944444444444</v>
      </c>
      <c r="L32" s="76">
        <v>36</v>
      </c>
      <c r="M32" s="43">
        <v>112000</v>
      </c>
      <c r="N32" s="77">
        <v>82000</v>
      </c>
      <c r="O32" s="77">
        <v>30000</v>
      </c>
      <c r="P32" s="43" t="s">
        <v>209</v>
      </c>
      <c r="Q32" s="51"/>
      <c r="R32" s="47"/>
      <c r="S32" s="44"/>
      <c r="T32" s="44"/>
    </row>
    <row r="33" spans="1:20" ht="12.75">
      <c r="A33" s="44" t="s">
        <v>73</v>
      </c>
      <c r="B33" s="5" t="s">
        <v>210</v>
      </c>
      <c r="C33" s="4" t="s">
        <v>211</v>
      </c>
      <c r="D33" s="5" t="s">
        <v>212</v>
      </c>
      <c r="E33" s="23">
        <v>800000</v>
      </c>
      <c r="F33" s="23">
        <v>475000</v>
      </c>
      <c r="G33" s="70">
        <f t="shared" si="0"/>
        <v>59.375</v>
      </c>
      <c r="H33" s="23">
        <v>142500</v>
      </c>
      <c r="I33" s="23">
        <v>332500</v>
      </c>
      <c r="J33" s="71">
        <v>40515</v>
      </c>
      <c r="K33" s="72">
        <v>0.49583333333333335</v>
      </c>
      <c r="L33" s="76">
        <v>29</v>
      </c>
      <c r="M33" s="43">
        <v>104000</v>
      </c>
      <c r="N33" s="77">
        <v>30000</v>
      </c>
      <c r="O33" s="77">
        <v>74000</v>
      </c>
      <c r="P33" s="43" t="s">
        <v>213</v>
      </c>
      <c r="Q33" s="51"/>
      <c r="R33" s="47"/>
      <c r="S33" s="44"/>
      <c r="T33" s="44"/>
    </row>
    <row r="34" spans="1:20" s="88" customFormat="1" ht="21" customHeight="1">
      <c r="A34" s="60" t="s">
        <v>16</v>
      </c>
      <c r="B34" s="89" t="s">
        <v>235</v>
      </c>
      <c r="C34" s="89" t="s">
        <v>235</v>
      </c>
      <c r="D34" s="89" t="s">
        <v>235</v>
      </c>
      <c r="E34" s="60">
        <f>SUM(E2:E33)</f>
        <v>21327645</v>
      </c>
      <c r="F34" s="60">
        <f>SUM(F2:F33)</f>
        <v>12287945</v>
      </c>
      <c r="G34" s="89" t="s">
        <v>235</v>
      </c>
      <c r="H34" s="60">
        <f>SUM(H2:H33)</f>
        <v>5110820</v>
      </c>
      <c r="I34" s="60">
        <f>SUM(I2:I33)</f>
        <v>7177125</v>
      </c>
      <c r="J34" s="89" t="s">
        <v>235</v>
      </c>
      <c r="K34" s="89" t="s">
        <v>235</v>
      </c>
      <c r="L34" s="89" t="s">
        <v>235</v>
      </c>
      <c r="M34" s="62">
        <f>SUM(M2:M33)</f>
        <v>2647800</v>
      </c>
      <c r="N34" s="86">
        <f>SUM(N3:N33)</f>
        <v>1251400</v>
      </c>
      <c r="O34" s="86">
        <f>SUM(O2:O33)</f>
        <v>1396400</v>
      </c>
      <c r="P34" s="87"/>
      <c r="Q34" s="87"/>
      <c r="R34" s="87"/>
      <c r="S34" s="87"/>
      <c r="T34" s="87"/>
    </row>
    <row r="35" spans="1:2" ht="12.75">
      <c r="A35" s="41"/>
      <c r="B35" s="80"/>
    </row>
    <row r="36" ht="12.75">
      <c r="B36" s="80"/>
    </row>
  </sheetData>
  <sheetProtection/>
  <autoFilter ref="A1:P33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ignoredErrors>
    <ignoredError sqref="N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Renata Pitrmanová</cp:lastModifiedBy>
  <cp:lastPrinted>2011-06-24T06:13:03Z</cp:lastPrinted>
  <dcterms:created xsi:type="dcterms:W3CDTF">2011-01-07T16:52:52Z</dcterms:created>
  <dcterms:modified xsi:type="dcterms:W3CDTF">2011-06-24T06:32:34Z</dcterms:modified>
  <cp:category/>
  <cp:version/>
  <cp:contentType/>
  <cp:contentStatus/>
</cp:coreProperties>
</file>