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985" activeTab="0"/>
  </bookViews>
  <sheets>
    <sheet name="III.změna 1.9.2010." sheetId="1" r:id="rId1"/>
  </sheets>
  <definedNames/>
  <calcPr fullCalcOnLoad="1"/>
</workbook>
</file>

<file path=xl/sharedStrings.xml><?xml version="1.0" encoding="utf-8"?>
<sst xmlns="http://schemas.openxmlformats.org/spreadsheetml/2006/main" count="130" uniqueCount="92">
  <si>
    <t>Limit celkem od poč. roku:</t>
  </si>
  <si>
    <t>rozděleno ZK/10/637/2009 ze dne 2.12.2009</t>
  </si>
  <si>
    <t>zůstatek k rozdělení</t>
  </si>
  <si>
    <t>zvýšení limitu  zapojení výsledek hospodaření za rok 2009</t>
  </si>
  <si>
    <r>
      <t xml:space="preserve">Odvětví: </t>
    </r>
    <r>
      <rPr>
        <sz val="10"/>
        <rFont val="Arial"/>
        <family val="2"/>
      </rPr>
      <t>doprava (</t>
    </r>
    <r>
      <rPr>
        <sz val="10"/>
        <rFont val="Arial"/>
        <family val="2"/>
      </rPr>
      <t xml:space="preserve"> kap. 10)</t>
    </r>
  </si>
  <si>
    <t>Limit:</t>
  </si>
  <si>
    <t>schváleno</t>
  </si>
  <si>
    <t>Zastupitelstvo ZK/10/637/2009 ze dne 2.12.2009</t>
  </si>
  <si>
    <t>zvýšení limitu o výsledek hospodaření za rok 2009</t>
  </si>
  <si>
    <t>zvýšení limitu  - zůstatek k rozdělení</t>
  </si>
  <si>
    <t xml:space="preserve">rozdělení  zvýšeného limitu, zařazení nové akce  a změny financování </t>
  </si>
  <si>
    <t>v tis. na 1 deset. místo</t>
  </si>
  <si>
    <r>
      <t xml:space="preserve">změna dle usnesení Rady KHK a Zastupitelstva KHK   </t>
    </r>
    <r>
      <rPr>
        <b/>
        <sz val="10"/>
        <rFont val="Arial"/>
        <family val="2"/>
      </rPr>
      <t xml:space="preserve">                                                                               1. </t>
    </r>
    <r>
      <rPr>
        <b/>
        <i/>
        <sz val="10"/>
        <rFont val="Arial"/>
        <family val="2"/>
      </rPr>
      <t xml:space="preserve">změna rozpočtu KHK   </t>
    </r>
  </si>
  <si>
    <r>
      <t xml:space="preserve">změna dle usnesení Rady KHK a Zastupitelstva KHK   </t>
    </r>
    <r>
      <rPr>
        <b/>
        <sz val="10"/>
        <rFont val="Arial"/>
        <family val="2"/>
      </rPr>
      <t xml:space="preserve">                                                                               2. </t>
    </r>
    <r>
      <rPr>
        <b/>
        <i/>
        <sz val="10"/>
        <rFont val="Arial"/>
        <family val="2"/>
      </rPr>
      <t xml:space="preserve">změna rozpočtu KHK   </t>
    </r>
  </si>
  <si>
    <t>Číslo
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</si>
  <si>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</si>
  <si>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</si>
  <si>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</si>
  <si>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</si>
  <si>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EU - SFDI půjčka 2009</t>
    </r>
  </si>
  <si>
    <r>
      <t xml:space="preserve">Zdroj krytí </t>
    </r>
    <r>
      <rPr>
        <sz val="10"/>
        <rFont val="Arial"/>
        <family val="2"/>
      </rPr>
      <t xml:space="preserve"> SFDI 2009</t>
    </r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</si>
  <si>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</si>
  <si>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       </t>
    </r>
    <r>
      <rPr>
        <sz val="10"/>
        <rFont val="Arial"/>
        <family val="2"/>
      </rPr>
      <t xml:space="preserve"> úvěr  2010            </t>
    </r>
  </si>
  <si>
    <r>
      <t xml:space="preserve">Počáteční stav </t>
    </r>
    <r>
      <rPr>
        <sz val="10"/>
        <rFont val="Arial"/>
        <family val="2"/>
      </rPr>
      <t xml:space="preserve">/ze schváleného rozpočtu/  ZK/10/637/2009 ze dne 2.12.2009  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</si>
  <si>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20.1.2010 a Zastupitelstva 28.1.2010</t>
    </r>
  </si>
  <si>
    <r>
      <t xml:space="preserve">Upravený
rozpočet
</t>
    </r>
    <r>
      <rPr>
        <sz val="10"/>
        <rFont val="Arial"/>
        <family val="2"/>
      </rPr>
      <t>v tis. Kč</t>
    </r>
  </si>
  <si>
    <t>DS/09/201</t>
  </si>
  <si>
    <t>Příprava staveb  + příprava staveb EU</t>
  </si>
  <si>
    <t>celkem inv.transféry PO</t>
  </si>
  <si>
    <t>DS/07/220</t>
  </si>
  <si>
    <t>III/300 Trutnov-Babí, III etapa, 2.část</t>
  </si>
  <si>
    <t>celkem kapitálové výdaje</t>
  </si>
  <si>
    <t>DS/09/219</t>
  </si>
  <si>
    <t>DS/09/220</t>
  </si>
  <si>
    <t>II. 296 rekonstrukce mostu ev. č. 296-002  Svoboda nad Úpou</t>
  </si>
  <si>
    <t>II. 295 Vrchlabí-Špindlerův Mlýn - skalní svahy</t>
  </si>
  <si>
    <t>DS/09/228</t>
  </si>
  <si>
    <t>silnice II/324 Nechanice - Lubno</t>
  </si>
  <si>
    <t>DS/08/211</t>
  </si>
  <si>
    <t>Protihluková opatření na stávající silniční síti</t>
  </si>
  <si>
    <t>nerozdělena rezerva v limitu odvětví</t>
  </si>
  <si>
    <t>celkem inv. transfery PO</t>
  </si>
  <si>
    <t>Rozděleno celkem</t>
  </si>
  <si>
    <t>Rozděleno:</t>
  </si>
  <si>
    <t>Rekapitulace:</t>
  </si>
  <si>
    <t>PS</t>
  </si>
  <si>
    <t>Úprava</t>
  </si>
  <si>
    <t>UR</t>
  </si>
  <si>
    <t>položka</t>
  </si>
  <si>
    <t>z úvěru</t>
  </si>
  <si>
    <t>kapitálové výdaje - pořízení dlouhodobého hmotného majetku (budovy,haly a stavby)</t>
  </si>
  <si>
    <t>kapitálové výdaje - investiční prostředky PO</t>
  </si>
  <si>
    <t xml:space="preserve">položka </t>
  </si>
  <si>
    <t>kapitálové výdaje  - rezervy kapitálových výdajů</t>
  </si>
  <si>
    <t xml:space="preserve">celkem </t>
  </si>
  <si>
    <t>úvěr 2010</t>
  </si>
  <si>
    <t>FRR        259,0</t>
  </si>
  <si>
    <t>úvěr      1 841,0</t>
  </si>
  <si>
    <t xml:space="preserve">II.303 Rekonstrukce a RŽK, část.2 Hronov- Žabokrky - neuznatelné náklady + III/30312 Vysoká Srbská </t>
  </si>
  <si>
    <t>III.29814 rekonstrukce mostu ev.č. 29812-4 Vysoká nad Labem</t>
  </si>
  <si>
    <t>DS/09/215</t>
  </si>
  <si>
    <t xml:space="preserve"> Most 2953-2 Dolní Branná</t>
  </si>
  <si>
    <t>DS/09/210</t>
  </si>
  <si>
    <t>Modernizace přístupových komunikací k hraničním přechodům Broumovského výběžku - neuznatelné náklady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</si>
  <si>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9.6.2010 Zastupitelstva 17.6.2010</t>
    </r>
  </si>
  <si>
    <t>DS/10/201</t>
  </si>
  <si>
    <t>Rada 20.1.2010 RK/2/63/2010 a Zastupitelstvo 28.1.2010 ZK/11/731/2010</t>
  </si>
  <si>
    <t>DS/10/202</t>
  </si>
  <si>
    <t>Přestavba silnice II/567 ve Rtyni v Podkrkonoší</t>
  </si>
  <si>
    <t>zvýšení limitu  2. změna rozpočtu KHK</t>
  </si>
  <si>
    <t>Rada 26.5.2010 a Zastupitelstvo 17.6.2010</t>
  </si>
  <si>
    <t>změna financování, zvýšení limitu</t>
  </si>
  <si>
    <t xml:space="preserve">změna financování, rozdělení limitu na akce </t>
  </si>
  <si>
    <t>změna financování</t>
  </si>
  <si>
    <t>nová akce</t>
  </si>
  <si>
    <r>
      <t xml:space="preserve">změna dle usnesení Rady KHK a Zastupitelstva KHK   </t>
    </r>
    <r>
      <rPr>
        <b/>
        <sz val="10"/>
        <rFont val="Arial"/>
        <family val="2"/>
      </rPr>
      <t xml:space="preserve">                                                                               3. </t>
    </r>
    <r>
      <rPr>
        <b/>
        <i/>
        <sz val="10"/>
        <rFont val="Arial"/>
        <family val="2"/>
      </rPr>
      <t xml:space="preserve">změna rozpočtu KHK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</si>
  <si>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1.9.2010 Zastupitelstva 9.9.2010</t>
    </r>
  </si>
  <si>
    <t>Silnice II/297 Čistá - Černý Důl - Jánské Lázně - Svoboda nad Úpou - úsek IV - trubní propustky</t>
  </si>
  <si>
    <t>RK/13/681/2010 + ZK/14/1020/2010</t>
  </si>
  <si>
    <t>DS/10/203</t>
  </si>
  <si>
    <t>DS/10/204</t>
  </si>
  <si>
    <t>příloha č. 1  -  Rada 10.11.2010 a Zastupitelstvo 2.12.2010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</si>
  <si>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10.11.2010 Zastupitelstva 2.12.2010</t>
    </r>
  </si>
  <si>
    <r>
      <t xml:space="preserve">změna dle usnesení Rady KHK a Zastupitelstva KHK   </t>
    </r>
    <r>
      <rPr>
        <b/>
        <sz val="10"/>
        <rFont val="Arial"/>
        <family val="2"/>
      </rPr>
      <t xml:space="preserve">                                                                               4. </t>
    </r>
    <r>
      <rPr>
        <b/>
        <i/>
        <sz val="10"/>
        <rFont val="Arial"/>
        <family val="2"/>
      </rPr>
      <t xml:space="preserve">změna rozpočtu KHK   </t>
    </r>
  </si>
  <si>
    <t>DS/10/205</t>
  </si>
  <si>
    <t>DS/10/206</t>
  </si>
  <si>
    <t>DS/10/207</t>
  </si>
  <si>
    <t>III/2956 Vrchlabí - Lánov</t>
  </si>
  <si>
    <t>II/308 Hradec Králové, ul. Kladská</t>
  </si>
  <si>
    <t>most ev. č. 296-008 Horní Maršov - Temný Důl</t>
  </si>
  <si>
    <t>Rada 10.11.2010 + zastupitelstvo 2.12.2010</t>
  </si>
  <si>
    <t>Kapitola 50 - Fond rozvoje a reprodukce Královéhradeckého kraje rok 2010 - sumář -  3. návrh úpravy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</si>
</sst>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8" applyAlignment="0">
      <protection/>
    </xf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7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164" fontId="7" fillId="0" borderId="19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164" fontId="6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64" fontId="6" fillId="0" borderId="1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164" fontId="7" fillId="0" borderId="26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164" fontId="6" fillId="0" borderId="19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9" xfId="0" applyFont="1" applyBorder="1" applyAlignment="1">
      <alignment/>
    </xf>
    <xf numFmtId="164" fontId="6" fillId="0" borderId="30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4" fillId="0" borderId="21" xfId="0" applyFont="1" applyBorder="1" applyAlignment="1">
      <alignment/>
    </xf>
    <xf numFmtId="164" fontId="6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/>
    </xf>
    <xf numFmtId="164" fontId="0" fillId="0" borderId="39" xfId="0" applyNumberFormat="1" applyFont="1" applyBorder="1" applyAlignment="1">
      <alignment/>
    </xf>
    <xf numFmtId="164" fontId="10" fillId="0" borderId="39" xfId="0" applyNumberFormat="1" applyFont="1" applyBorder="1" applyAlignment="1">
      <alignment/>
    </xf>
    <xf numFmtId="164" fontId="0" fillId="33" borderId="36" xfId="0" applyNumberFormat="1" applyFont="1" applyFill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33" borderId="41" xfId="0" applyNumberFormat="1" applyFont="1" applyFill="1" applyBorder="1" applyAlignment="1">
      <alignment/>
    </xf>
    <xf numFmtId="164" fontId="4" fillId="0" borderId="40" xfId="0" applyNumberFormat="1" applyFont="1" applyBorder="1" applyAlignment="1">
      <alignment/>
    </xf>
    <xf numFmtId="0" fontId="4" fillId="0" borderId="4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164" fontId="0" fillId="0" borderId="43" xfId="0" applyNumberFormat="1" applyFont="1" applyBorder="1" applyAlignment="1">
      <alignment horizontal="right" wrapText="1"/>
    </xf>
    <xf numFmtId="164" fontId="0" fillId="0" borderId="43" xfId="0" applyNumberFormat="1" applyFont="1" applyBorder="1" applyAlignment="1">
      <alignment/>
    </xf>
    <xf numFmtId="164" fontId="0" fillId="33" borderId="42" xfId="0" applyNumberFormat="1" applyFont="1" applyFill="1" applyBorder="1" applyAlignment="1">
      <alignment/>
    </xf>
    <xf numFmtId="164" fontId="0" fillId="0" borderId="44" xfId="0" applyNumberFormat="1" applyFont="1" applyBorder="1" applyAlignment="1">
      <alignment/>
    </xf>
    <xf numFmtId="164" fontId="0" fillId="33" borderId="45" xfId="0" applyNumberFormat="1" applyFont="1" applyFill="1" applyBorder="1" applyAlignment="1">
      <alignment/>
    </xf>
    <xf numFmtId="164" fontId="4" fillId="0" borderId="44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164" fontId="0" fillId="0" borderId="48" xfId="0" applyNumberFormat="1" applyFont="1" applyBorder="1" applyAlignment="1">
      <alignment/>
    </xf>
    <xf numFmtId="164" fontId="4" fillId="34" borderId="48" xfId="0" applyNumberFormat="1" applyFont="1" applyFill="1" applyBorder="1" applyAlignment="1">
      <alignment/>
    </xf>
    <xf numFmtId="164" fontId="4" fillId="33" borderId="46" xfId="0" applyNumberFormat="1" applyFont="1" applyFill="1" applyBorder="1" applyAlignment="1">
      <alignment/>
    </xf>
    <xf numFmtId="164" fontId="4" fillId="34" borderId="49" xfId="0" applyNumberFormat="1" applyFont="1" applyFill="1" applyBorder="1" applyAlignment="1">
      <alignment/>
    </xf>
    <xf numFmtId="164" fontId="4" fillId="33" borderId="50" xfId="0" applyNumberFormat="1" applyFont="1" applyFill="1" applyBorder="1" applyAlignment="1">
      <alignment/>
    </xf>
    <xf numFmtId="0" fontId="4" fillId="0" borderId="5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164" fontId="0" fillId="0" borderId="53" xfId="0" applyNumberFormat="1" applyFont="1" applyBorder="1" applyAlignment="1">
      <alignment/>
    </xf>
    <xf numFmtId="164" fontId="0" fillId="33" borderId="51" xfId="0" applyNumberFormat="1" applyFont="1" applyFill="1" applyBorder="1" applyAlignment="1">
      <alignment/>
    </xf>
    <xf numFmtId="164" fontId="0" fillId="0" borderId="54" xfId="0" applyNumberFormat="1" applyFont="1" applyBorder="1" applyAlignment="1">
      <alignment/>
    </xf>
    <xf numFmtId="164" fontId="0" fillId="33" borderId="55" xfId="0" applyNumberFormat="1" applyFont="1" applyFill="1" applyBorder="1" applyAlignment="1">
      <alignment/>
    </xf>
    <xf numFmtId="164" fontId="0" fillId="0" borderId="54" xfId="0" applyNumberFormat="1" applyFont="1" applyFill="1" applyBorder="1" applyAlignment="1">
      <alignment/>
    </xf>
    <xf numFmtId="164" fontId="4" fillId="0" borderId="54" xfId="0" applyNumberFormat="1" applyFont="1" applyBorder="1" applyAlignment="1">
      <alignment/>
    </xf>
    <xf numFmtId="0" fontId="4" fillId="0" borderId="4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64" fontId="4" fillId="0" borderId="43" xfId="0" applyNumberFormat="1" applyFont="1" applyFill="1" applyBorder="1" applyAlignment="1">
      <alignment/>
    </xf>
    <xf numFmtId="164" fontId="4" fillId="0" borderId="44" xfId="0" applyNumberFormat="1" applyFont="1" applyFill="1" applyBorder="1" applyAlignment="1">
      <alignment/>
    </xf>
    <xf numFmtId="164" fontId="4" fillId="33" borderId="42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164" fontId="0" fillId="0" borderId="58" xfId="0" applyNumberFormat="1" applyFont="1" applyBorder="1" applyAlignment="1">
      <alignment/>
    </xf>
    <xf numFmtId="164" fontId="4" fillId="0" borderId="58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/>
    </xf>
    <xf numFmtId="164" fontId="4" fillId="0" borderId="59" xfId="0" applyNumberFormat="1" applyFont="1" applyBorder="1" applyAlignment="1">
      <alignment/>
    </xf>
    <xf numFmtId="164" fontId="4" fillId="33" borderId="60" xfId="0" applyNumberFormat="1" applyFont="1" applyFill="1" applyBorder="1" applyAlignment="1">
      <alignment/>
    </xf>
    <xf numFmtId="164" fontId="4" fillId="0" borderId="59" xfId="0" applyNumberFormat="1" applyFont="1" applyFill="1" applyBorder="1" applyAlignment="1">
      <alignment/>
    </xf>
    <xf numFmtId="164" fontId="4" fillId="33" borderId="51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164" fontId="4" fillId="0" borderId="39" xfId="0" applyNumberFormat="1" applyFont="1" applyFill="1" applyBorder="1" applyAlignment="1">
      <alignment/>
    </xf>
    <xf numFmtId="164" fontId="4" fillId="33" borderId="36" xfId="0" applyNumberFormat="1" applyFont="1" applyFill="1" applyBorder="1" applyAlignment="1">
      <alignment/>
    </xf>
    <xf numFmtId="164" fontId="4" fillId="33" borderId="41" xfId="0" applyNumberFormat="1" applyFont="1" applyFill="1" applyBorder="1" applyAlignment="1">
      <alignment/>
    </xf>
    <xf numFmtId="164" fontId="4" fillId="33" borderId="61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/>
    </xf>
    <xf numFmtId="164" fontId="0" fillId="0" borderId="64" xfId="0" applyNumberFormat="1" applyFont="1" applyBorder="1" applyAlignment="1">
      <alignment/>
    </xf>
    <xf numFmtId="164" fontId="4" fillId="0" borderId="64" xfId="0" applyNumberFormat="1" applyFont="1" applyFill="1" applyBorder="1" applyAlignment="1">
      <alignment/>
    </xf>
    <xf numFmtId="164" fontId="4" fillId="0" borderId="65" xfId="0" applyNumberFormat="1" applyFont="1" applyBorder="1" applyAlignment="1">
      <alignment/>
    </xf>
    <xf numFmtId="164" fontId="4" fillId="33" borderId="63" xfId="0" applyNumberFormat="1" applyFont="1" applyFill="1" applyBorder="1" applyAlignment="1">
      <alignment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164" fontId="4" fillId="0" borderId="53" xfId="0" applyNumberFormat="1" applyFont="1" applyFill="1" applyBorder="1" applyAlignment="1">
      <alignment/>
    </xf>
    <xf numFmtId="164" fontId="4" fillId="33" borderId="55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64" fontId="0" fillId="0" borderId="70" xfId="0" applyNumberFormat="1" applyFont="1" applyBorder="1" applyAlignment="1">
      <alignment/>
    </xf>
    <xf numFmtId="164" fontId="4" fillId="0" borderId="70" xfId="0" applyNumberFormat="1" applyFont="1" applyFill="1" applyBorder="1" applyAlignment="1">
      <alignment/>
    </xf>
    <xf numFmtId="164" fontId="4" fillId="33" borderId="69" xfId="0" applyNumberFormat="1" applyFont="1" applyFill="1" applyBorder="1" applyAlignment="1">
      <alignment/>
    </xf>
    <xf numFmtId="164" fontId="4" fillId="0" borderId="71" xfId="0" applyNumberFormat="1" applyFont="1" applyBorder="1" applyAlignment="1">
      <alignment/>
    </xf>
    <xf numFmtId="164" fontId="4" fillId="33" borderId="72" xfId="0" applyNumberFormat="1" applyFont="1" applyFill="1" applyBorder="1" applyAlignment="1">
      <alignment/>
    </xf>
    <xf numFmtId="164" fontId="4" fillId="33" borderId="45" xfId="0" applyNumberFormat="1" applyFont="1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164" fontId="4" fillId="0" borderId="48" xfId="0" applyNumberFormat="1" applyFont="1" applyFill="1" applyBorder="1" applyAlignment="1">
      <alignment/>
    </xf>
    <xf numFmtId="164" fontId="4" fillId="0" borderId="49" xfId="0" applyNumberFormat="1" applyFont="1" applyBorder="1" applyAlignment="1">
      <alignment/>
    </xf>
    <xf numFmtId="0" fontId="9" fillId="0" borderId="37" xfId="0" applyFont="1" applyFill="1" applyBorder="1" applyAlignment="1">
      <alignment/>
    </xf>
    <xf numFmtId="164" fontId="4" fillId="0" borderId="43" xfId="0" applyNumberFormat="1" applyFont="1" applyBorder="1" applyAlignment="1">
      <alignment/>
    </xf>
    <xf numFmtId="0" fontId="0" fillId="0" borderId="67" xfId="0" applyFont="1" applyFill="1" applyBorder="1" applyAlignment="1">
      <alignment/>
    </xf>
    <xf numFmtId="164" fontId="0" fillId="0" borderId="73" xfId="0" applyNumberFormat="1" applyFont="1" applyBorder="1" applyAlignment="1">
      <alignment/>
    </xf>
    <xf numFmtId="164" fontId="4" fillId="0" borderId="73" xfId="0" applyNumberFormat="1" applyFont="1" applyFill="1" applyBorder="1" applyAlignment="1">
      <alignment/>
    </xf>
    <xf numFmtId="164" fontId="4" fillId="33" borderId="66" xfId="0" applyNumberFormat="1" applyFont="1" applyFill="1" applyBorder="1" applyAlignment="1">
      <alignment/>
    </xf>
    <xf numFmtId="164" fontId="4" fillId="0" borderId="74" xfId="0" applyNumberFormat="1" applyFont="1" applyBorder="1" applyAlignment="1">
      <alignment/>
    </xf>
    <xf numFmtId="164" fontId="4" fillId="33" borderId="68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wrapText="1"/>
    </xf>
    <xf numFmtId="0" fontId="0" fillId="0" borderId="5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1" fillId="0" borderId="31" xfId="0" applyFont="1" applyBorder="1" applyAlignment="1">
      <alignment/>
    </xf>
    <xf numFmtId="0" fontId="6" fillId="0" borderId="32" xfId="0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13" fillId="33" borderId="31" xfId="0" applyNumberFormat="1" applyFont="1" applyFill="1" applyBorder="1" applyAlignment="1">
      <alignment/>
    </xf>
    <xf numFmtId="164" fontId="13" fillId="35" borderId="34" xfId="0" applyNumberFormat="1" applyFont="1" applyFill="1" applyBorder="1" applyAlignment="1">
      <alignment/>
    </xf>
    <xf numFmtId="164" fontId="13" fillId="33" borderId="35" xfId="0" applyNumberFormat="1" applyFont="1" applyFill="1" applyBorder="1" applyAlignment="1">
      <alignment/>
    </xf>
    <xf numFmtId="164" fontId="13" fillId="36" borderId="3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0" fillId="0" borderId="22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31" xfId="0" applyFont="1" applyBorder="1" applyAlignment="1">
      <alignment/>
    </xf>
    <xf numFmtId="0" fontId="6" fillId="0" borderId="33" xfId="0" applyFont="1" applyBorder="1" applyAlignment="1">
      <alignment/>
    </xf>
    <xf numFmtId="0" fontId="12" fillId="0" borderId="12" xfId="0" applyFont="1" applyBorder="1" applyAlignment="1">
      <alignment/>
    </xf>
    <xf numFmtId="164" fontId="13" fillId="0" borderId="34" xfId="0" applyNumberFormat="1" applyFont="1" applyBorder="1" applyAlignment="1">
      <alignment horizontal="center"/>
    </xf>
    <xf numFmtId="164" fontId="13" fillId="0" borderId="31" xfId="0" applyNumberFormat="1" applyFont="1" applyBorder="1" applyAlignment="1">
      <alignment horizontal="center"/>
    </xf>
    <xf numFmtId="164" fontId="13" fillId="0" borderId="35" xfId="0" applyNumberFormat="1" applyFont="1" applyBorder="1" applyAlignment="1">
      <alignment horizontal="center"/>
    </xf>
    <xf numFmtId="164" fontId="0" fillId="0" borderId="71" xfId="0" applyNumberFormat="1" applyFont="1" applyFill="1" applyBorder="1" applyAlignment="1">
      <alignment/>
    </xf>
    <xf numFmtId="164" fontId="15" fillId="33" borderId="75" xfId="0" applyNumberFormat="1" applyFont="1" applyFill="1" applyBorder="1" applyAlignment="1">
      <alignment/>
    </xf>
    <xf numFmtId="164" fontId="15" fillId="0" borderId="71" xfId="0" applyNumberFormat="1" applyFont="1" applyFill="1" applyBorder="1" applyAlignment="1">
      <alignment/>
    </xf>
    <xf numFmtId="164" fontId="15" fillId="33" borderId="69" xfId="0" applyNumberFormat="1" applyFont="1" applyFill="1" applyBorder="1" applyAlignment="1">
      <alignment/>
    </xf>
    <xf numFmtId="164" fontId="15" fillId="0" borderId="76" xfId="0" applyNumberFormat="1" applyFont="1" applyBorder="1" applyAlignment="1">
      <alignment/>
    </xf>
    <xf numFmtId="164" fontId="15" fillId="37" borderId="42" xfId="0" applyNumberFormat="1" applyFont="1" applyFill="1" applyBorder="1" applyAlignment="1">
      <alignment/>
    </xf>
    <xf numFmtId="164" fontId="0" fillId="0" borderId="70" xfId="0" applyNumberFormat="1" applyFont="1" applyBorder="1" applyAlignment="1">
      <alignment/>
    </xf>
    <xf numFmtId="0" fontId="0" fillId="0" borderId="8" xfId="0" applyFont="1" applyFill="1" applyBorder="1" applyAlignment="1">
      <alignment wrapText="1"/>
    </xf>
    <xf numFmtId="164" fontId="0" fillId="38" borderId="44" xfId="0" applyNumberFormat="1" applyFont="1" applyFill="1" applyBorder="1" applyAlignment="1">
      <alignment/>
    </xf>
    <xf numFmtId="164" fontId="15" fillId="33" borderId="20" xfId="0" applyNumberFormat="1" applyFont="1" applyFill="1" applyBorder="1" applyAlignment="1">
      <alignment/>
    </xf>
    <xf numFmtId="164" fontId="15" fillId="38" borderId="44" xfId="0" applyNumberFormat="1" applyFont="1" applyFill="1" applyBorder="1" applyAlignment="1">
      <alignment/>
    </xf>
    <xf numFmtId="164" fontId="15" fillId="38" borderId="76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5" borderId="34" xfId="0" applyNumberFormat="1" applyFont="1" applyFill="1" applyBorder="1" applyAlignment="1">
      <alignment/>
    </xf>
    <xf numFmtId="164" fontId="3" fillId="33" borderId="31" xfId="0" applyNumberFormat="1" applyFont="1" applyFill="1" applyBorder="1" applyAlignment="1">
      <alignment/>
    </xf>
    <xf numFmtId="164" fontId="3" fillId="35" borderId="77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0" fillId="0" borderId="43" xfId="0" applyNumberFormat="1" applyFill="1" applyBorder="1" applyAlignment="1">
      <alignment/>
    </xf>
    <xf numFmtId="164" fontId="17" fillId="0" borderId="53" xfId="0" applyNumberFormat="1" applyFont="1" applyBorder="1" applyAlignment="1">
      <alignment/>
    </xf>
    <xf numFmtId="164" fontId="0" fillId="0" borderId="12" xfId="0" applyNumberFormat="1" applyBorder="1" applyAlignment="1">
      <alignment horizontal="center" vertical="center"/>
    </xf>
    <xf numFmtId="164" fontId="0" fillId="33" borderId="42" xfId="0" applyNumberFormat="1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9" fillId="0" borderId="67" xfId="0" applyFont="1" applyFill="1" applyBorder="1" applyAlignment="1">
      <alignment wrapText="1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78" xfId="0" applyBorder="1" applyAlignment="1">
      <alignment/>
    </xf>
    <xf numFmtId="164" fontId="0" fillId="0" borderId="0" xfId="0" applyNumberFormat="1" applyFont="1" applyBorder="1" applyAlignment="1">
      <alignment/>
    </xf>
    <xf numFmtId="164" fontId="15" fillId="0" borderId="33" xfId="0" applyNumberFormat="1" applyFont="1" applyBorder="1" applyAlignment="1">
      <alignment/>
    </xf>
    <xf numFmtId="0" fontId="0" fillId="0" borderId="78" xfId="0" applyFont="1" applyBorder="1" applyAlignment="1">
      <alignment/>
    </xf>
    <xf numFmtId="164" fontId="6" fillId="0" borderId="79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64" fontId="6" fillId="0" borderId="16" xfId="0" applyNumberFormat="1" applyFont="1" applyBorder="1" applyAlignment="1">
      <alignment/>
    </xf>
    <xf numFmtId="164" fontId="0" fillId="33" borderId="45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7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4" fontId="7" fillId="0" borderId="80" xfId="0" applyNumberFormat="1" applyFont="1" applyBorder="1" applyAlignment="1">
      <alignment/>
    </xf>
    <xf numFmtId="0" fontId="0" fillId="0" borderId="81" xfId="0" applyBorder="1" applyAlignment="1">
      <alignment/>
    </xf>
    <xf numFmtId="0" fontId="0" fillId="0" borderId="75" xfId="0" applyBorder="1" applyAlignment="1">
      <alignment/>
    </xf>
    <xf numFmtId="0" fontId="4" fillId="0" borderId="20" xfId="0" applyFont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wrapText="1"/>
    </xf>
    <xf numFmtId="0" fontId="0" fillId="0" borderId="6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/>
    </xf>
    <xf numFmtId="0" fontId="4" fillId="0" borderId="81" xfId="0" applyFont="1" applyBorder="1" applyAlignment="1">
      <alignment/>
    </xf>
    <xf numFmtId="164" fontId="6" fillId="0" borderId="8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38" borderId="35" xfId="0" applyFont="1" applyFill="1" applyBorder="1" applyAlignment="1">
      <alignment horizontal="center" vertical="center" wrapText="1"/>
    </xf>
    <xf numFmtId="164" fontId="4" fillId="38" borderId="34" xfId="0" applyNumberFormat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38" xfId="0" applyFont="1" applyFill="1" applyBorder="1" applyAlignment="1">
      <alignment wrapText="1"/>
    </xf>
    <xf numFmtId="0" fontId="0" fillId="0" borderId="52" xfId="0" applyBorder="1" applyAlignment="1">
      <alignment wrapText="1"/>
    </xf>
    <xf numFmtId="164" fontId="15" fillId="33" borderId="57" xfId="0" applyNumberFormat="1" applyFont="1" applyFill="1" applyBorder="1" applyAlignment="1">
      <alignment/>
    </xf>
    <xf numFmtId="0" fontId="0" fillId="0" borderId="61" xfId="0" applyBorder="1" applyAlignment="1">
      <alignment/>
    </xf>
    <xf numFmtId="164" fontId="15" fillId="0" borderId="59" xfId="0" applyNumberFormat="1" applyFont="1" applyBorder="1" applyAlignment="1">
      <alignment/>
    </xf>
    <xf numFmtId="0" fontId="0" fillId="0" borderId="65" xfId="0" applyBorder="1" applyAlignment="1">
      <alignment/>
    </xf>
    <xf numFmtId="0" fontId="0" fillId="0" borderId="56" xfId="0" applyFont="1" applyFill="1" applyBorder="1" applyAlignment="1">
      <alignment wrapText="1"/>
    </xf>
    <xf numFmtId="0" fontId="0" fillId="0" borderId="6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82" xfId="0" applyBorder="1" applyAlignment="1">
      <alignment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1" xfId="0" applyFont="1" applyBorder="1" applyAlignment="1">
      <alignment/>
    </xf>
    <xf numFmtId="0" fontId="0" fillId="0" borderId="0" xfId="0" applyBorder="1" applyAlignment="1">
      <alignment/>
    </xf>
    <xf numFmtId="0" fontId="0" fillId="0" borderId="75" xfId="0" applyBorder="1" applyAlignment="1">
      <alignment/>
    </xf>
    <xf numFmtId="0" fontId="0" fillId="0" borderId="78" xfId="0" applyBorder="1" applyAlignment="1">
      <alignment/>
    </xf>
    <xf numFmtId="0" fontId="0" fillId="0" borderId="0" xfId="0" applyFont="1" applyBorder="1" applyAlignment="1">
      <alignment/>
    </xf>
    <xf numFmtId="0" fontId="4" fillId="0" borderId="55" xfId="0" applyFont="1" applyBorder="1" applyAlignment="1">
      <alignment/>
    </xf>
    <xf numFmtId="0" fontId="0" fillId="0" borderId="72" xfId="0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86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3" xfId="0" applyBorder="1" applyAlignment="1">
      <alignment/>
    </xf>
    <xf numFmtId="164" fontId="0" fillId="0" borderId="59" xfId="0" applyNumberFormat="1" applyFont="1" applyBorder="1" applyAlignment="1">
      <alignment/>
    </xf>
    <xf numFmtId="164" fontId="0" fillId="0" borderId="58" xfId="0" applyNumberFormat="1" applyFont="1" applyBorder="1" applyAlignment="1">
      <alignment/>
    </xf>
    <xf numFmtId="0" fontId="0" fillId="0" borderId="6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zoomScalePageLayoutView="0" workbookViewId="0" topLeftCell="F16">
      <selection activeCell="E66" sqref="E66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7.8515625" style="0" customWidth="1"/>
    <col min="4" max="4" width="9.57421875" style="0" customWidth="1"/>
    <col min="5" max="5" width="50.7109375" style="0" customWidth="1"/>
    <col min="6" max="6" width="11.00390625" style="0" customWidth="1"/>
    <col min="7" max="7" width="9.8515625" style="0" customWidth="1"/>
    <col min="8" max="8" width="10.421875" style="0" customWidth="1"/>
    <col min="9" max="9" width="10.28125" style="0" customWidth="1"/>
    <col min="10" max="10" width="13.57421875" style="0" customWidth="1"/>
    <col min="11" max="11" width="12.57421875" style="0" customWidth="1"/>
    <col min="12" max="12" width="11.7109375" style="0" customWidth="1"/>
    <col min="13" max="13" width="12.7109375" style="0" customWidth="1"/>
    <col min="14" max="14" width="11.7109375" style="0" customWidth="1"/>
    <col min="15" max="15" width="11.421875" style="0" hidden="1" customWidth="1"/>
    <col min="16" max="18" width="11.7109375" style="0" hidden="1" customWidth="1"/>
    <col min="19" max="20" width="11.7109375" style="0" customWidth="1"/>
  </cols>
  <sheetData>
    <row r="1" ht="12.75">
      <c r="A1" t="s">
        <v>81</v>
      </c>
    </row>
    <row r="2" spans="1:11" s="4" customFormat="1" ht="20.25" customHeight="1">
      <c r="A2" s="2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14.2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" customHeight="1" thickBot="1">
      <c r="A4" s="2"/>
      <c r="B4" s="3"/>
      <c r="C4" s="3"/>
      <c r="D4" s="3"/>
      <c r="E4" s="5" t="s">
        <v>0</v>
      </c>
      <c r="F4" s="6"/>
      <c r="G4" s="6"/>
      <c r="H4" s="6"/>
      <c r="I4" s="7"/>
      <c r="J4" s="8">
        <v>17939.9</v>
      </c>
      <c r="K4" s="9"/>
      <c r="L4" s="10"/>
      <c r="M4" s="10"/>
      <c r="N4" s="10"/>
    </row>
    <row r="5" spans="1:14" ht="15" customHeight="1">
      <c r="A5" s="4"/>
      <c r="B5" s="4"/>
      <c r="C5" s="4"/>
      <c r="E5" s="11" t="s">
        <v>1</v>
      </c>
      <c r="F5" s="12"/>
      <c r="G5" s="12"/>
      <c r="H5" s="12"/>
      <c r="I5" s="12"/>
      <c r="J5" s="13">
        <v>-17939.9</v>
      </c>
      <c r="K5" s="14"/>
      <c r="L5" s="14"/>
      <c r="M5" s="14"/>
      <c r="N5" s="14"/>
    </row>
    <row r="6" spans="1:14" ht="15" customHeight="1" thickBot="1">
      <c r="A6" s="4"/>
      <c r="B6" s="4"/>
      <c r="C6" s="4"/>
      <c r="E6" s="15" t="s">
        <v>2</v>
      </c>
      <c r="F6" s="16"/>
      <c r="G6" s="16"/>
      <c r="H6" s="16"/>
      <c r="I6" s="17"/>
      <c r="J6" s="18">
        <f>SUM(J4:J5)</f>
        <v>0</v>
      </c>
      <c r="K6" s="14"/>
      <c r="L6" s="14"/>
      <c r="M6" s="14"/>
      <c r="N6" s="14"/>
    </row>
    <row r="7" spans="1:14" ht="26.25" customHeight="1">
      <c r="A7" s="4"/>
      <c r="B7" s="4"/>
      <c r="C7" s="4"/>
      <c r="E7" s="19" t="s">
        <v>3</v>
      </c>
      <c r="F7" s="271" t="s">
        <v>66</v>
      </c>
      <c r="G7" s="271"/>
      <c r="H7" s="271"/>
      <c r="I7" s="272"/>
      <c r="J7" s="13">
        <v>27985.1</v>
      </c>
      <c r="K7" s="14"/>
      <c r="L7" s="14"/>
      <c r="M7" s="14"/>
      <c r="N7" s="14"/>
    </row>
    <row r="8" spans="1:14" ht="26.25" customHeight="1">
      <c r="A8" s="4"/>
      <c r="B8" s="4"/>
      <c r="C8" s="4"/>
      <c r="E8" s="246" t="s">
        <v>69</v>
      </c>
      <c r="F8" s="51" t="s">
        <v>70</v>
      </c>
      <c r="G8" s="51"/>
      <c r="H8" s="51"/>
      <c r="I8" s="51"/>
      <c r="J8" s="245">
        <v>28000</v>
      </c>
      <c r="K8" s="14"/>
      <c r="L8" s="14"/>
      <c r="M8" s="14"/>
      <c r="N8" s="14"/>
    </row>
    <row r="9" spans="1:14" ht="15" customHeight="1" thickBot="1">
      <c r="A9" s="4"/>
      <c r="B9" s="4"/>
      <c r="C9" s="4"/>
      <c r="E9" s="21" t="s">
        <v>0</v>
      </c>
      <c r="F9" s="22"/>
      <c r="G9" s="22"/>
      <c r="H9" s="22"/>
      <c r="I9" s="23"/>
      <c r="J9" s="24">
        <v>73925.8</v>
      </c>
      <c r="K9" s="14"/>
      <c r="L9" s="14"/>
      <c r="M9" s="14"/>
      <c r="N9" s="14"/>
    </row>
    <row r="10" spans="1:14" ht="15" customHeight="1" thickBot="1">
      <c r="A10" t="s">
        <v>4</v>
      </c>
      <c r="E10" s="28"/>
      <c r="F10" s="28"/>
      <c r="G10" s="28"/>
      <c r="H10" s="28"/>
      <c r="I10" s="28"/>
      <c r="J10" s="27"/>
      <c r="K10" s="14"/>
      <c r="L10" s="14"/>
      <c r="M10" s="14"/>
      <c r="N10" s="14"/>
    </row>
    <row r="11" spans="1:14" ht="15" customHeight="1" thickBot="1">
      <c r="A11" s="29" t="s">
        <v>5</v>
      </c>
      <c r="B11" s="30"/>
      <c r="C11" s="30"/>
      <c r="D11" s="31"/>
      <c r="E11" s="31"/>
      <c r="F11" s="31"/>
      <c r="G11" s="31"/>
      <c r="H11" s="31"/>
      <c r="I11" s="31"/>
      <c r="J11" s="32">
        <v>17939.9</v>
      </c>
      <c r="K11" s="14"/>
      <c r="L11" s="14"/>
      <c r="M11" s="14"/>
      <c r="N11" s="14"/>
    </row>
    <row r="12" spans="1:14" ht="15" customHeight="1">
      <c r="A12" s="11" t="s">
        <v>6</v>
      </c>
      <c r="B12" s="12"/>
      <c r="C12" s="12"/>
      <c r="D12" s="33"/>
      <c r="E12" s="34" t="s">
        <v>7</v>
      </c>
      <c r="F12" s="34"/>
      <c r="G12" s="34"/>
      <c r="H12" s="34"/>
      <c r="I12" s="35"/>
      <c r="J12" s="36">
        <v>-17939.9</v>
      </c>
      <c r="K12" s="14"/>
      <c r="L12" s="14"/>
      <c r="M12" s="14"/>
      <c r="N12" s="14"/>
    </row>
    <row r="13" spans="1:14" ht="14.25" customHeight="1" thickBot="1">
      <c r="A13" s="15" t="s">
        <v>2</v>
      </c>
      <c r="B13" s="17"/>
      <c r="C13" s="17"/>
      <c r="D13" s="37"/>
      <c r="E13" s="37"/>
      <c r="F13" s="37"/>
      <c r="G13" s="37"/>
      <c r="H13" s="37"/>
      <c r="I13" s="39"/>
      <c r="J13" s="40">
        <v>0</v>
      </c>
      <c r="K13" s="41"/>
      <c r="L13" s="14"/>
      <c r="M13" s="14"/>
      <c r="N13" s="14"/>
    </row>
    <row r="14" spans="1:14" ht="25.5" customHeight="1" thickBot="1">
      <c r="A14" s="42" t="s">
        <v>8</v>
      </c>
      <c r="B14" s="33"/>
      <c r="C14" s="33"/>
      <c r="D14" s="33"/>
      <c r="E14" s="34"/>
      <c r="F14" s="271" t="s">
        <v>66</v>
      </c>
      <c r="G14" s="271"/>
      <c r="H14" s="271"/>
      <c r="I14" s="272"/>
      <c r="J14" s="36">
        <v>27985.1</v>
      </c>
      <c r="K14" s="41"/>
      <c r="L14" s="14"/>
      <c r="M14" s="14"/>
      <c r="N14" s="14"/>
    </row>
    <row r="15" spans="1:14" ht="26.25" customHeight="1" thickBot="1">
      <c r="A15" s="45" t="s">
        <v>9</v>
      </c>
      <c r="B15" s="46"/>
      <c r="C15" s="46"/>
      <c r="D15" s="43"/>
      <c r="E15" s="44"/>
      <c r="F15" s="271" t="s">
        <v>66</v>
      </c>
      <c r="G15" s="271"/>
      <c r="H15" s="271"/>
      <c r="I15" s="272"/>
      <c r="J15" s="47">
        <f>SUM(J14:J14)</f>
        <v>27985.1</v>
      </c>
      <c r="K15" s="41"/>
      <c r="L15" s="14"/>
      <c r="M15" s="14"/>
      <c r="N15" s="14"/>
    </row>
    <row r="16" spans="1:14" ht="30" customHeight="1">
      <c r="A16" s="20" t="s">
        <v>10</v>
      </c>
      <c r="B16" s="48"/>
      <c r="C16" s="48"/>
      <c r="D16" s="43"/>
      <c r="E16" s="43"/>
      <c r="F16" s="271" t="s">
        <v>66</v>
      </c>
      <c r="G16" s="271"/>
      <c r="H16" s="271"/>
      <c r="I16" s="272"/>
      <c r="J16" s="47">
        <v>-27985.1</v>
      </c>
      <c r="K16" s="41"/>
      <c r="L16" s="14"/>
      <c r="M16" s="14"/>
      <c r="N16" s="14"/>
    </row>
    <row r="17" spans="1:14" ht="14.25" customHeight="1" thickBot="1">
      <c r="A17" s="15" t="s">
        <v>2</v>
      </c>
      <c r="B17" s="234"/>
      <c r="C17" s="234"/>
      <c r="D17" s="37"/>
      <c r="E17" s="37"/>
      <c r="F17" s="235"/>
      <c r="G17" s="236"/>
      <c r="H17" s="236"/>
      <c r="I17" s="37"/>
      <c r="J17" s="40">
        <v>0</v>
      </c>
      <c r="K17" s="41"/>
      <c r="L17" s="14"/>
      <c r="M17" s="14"/>
      <c r="N17" s="14"/>
    </row>
    <row r="18" spans="1:14" ht="14.25" customHeight="1" thickBot="1">
      <c r="A18" s="11" t="s">
        <v>71</v>
      </c>
      <c r="B18" s="237"/>
      <c r="C18" s="237"/>
      <c r="D18" s="238"/>
      <c r="E18" s="238"/>
      <c r="F18" s="271" t="s">
        <v>78</v>
      </c>
      <c r="G18" s="274"/>
      <c r="H18" s="274"/>
      <c r="I18" s="272"/>
      <c r="J18" s="239">
        <v>28000</v>
      </c>
      <c r="K18" s="41"/>
      <c r="L18" s="14"/>
      <c r="M18" s="14"/>
      <c r="N18" s="14"/>
    </row>
    <row r="19" spans="1:14" ht="14.25" customHeight="1">
      <c r="A19" s="247" t="s">
        <v>72</v>
      </c>
      <c r="B19" s="232"/>
      <c r="C19" s="232"/>
      <c r="D19" s="229"/>
      <c r="E19" s="229"/>
      <c r="F19" s="271" t="s">
        <v>78</v>
      </c>
      <c r="G19" s="274"/>
      <c r="H19" s="274"/>
      <c r="I19" s="272"/>
      <c r="J19" s="233">
        <v>-28000</v>
      </c>
      <c r="K19" s="41"/>
      <c r="L19" s="14"/>
      <c r="M19" s="14"/>
      <c r="N19" s="14"/>
    </row>
    <row r="20" spans="1:14" ht="14.25" customHeight="1" thickBot="1">
      <c r="A20" s="49" t="s">
        <v>2</v>
      </c>
      <c r="B20" s="23"/>
      <c r="C20" s="23"/>
      <c r="D20" s="38"/>
      <c r="E20" s="38"/>
      <c r="F20" s="38"/>
      <c r="G20" s="38"/>
      <c r="H20" s="38"/>
      <c r="I20" s="38"/>
      <c r="J20" s="50">
        <f>SUM(J15:J16)</f>
        <v>0</v>
      </c>
      <c r="K20" s="41"/>
      <c r="L20" s="14"/>
      <c r="M20" s="14"/>
      <c r="N20" s="14"/>
    </row>
    <row r="21" spans="1:14" ht="14.25" customHeight="1">
      <c r="A21" s="256" t="s">
        <v>73</v>
      </c>
      <c r="B21" s="12"/>
      <c r="C21" s="12"/>
      <c r="D21" s="238"/>
      <c r="E21" s="238"/>
      <c r="F21" s="276" t="s">
        <v>90</v>
      </c>
      <c r="G21" s="276"/>
      <c r="H21" s="276"/>
      <c r="I21" s="277"/>
      <c r="J21" s="239">
        <v>-15496.1</v>
      </c>
      <c r="K21" s="41"/>
      <c r="L21" s="14"/>
      <c r="M21" s="14"/>
      <c r="N21" s="14"/>
    </row>
    <row r="22" spans="1:14" ht="14.25" customHeight="1">
      <c r="A22" s="254" t="s">
        <v>73</v>
      </c>
      <c r="B22" s="26"/>
      <c r="C22" s="26"/>
      <c r="D22" s="51"/>
      <c r="E22" s="51"/>
      <c r="F22" s="278"/>
      <c r="G22" s="278"/>
      <c r="H22" s="278"/>
      <c r="I22" s="279"/>
      <c r="J22" s="255">
        <v>187.4</v>
      </c>
      <c r="K22" s="41"/>
      <c r="L22" s="14"/>
      <c r="M22" s="14"/>
      <c r="N22" s="14"/>
    </row>
    <row r="23" spans="1:14" ht="14.25" customHeight="1">
      <c r="A23" s="248" t="s">
        <v>74</v>
      </c>
      <c r="B23" s="79"/>
      <c r="C23" s="79"/>
      <c r="D23" s="43"/>
      <c r="E23" s="43"/>
      <c r="F23" s="278"/>
      <c r="G23" s="278"/>
      <c r="H23" s="278"/>
      <c r="I23" s="279"/>
      <c r="J23" s="47">
        <v>15308.7</v>
      </c>
      <c r="K23" s="41"/>
      <c r="L23" s="14"/>
      <c r="M23" s="14"/>
      <c r="N23" s="14"/>
    </row>
    <row r="24" spans="1:14" ht="14.25" customHeight="1" thickBot="1">
      <c r="A24" s="49" t="s">
        <v>2</v>
      </c>
      <c r="B24" s="23"/>
      <c r="C24" s="23"/>
      <c r="D24" s="38"/>
      <c r="E24" s="38"/>
      <c r="F24" s="280"/>
      <c r="G24" s="280"/>
      <c r="H24" s="280"/>
      <c r="I24" s="281"/>
      <c r="J24" s="50">
        <f>SUM(J21:J23)</f>
        <v>0</v>
      </c>
      <c r="K24" s="41"/>
      <c r="L24" s="14"/>
      <c r="M24" s="14"/>
      <c r="N24" s="14"/>
    </row>
    <row r="25" spans="1:14" ht="15" customHeight="1" thickBot="1">
      <c r="A25" s="26"/>
      <c r="B25" s="26"/>
      <c r="C25" s="26"/>
      <c r="D25" s="51"/>
      <c r="E25" s="51"/>
      <c r="F25" s="51"/>
      <c r="G25" s="51"/>
      <c r="H25" s="51"/>
      <c r="I25" s="51"/>
      <c r="J25" s="52"/>
      <c r="K25" s="14" t="s">
        <v>11</v>
      </c>
      <c r="L25" s="14"/>
      <c r="M25" s="14"/>
      <c r="N25" s="14"/>
    </row>
    <row r="26" spans="1:28" ht="65.25" customHeight="1" thickBot="1">
      <c r="A26" s="26"/>
      <c r="B26" s="26"/>
      <c r="C26" s="26"/>
      <c r="D26" s="51"/>
      <c r="E26" s="51"/>
      <c r="F26" s="51"/>
      <c r="G26" s="51"/>
      <c r="H26" s="51"/>
      <c r="I26" s="51"/>
      <c r="J26" s="52"/>
      <c r="K26" s="273" t="s">
        <v>12</v>
      </c>
      <c r="L26" s="275"/>
      <c r="M26" s="273" t="s">
        <v>13</v>
      </c>
      <c r="N26" s="261"/>
      <c r="O26" s="260" t="s">
        <v>75</v>
      </c>
      <c r="P26" s="261"/>
      <c r="Q26" s="260" t="s">
        <v>83</v>
      </c>
      <c r="R26" s="261"/>
      <c r="S26" s="260" t="s">
        <v>83</v>
      </c>
      <c r="T26" s="261"/>
      <c r="U26" s="270"/>
      <c r="V26" s="270"/>
      <c r="W26" s="270"/>
      <c r="X26" s="270"/>
      <c r="Y26" s="270"/>
      <c r="Z26" s="270"/>
      <c r="AA26" s="270"/>
      <c r="AB26" s="270"/>
    </row>
    <row r="27" spans="1:20" ht="144.75" customHeight="1" thickBot="1">
      <c r="A27" s="53" t="s">
        <v>14</v>
      </c>
      <c r="B27" s="54" t="s">
        <v>15</v>
      </c>
      <c r="C27" s="54" t="s">
        <v>16</v>
      </c>
      <c r="D27" s="55" t="s">
        <v>17</v>
      </c>
      <c r="E27" s="55" t="s">
        <v>18</v>
      </c>
      <c r="F27" s="55" t="s">
        <v>19</v>
      </c>
      <c r="G27" s="55" t="s">
        <v>20</v>
      </c>
      <c r="H27" s="55" t="s">
        <v>21</v>
      </c>
      <c r="I27" s="55" t="s">
        <v>22</v>
      </c>
      <c r="J27" s="56" t="s">
        <v>23</v>
      </c>
      <c r="K27" s="57" t="s">
        <v>24</v>
      </c>
      <c r="L27" s="58" t="s">
        <v>25</v>
      </c>
      <c r="M27" s="59" t="s">
        <v>64</v>
      </c>
      <c r="N27" s="58" t="s">
        <v>25</v>
      </c>
      <c r="O27" s="257" t="s">
        <v>76</v>
      </c>
      <c r="P27" s="258" t="s">
        <v>25</v>
      </c>
      <c r="Q27" s="257" t="s">
        <v>82</v>
      </c>
      <c r="R27" s="258" t="s">
        <v>25</v>
      </c>
      <c r="S27" s="59" t="s">
        <v>82</v>
      </c>
      <c r="T27" s="58" t="s">
        <v>25</v>
      </c>
    </row>
    <row r="28" spans="1:20" ht="12.75" customHeight="1">
      <c r="A28" s="60"/>
      <c r="B28" s="61">
        <v>2212</v>
      </c>
      <c r="C28" s="61"/>
      <c r="D28" s="62" t="s">
        <v>26</v>
      </c>
      <c r="E28" s="63" t="s">
        <v>27</v>
      </c>
      <c r="F28" s="63"/>
      <c r="G28" s="63"/>
      <c r="H28" s="63"/>
      <c r="I28" s="64"/>
      <c r="J28" s="65"/>
      <c r="K28" s="66"/>
      <c r="L28" s="67"/>
      <c r="M28" s="68"/>
      <c r="N28" s="67"/>
      <c r="O28" s="68"/>
      <c r="P28" s="67"/>
      <c r="Q28" s="68"/>
      <c r="R28" s="67"/>
      <c r="S28" s="68"/>
      <c r="T28" s="67"/>
    </row>
    <row r="29" spans="1:20" ht="12.75" customHeight="1">
      <c r="A29" s="70"/>
      <c r="B29" s="71"/>
      <c r="C29" s="71">
        <v>6351</v>
      </c>
      <c r="D29" s="71"/>
      <c r="E29" s="72"/>
      <c r="F29" s="72"/>
      <c r="G29" s="72"/>
      <c r="H29" s="72"/>
      <c r="I29" s="73"/>
      <c r="J29" s="74"/>
      <c r="K29" s="75">
        <v>9310.2</v>
      </c>
      <c r="L29" s="76"/>
      <c r="M29" s="77">
        <v>12000</v>
      </c>
      <c r="N29" s="76"/>
      <c r="O29" s="77"/>
      <c r="P29" s="76"/>
      <c r="Q29" s="77"/>
      <c r="R29" s="76"/>
      <c r="S29" s="77"/>
      <c r="T29" s="76"/>
    </row>
    <row r="30" spans="1:20" ht="12.75" customHeight="1" thickBot="1">
      <c r="A30" s="80"/>
      <c r="B30" s="81"/>
      <c r="C30" s="81">
        <v>6351</v>
      </c>
      <c r="D30" s="81"/>
      <c r="E30" s="82" t="s">
        <v>28</v>
      </c>
      <c r="F30" s="82"/>
      <c r="G30" s="82"/>
      <c r="H30" s="82"/>
      <c r="I30" s="83"/>
      <c r="J30" s="84">
        <v>2210.6</v>
      </c>
      <c r="K30" s="85">
        <f>SUM(K29)</f>
        <v>9310.2</v>
      </c>
      <c r="L30" s="86">
        <f>SUM(J30:K30)</f>
        <v>11520.800000000001</v>
      </c>
      <c r="M30" s="85">
        <f>SUM(M29)</f>
        <v>12000</v>
      </c>
      <c r="N30" s="86">
        <f>SUM(L30:M30)</f>
        <v>23520.800000000003</v>
      </c>
      <c r="O30" s="85"/>
      <c r="P30" s="86"/>
      <c r="Q30" s="85"/>
      <c r="R30" s="86"/>
      <c r="S30" s="85"/>
      <c r="T30" s="86">
        <f>SUM(N30:S30)</f>
        <v>23520.800000000003</v>
      </c>
    </row>
    <row r="31" spans="1:20" ht="12.75" customHeight="1">
      <c r="A31" s="88"/>
      <c r="B31" s="89">
        <v>2212</v>
      </c>
      <c r="C31" s="89"/>
      <c r="D31" s="90" t="s">
        <v>29</v>
      </c>
      <c r="E31" s="91" t="s">
        <v>30</v>
      </c>
      <c r="F31" s="92"/>
      <c r="G31" s="92"/>
      <c r="H31" s="92"/>
      <c r="I31" s="93"/>
      <c r="J31" s="222" t="s">
        <v>57</v>
      </c>
      <c r="K31" s="94"/>
      <c r="L31" s="95">
        <v>1841</v>
      </c>
      <c r="M31" s="96"/>
      <c r="N31" s="97"/>
      <c r="O31" s="96"/>
      <c r="P31" s="97"/>
      <c r="Q31" s="96"/>
      <c r="R31" s="97"/>
      <c r="S31" s="96"/>
      <c r="T31" s="97"/>
    </row>
    <row r="32" spans="1:20" ht="12.75" customHeight="1">
      <c r="A32" s="99"/>
      <c r="B32" s="100"/>
      <c r="C32" s="101">
        <v>6121</v>
      </c>
      <c r="D32" s="102"/>
      <c r="E32" s="103"/>
      <c r="F32" s="103"/>
      <c r="G32" s="104"/>
      <c r="H32" s="103"/>
      <c r="I32" s="74"/>
      <c r="J32" s="221" t="s">
        <v>56</v>
      </c>
      <c r="K32" s="75">
        <v>2991.7</v>
      </c>
      <c r="L32" s="76">
        <v>3250.7</v>
      </c>
      <c r="M32" s="77"/>
      <c r="N32" s="106"/>
      <c r="O32" s="77"/>
      <c r="P32" s="106"/>
      <c r="Q32" s="77"/>
      <c r="R32" s="106"/>
      <c r="S32" s="77">
        <v>-2299.1</v>
      </c>
      <c r="T32" s="106"/>
    </row>
    <row r="33" spans="1:20" ht="12.75" customHeight="1" thickBot="1">
      <c r="A33" s="108"/>
      <c r="B33" s="101"/>
      <c r="C33" s="102">
        <v>6121</v>
      </c>
      <c r="D33" s="102"/>
      <c r="E33" s="103" t="s">
        <v>31</v>
      </c>
      <c r="F33" s="103"/>
      <c r="G33" s="109"/>
      <c r="H33" s="103"/>
      <c r="I33" s="110">
        <v>1841</v>
      </c>
      <c r="J33" s="111">
        <v>2100</v>
      </c>
      <c r="K33" s="112">
        <f>SUM(K31:K32)</f>
        <v>2991.7</v>
      </c>
      <c r="L33" s="113">
        <f>SUM(J33:K33)</f>
        <v>5091.7</v>
      </c>
      <c r="M33" s="114"/>
      <c r="N33" s="115">
        <f>SUM(L33:M33)</f>
        <v>5091.7</v>
      </c>
      <c r="O33" s="114"/>
      <c r="P33" s="115"/>
      <c r="Q33" s="114"/>
      <c r="R33" s="115"/>
      <c r="S33" s="114">
        <f>SUM(S32)</f>
        <v>-2299.1</v>
      </c>
      <c r="T33" s="115">
        <f>SUM(N33:S33)</f>
        <v>2792.6</v>
      </c>
    </row>
    <row r="34" spans="1:20" ht="27" customHeight="1">
      <c r="A34" s="117"/>
      <c r="B34" s="118">
        <v>2212</v>
      </c>
      <c r="C34" s="118"/>
      <c r="D34" s="119" t="s">
        <v>32</v>
      </c>
      <c r="E34" s="120" t="s">
        <v>59</v>
      </c>
      <c r="F34" s="121"/>
      <c r="G34" s="121"/>
      <c r="H34" s="121"/>
      <c r="I34" s="64"/>
      <c r="J34" s="122"/>
      <c r="K34" s="123"/>
      <c r="L34" s="69"/>
      <c r="M34" s="124"/>
      <c r="N34" s="69"/>
      <c r="O34" s="124"/>
      <c r="P34" s="69"/>
      <c r="Q34" s="124"/>
      <c r="R34" s="69"/>
      <c r="S34" s="124"/>
      <c r="T34" s="69"/>
    </row>
    <row r="35" spans="1:20" ht="12.75" customHeight="1">
      <c r="A35" s="99"/>
      <c r="B35" s="100"/>
      <c r="C35" s="100">
        <v>6121</v>
      </c>
      <c r="D35" s="126"/>
      <c r="E35" s="104"/>
      <c r="F35" s="104"/>
      <c r="G35" s="104"/>
      <c r="H35" s="104"/>
      <c r="I35" s="74"/>
      <c r="J35" s="105"/>
      <c r="K35" s="107"/>
      <c r="L35" s="78"/>
      <c r="M35" s="77"/>
      <c r="N35" s="78"/>
      <c r="O35" s="77"/>
      <c r="P35" s="78"/>
      <c r="Q35" s="77"/>
      <c r="R35" s="78"/>
      <c r="S35" s="77"/>
      <c r="T35" s="78"/>
    </row>
    <row r="36" spans="1:20" ht="12.75" customHeight="1" thickBot="1">
      <c r="A36" s="143"/>
      <c r="B36" s="153"/>
      <c r="C36" s="154">
        <v>6121</v>
      </c>
      <c r="D36" s="155"/>
      <c r="E36" s="156" t="s">
        <v>31</v>
      </c>
      <c r="F36" s="156"/>
      <c r="G36" s="156"/>
      <c r="H36" s="156"/>
      <c r="I36" s="83"/>
      <c r="J36" s="157">
        <v>816.3</v>
      </c>
      <c r="K36" s="85"/>
      <c r="L36" s="158">
        <f>SUM(J36:K36)</f>
        <v>816.3</v>
      </c>
      <c r="M36" s="87"/>
      <c r="N36" s="158">
        <f>SUM(L36:M36)</f>
        <v>816.3</v>
      </c>
      <c r="O36" s="87"/>
      <c r="P36" s="158"/>
      <c r="Q36" s="87"/>
      <c r="R36" s="158"/>
      <c r="S36" s="87"/>
      <c r="T36" s="158">
        <f>SUM(N36:S36)</f>
        <v>816.3</v>
      </c>
    </row>
    <row r="37" spans="1:20" ht="30.75" customHeight="1">
      <c r="A37" s="136"/>
      <c r="B37" s="137">
        <v>2212</v>
      </c>
      <c r="C37" s="137"/>
      <c r="D37" s="138" t="s">
        <v>33</v>
      </c>
      <c r="E37" s="226" t="s">
        <v>34</v>
      </c>
      <c r="F37" s="161"/>
      <c r="G37" s="161"/>
      <c r="H37" s="161"/>
      <c r="I37" s="162"/>
      <c r="J37" s="163"/>
      <c r="K37" s="164"/>
      <c r="L37" s="165"/>
      <c r="M37" s="166"/>
      <c r="N37" s="165"/>
      <c r="O37" s="166"/>
      <c r="P37" s="165"/>
      <c r="Q37" s="166"/>
      <c r="R37" s="165"/>
      <c r="S37" s="166"/>
      <c r="T37" s="165"/>
    </row>
    <row r="38" spans="1:20" ht="12.75" customHeight="1">
      <c r="A38" s="88"/>
      <c r="B38" s="100"/>
      <c r="C38" s="100">
        <v>6121</v>
      </c>
      <c r="D38" s="142"/>
      <c r="E38" s="104"/>
      <c r="F38" s="104"/>
      <c r="G38" s="104"/>
      <c r="H38" s="104"/>
      <c r="I38" s="74"/>
      <c r="J38" s="105"/>
      <c r="K38" s="107"/>
      <c r="L38" s="78"/>
      <c r="M38" s="77"/>
      <c r="N38" s="78"/>
      <c r="O38" s="77"/>
      <c r="P38" s="78"/>
      <c r="Q38" s="77"/>
      <c r="R38" s="78"/>
      <c r="S38" s="77">
        <v>-1200</v>
      </c>
      <c r="T38" s="78"/>
    </row>
    <row r="39" spans="1:20" ht="12.75" customHeight="1" thickBot="1">
      <c r="A39" s="143"/>
      <c r="B39" s="128"/>
      <c r="C39" s="129">
        <v>6121</v>
      </c>
      <c r="D39" s="130"/>
      <c r="E39" s="131" t="s">
        <v>31</v>
      </c>
      <c r="F39" s="131"/>
      <c r="G39" s="131"/>
      <c r="H39" s="131"/>
      <c r="I39" s="132"/>
      <c r="J39" s="133">
        <v>1200</v>
      </c>
      <c r="K39" s="125"/>
      <c r="L39" s="134">
        <v>1200</v>
      </c>
      <c r="M39" s="135"/>
      <c r="N39" s="134">
        <v>1200</v>
      </c>
      <c r="O39" s="135"/>
      <c r="P39" s="134"/>
      <c r="Q39" s="135"/>
      <c r="R39" s="134"/>
      <c r="S39" s="135">
        <f>SUM(S38)</f>
        <v>-1200</v>
      </c>
      <c r="T39" s="134">
        <f>SUM(N39:S39)</f>
        <v>0</v>
      </c>
    </row>
    <row r="40" spans="1:20" ht="12.75" customHeight="1">
      <c r="A40" s="144"/>
      <c r="B40" s="137">
        <v>2212</v>
      </c>
      <c r="C40" s="137"/>
      <c r="D40" s="243" t="s">
        <v>65</v>
      </c>
      <c r="E40" s="145" t="s">
        <v>35</v>
      </c>
      <c r="F40" s="146"/>
      <c r="G40" s="146"/>
      <c r="H40" s="146"/>
      <c r="I40" s="147"/>
      <c r="J40" s="148"/>
      <c r="K40" s="149"/>
      <c r="L40" s="150"/>
      <c r="M40" s="151"/>
      <c r="N40" s="150"/>
      <c r="O40" s="151"/>
      <c r="P40" s="150"/>
      <c r="Q40" s="151"/>
      <c r="R40" s="150"/>
      <c r="S40" s="151"/>
      <c r="T40" s="150"/>
    </row>
    <row r="41" spans="1:20" ht="12.75" customHeight="1">
      <c r="A41" s="99"/>
      <c r="B41" s="100"/>
      <c r="C41" s="100">
        <v>6121</v>
      </c>
      <c r="D41" s="126"/>
      <c r="E41" s="104"/>
      <c r="F41" s="104"/>
      <c r="G41" s="104"/>
      <c r="H41" s="104"/>
      <c r="I41" s="74"/>
      <c r="J41" s="105"/>
      <c r="K41" s="107"/>
      <c r="L41" s="78"/>
      <c r="M41" s="240">
        <v>882</v>
      </c>
      <c r="N41" s="78"/>
      <c r="O41" s="240"/>
      <c r="P41" s="78"/>
      <c r="Q41" s="240"/>
      <c r="R41" s="78"/>
      <c r="S41" s="240">
        <v>187.4</v>
      </c>
      <c r="T41" s="78"/>
    </row>
    <row r="42" spans="1:20" ht="12.75" customHeight="1" thickBot="1">
      <c r="A42" s="143"/>
      <c r="B42" s="153"/>
      <c r="C42" s="154">
        <v>6121</v>
      </c>
      <c r="D42" s="155"/>
      <c r="E42" s="156" t="s">
        <v>31</v>
      </c>
      <c r="F42" s="156"/>
      <c r="G42" s="156"/>
      <c r="H42" s="156"/>
      <c r="I42" s="83"/>
      <c r="J42" s="157">
        <v>4760</v>
      </c>
      <c r="K42" s="85"/>
      <c r="L42" s="158">
        <f>SUM(J42:K42)</f>
        <v>4760</v>
      </c>
      <c r="M42" s="87">
        <f>SUM(M41)</f>
        <v>882</v>
      </c>
      <c r="N42" s="158">
        <f>SUM(L42:M42)</f>
        <v>5642</v>
      </c>
      <c r="O42" s="87"/>
      <c r="P42" s="158"/>
      <c r="Q42" s="87"/>
      <c r="R42" s="158"/>
      <c r="S42" s="87">
        <f>SUM(S41)</f>
        <v>187.4</v>
      </c>
      <c r="T42" s="158">
        <f>SUM(N42:S42)</f>
        <v>5829.4</v>
      </c>
    </row>
    <row r="43" spans="1:20" ht="12.75" customHeight="1">
      <c r="A43" s="117"/>
      <c r="B43" s="137">
        <v>2212</v>
      </c>
      <c r="C43" s="137"/>
      <c r="D43" s="138" t="s">
        <v>36</v>
      </c>
      <c r="E43" s="159" t="s">
        <v>37</v>
      </c>
      <c r="F43" s="121"/>
      <c r="G43" s="121"/>
      <c r="H43" s="121"/>
      <c r="I43" s="64"/>
      <c r="J43" s="122"/>
      <c r="K43" s="123"/>
      <c r="L43" s="69"/>
      <c r="M43" s="124"/>
      <c r="N43" s="69"/>
      <c r="O43" s="124"/>
      <c r="P43" s="69"/>
      <c r="Q43" s="124"/>
      <c r="R43" s="69"/>
      <c r="S43" s="124"/>
      <c r="T43" s="69"/>
    </row>
    <row r="44" spans="1:20" ht="12.75" customHeight="1">
      <c r="A44" s="99"/>
      <c r="B44" s="100"/>
      <c r="C44" s="100">
        <v>6121</v>
      </c>
      <c r="D44" s="126"/>
      <c r="E44" s="104"/>
      <c r="F44" s="104"/>
      <c r="G44" s="104"/>
      <c r="H44" s="104"/>
      <c r="I44" s="160"/>
      <c r="J44" s="105"/>
      <c r="K44" s="224">
        <v>622.3</v>
      </c>
      <c r="L44" s="78"/>
      <c r="M44" s="152"/>
      <c r="N44" s="78"/>
      <c r="O44" s="152"/>
      <c r="P44" s="78"/>
      <c r="Q44" s="240"/>
      <c r="R44" s="78"/>
      <c r="S44" s="240">
        <v>-2768.3</v>
      </c>
      <c r="T44" s="78"/>
    </row>
    <row r="45" spans="1:20" ht="12.75" customHeight="1" thickBot="1">
      <c r="A45" s="143"/>
      <c r="B45" s="153"/>
      <c r="C45" s="154">
        <v>6121</v>
      </c>
      <c r="D45" s="155"/>
      <c r="E45" s="156" t="s">
        <v>31</v>
      </c>
      <c r="F45" s="156"/>
      <c r="G45" s="156"/>
      <c r="H45" s="156"/>
      <c r="I45" s="83"/>
      <c r="J45" s="157">
        <v>6853</v>
      </c>
      <c r="K45" s="85">
        <f>SUM(K44)</f>
        <v>622.3</v>
      </c>
      <c r="L45" s="158">
        <f>SUM(J45:K45)</f>
        <v>7475.3</v>
      </c>
      <c r="M45" s="85"/>
      <c r="N45" s="158">
        <f>SUM(L45:M45)</f>
        <v>7475.3</v>
      </c>
      <c r="O45" s="85"/>
      <c r="P45" s="158"/>
      <c r="Q45" s="85"/>
      <c r="R45" s="158"/>
      <c r="S45" s="85">
        <f>SUM(S44)</f>
        <v>-2768.3</v>
      </c>
      <c r="T45" s="158">
        <f>SUM(N45:S45)</f>
        <v>4707</v>
      </c>
    </row>
    <row r="46" spans="1:20" ht="12.75" customHeight="1">
      <c r="A46" s="136"/>
      <c r="B46" s="137">
        <v>2212</v>
      </c>
      <c r="C46" s="137"/>
      <c r="D46" s="138" t="s">
        <v>38</v>
      </c>
      <c r="E46" s="225" t="s">
        <v>39</v>
      </c>
      <c r="F46" s="161"/>
      <c r="G46" s="161"/>
      <c r="H46" s="161"/>
      <c r="I46" s="162"/>
      <c r="J46" s="163"/>
      <c r="K46" s="164"/>
      <c r="L46" s="165"/>
      <c r="M46" s="166"/>
      <c r="N46" s="165"/>
      <c r="O46" s="166"/>
      <c r="P46" s="165"/>
      <c r="Q46" s="166"/>
      <c r="R46" s="165"/>
      <c r="S46" s="166"/>
      <c r="T46" s="165"/>
    </row>
    <row r="47" spans="1:20" ht="12.75" customHeight="1">
      <c r="A47" s="99"/>
      <c r="B47" s="100"/>
      <c r="C47" s="100">
        <v>6121</v>
      </c>
      <c r="D47" s="126"/>
      <c r="E47" s="104"/>
      <c r="F47" s="104"/>
      <c r="G47" s="104"/>
      <c r="H47" s="104"/>
      <c r="I47" s="74"/>
      <c r="J47" s="105"/>
      <c r="K47" s="75">
        <v>13359.6</v>
      </c>
      <c r="L47" s="78"/>
      <c r="M47" s="240">
        <v>-7902</v>
      </c>
      <c r="N47" s="78"/>
      <c r="O47" s="240"/>
      <c r="P47" s="78"/>
      <c r="Q47" s="240"/>
      <c r="R47" s="78"/>
      <c r="S47" s="240">
        <v>-912.7</v>
      </c>
      <c r="T47" s="78"/>
    </row>
    <row r="48" spans="1:20" ht="12.75" customHeight="1" thickBot="1">
      <c r="A48" s="127"/>
      <c r="B48" s="153"/>
      <c r="C48" s="154">
        <v>6121</v>
      </c>
      <c r="D48" s="130"/>
      <c r="E48" s="156" t="s">
        <v>31</v>
      </c>
      <c r="F48" s="131"/>
      <c r="G48" s="131"/>
      <c r="H48" s="131"/>
      <c r="I48" s="132"/>
      <c r="J48" s="133"/>
      <c r="K48" s="125">
        <f>SUM(K47)</f>
        <v>13359.6</v>
      </c>
      <c r="L48" s="134">
        <f>SUM(K48)</f>
        <v>13359.6</v>
      </c>
      <c r="M48" s="135">
        <f>SUM(M47)</f>
        <v>-7902</v>
      </c>
      <c r="N48" s="134">
        <f>SUM(L48:M48)</f>
        <v>5457.6</v>
      </c>
      <c r="O48" s="135"/>
      <c r="P48" s="134"/>
      <c r="Q48" s="135"/>
      <c r="R48" s="134"/>
      <c r="S48" s="135">
        <f>SUM(S47)</f>
        <v>-912.7</v>
      </c>
      <c r="T48" s="134">
        <f>SUM(N48:S48)</f>
        <v>4544.900000000001</v>
      </c>
    </row>
    <row r="49" spans="1:20" ht="30" customHeight="1">
      <c r="A49" s="136"/>
      <c r="B49" s="137">
        <v>2212</v>
      </c>
      <c r="C49" s="137"/>
      <c r="D49" s="227" t="s">
        <v>60</v>
      </c>
      <c r="E49" s="226" t="s">
        <v>58</v>
      </c>
      <c r="F49" s="161"/>
      <c r="G49" s="161"/>
      <c r="H49" s="161"/>
      <c r="I49" s="162"/>
      <c r="J49" s="163"/>
      <c r="K49" s="164"/>
      <c r="L49" s="165"/>
      <c r="M49" s="166"/>
      <c r="N49" s="165"/>
      <c r="O49" s="166"/>
      <c r="P49" s="165"/>
      <c r="Q49" s="166"/>
      <c r="R49" s="165"/>
      <c r="S49" s="166"/>
      <c r="T49" s="165"/>
    </row>
    <row r="50" spans="1:20" ht="12.75" customHeight="1">
      <c r="A50" s="99"/>
      <c r="B50" s="100"/>
      <c r="C50" s="100">
        <v>6121</v>
      </c>
      <c r="D50" s="126"/>
      <c r="E50" s="104"/>
      <c r="F50" s="104"/>
      <c r="G50" s="104"/>
      <c r="H50" s="104"/>
      <c r="I50" s="74"/>
      <c r="J50" s="105"/>
      <c r="K50" s="224">
        <v>1700.7</v>
      </c>
      <c r="L50" s="78"/>
      <c r="M50" s="152"/>
      <c r="N50" s="78"/>
      <c r="O50" s="240"/>
      <c r="P50" s="78"/>
      <c r="Q50" s="240"/>
      <c r="R50" s="78"/>
      <c r="S50" s="240">
        <v>-1700.7</v>
      </c>
      <c r="T50" s="78"/>
    </row>
    <row r="51" spans="1:20" ht="12.75" customHeight="1" thickBot="1">
      <c r="A51" s="127"/>
      <c r="B51" s="128"/>
      <c r="C51" s="154">
        <v>6121</v>
      </c>
      <c r="D51" s="130"/>
      <c r="E51" s="156" t="s">
        <v>31</v>
      </c>
      <c r="F51" s="131"/>
      <c r="G51" s="131"/>
      <c r="H51" s="131"/>
      <c r="I51" s="132"/>
      <c r="J51" s="133"/>
      <c r="K51" s="125">
        <f>SUM(K50)</f>
        <v>1700.7</v>
      </c>
      <c r="L51" s="134">
        <f>SUM(K51)</f>
        <v>1700.7</v>
      </c>
      <c r="M51" s="135"/>
      <c r="N51" s="134">
        <f>SUM(L51:M51)</f>
        <v>1700.7</v>
      </c>
      <c r="O51" s="135"/>
      <c r="P51" s="134"/>
      <c r="Q51" s="135"/>
      <c r="R51" s="134"/>
      <c r="S51" s="135">
        <f>SUM(S50)</f>
        <v>-1700.7</v>
      </c>
      <c r="T51" s="134">
        <f>SUM(N51:S51)</f>
        <v>0</v>
      </c>
    </row>
    <row r="52" spans="1:20" ht="12.75" customHeight="1">
      <c r="A52" s="136"/>
      <c r="B52" s="137">
        <v>2212</v>
      </c>
      <c r="C52" s="137"/>
      <c r="D52" s="228" t="s">
        <v>62</v>
      </c>
      <c r="E52" s="225" t="s">
        <v>61</v>
      </c>
      <c r="F52" s="161"/>
      <c r="G52" s="161"/>
      <c r="H52" s="161"/>
      <c r="I52" s="162"/>
      <c r="J52" s="163"/>
      <c r="K52" s="164"/>
      <c r="L52" s="165"/>
      <c r="M52" s="166"/>
      <c r="N52" s="165"/>
      <c r="O52" s="166"/>
      <c r="P52" s="165"/>
      <c r="Q52" s="166"/>
      <c r="R52" s="165"/>
      <c r="S52" s="166"/>
      <c r="T52" s="165"/>
    </row>
    <row r="53" spans="1:20" ht="12.75" customHeight="1">
      <c r="A53" s="99"/>
      <c r="B53" s="100"/>
      <c r="C53" s="100">
        <v>6121</v>
      </c>
      <c r="D53" s="126"/>
      <c r="E53" s="104"/>
      <c r="F53" s="104"/>
      <c r="G53" s="104"/>
      <c r="H53" s="104"/>
      <c r="I53" s="74"/>
      <c r="J53" s="105"/>
      <c r="K53" s="224">
        <v>0.6</v>
      </c>
      <c r="L53" s="78"/>
      <c r="M53" s="152"/>
      <c r="N53" s="78"/>
      <c r="O53" s="152"/>
      <c r="P53" s="78"/>
      <c r="Q53" s="152"/>
      <c r="R53" s="78"/>
      <c r="S53" s="152"/>
      <c r="T53" s="78"/>
    </row>
    <row r="54" spans="1:20" ht="12.75" customHeight="1" thickBot="1">
      <c r="A54" s="127"/>
      <c r="B54" s="128"/>
      <c r="C54" s="154">
        <v>6121</v>
      </c>
      <c r="D54" s="130"/>
      <c r="E54" s="156" t="s">
        <v>31</v>
      </c>
      <c r="F54" s="131"/>
      <c r="G54" s="131"/>
      <c r="H54" s="131"/>
      <c r="I54" s="132"/>
      <c r="J54" s="133"/>
      <c r="K54" s="125">
        <f>SUM(K53)</f>
        <v>0.6</v>
      </c>
      <c r="L54" s="134">
        <f>SUM(K54)</f>
        <v>0.6</v>
      </c>
      <c r="M54" s="135"/>
      <c r="N54" s="134">
        <f>SUM(L54:M54)</f>
        <v>0.6</v>
      </c>
      <c r="O54" s="135"/>
      <c r="P54" s="134"/>
      <c r="Q54" s="135"/>
      <c r="R54" s="134"/>
      <c r="S54" s="135"/>
      <c r="T54" s="134">
        <f>SUM(N54:S54)</f>
        <v>0.6</v>
      </c>
    </row>
    <row r="55" spans="1:20" ht="41.25" customHeight="1">
      <c r="A55" s="136"/>
      <c r="B55" s="137">
        <v>2212</v>
      </c>
      <c r="C55" s="242"/>
      <c r="D55" s="244" t="s">
        <v>67</v>
      </c>
      <c r="E55" s="120" t="s">
        <v>63</v>
      </c>
      <c r="F55" s="121"/>
      <c r="G55" s="121"/>
      <c r="H55" s="121"/>
      <c r="I55" s="64"/>
      <c r="J55" s="122"/>
      <c r="K55" s="123"/>
      <c r="L55" s="69"/>
      <c r="M55" s="124"/>
      <c r="N55" s="69"/>
      <c r="O55" s="124"/>
      <c r="P55" s="69"/>
      <c r="Q55" s="124"/>
      <c r="R55" s="69"/>
      <c r="S55" s="124"/>
      <c r="T55" s="69"/>
    </row>
    <row r="56" spans="1:20" ht="12.75" customHeight="1">
      <c r="A56" s="99"/>
      <c r="B56" s="100"/>
      <c r="C56" s="100">
        <v>6121</v>
      </c>
      <c r="D56" s="142"/>
      <c r="E56" s="241"/>
      <c r="F56" s="104"/>
      <c r="G56" s="104"/>
      <c r="H56" s="104"/>
      <c r="I56" s="74"/>
      <c r="J56" s="105"/>
      <c r="K56" s="107"/>
      <c r="L56" s="78"/>
      <c r="M56" s="240">
        <v>7020</v>
      </c>
      <c r="N56" s="78"/>
      <c r="O56" s="240"/>
      <c r="P56" s="78"/>
      <c r="Q56" s="240"/>
      <c r="R56" s="78"/>
      <c r="S56" s="240"/>
      <c r="T56" s="78"/>
    </row>
    <row r="57" spans="1:20" ht="12.75" customHeight="1" thickBot="1">
      <c r="A57" s="127"/>
      <c r="B57" s="128"/>
      <c r="C57" s="154">
        <v>6121</v>
      </c>
      <c r="D57" s="129"/>
      <c r="E57" s="156" t="s">
        <v>31</v>
      </c>
      <c r="F57" s="131"/>
      <c r="G57" s="131"/>
      <c r="H57" s="131"/>
      <c r="I57" s="132"/>
      <c r="J57" s="133"/>
      <c r="K57" s="125"/>
      <c r="L57" s="134"/>
      <c r="M57" s="135">
        <f>SUM(M56)</f>
        <v>7020</v>
      </c>
      <c r="N57" s="134">
        <f>SUM(M57)</f>
        <v>7020</v>
      </c>
      <c r="O57" s="135"/>
      <c r="P57" s="134"/>
      <c r="Q57" s="135"/>
      <c r="R57" s="134"/>
      <c r="S57" s="135"/>
      <c r="T57" s="134">
        <f>SUM(N57:S57)</f>
        <v>7020</v>
      </c>
    </row>
    <row r="58" spans="1:20" ht="12.75" customHeight="1">
      <c r="A58" s="117"/>
      <c r="B58" s="249"/>
      <c r="C58" s="242"/>
      <c r="D58" s="244" t="s">
        <v>79</v>
      </c>
      <c r="E58" s="120" t="s">
        <v>68</v>
      </c>
      <c r="F58" s="121"/>
      <c r="G58" s="121"/>
      <c r="H58" s="121"/>
      <c r="I58" s="64"/>
      <c r="J58" s="122"/>
      <c r="K58" s="123"/>
      <c r="L58" s="69"/>
      <c r="M58" s="124"/>
      <c r="N58" s="69"/>
      <c r="O58" s="124"/>
      <c r="P58" s="69"/>
      <c r="Q58" s="124"/>
      <c r="R58" s="69"/>
      <c r="S58" s="124"/>
      <c r="T58" s="69"/>
    </row>
    <row r="59" spans="1:20" ht="12.75" customHeight="1">
      <c r="A59" s="88"/>
      <c r="B59" s="62"/>
      <c r="C59" s="100">
        <v>6121</v>
      </c>
      <c r="D59" s="142"/>
      <c r="E59" s="241"/>
      <c r="F59" s="104"/>
      <c r="G59" s="104"/>
      <c r="H59" s="104"/>
      <c r="I59" s="74"/>
      <c r="J59" s="105"/>
      <c r="K59" s="107"/>
      <c r="L59" s="78"/>
      <c r="M59" s="240">
        <v>16000</v>
      </c>
      <c r="N59" s="78"/>
      <c r="O59" s="240"/>
      <c r="P59" s="78"/>
      <c r="Q59" s="240"/>
      <c r="R59" s="78"/>
      <c r="S59" s="240">
        <v>-6615.3</v>
      </c>
      <c r="T59" s="78"/>
    </row>
    <row r="60" spans="1:20" ht="12.75" customHeight="1" thickBot="1">
      <c r="A60" s="143"/>
      <c r="B60" s="153"/>
      <c r="C60" s="154">
        <v>6121</v>
      </c>
      <c r="D60" s="129"/>
      <c r="E60" s="156" t="s">
        <v>31</v>
      </c>
      <c r="F60" s="131"/>
      <c r="G60" s="131"/>
      <c r="H60" s="131"/>
      <c r="I60" s="132"/>
      <c r="J60" s="133"/>
      <c r="K60" s="125"/>
      <c r="L60" s="134"/>
      <c r="M60" s="135">
        <f>SUM(M59)</f>
        <v>16000</v>
      </c>
      <c r="N60" s="134">
        <f>SUM(M60)</f>
        <v>16000</v>
      </c>
      <c r="O60" s="135"/>
      <c r="P60" s="134"/>
      <c r="Q60" s="135"/>
      <c r="R60" s="134"/>
      <c r="S60" s="135">
        <f>SUM(S59)</f>
        <v>-6615.3</v>
      </c>
      <c r="T60" s="134">
        <f>SUM(N60:S60)</f>
        <v>9384.7</v>
      </c>
    </row>
    <row r="61" spans="1:20" ht="27" customHeight="1">
      <c r="A61" s="88"/>
      <c r="B61" s="62"/>
      <c r="C61" s="89"/>
      <c r="D61" s="259" t="s">
        <v>80</v>
      </c>
      <c r="E61" s="251" t="s">
        <v>77</v>
      </c>
      <c r="F61" s="139"/>
      <c r="G61" s="139"/>
      <c r="H61" s="139"/>
      <c r="I61" s="93"/>
      <c r="J61" s="140"/>
      <c r="K61" s="116"/>
      <c r="L61" s="98"/>
      <c r="M61" s="141"/>
      <c r="N61" s="98"/>
      <c r="O61" s="141"/>
      <c r="P61" s="98"/>
      <c r="Q61" s="141"/>
      <c r="R61" s="98"/>
      <c r="S61" s="141"/>
      <c r="T61" s="98"/>
    </row>
    <row r="62" spans="1:20" ht="12.75" customHeight="1">
      <c r="A62" s="99"/>
      <c r="B62" s="142">
        <v>2212</v>
      </c>
      <c r="C62" s="250">
        <v>6121</v>
      </c>
      <c r="E62" s="104"/>
      <c r="F62" s="104"/>
      <c r="G62" s="104"/>
      <c r="H62" s="104"/>
      <c r="I62" s="74"/>
      <c r="J62" s="105"/>
      <c r="K62" s="107"/>
      <c r="L62" s="78"/>
      <c r="M62" s="152"/>
      <c r="N62" s="78"/>
      <c r="O62" s="240"/>
      <c r="P62" s="78"/>
      <c r="Q62" s="240"/>
      <c r="R62" s="78"/>
      <c r="S62" s="240">
        <v>1933.7</v>
      </c>
      <c r="T62" s="78"/>
    </row>
    <row r="63" spans="1:20" ht="12.75" customHeight="1" thickBot="1">
      <c r="A63" s="143"/>
      <c r="B63" s="153"/>
      <c r="C63" s="154">
        <v>6121</v>
      </c>
      <c r="D63" s="155"/>
      <c r="E63" s="156" t="s">
        <v>31</v>
      </c>
      <c r="F63" s="156"/>
      <c r="G63" s="156"/>
      <c r="H63" s="156"/>
      <c r="I63" s="83"/>
      <c r="J63" s="157"/>
      <c r="K63" s="85"/>
      <c r="L63" s="158"/>
      <c r="M63" s="87"/>
      <c r="N63" s="158"/>
      <c r="O63" s="87"/>
      <c r="P63" s="158"/>
      <c r="Q63" s="87"/>
      <c r="R63" s="158"/>
      <c r="S63" s="87">
        <f>SUM(S62)</f>
        <v>1933.7</v>
      </c>
      <c r="T63" s="158">
        <f>SUM(R63:S63)</f>
        <v>1933.7</v>
      </c>
    </row>
    <row r="64" spans="1:20" ht="12.75" customHeight="1">
      <c r="A64" s="136"/>
      <c r="B64" s="252"/>
      <c r="C64" s="137"/>
      <c r="D64" s="126" t="s">
        <v>84</v>
      </c>
      <c r="E64" s="241" t="s">
        <v>87</v>
      </c>
      <c r="F64" s="161"/>
      <c r="G64" s="161"/>
      <c r="H64" s="161"/>
      <c r="I64" s="162"/>
      <c r="J64" s="163"/>
      <c r="K64" s="164"/>
      <c r="L64" s="165"/>
      <c r="M64" s="166"/>
      <c r="N64" s="165"/>
      <c r="O64" s="166"/>
      <c r="P64" s="165"/>
      <c r="Q64" s="166"/>
      <c r="R64" s="165"/>
      <c r="S64" s="166"/>
      <c r="T64" s="165"/>
    </row>
    <row r="65" spans="1:22" ht="12.75" customHeight="1">
      <c r="A65" s="99"/>
      <c r="B65" s="142">
        <v>2212</v>
      </c>
      <c r="C65" s="250">
        <v>6121</v>
      </c>
      <c r="D65" s="126"/>
      <c r="E65" s="241"/>
      <c r="F65" s="104"/>
      <c r="G65" s="104"/>
      <c r="H65" s="104"/>
      <c r="I65" s="74"/>
      <c r="J65" s="105"/>
      <c r="K65" s="107"/>
      <c r="L65" s="78"/>
      <c r="M65" s="152"/>
      <c r="N65" s="78"/>
      <c r="O65" s="152"/>
      <c r="P65" s="78"/>
      <c r="Q65" s="240"/>
      <c r="R65" s="78"/>
      <c r="S65" s="240">
        <v>650</v>
      </c>
      <c r="T65" s="78"/>
      <c r="V65" s="14"/>
    </row>
    <row r="66" spans="1:20" ht="12.75" customHeight="1" thickBot="1">
      <c r="A66" s="127"/>
      <c r="B66" s="128"/>
      <c r="C66" s="154">
        <v>6121</v>
      </c>
      <c r="D66" s="130"/>
      <c r="E66" s="156" t="s">
        <v>31</v>
      </c>
      <c r="F66" s="131"/>
      <c r="G66" s="131"/>
      <c r="H66" s="131"/>
      <c r="I66" s="132"/>
      <c r="J66" s="133"/>
      <c r="K66" s="125"/>
      <c r="L66" s="134"/>
      <c r="M66" s="135"/>
      <c r="N66" s="134"/>
      <c r="O66" s="135"/>
      <c r="P66" s="134"/>
      <c r="Q66" s="135"/>
      <c r="R66" s="134"/>
      <c r="S66" s="135">
        <f>SUM(S65)</f>
        <v>650</v>
      </c>
      <c r="T66" s="134">
        <f>SUM(S66)</f>
        <v>650</v>
      </c>
    </row>
    <row r="67" spans="1:22" ht="12.75" customHeight="1">
      <c r="A67" s="136"/>
      <c r="B67" s="252"/>
      <c r="C67" s="137"/>
      <c r="D67" s="126" t="s">
        <v>85</v>
      </c>
      <c r="E67" s="253" t="s">
        <v>88</v>
      </c>
      <c r="F67" s="161"/>
      <c r="G67" s="161"/>
      <c r="H67" s="161"/>
      <c r="I67" s="162"/>
      <c r="J67" s="163"/>
      <c r="K67" s="164"/>
      <c r="L67" s="165"/>
      <c r="M67" s="166"/>
      <c r="N67" s="165"/>
      <c r="O67" s="166"/>
      <c r="P67" s="165"/>
      <c r="Q67" s="166"/>
      <c r="R67" s="165"/>
      <c r="S67" s="166"/>
      <c r="T67" s="165"/>
      <c r="V67" s="14"/>
    </row>
    <row r="68" spans="1:20" ht="12.75" customHeight="1">
      <c r="A68" s="99"/>
      <c r="B68" s="142">
        <v>2212</v>
      </c>
      <c r="C68" s="250">
        <v>6121</v>
      </c>
      <c r="D68" s="126"/>
      <c r="E68" s="104"/>
      <c r="F68" s="104"/>
      <c r="G68" s="104"/>
      <c r="H68" s="104"/>
      <c r="I68" s="74"/>
      <c r="J68" s="105"/>
      <c r="K68" s="107"/>
      <c r="L68" s="78"/>
      <c r="M68" s="152"/>
      <c r="N68" s="78"/>
      <c r="O68" s="152"/>
      <c r="P68" s="78"/>
      <c r="Q68" s="240"/>
      <c r="R68" s="78"/>
      <c r="S68" s="240">
        <v>11725</v>
      </c>
      <c r="T68" s="78"/>
    </row>
    <row r="69" spans="1:22" ht="12.75" customHeight="1" thickBot="1">
      <c r="A69" s="127"/>
      <c r="B69" s="128"/>
      <c r="C69" s="154">
        <v>6121</v>
      </c>
      <c r="D69" s="130"/>
      <c r="E69" s="156" t="s">
        <v>31</v>
      </c>
      <c r="F69" s="131"/>
      <c r="G69" s="131"/>
      <c r="H69" s="131"/>
      <c r="I69" s="132"/>
      <c r="J69" s="133"/>
      <c r="K69" s="125"/>
      <c r="L69" s="134"/>
      <c r="M69" s="135"/>
      <c r="N69" s="134"/>
      <c r="O69" s="135"/>
      <c r="P69" s="134"/>
      <c r="Q69" s="135"/>
      <c r="R69" s="134"/>
      <c r="S69" s="135">
        <f>SUM(S68)</f>
        <v>11725</v>
      </c>
      <c r="T69" s="134">
        <f>SUM(S69)</f>
        <v>11725</v>
      </c>
      <c r="V69" s="14"/>
    </row>
    <row r="70" spans="1:22" ht="12.75" customHeight="1">
      <c r="A70" s="136"/>
      <c r="B70" s="252"/>
      <c r="C70" s="137"/>
      <c r="D70" s="126" t="s">
        <v>86</v>
      </c>
      <c r="E70" s="253" t="s">
        <v>89</v>
      </c>
      <c r="F70" s="161"/>
      <c r="G70" s="161"/>
      <c r="H70" s="161"/>
      <c r="I70" s="162"/>
      <c r="J70" s="163"/>
      <c r="K70" s="164"/>
      <c r="L70" s="165"/>
      <c r="M70" s="166"/>
      <c r="N70" s="165"/>
      <c r="O70" s="166"/>
      <c r="P70" s="165"/>
      <c r="Q70" s="166"/>
      <c r="R70" s="165"/>
      <c r="S70" s="166"/>
      <c r="T70" s="165"/>
      <c r="V70" s="14"/>
    </row>
    <row r="71" spans="1:20" ht="12.75" customHeight="1">
      <c r="A71" s="99"/>
      <c r="B71" s="142">
        <v>2212</v>
      </c>
      <c r="C71" s="250">
        <v>6121</v>
      </c>
      <c r="D71" s="126"/>
      <c r="E71" s="104"/>
      <c r="F71" s="104"/>
      <c r="G71" s="104"/>
      <c r="H71" s="104"/>
      <c r="I71" s="74"/>
      <c r="J71" s="105"/>
      <c r="K71" s="107"/>
      <c r="L71" s="78"/>
      <c r="M71" s="152"/>
      <c r="N71" s="78"/>
      <c r="O71" s="152"/>
      <c r="P71" s="78"/>
      <c r="Q71" s="240"/>
      <c r="R71" s="78"/>
      <c r="S71" s="240">
        <v>1000</v>
      </c>
      <c r="T71" s="78"/>
    </row>
    <row r="72" spans="1:20" ht="12.75" customHeight="1" thickBot="1">
      <c r="A72" s="127"/>
      <c r="B72" s="128"/>
      <c r="C72" s="154">
        <v>6121</v>
      </c>
      <c r="D72" s="130"/>
      <c r="E72" s="156" t="s">
        <v>31</v>
      </c>
      <c r="F72" s="131"/>
      <c r="G72" s="131"/>
      <c r="H72" s="131"/>
      <c r="I72" s="132"/>
      <c r="J72" s="133"/>
      <c r="K72" s="125"/>
      <c r="L72" s="134"/>
      <c r="M72" s="135"/>
      <c r="N72" s="134"/>
      <c r="O72" s="135"/>
      <c r="P72" s="134"/>
      <c r="Q72" s="135"/>
      <c r="R72" s="134"/>
      <c r="S72" s="135">
        <f>SUM(S71)</f>
        <v>1000</v>
      </c>
      <c r="T72" s="134">
        <f>SUM(S72)</f>
        <v>1000</v>
      </c>
    </row>
    <row r="73" spans="1:20" ht="15.75" customHeight="1">
      <c r="A73" s="88"/>
      <c r="B73" s="62"/>
      <c r="C73" s="167"/>
      <c r="D73" s="168"/>
      <c r="E73" s="169" t="s">
        <v>40</v>
      </c>
      <c r="F73" s="169"/>
      <c r="G73" s="169"/>
      <c r="H73" s="169"/>
      <c r="I73" s="93"/>
      <c r="J73" s="140"/>
      <c r="K73" s="116"/>
      <c r="L73" s="98"/>
      <c r="M73" s="96"/>
      <c r="N73" s="98"/>
      <c r="O73" s="96"/>
      <c r="P73" s="98"/>
      <c r="Q73" s="96"/>
      <c r="R73" s="98"/>
      <c r="S73" s="96"/>
      <c r="T73" s="98"/>
    </row>
    <row r="74" spans="1:20" ht="12.75" customHeight="1">
      <c r="A74" s="99"/>
      <c r="B74" s="142">
        <v>2212</v>
      </c>
      <c r="C74" s="100">
        <v>6901</v>
      </c>
      <c r="D74" s="142"/>
      <c r="E74" s="170"/>
      <c r="F74" s="170"/>
      <c r="G74" s="170"/>
      <c r="H74" s="170"/>
      <c r="I74" s="160"/>
      <c r="J74" s="105"/>
      <c r="K74" s="107"/>
      <c r="L74" s="78"/>
      <c r="M74" s="152"/>
      <c r="N74" s="78"/>
      <c r="O74" s="152"/>
      <c r="P74" s="78"/>
      <c r="Q74" s="152"/>
      <c r="R74" s="78"/>
      <c r="S74" s="152"/>
      <c r="T74" s="78"/>
    </row>
    <row r="75" spans="1:20" ht="12.75" customHeight="1" thickBot="1">
      <c r="A75" s="143"/>
      <c r="B75" s="153"/>
      <c r="C75" s="154">
        <v>6901</v>
      </c>
      <c r="D75" s="154"/>
      <c r="E75" s="171" t="s">
        <v>41</v>
      </c>
      <c r="F75" s="171"/>
      <c r="G75" s="171"/>
      <c r="H75" s="171"/>
      <c r="I75" s="83"/>
      <c r="J75" s="157"/>
      <c r="K75" s="85"/>
      <c r="L75" s="158"/>
      <c r="M75" s="87"/>
      <c r="N75" s="158"/>
      <c r="O75" s="87"/>
      <c r="P75" s="158"/>
      <c r="Q75" s="87"/>
      <c r="R75" s="158"/>
      <c r="S75" s="87"/>
      <c r="T75" s="158"/>
    </row>
    <row r="76" spans="1:20" ht="17.25" customHeight="1" thickBot="1">
      <c r="A76" s="172"/>
      <c r="B76" s="173"/>
      <c r="C76" s="174"/>
      <c r="D76" s="175"/>
      <c r="E76" s="176" t="s">
        <v>42</v>
      </c>
      <c r="F76" s="177"/>
      <c r="G76" s="177"/>
      <c r="H76" s="177"/>
      <c r="I76" s="231">
        <f>SUM(I33:I75)</f>
        <v>1841</v>
      </c>
      <c r="J76" s="178">
        <f>SUM(J28:J75)</f>
        <v>17939.9</v>
      </c>
      <c r="K76" s="179">
        <f>K30+K33+K45+K48+K51+K54</f>
        <v>27985.100000000002</v>
      </c>
      <c r="L76" s="180">
        <f>L30+L33+L36+L39+L42+L45+L48+L51+L54</f>
        <v>45924.99999999999</v>
      </c>
      <c r="M76" s="181">
        <f>M30+M42+M48+M57+M60</f>
        <v>28000</v>
      </c>
      <c r="N76" s="182">
        <f>N30+N33+N36+N39+N42+N45+N48+N51+N54+N57+N60</f>
        <v>73925</v>
      </c>
      <c r="O76" s="181">
        <f>O63+O51+O39+O33</f>
        <v>0</v>
      </c>
      <c r="P76" s="182">
        <f>P30+P33+P36+P39+P42+P45+P48+P51+P54+P57+P60+P63</f>
        <v>0</v>
      </c>
      <c r="Q76" s="181">
        <f>Q33+Q42+Q45+Q48+Q60+Q63+Q66+Q69+Q72</f>
        <v>0</v>
      </c>
      <c r="R76" s="182">
        <f>R72+R69+R66+R63+R60+R57+R54+R51+R48+R45+R42+R39+R36+R33+R30</f>
        <v>0</v>
      </c>
      <c r="S76" s="181">
        <f>S33+S39+S42+S45+S48+S51+S60+S63+S66+S69+S72</f>
        <v>0</v>
      </c>
      <c r="T76" s="182">
        <f>T72+T69+T66+T63+T60+T57+T54+T51+T48+T45+T42+T39+T36+T33+T30</f>
        <v>73925</v>
      </c>
    </row>
    <row r="77" spans="1:14" ht="12.75" customHeight="1">
      <c r="A77" s="183"/>
      <c r="B77" s="183"/>
      <c r="C77" s="184"/>
      <c r="D77" s="183"/>
      <c r="E77" s="1"/>
      <c r="F77" s="1"/>
      <c r="G77" s="1"/>
      <c r="H77" s="1"/>
      <c r="I77" s="185"/>
      <c r="J77" s="185"/>
      <c r="K77" s="185"/>
      <c r="L77" s="185"/>
      <c r="M77" s="185"/>
      <c r="N77" s="185"/>
    </row>
    <row r="78" spans="1:15" s="188" customFormat="1" ht="18" customHeight="1" thickBot="1">
      <c r="A78" s="25" t="s">
        <v>43</v>
      </c>
      <c r="B78" s="218"/>
      <c r="C78" s="25"/>
      <c r="D78" s="25"/>
      <c r="E78" s="25"/>
      <c r="F78" s="25"/>
      <c r="G78" s="25"/>
      <c r="H78" s="25"/>
      <c r="I78" s="230"/>
      <c r="J78" s="230"/>
      <c r="K78" s="186"/>
      <c r="L78" s="186"/>
      <c r="M78" s="186"/>
      <c r="N78" s="186"/>
      <c r="O78" s="187"/>
    </row>
    <row r="79" spans="1:20" ht="15.75" customHeight="1" thickBot="1">
      <c r="A79" s="189" t="s">
        <v>44</v>
      </c>
      <c r="B79" s="177"/>
      <c r="C79" s="190"/>
      <c r="D79" s="191"/>
      <c r="E79" s="191"/>
      <c r="F79" s="191"/>
      <c r="G79" s="191"/>
      <c r="H79" s="191"/>
      <c r="I79" s="223" t="s">
        <v>55</v>
      </c>
      <c r="J79" s="192" t="s">
        <v>45</v>
      </c>
      <c r="K79" s="193" t="s">
        <v>46</v>
      </c>
      <c r="L79" s="192" t="s">
        <v>47</v>
      </c>
      <c r="M79" s="194" t="s">
        <v>46</v>
      </c>
      <c r="N79" s="192" t="s">
        <v>47</v>
      </c>
      <c r="O79" s="194" t="s">
        <v>46</v>
      </c>
      <c r="P79" s="192" t="s">
        <v>47</v>
      </c>
      <c r="Q79" s="194" t="s">
        <v>46</v>
      </c>
      <c r="R79" s="192" t="s">
        <v>47</v>
      </c>
      <c r="S79" s="194" t="s">
        <v>46</v>
      </c>
      <c r="T79" s="192" t="s">
        <v>47</v>
      </c>
    </row>
    <row r="80" spans="1:20" ht="18" customHeight="1">
      <c r="A80" s="282" t="s">
        <v>48</v>
      </c>
      <c r="B80" s="283"/>
      <c r="C80" s="286">
        <v>6121</v>
      </c>
      <c r="D80" s="287" t="s">
        <v>49</v>
      </c>
      <c r="E80" s="262" t="s">
        <v>50</v>
      </c>
      <c r="F80" s="262"/>
      <c r="G80" s="262"/>
      <c r="H80" s="262"/>
      <c r="I80" s="201"/>
      <c r="J80" s="195">
        <v>13888.3</v>
      </c>
      <c r="K80" s="196">
        <f>K33+K45+K48+K51+K54</f>
        <v>18674.899999999998</v>
      </c>
      <c r="L80" s="197">
        <f>SUM(J80:K80)</f>
        <v>32563.199999999997</v>
      </c>
      <c r="M80" s="198">
        <f>M42+M48+M57+M60</f>
        <v>16000</v>
      </c>
      <c r="N80" s="199">
        <f>SUM(L80:M80)</f>
        <v>48563.2</v>
      </c>
      <c r="O80" s="198"/>
      <c r="P80" s="199">
        <f>SUM(N80:O80)</f>
        <v>48563.2</v>
      </c>
      <c r="Q80" s="198">
        <v>0</v>
      </c>
      <c r="R80" s="199">
        <f>SUM(P80:Q80)</f>
        <v>48563.2</v>
      </c>
      <c r="S80" s="198">
        <v>0</v>
      </c>
      <c r="T80" s="199">
        <f>SUM(R80:S80)</f>
        <v>48563.2</v>
      </c>
    </row>
    <row r="81" spans="1:20" ht="13.5" customHeight="1">
      <c r="A81" s="284"/>
      <c r="B81" s="285"/>
      <c r="C81" s="285"/>
      <c r="D81" s="288"/>
      <c r="E81" s="263"/>
      <c r="F81" s="263"/>
      <c r="G81" s="263"/>
      <c r="H81" s="263"/>
      <c r="I81" s="201">
        <v>1841</v>
      </c>
      <c r="J81" s="195">
        <v>1841</v>
      </c>
      <c r="K81" s="196"/>
      <c r="L81" s="197">
        <f>SUM(J81:K81)</f>
        <v>1841</v>
      </c>
      <c r="M81" s="198"/>
      <c r="N81" s="199">
        <f>SUM(L81:M81)</f>
        <v>1841</v>
      </c>
      <c r="O81" s="198"/>
      <c r="P81" s="199">
        <f>SUM(N81:O81)</f>
        <v>1841</v>
      </c>
      <c r="Q81" s="198"/>
      <c r="R81" s="199">
        <f>SUM(P81:Q81)</f>
        <v>1841</v>
      </c>
      <c r="S81" s="198"/>
      <c r="T81" s="199">
        <f>SUM(R81:S81)</f>
        <v>1841</v>
      </c>
    </row>
    <row r="82" spans="1:20" ht="18" customHeight="1">
      <c r="A82" s="20" t="s">
        <v>48</v>
      </c>
      <c r="B82" s="48"/>
      <c r="C82" s="48">
        <v>6351</v>
      </c>
      <c r="D82" s="48"/>
      <c r="E82" s="202" t="s">
        <v>51</v>
      </c>
      <c r="F82" s="202"/>
      <c r="G82" s="202"/>
      <c r="H82" s="202"/>
      <c r="I82" s="74"/>
      <c r="J82" s="203">
        <f>J30</f>
        <v>2210.6</v>
      </c>
      <c r="K82" s="204">
        <f>K30</f>
        <v>9310.2</v>
      </c>
      <c r="L82" s="205">
        <f>SUM(J82:K82)</f>
        <v>11520.800000000001</v>
      </c>
      <c r="M82" s="200">
        <v>12000</v>
      </c>
      <c r="N82" s="206">
        <f>SUM(L82:M82)</f>
        <v>23520.800000000003</v>
      </c>
      <c r="O82" s="200"/>
      <c r="P82" s="206">
        <f>SUM(N82:O82)</f>
        <v>23520.800000000003</v>
      </c>
      <c r="Q82" s="200"/>
      <c r="R82" s="206">
        <f>SUM(P82:Q82)</f>
        <v>23520.800000000003</v>
      </c>
      <c r="S82" s="200"/>
      <c r="T82" s="206">
        <f>SUM(R82:S82)</f>
        <v>23520.800000000003</v>
      </c>
    </row>
    <row r="83" spans="1:20" ht="18" customHeight="1" thickBot="1">
      <c r="A83" s="289" t="s">
        <v>52</v>
      </c>
      <c r="B83" s="290"/>
      <c r="C83" s="293">
        <v>6901</v>
      </c>
      <c r="D83" s="294"/>
      <c r="E83" s="268" t="s">
        <v>53</v>
      </c>
      <c r="F83" s="268"/>
      <c r="G83" s="268"/>
      <c r="H83" s="268"/>
      <c r="I83" s="297"/>
      <c r="J83" s="296"/>
      <c r="K83" s="264">
        <v>0</v>
      </c>
      <c r="L83" s="266">
        <f>SUM(K83)</f>
        <v>0</v>
      </c>
      <c r="M83" s="264"/>
      <c r="N83" s="266">
        <f>SUM(L83:M83)</f>
        <v>0</v>
      </c>
      <c r="O83" s="264"/>
      <c r="P83" s="266"/>
      <c r="Q83" s="264"/>
      <c r="R83" s="266"/>
      <c r="S83" s="264"/>
      <c r="T83" s="266"/>
    </row>
    <row r="84" spans="1:20" ht="4.5" customHeight="1" hidden="1" thickBot="1">
      <c r="A84" s="291"/>
      <c r="B84" s="292"/>
      <c r="C84" s="292"/>
      <c r="D84" s="295"/>
      <c r="E84" s="269"/>
      <c r="F84" s="269"/>
      <c r="G84" s="269"/>
      <c r="H84" s="269"/>
      <c r="I84" s="298"/>
      <c r="J84" s="267"/>
      <c r="K84" s="265"/>
      <c r="L84" s="267"/>
      <c r="M84" s="265"/>
      <c r="N84" s="267"/>
      <c r="O84" s="265"/>
      <c r="P84" s="267"/>
      <c r="Q84" s="265"/>
      <c r="R84" s="267"/>
      <c r="S84" s="265"/>
      <c r="T84" s="267"/>
    </row>
    <row r="85" spans="1:20" ht="18" customHeight="1" thickBot="1">
      <c r="A85" s="207"/>
      <c r="B85" s="208"/>
      <c r="C85" s="208"/>
      <c r="D85" s="208"/>
      <c r="E85" s="209" t="s">
        <v>54</v>
      </c>
      <c r="F85" s="210"/>
      <c r="G85" s="6"/>
      <c r="H85" s="210"/>
      <c r="I85" s="211"/>
      <c r="J85" s="212">
        <f>SUM(J80:J84)</f>
        <v>17939.899999999998</v>
      </c>
      <c r="K85" s="213">
        <f>SUM(K80:K84)</f>
        <v>27985.1</v>
      </c>
      <c r="L85" s="214">
        <f>SUM(L80:L84)</f>
        <v>45925</v>
      </c>
      <c r="M85" s="215">
        <f>SUM(M80:M84)</f>
        <v>28000</v>
      </c>
      <c r="N85" s="216">
        <f>SUM(L85:M85)</f>
        <v>73925</v>
      </c>
      <c r="O85" s="215">
        <f aca="true" t="shared" si="0" ref="O85:T85">SUM(O80:O84)</f>
        <v>0</v>
      </c>
      <c r="P85" s="216">
        <f t="shared" si="0"/>
        <v>73925</v>
      </c>
      <c r="Q85" s="215">
        <f t="shared" si="0"/>
        <v>0</v>
      </c>
      <c r="R85" s="216">
        <f t="shared" si="0"/>
        <v>73925</v>
      </c>
      <c r="S85" s="215">
        <f t="shared" si="0"/>
        <v>0</v>
      </c>
      <c r="T85" s="216">
        <f t="shared" si="0"/>
        <v>73925</v>
      </c>
    </row>
    <row r="86" spans="10:15" ht="12.75" customHeight="1">
      <c r="J86" s="14"/>
      <c r="K86" s="14"/>
      <c r="L86" s="14"/>
      <c r="M86" s="14"/>
      <c r="N86" s="14"/>
      <c r="O86" s="14"/>
    </row>
    <row r="87" spans="5:14" ht="18" customHeight="1">
      <c r="E87" s="217"/>
      <c r="F87" s="217"/>
      <c r="G87" s="217"/>
      <c r="H87" s="217"/>
      <c r="J87" s="14"/>
      <c r="K87" s="14"/>
      <c r="L87" s="14"/>
      <c r="M87" s="14"/>
      <c r="N87" s="14"/>
    </row>
    <row r="88" spans="1:14" ht="12.75">
      <c r="A88" s="1"/>
      <c r="B88" s="1"/>
      <c r="C88" s="1"/>
      <c r="D88" s="1"/>
      <c r="K88" s="14"/>
      <c r="L88" s="14"/>
      <c r="N88" s="14"/>
    </row>
    <row r="89" ht="12.75">
      <c r="N89" s="14"/>
    </row>
    <row r="90" spans="1:11" ht="12.75">
      <c r="A90" s="217"/>
      <c r="B90" s="217"/>
      <c r="C90" s="217"/>
      <c r="D90" s="217"/>
      <c r="K90" s="14"/>
    </row>
    <row r="91" spans="5:11" ht="12.75">
      <c r="E91" s="25"/>
      <c r="F91" s="218"/>
      <c r="G91" s="25"/>
      <c r="H91" s="25"/>
      <c r="K91" s="14"/>
    </row>
    <row r="92" spans="5:11" ht="15">
      <c r="E92" s="219"/>
      <c r="F92" s="219"/>
      <c r="G92" s="219"/>
      <c r="H92" s="220"/>
      <c r="K92" s="14"/>
    </row>
    <row r="93" spans="5:11" ht="12.75">
      <c r="E93" s="25"/>
      <c r="F93" s="25"/>
      <c r="G93" s="25"/>
      <c r="H93" s="25"/>
      <c r="K93" s="14"/>
    </row>
    <row r="94" spans="5:8" ht="12.75">
      <c r="E94" s="25"/>
      <c r="F94" s="25"/>
      <c r="G94" s="25"/>
      <c r="H94" s="25"/>
    </row>
    <row r="95" spans="5:8" ht="12.75">
      <c r="E95" s="25"/>
      <c r="F95" s="25"/>
      <c r="G95" s="25"/>
      <c r="H95" s="25"/>
    </row>
    <row r="96" spans="5:8" ht="12.75">
      <c r="E96" s="286"/>
      <c r="F96" s="283"/>
      <c r="G96" s="286"/>
      <c r="H96" s="286"/>
    </row>
    <row r="97" spans="5:8" ht="12.75">
      <c r="E97" s="283"/>
      <c r="F97" s="283"/>
      <c r="G97" s="283"/>
      <c r="H97" s="283"/>
    </row>
    <row r="98" spans="5:8" ht="12.75">
      <c r="E98" s="25"/>
      <c r="F98" s="25"/>
      <c r="G98" s="25"/>
      <c r="H98" s="25"/>
    </row>
    <row r="99" spans="5:8" ht="12.75">
      <c r="E99" s="26"/>
      <c r="F99" s="26"/>
      <c r="G99" s="26"/>
      <c r="H99" s="26"/>
    </row>
    <row r="100" spans="5:8" ht="12.75">
      <c r="E100" s="26"/>
      <c r="F100" s="26"/>
      <c r="G100" s="26"/>
      <c r="H100" s="26"/>
    </row>
  </sheetData>
  <sheetProtection/>
  <mergeCells count="45">
    <mergeCell ref="S83:S84"/>
    <mergeCell ref="T83:T84"/>
    <mergeCell ref="E96:F97"/>
    <mergeCell ref="G96:G97"/>
    <mergeCell ref="H96:H97"/>
    <mergeCell ref="H83:H84"/>
    <mergeCell ref="I83:I84"/>
    <mergeCell ref="Q83:Q84"/>
    <mergeCell ref="R83:R84"/>
    <mergeCell ref="A83:B84"/>
    <mergeCell ref="C83:C84"/>
    <mergeCell ref="D83:D84"/>
    <mergeCell ref="E83:E84"/>
    <mergeCell ref="F83:F84"/>
    <mergeCell ref="A80:B81"/>
    <mergeCell ref="C80:C81"/>
    <mergeCell ref="D80:D81"/>
    <mergeCell ref="E80:E81"/>
    <mergeCell ref="F80:F81"/>
    <mergeCell ref="F7:I7"/>
    <mergeCell ref="M26:N26"/>
    <mergeCell ref="F18:I18"/>
    <mergeCell ref="F19:I19"/>
    <mergeCell ref="F14:I14"/>
    <mergeCell ref="K26:L26"/>
    <mergeCell ref="F15:I15"/>
    <mergeCell ref="F16:I16"/>
    <mergeCell ref="F21:I24"/>
    <mergeCell ref="Y26:Z26"/>
    <mergeCell ref="AA26:AB26"/>
    <mergeCell ref="S26:T26"/>
    <mergeCell ref="U26:V26"/>
    <mergeCell ref="W26:X26"/>
    <mergeCell ref="O26:P26"/>
    <mergeCell ref="G80:G81"/>
    <mergeCell ref="H80:H81"/>
    <mergeCell ref="Q26:R26"/>
    <mergeCell ref="K83:K84"/>
    <mergeCell ref="L83:L84"/>
    <mergeCell ref="G83:G84"/>
    <mergeCell ref="O83:O84"/>
    <mergeCell ref="P83:P84"/>
    <mergeCell ref="M83:M84"/>
    <mergeCell ref="N83:N84"/>
    <mergeCell ref="J83:J84"/>
  </mergeCells>
  <printOptions horizontalCentered="1"/>
  <pageMargins left="0.3937007874015748" right="0.1968503937007874" top="0.5905511811023623" bottom="0.5905511811023623" header="0.3937007874015748" footer="0.3937007874015748"/>
  <pageSetup horizontalDpi="600" verticalDpi="600" orientation="landscape" paperSize="9" scale="67" r:id="rId1"/>
  <headerFooter alignWithMargins="0">
    <oddFooter xml:space="preserve">&amp;R&amp;P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517</cp:lastModifiedBy>
  <cp:lastPrinted>2010-11-02T12:08:02Z</cp:lastPrinted>
  <dcterms:created xsi:type="dcterms:W3CDTF">2009-12-29T09:27:08Z</dcterms:created>
  <dcterms:modified xsi:type="dcterms:W3CDTF">2010-12-08T08:12:21Z</dcterms:modified>
  <cp:category/>
  <cp:version/>
  <cp:contentType/>
  <cp:contentStatus/>
</cp:coreProperties>
</file>