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activeTab="0"/>
  </bookViews>
  <sheets>
    <sheet name="10 Doprava " sheetId="1" r:id="rId1"/>
  </sheets>
  <definedNames/>
  <calcPr fullCalcOnLoad="1"/>
</workbook>
</file>

<file path=xl/sharedStrings.xml><?xml version="1.0" encoding="utf-8"?>
<sst xmlns="http://schemas.openxmlformats.org/spreadsheetml/2006/main" count="189" uniqueCount="126">
  <si>
    <t>Limit celkem od poč. roku:</t>
  </si>
  <si>
    <t>rozděleno ZK/30/2072/2008 z 11.9.2008</t>
  </si>
  <si>
    <t>zůstatek k rozdělení</t>
  </si>
  <si>
    <r>
      <t xml:space="preserve">Odvětví: </t>
    </r>
    <r>
      <rPr>
        <sz val="10"/>
        <rFont val="Arial"/>
        <family val="2"/>
      </rPr>
      <t>doprava (</t>
    </r>
    <r>
      <rPr>
        <sz val="10"/>
        <rFont val="Arial"/>
        <family val="0"/>
      </rPr>
      <t xml:space="preserve"> kap. 10)</t>
    </r>
  </si>
  <si>
    <t>Limit:</t>
  </si>
  <si>
    <t>schváleno</t>
  </si>
  <si>
    <t>Zastupitelstvo ze dne  ZK/30/2072/2008 z 11.9.2008</t>
  </si>
  <si>
    <t>v tis. na 1 deset. místo</t>
  </si>
  <si>
    <r>
      <t xml:space="preserve">změna dle usnesení Rady KHK a Zastupitelstva KHK   </t>
    </r>
    <r>
      <rPr>
        <b/>
        <sz val="10"/>
        <rFont val="Arial"/>
        <family val="2"/>
      </rPr>
      <t xml:space="preserve">                                                                               1. </t>
    </r>
    <r>
      <rPr>
        <b/>
        <i/>
        <sz val="10"/>
        <rFont val="Arial"/>
        <family val="2"/>
      </rPr>
      <t>změna rozpočtu KHK</t>
    </r>
  </si>
  <si>
    <t xml:space="preserve">Změna dle </t>
  </si>
  <si>
    <t xml:space="preserve">Změna dle RK/ / </t>
  </si>
  <si>
    <t>Změna dle Rady z</t>
  </si>
  <si>
    <t>Změna dle Rady</t>
  </si>
  <si>
    <t>Změna dle Zastupitelstva dne</t>
  </si>
  <si>
    <t>Číslo
org.</t>
  </si>
  <si>
    <t>§</t>
  </si>
  <si>
    <t>Položka</t>
  </si>
  <si>
    <t>Číslo
akce</t>
  </si>
  <si>
    <t>Organizace
Název akce</t>
  </si>
  <si>
    <r>
      <t xml:space="preserve">Zdroj krytí </t>
    </r>
    <r>
      <rPr>
        <sz val="10"/>
        <rFont val="Arial"/>
        <family val="2"/>
      </rPr>
      <t>EU - SFDI půjčka 2009</t>
    </r>
  </si>
  <si>
    <r>
      <t xml:space="preserve">Zdroj krytí </t>
    </r>
    <r>
      <rPr>
        <sz val="10"/>
        <rFont val="Arial"/>
        <family val="2"/>
      </rPr>
      <t>kapitola 13 2009</t>
    </r>
  </si>
  <si>
    <r>
      <t xml:space="preserve">Zdroj krytí        </t>
    </r>
    <r>
      <rPr>
        <sz val="10"/>
        <rFont val="Arial"/>
        <family val="2"/>
      </rPr>
      <t xml:space="preserve"> úvěr  2009            </t>
    </r>
  </si>
  <si>
    <r>
      <t xml:space="preserve">Upravený
rozpočet
</t>
    </r>
    <r>
      <rPr>
        <sz val="10"/>
        <rFont val="Arial"/>
        <family val="2"/>
      </rPr>
      <t>v tis. Kč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</si>
  <si>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usnesení Rady, Zastupitelstva KHK   č.  ………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</si>
  <si>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usnesení Rady, Zastupitelstva KHK   č. </t>
    </r>
  </si>
  <si>
    <t>Příprava staveb  + příprava staveb EU</t>
  </si>
  <si>
    <t>celkem inv.transféry PO</t>
  </si>
  <si>
    <t>celkem kapitálové výdaje</t>
  </si>
  <si>
    <t>DS/08/219</t>
  </si>
  <si>
    <t>Garáže a sklady SÚS Královéhradeckého kraje</t>
  </si>
  <si>
    <t>Vrchlabí- regulační  zeď OP 22, 4 úsek, část B</t>
  </si>
  <si>
    <t>Neuznatelné náklady I. a II. výzva (objízdné trasy, rozdíl SOD a žádosti)</t>
  </si>
  <si>
    <t>III/32419 Nový Bydžov - Starý Bydžov - neuznatelné náklady</t>
  </si>
  <si>
    <t>II/308 Králova  Lhota, etapa 1. průtah obcí - neuznatelné náklady</t>
  </si>
  <si>
    <t>II/316 Kostelec nad Orlicí - hranice okr. Rychnov nad Kn.-neuznatelné náklady</t>
  </si>
  <si>
    <t>III/2956 Vrchlabí - Lánov - neuznatelné náklady</t>
  </si>
  <si>
    <t>II/295 Vrchlabí -Špindlerův Mlýn, rekonstr. regulační zdi "U Velvety"  - neuznatelné náklady</t>
  </si>
  <si>
    <t>II/285 most.ev.č. 285-011 Velká Jesenice - neuznatelné náklady</t>
  </si>
  <si>
    <t>II/303 most.ev.č. 303-002 Velké Poříčí</t>
  </si>
  <si>
    <t>III/3089 Libřice-Smiřice - vícepráce</t>
  </si>
  <si>
    <t>Protihluková opatření na stávající silniční síti</t>
  </si>
  <si>
    <t>nerozdělena rezerva v limitu odvětví</t>
  </si>
  <si>
    <t>navýšení FRR - vypořádání FRR z roku 2008</t>
  </si>
  <si>
    <t>celkem inv. transfery PO</t>
  </si>
  <si>
    <t>Rozděleno celkem</t>
  </si>
  <si>
    <t>Rozděleno:</t>
  </si>
  <si>
    <t>Rekapitulace:</t>
  </si>
  <si>
    <t>PS</t>
  </si>
  <si>
    <t>Úprava</t>
  </si>
  <si>
    <t>UR</t>
  </si>
  <si>
    <t>položka</t>
  </si>
  <si>
    <t>kapitálové výdaje - pořízení dlouhodobého hmotného majetku (budovy,haly a stavby)</t>
  </si>
  <si>
    <t>kapitálové výdaje - investiční prostředky PO</t>
  </si>
  <si>
    <t>běžné výdaje - opravy a udržování</t>
  </si>
  <si>
    <t xml:space="preserve">položka </t>
  </si>
  <si>
    <t>kapitálové výdaje  - rezervy kapitálových výdajů</t>
  </si>
  <si>
    <t xml:space="preserve">celkem </t>
  </si>
  <si>
    <r>
      <t xml:space="preserve">Počáteční stav </t>
    </r>
    <r>
      <rPr>
        <sz val="10"/>
        <rFont val="Arial"/>
        <family val="2"/>
      </rPr>
      <t>/ze schváleného rozpočtu/  ZK/30/2072/2008 z 11.9.2008</t>
    </r>
    <r>
      <rPr>
        <b/>
        <sz val="10"/>
        <rFont val="Arial"/>
        <family val="2"/>
      </rPr>
      <t xml:space="preserve">
</t>
    </r>
  </si>
  <si>
    <t>DS/07/220</t>
  </si>
  <si>
    <t>II/300 Hořice, Čs Armády, Maixnerova ul.</t>
  </si>
  <si>
    <t>DS/08/212</t>
  </si>
  <si>
    <t>DS/08/217</t>
  </si>
  <si>
    <t>sml/0016/S</t>
  </si>
  <si>
    <t>II/324 Dolní Přím - neuznatelné náklady</t>
  </si>
  <si>
    <t>DS/09/201</t>
  </si>
  <si>
    <t>DS/09/202</t>
  </si>
  <si>
    <t>DS/09/203</t>
  </si>
  <si>
    <t>DS/09/204</t>
  </si>
  <si>
    <t>DS/09/205</t>
  </si>
  <si>
    <t>DS/09/206</t>
  </si>
  <si>
    <t>DS/08/214</t>
  </si>
  <si>
    <t>DS/09/207</t>
  </si>
  <si>
    <t>DS/09/208</t>
  </si>
  <si>
    <t>DS/08/211</t>
  </si>
  <si>
    <t>DS/09/209</t>
  </si>
  <si>
    <t>limit celkem  k 7.1.2009</t>
  </si>
  <si>
    <t>( zapojení výsledku hospodaření 2008) ZK/30/2072/2008 bod .I./5.) Rada7.1.2009</t>
  </si>
  <si>
    <t xml:space="preserve">zvýšení limitu  </t>
  </si>
  <si>
    <t>III. 2953 most ev.č. 2953 - 2.Dolní Branná</t>
  </si>
  <si>
    <t>Tenkovrstvé živičné úpravy</t>
  </si>
  <si>
    <t>III.285 25 Rokolský most křižovatka -Doly</t>
  </si>
  <si>
    <t>změny financování a nové akce</t>
  </si>
  <si>
    <t>DS/09/210</t>
  </si>
  <si>
    <t>III. 30312 Vysoká Srbská - objízdná trasa pro II/303</t>
  </si>
  <si>
    <t>DS/09/211</t>
  </si>
  <si>
    <t>DS/09/212</t>
  </si>
  <si>
    <t>DS/09/213</t>
  </si>
  <si>
    <t>II. 303 Rekonstrukce a RŽK, část 2. Hronov - Žabokrky</t>
  </si>
  <si>
    <t>DS/09/214</t>
  </si>
  <si>
    <t>DS/09/215</t>
  </si>
  <si>
    <t xml:space="preserve">Kapitola 50 - Fond rozvoje a reprodukce Královéhradeckého kraje rok 2009 - sumář -  2.  návrh úpravy </t>
  </si>
  <si>
    <t>limit celkem ( revokace usnesení 1/1/2009)</t>
  </si>
  <si>
    <r>
      <t xml:space="preserve">úprava limitu - </t>
    </r>
    <r>
      <rPr>
        <i/>
        <sz val="10"/>
        <rFont val="Arial"/>
        <family val="2"/>
      </rPr>
      <t>zapojení výsledku hospodaření (revokace usnesení RK/ 1/1/2009) -vratka z evropských fondů ( 45288,5tis. Kč)</t>
    </r>
  </si>
  <si>
    <t>nedočerpané prostředky z FRR 2008</t>
  </si>
  <si>
    <t xml:space="preserve">celkem limit </t>
  </si>
  <si>
    <t>Rada 7.1.2009 RK/1/1/2009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</si>
  <si>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 dne 7.1.2009 RK/1/1/2009 staženo ze zastupitelstva 22.1.2009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</si>
  <si>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18.2.2009 a Zastupitelstva 5.3.2009</t>
    </r>
  </si>
  <si>
    <r>
      <t>zůstatek k rozdělení  -</t>
    </r>
    <r>
      <rPr>
        <sz val="10"/>
        <rFont val="Arial"/>
        <family val="2"/>
      </rPr>
      <t xml:space="preserve"> revokace usnesení RK1/1/2009 - Rada 18.2.2009</t>
    </r>
  </si>
  <si>
    <t>Rada 18.2.2009 a Zastup.5.3.2009</t>
  </si>
  <si>
    <t>Rada 18.2.2009, zastup. 5.3.2009</t>
  </si>
  <si>
    <t>II.307 opěrná zeď Chvalkovice - rekonstrukce opěrné zdi včetně komunikace</t>
  </si>
  <si>
    <t>III/300 Trutnov-Babí, III etapa, 2.část</t>
  </si>
  <si>
    <t>Libáň , průtah  - část A</t>
  </si>
  <si>
    <t>Rozděleno celkem 18.2.2009 Rada vratka evropské fondy</t>
  </si>
  <si>
    <t>III.29814 rekonstrukce mostu event.č. 29812-4 Vysoká nad Labem</t>
  </si>
  <si>
    <t>II. 296 rekonstrukce mostu ev. č. 296-002  Svoboda nad Úpou</t>
  </si>
  <si>
    <r>
      <t xml:space="preserve">Zdroj krytí </t>
    </r>
    <r>
      <rPr>
        <sz val="10"/>
        <rFont val="Arial"/>
        <family val="2"/>
      </rPr>
      <t xml:space="preserve"> SFDI 2009</t>
    </r>
  </si>
  <si>
    <r>
      <t xml:space="preserve">úprava limitu - </t>
    </r>
    <r>
      <rPr>
        <i/>
        <sz val="10"/>
        <rFont val="Arial"/>
        <family val="2"/>
      </rPr>
      <t>zapojení výsledku hospodaření (revokace usnesení RK/ 1/1/2009) -vratka z evropských fondů ( 45 288,5 tis. Kč)</t>
    </r>
  </si>
  <si>
    <r>
      <t xml:space="preserve">zvýšení limitu  </t>
    </r>
    <r>
      <rPr>
        <sz val="10"/>
        <rFont val="Arial"/>
        <family val="2"/>
      </rPr>
      <t>( zapojení výsledku hospodaření 2008-  vratka  z evropských fondů) ZK/30/2072/2008 bod .I./5.) Rada 7.1.2009 RK/ 1/1/2009 ( zastupitelstvo - staženo z jednání)</t>
    </r>
  </si>
  <si>
    <r>
      <t xml:space="preserve">snížení  limitu   </t>
    </r>
    <r>
      <rPr>
        <i/>
        <sz val="10"/>
        <rFont val="Arial"/>
        <family val="2"/>
      </rPr>
      <t>Rada 18.2.2009 a Zastupitelstvo 5.3.2009 vratka kapitole 14)</t>
    </r>
  </si>
  <si>
    <t xml:space="preserve">komunikace - Špindlerův Mlýn </t>
  </si>
  <si>
    <t>celkem k rozdělení</t>
  </si>
  <si>
    <t>navýšení o nedočerpané prostředky FRR 2008</t>
  </si>
  <si>
    <t>III. 301 2 Úpice  - přeložka- neuznatelné náklady</t>
  </si>
  <si>
    <t>neuznatelné náklady</t>
  </si>
  <si>
    <t>DS/09/216</t>
  </si>
  <si>
    <t>DS/09/217</t>
  </si>
  <si>
    <t>DS/09/218</t>
  </si>
  <si>
    <t>DS/09/219</t>
  </si>
  <si>
    <t>DS/09/220</t>
  </si>
  <si>
    <t>DS/09/221</t>
  </si>
  <si>
    <t>DS/09/222</t>
  </si>
  <si>
    <t>komunikace -  Česká Skalice</t>
  </si>
  <si>
    <t>III. 32840 rekonstrukce mostu ev. č. 32840 - 1. Jičín u Ronalu</t>
  </si>
  <si>
    <t>příloha č. 1 Zastupitelstvo 5.3.2009  N/4269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</si>
</sst>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color indexed="48"/>
      <name val="Arial"/>
      <family val="2"/>
    </font>
    <font>
      <b/>
      <sz val="10"/>
      <color indexed="48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b/>
      <i/>
      <u val="single"/>
      <sz val="10"/>
      <name val="Arial"/>
      <family val="2"/>
    </font>
    <font>
      <sz val="11"/>
      <name val="Arial"/>
      <family val="2"/>
    </font>
    <font>
      <u val="single"/>
      <sz val="10"/>
      <name val="Arial"/>
      <family val="0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medium"/>
      <right/>
      <top style="medium"/>
      <bottom/>
    </border>
    <border>
      <left style="medium"/>
      <right/>
      <top style="thin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0" fillId="0" borderId="8" applyAlignment="0">
      <protection/>
    </xf>
    <xf numFmtId="0" fontId="47" fillId="0" borderId="0" applyNumberFormat="0" applyFill="0" applyBorder="0" applyAlignment="0" applyProtection="0"/>
    <xf numFmtId="0" fontId="48" fillId="25" borderId="9" applyNumberFormat="0" applyAlignment="0" applyProtection="0"/>
    <xf numFmtId="0" fontId="49" fillId="26" borderId="9" applyNumberFormat="0" applyAlignment="0" applyProtection="0"/>
    <xf numFmtId="0" fontId="50" fillId="26" borderId="10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/>
    </xf>
    <xf numFmtId="164" fontId="6" fillId="0" borderId="13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4" fontId="7" fillId="0" borderId="16" xfId="0" applyNumberFormat="1" applyFont="1" applyBorder="1" applyAlignment="1">
      <alignment/>
    </xf>
    <xf numFmtId="164" fontId="0" fillId="0" borderId="0" xfId="0" applyNumberFormat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9" xfId="0" applyBorder="1" applyAlignment="1">
      <alignment/>
    </xf>
    <xf numFmtId="0" fontId="5" fillId="0" borderId="0" xfId="0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8" fillId="0" borderId="0" xfId="0" applyNumberFormat="1" applyFont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164" fontId="6" fillId="0" borderId="13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64" fontId="7" fillId="0" borderId="22" xfId="0" applyNumberFormat="1" applyFont="1" applyBorder="1" applyAlignment="1">
      <alignment/>
    </xf>
    <xf numFmtId="0" fontId="4" fillId="0" borderId="23" xfId="0" applyFont="1" applyBorder="1" applyAlignment="1">
      <alignment/>
    </xf>
    <xf numFmtId="0" fontId="0" fillId="0" borderId="19" xfId="0" applyBorder="1" applyAlignment="1">
      <alignment/>
    </xf>
    <xf numFmtId="0" fontId="0" fillId="0" borderId="24" xfId="0" applyBorder="1" applyAlignment="1">
      <alignment/>
    </xf>
    <xf numFmtId="164" fontId="6" fillId="0" borderId="25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164" fontId="4" fillId="0" borderId="28" xfId="0" applyNumberFormat="1" applyFont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164" fontId="4" fillId="0" borderId="29" xfId="0" applyNumberFormat="1" applyFont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wrapTex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/>
    </xf>
    <xf numFmtId="164" fontId="0" fillId="0" borderId="32" xfId="0" applyNumberFormat="1" applyFont="1" applyBorder="1" applyAlignment="1">
      <alignment/>
    </xf>
    <xf numFmtId="164" fontId="11" fillId="0" borderId="34" xfId="0" applyNumberFormat="1" applyFont="1" applyBorder="1" applyAlignment="1">
      <alignment/>
    </xf>
    <xf numFmtId="164" fontId="0" fillId="33" borderId="31" xfId="0" applyNumberFormat="1" applyFont="1" applyFill="1" applyBorder="1" applyAlignment="1">
      <alignment/>
    </xf>
    <xf numFmtId="164" fontId="0" fillId="0" borderId="35" xfId="0" applyNumberFormat="1" applyFont="1" applyBorder="1" applyAlignment="1">
      <alignment/>
    </xf>
    <xf numFmtId="164" fontId="0" fillId="33" borderId="36" xfId="0" applyNumberFormat="1" applyFont="1" applyFill="1" applyBorder="1" applyAlignment="1">
      <alignment/>
    </xf>
    <xf numFmtId="4" fontId="0" fillId="33" borderId="31" xfId="0" applyNumberFormat="1" applyFont="1" applyFill="1" applyBorder="1" applyAlignment="1">
      <alignment/>
    </xf>
    <xf numFmtId="164" fontId="0" fillId="0" borderId="35" xfId="0" applyNumberFormat="1" applyFont="1" applyBorder="1" applyAlignment="1">
      <alignment/>
    </xf>
    <xf numFmtId="0" fontId="0" fillId="33" borderId="31" xfId="0" applyFill="1" applyBorder="1" applyAlignment="1">
      <alignment/>
    </xf>
    <xf numFmtId="0" fontId="0" fillId="0" borderId="37" xfId="0" applyBorder="1" applyAlignment="1">
      <alignment/>
    </xf>
    <xf numFmtId="0" fontId="0" fillId="33" borderId="38" xfId="0" applyFill="1" applyBorder="1" applyAlignment="1">
      <alignment/>
    </xf>
    <xf numFmtId="0" fontId="4" fillId="0" borderId="39" xfId="0" applyFont="1" applyBorder="1" applyAlignment="1">
      <alignment/>
    </xf>
    <xf numFmtId="0" fontId="0" fillId="0" borderId="39" xfId="0" applyBorder="1" applyAlignment="1">
      <alignment/>
    </xf>
    <xf numFmtId="0" fontId="0" fillId="0" borderId="38" xfId="0" applyBorder="1" applyAlignment="1">
      <alignment/>
    </xf>
    <xf numFmtId="0" fontId="4" fillId="0" borderId="4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wrapText="1"/>
    </xf>
    <xf numFmtId="164" fontId="0" fillId="0" borderId="8" xfId="0" applyNumberFormat="1" applyFont="1" applyBorder="1" applyAlignment="1">
      <alignment horizontal="right" wrapText="1"/>
    </xf>
    <xf numFmtId="164" fontId="0" fillId="0" borderId="41" xfId="0" applyNumberFormat="1" applyFont="1" applyBorder="1" applyAlignment="1">
      <alignment/>
    </xf>
    <xf numFmtId="164" fontId="0" fillId="33" borderId="40" xfId="0" applyNumberFormat="1" applyFont="1" applyFill="1" applyBorder="1" applyAlignment="1">
      <alignment/>
    </xf>
    <xf numFmtId="164" fontId="0" fillId="0" borderId="42" xfId="0" applyNumberFormat="1" applyFont="1" applyBorder="1" applyAlignment="1">
      <alignment/>
    </xf>
    <xf numFmtId="164" fontId="0" fillId="33" borderId="43" xfId="0" applyNumberFormat="1" applyFont="1" applyFill="1" applyBorder="1" applyAlignment="1">
      <alignment/>
    </xf>
    <xf numFmtId="4" fontId="0" fillId="33" borderId="40" xfId="0" applyNumberFormat="1" applyFont="1" applyFill="1" applyBorder="1" applyAlignment="1">
      <alignment/>
    </xf>
    <xf numFmtId="164" fontId="0" fillId="0" borderId="42" xfId="0" applyNumberFormat="1" applyFont="1" applyBorder="1" applyAlignment="1">
      <alignment/>
    </xf>
    <xf numFmtId="164" fontId="0" fillId="33" borderId="38" xfId="0" applyNumberFormat="1" applyFill="1" applyBorder="1" applyAlignment="1">
      <alignment/>
    </xf>
    <xf numFmtId="164" fontId="0" fillId="0" borderId="39" xfId="0" applyNumberFormat="1" applyBorder="1" applyAlignment="1">
      <alignment/>
    </xf>
    <xf numFmtId="0" fontId="0" fillId="33" borderId="40" xfId="0" applyFill="1" applyBorder="1" applyAlignment="1">
      <alignment/>
    </xf>
    <xf numFmtId="0" fontId="4" fillId="0" borderId="44" xfId="0" applyFont="1" applyBorder="1" applyAlignment="1">
      <alignment/>
    </xf>
    <xf numFmtId="164" fontId="0" fillId="33" borderId="40" xfId="0" applyNumberFormat="1" applyFill="1" applyBorder="1" applyAlignment="1">
      <alignment/>
    </xf>
    <xf numFmtId="0" fontId="0" fillId="0" borderId="44" xfId="0" applyBorder="1" applyAlignment="1">
      <alignment/>
    </xf>
    <xf numFmtId="0" fontId="0" fillId="0" borderId="40" xfId="0" applyBorder="1" applyAlignment="1">
      <alignment/>
    </xf>
    <xf numFmtId="0" fontId="0" fillId="0" borderId="45" xfId="0" applyBorder="1" applyAlignment="1">
      <alignment/>
    </xf>
    <xf numFmtId="164" fontId="0" fillId="0" borderId="8" xfId="0" applyNumberFormat="1" applyFont="1" applyBorder="1" applyAlignment="1">
      <alignment/>
    </xf>
    <xf numFmtId="164" fontId="4" fillId="33" borderId="40" xfId="0" applyNumberFormat="1" applyFont="1" applyFill="1" applyBorder="1" applyAlignment="1">
      <alignment/>
    </xf>
    <xf numFmtId="164" fontId="4" fillId="34" borderId="42" xfId="0" applyNumberFormat="1" applyFont="1" applyFill="1" applyBorder="1" applyAlignment="1">
      <alignment/>
    </xf>
    <xf numFmtId="164" fontId="4" fillId="34" borderId="44" xfId="0" applyNumberFormat="1" applyFont="1" applyFill="1" applyBorder="1" applyAlignment="1">
      <alignment/>
    </xf>
    <xf numFmtId="164" fontId="4" fillId="34" borderId="40" xfId="0" applyNumberFormat="1" applyFont="1" applyFill="1" applyBorder="1" applyAlignment="1">
      <alignment/>
    </xf>
    <xf numFmtId="164" fontId="4" fillId="34" borderId="45" xfId="0" applyNumberFormat="1" applyFont="1" applyFill="1" applyBorder="1" applyAlignment="1">
      <alignment/>
    </xf>
    <xf numFmtId="164" fontId="0" fillId="0" borderId="33" xfId="0" applyNumberFormat="1" applyFont="1" applyBorder="1" applyAlignment="1">
      <alignment/>
    </xf>
    <xf numFmtId="164" fontId="0" fillId="33" borderId="38" xfId="0" applyNumberFormat="1" applyFont="1" applyFill="1" applyBorder="1" applyAlignment="1">
      <alignment/>
    </xf>
    <xf numFmtId="164" fontId="0" fillId="0" borderId="46" xfId="0" applyNumberFormat="1" applyFont="1" applyBorder="1" applyAlignment="1">
      <alignment/>
    </xf>
    <xf numFmtId="164" fontId="0" fillId="33" borderId="47" xfId="0" applyNumberFormat="1" applyFont="1" applyFill="1" applyBorder="1" applyAlignment="1">
      <alignment/>
    </xf>
    <xf numFmtId="164" fontId="0" fillId="0" borderId="46" xfId="0" applyNumberFormat="1" applyFont="1" applyFill="1" applyBorder="1" applyAlignment="1">
      <alignment/>
    </xf>
    <xf numFmtId="4" fontId="0" fillId="33" borderId="38" xfId="0" applyNumberFormat="1" applyFont="1" applyFill="1" applyBorder="1" applyAlignment="1">
      <alignment/>
    </xf>
    <xf numFmtId="164" fontId="0" fillId="0" borderId="46" xfId="0" applyNumberFormat="1" applyFont="1" applyBorder="1" applyAlignment="1">
      <alignment/>
    </xf>
    <xf numFmtId="164" fontId="0" fillId="0" borderId="44" xfId="0" applyNumberFormat="1" applyBorder="1" applyAlignment="1">
      <alignment/>
    </xf>
    <xf numFmtId="0" fontId="4" fillId="0" borderId="48" xfId="0" applyFont="1" applyBorder="1" applyAlignment="1">
      <alignment horizontal="center" vertical="center"/>
    </xf>
    <xf numFmtId="0" fontId="0" fillId="0" borderId="48" xfId="0" applyFont="1" applyFill="1" applyBorder="1" applyAlignment="1">
      <alignment/>
    </xf>
    <xf numFmtId="164" fontId="0" fillId="0" borderId="48" xfId="0" applyNumberFormat="1" applyFont="1" applyBorder="1" applyAlignment="1">
      <alignment/>
    </xf>
    <xf numFmtId="164" fontId="4" fillId="0" borderId="49" xfId="0" applyNumberFormat="1" applyFont="1" applyBorder="1" applyAlignment="1">
      <alignment/>
    </xf>
    <xf numFmtId="164" fontId="4" fillId="33" borderId="50" xfId="0" applyNumberFormat="1" applyFont="1" applyFill="1" applyBorder="1" applyAlignment="1">
      <alignment/>
    </xf>
    <xf numFmtId="164" fontId="4" fillId="0" borderId="51" xfId="0" applyNumberFormat="1" applyFont="1" applyBorder="1" applyAlignment="1">
      <alignment/>
    </xf>
    <xf numFmtId="164" fontId="0" fillId="33" borderId="52" xfId="0" applyNumberFormat="1" applyFont="1" applyFill="1" applyBorder="1" applyAlignment="1">
      <alignment/>
    </xf>
    <xf numFmtId="4" fontId="0" fillId="33" borderId="50" xfId="0" applyNumberFormat="1" applyFont="1" applyFill="1" applyBorder="1" applyAlignment="1">
      <alignment/>
    </xf>
    <xf numFmtId="164" fontId="0" fillId="0" borderId="51" xfId="0" applyNumberFormat="1" applyFont="1" applyBorder="1" applyAlignment="1">
      <alignment/>
    </xf>
    <xf numFmtId="0" fontId="0" fillId="33" borderId="50" xfId="0" applyFill="1" applyBorder="1" applyAlignment="1">
      <alignment/>
    </xf>
    <xf numFmtId="0" fontId="4" fillId="0" borderId="24" xfId="0" applyFont="1" applyBorder="1" applyAlignment="1">
      <alignment/>
    </xf>
    <xf numFmtId="164" fontId="0" fillId="33" borderId="50" xfId="0" applyNumberFormat="1" applyFill="1" applyBorder="1" applyAlignment="1">
      <alignment/>
    </xf>
    <xf numFmtId="0" fontId="4" fillId="0" borderId="38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wrapText="1"/>
    </xf>
    <xf numFmtId="164" fontId="0" fillId="0" borderId="53" xfId="0" applyNumberFormat="1" applyFont="1" applyBorder="1" applyAlignment="1">
      <alignment/>
    </xf>
    <xf numFmtId="164" fontId="11" fillId="0" borderId="54" xfId="0" applyNumberFormat="1" applyFont="1" applyBorder="1" applyAlignment="1">
      <alignment/>
    </xf>
    <xf numFmtId="164" fontId="0" fillId="33" borderId="55" xfId="0" applyNumberFormat="1" applyFont="1" applyFill="1" applyBorder="1" applyAlignment="1">
      <alignment/>
    </xf>
    <xf numFmtId="164" fontId="0" fillId="0" borderId="56" xfId="0" applyNumberFormat="1" applyFont="1" applyBorder="1" applyAlignment="1">
      <alignment/>
    </xf>
    <xf numFmtId="164" fontId="0" fillId="33" borderId="57" xfId="0" applyNumberFormat="1" applyFont="1" applyFill="1" applyBorder="1" applyAlignment="1">
      <alignment/>
    </xf>
    <xf numFmtId="164" fontId="0" fillId="0" borderId="56" xfId="0" applyNumberFormat="1" applyFont="1" applyFill="1" applyBorder="1" applyAlignment="1">
      <alignment/>
    </xf>
    <xf numFmtId="4" fontId="0" fillId="33" borderId="55" xfId="0" applyNumberFormat="1" applyFont="1" applyFill="1" applyBorder="1" applyAlignment="1">
      <alignment/>
    </xf>
    <xf numFmtId="164" fontId="0" fillId="0" borderId="56" xfId="0" applyNumberFormat="1" applyFont="1" applyBorder="1" applyAlignment="1">
      <alignment/>
    </xf>
    <xf numFmtId="0" fontId="4" fillId="0" borderId="38" xfId="0" applyFont="1" applyBorder="1" applyAlignment="1">
      <alignment/>
    </xf>
    <xf numFmtId="0" fontId="4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wrapText="1"/>
    </xf>
    <xf numFmtId="164" fontId="0" fillId="0" borderId="54" xfId="0" applyNumberFormat="1" applyFont="1" applyBorder="1" applyAlignment="1">
      <alignment/>
    </xf>
    <xf numFmtId="164" fontId="0" fillId="0" borderId="42" xfId="0" applyNumberFormat="1" applyFont="1" applyFill="1" applyBorder="1" applyAlignment="1">
      <alignment/>
    </xf>
    <xf numFmtId="0" fontId="4" fillId="0" borderId="40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164" fontId="4" fillId="33" borderId="38" xfId="0" applyNumberFormat="1" applyFont="1" applyFill="1" applyBorder="1" applyAlignment="1">
      <alignment/>
    </xf>
    <xf numFmtId="164" fontId="4" fillId="34" borderId="39" xfId="0" applyNumberFormat="1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4" fillId="0" borderId="50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164" fontId="0" fillId="33" borderId="50" xfId="0" applyNumberFormat="1" applyFont="1" applyFill="1" applyBorder="1" applyAlignment="1">
      <alignment/>
    </xf>
    <xf numFmtId="164" fontId="0" fillId="0" borderId="51" xfId="0" applyNumberFormat="1" applyFont="1" applyBorder="1" applyAlignment="1">
      <alignment/>
    </xf>
    <xf numFmtId="164" fontId="0" fillId="0" borderId="24" xfId="0" applyNumberFormat="1" applyBorder="1" applyAlignment="1">
      <alignment/>
    </xf>
    <xf numFmtId="0" fontId="4" fillId="0" borderId="50" xfId="0" applyFont="1" applyBorder="1" applyAlignment="1">
      <alignment/>
    </xf>
    <xf numFmtId="0" fontId="10" fillId="0" borderId="32" xfId="0" applyFont="1" applyFill="1" applyBorder="1" applyAlignment="1">
      <alignment wrapText="1"/>
    </xf>
    <xf numFmtId="164" fontId="12" fillId="0" borderId="60" xfId="0" applyNumberFormat="1" applyFont="1" applyBorder="1" applyAlignment="1">
      <alignment/>
    </xf>
    <xf numFmtId="164" fontId="0" fillId="0" borderId="59" xfId="0" applyNumberFormat="1" applyFont="1" applyBorder="1" applyAlignment="1">
      <alignment/>
    </xf>
    <xf numFmtId="164" fontId="0" fillId="33" borderId="61" xfId="0" applyNumberFormat="1" applyFont="1" applyFill="1" applyBorder="1" applyAlignment="1">
      <alignment/>
    </xf>
    <xf numFmtId="0" fontId="4" fillId="0" borderId="40" xfId="0" applyFont="1" applyFill="1" applyBorder="1" applyAlignment="1">
      <alignment horizontal="center" vertical="center"/>
    </xf>
    <xf numFmtId="164" fontId="4" fillId="0" borderId="41" xfId="0" applyNumberFormat="1" applyFont="1" applyFill="1" applyBorder="1" applyAlignment="1">
      <alignment/>
    </xf>
    <xf numFmtId="164" fontId="4" fillId="0" borderId="42" xfId="0" applyNumberFormat="1" applyFont="1" applyBorder="1" applyAlignment="1">
      <alignment/>
    </xf>
    <xf numFmtId="164" fontId="4" fillId="34" borderId="38" xfId="0" applyNumberFormat="1" applyFont="1" applyFill="1" applyBorder="1" applyAlignment="1">
      <alignment/>
    </xf>
    <xf numFmtId="164" fontId="4" fillId="34" borderId="0" xfId="0" applyNumberFormat="1" applyFont="1" applyFill="1" applyBorder="1" applyAlignment="1">
      <alignment/>
    </xf>
    <xf numFmtId="164" fontId="4" fillId="0" borderId="49" xfId="0" applyNumberFormat="1" applyFont="1" applyFill="1" applyBorder="1" applyAlignment="1">
      <alignment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/>
    </xf>
    <xf numFmtId="164" fontId="12" fillId="0" borderId="34" xfId="0" applyNumberFormat="1" applyFont="1" applyBorder="1" applyAlignment="1">
      <alignment/>
    </xf>
    <xf numFmtId="164" fontId="4" fillId="0" borderId="35" xfId="0" applyNumberFormat="1" applyFont="1" applyBorder="1" applyAlignment="1">
      <alignment/>
    </xf>
    <xf numFmtId="164" fontId="0" fillId="33" borderId="31" xfId="0" applyNumberFormat="1" applyFill="1" applyBorder="1" applyAlignment="1">
      <alignment/>
    </xf>
    <xf numFmtId="164" fontId="0" fillId="0" borderId="37" xfId="0" applyNumberFormat="1" applyBorder="1" applyAlignment="1">
      <alignment/>
    </xf>
    <xf numFmtId="0" fontId="0" fillId="0" borderId="53" xfId="0" applyFont="1" applyFill="1" applyBorder="1" applyAlignment="1">
      <alignment horizontal="center" vertical="center"/>
    </xf>
    <xf numFmtId="164" fontId="4" fillId="34" borderId="62" xfId="0" applyNumberFormat="1" applyFont="1" applyFill="1" applyBorder="1" applyAlignment="1">
      <alignment/>
    </xf>
    <xf numFmtId="0" fontId="0" fillId="33" borderId="63" xfId="0" applyFill="1" applyBorder="1" applyAlignment="1">
      <alignment/>
    </xf>
    <xf numFmtId="164" fontId="4" fillId="34" borderId="64" xfId="0" applyNumberFormat="1" applyFont="1" applyFill="1" applyBorder="1" applyAlignment="1">
      <alignment/>
    </xf>
    <xf numFmtId="164" fontId="4" fillId="34" borderId="63" xfId="0" applyNumberFormat="1" applyFont="1" applyFill="1" applyBorder="1" applyAlignment="1">
      <alignment/>
    </xf>
    <xf numFmtId="164" fontId="11" fillId="0" borderId="60" xfId="0" applyNumberFormat="1" applyFont="1" applyBorder="1" applyAlignment="1">
      <alignment/>
    </xf>
    <xf numFmtId="164" fontId="4" fillId="0" borderId="46" xfId="0" applyNumberFormat="1" applyFont="1" applyBorder="1" applyAlignment="1">
      <alignment/>
    </xf>
    <xf numFmtId="0" fontId="0" fillId="0" borderId="43" xfId="0" applyFill="1" applyBorder="1" applyAlignment="1">
      <alignment horizontal="center" vertical="center"/>
    </xf>
    <xf numFmtId="4" fontId="0" fillId="33" borderId="63" xfId="0" applyNumberFormat="1" applyFont="1" applyFill="1" applyBorder="1" applyAlignment="1">
      <alignment/>
    </xf>
    <xf numFmtId="164" fontId="0" fillId="0" borderId="62" xfId="0" applyNumberFormat="1" applyFont="1" applyBorder="1" applyAlignment="1">
      <alignment/>
    </xf>
    <xf numFmtId="164" fontId="4" fillId="33" borderId="63" xfId="0" applyNumberFormat="1" applyFont="1" applyFill="1" applyBorder="1" applyAlignment="1">
      <alignment/>
    </xf>
    <xf numFmtId="164" fontId="4" fillId="0" borderId="64" xfId="0" applyNumberFormat="1" applyFont="1" applyBorder="1" applyAlignment="1">
      <alignment/>
    </xf>
    <xf numFmtId="164" fontId="4" fillId="0" borderId="24" xfId="0" applyNumberFormat="1" applyFont="1" applyBorder="1" applyAlignment="1">
      <alignment/>
    </xf>
    <xf numFmtId="164" fontId="4" fillId="0" borderId="50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0" fontId="4" fillId="0" borderId="63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/>
    </xf>
    <xf numFmtId="164" fontId="0" fillId="0" borderId="65" xfId="0" applyNumberFormat="1" applyFont="1" applyBorder="1" applyAlignment="1">
      <alignment/>
    </xf>
    <xf numFmtId="164" fontId="4" fillId="0" borderId="66" xfId="0" applyNumberFormat="1" applyFont="1" applyBorder="1" applyAlignment="1">
      <alignment/>
    </xf>
    <xf numFmtId="164" fontId="4" fillId="0" borderId="62" xfId="0" applyNumberFormat="1" applyFont="1" applyBorder="1" applyAlignment="1">
      <alignment/>
    </xf>
    <xf numFmtId="164" fontId="0" fillId="33" borderId="67" xfId="0" applyNumberFormat="1" applyFont="1" applyFill="1" applyBorder="1" applyAlignment="1">
      <alignment/>
    </xf>
    <xf numFmtId="164" fontId="0" fillId="0" borderId="41" xfId="0" applyNumberFormat="1" applyFont="1" applyFill="1" applyBorder="1" applyAlignment="1">
      <alignment/>
    </xf>
    <xf numFmtId="0" fontId="10" fillId="0" borderId="53" xfId="0" applyFont="1" applyBorder="1" applyAlignment="1">
      <alignment wrapText="1"/>
    </xf>
    <xf numFmtId="0" fontId="10" fillId="0" borderId="33" xfId="0" applyFont="1" applyBorder="1" applyAlignment="1">
      <alignment wrapText="1"/>
    </xf>
    <xf numFmtId="164" fontId="4" fillId="0" borderId="60" xfId="0" applyNumberFormat="1" applyFont="1" applyFill="1" applyBorder="1" applyAlignment="1">
      <alignment/>
    </xf>
    <xf numFmtId="164" fontId="4" fillId="0" borderId="63" xfId="0" applyNumberFormat="1" applyFont="1" applyBorder="1" applyAlignment="1">
      <alignment/>
    </xf>
    <xf numFmtId="164" fontId="4" fillId="0" borderId="68" xfId="0" applyNumberFormat="1" applyFont="1" applyBorder="1" applyAlignment="1">
      <alignment/>
    </xf>
    <xf numFmtId="164" fontId="4" fillId="0" borderId="69" xfId="0" applyNumberFormat="1" applyFont="1" applyFill="1" applyBorder="1" applyAlignment="1">
      <alignment/>
    </xf>
    <xf numFmtId="164" fontId="4" fillId="0" borderId="70" xfId="0" applyNumberFormat="1" applyFont="1" applyBorder="1" applyAlignment="1">
      <alignment/>
    </xf>
    <xf numFmtId="164" fontId="0" fillId="33" borderId="58" xfId="0" applyNumberFormat="1" applyFont="1" applyFill="1" applyBorder="1" applyAlignment="1">
      <alignment/>
    </xf>
    <xf numFmtId="0" fontId="0" fillId="0" borderId="0" xfId="0" applyAlignment="1">
      <alignment horizontal="center" vertical="center"/>
    </xf>
    <xf numFmtId="164" fontId="4" fillId="0" borderId="49" xfId="0" applyNumberFormat="1" applyFont="1" applyFill="1" applyBorder="1" applyAlignment="1">
      <alignment horizontal="right"/>
    </xf>
    <xf numFmtId="0" fontId="0" fillId="0" borderId="8" xfId="0" applyFont="1" applyFill="1" applyBorder="1" applyAlignment="1">
      <alignment horizontal="left" wrapText="1"/>
    </xf>
    <xf numFmtId="0" fontId="0" fillId="0" borderId="59" xfId="0" applyFont="1" applyFill="1" applyBorder="1" applyAlignment="1">
      <alignment horizontal="left"/>
    </xf>
    <xf numFmtId="0" fontId="4" fillId="0" borderId="48" xfId="0" applyFont="1" applyFill="1" applyBorder="1" applyAlignment="1">
      <alignment horizontal="left"/>
    </xf>
    <xf numFmtId="164" fontId="4" fillId="33" borderId="52" xfId="0" applyNumberFormat="1" applyFont="1" applyFill="1" applyBorder="1" applyAlignment="1">
      <alignment/>
    </xf>
    <xf numFmtId="0" fontId="14" fillId="0" borderId="27" xfId="0" applyFont="1" applyBorder="1" applyAlignment="1">
      <alignment/>
    </xf>
    <xf numFmtId="0" fontId="6" fillId="0" borderId="27" xfId="0" applyFont="1" applyBorder="1" applyAlignment="1">
      <alignment/>
    </xf>
    <xf numFmtId="164" fontId="13" fillId="0" borderId="27" xfId="0" applyNumberFormat="1" applyFont="1" applyBorder="1" applyAlignment="1">
      <alignment/>
    </xf>
    <xf numFmtId="164" fontId="3" fillId="0" borderId="28" xfId="0" applyNumberFormat="1" applyFont="1" applyBorder="1" applyAlignment="1">
      <alignment/>
    </xf>
    <xf numFmtId="164" fontId="13" fillId="33" borderId="26" xfId="0" applyNumberFormat="1" applyFont="1" applyFill="1" applyBorder="1" applyAlignment="1">
      <alignment/>
    </xf>
    <xf numFmtId="164" fontId="13" fillId="34" borderId="29" xfId="0" applyNumberFormat="1" applyFont="1" applyFill="1" applyBorder="1" applyAlignment="1">
      <alignment/>
    </xf>
    <xf numFmtId="164" fontId="13" fillId="33" borderId="3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6" fillId="0" borderId="26" xfId="0" applyFont="1" applyBorder="1" applyAlignment="1">
      <alignment/>
    </xf>
    <xf numFmtId="0" fontId="6" fillId="0" borderId="28" xfId="0" applyFont="1" applyBorder="1" applyAlignment="1">
      <alignment/>
    </xf>
    <xf numFmtId="0" fontId="8" fillId="0" borderId="12" xfId="0" applyFont="1" applyBorder="1" applyAlignment="1">
      <alignment/>
    </xf>
    <xf numFmtId="164" fontId="8" fillId="0" borderId="30" xfId="0" applyNumberFormat="1" applyFont="1" applyBorder="1" applyAlignment="1">
      <alignment/>
    </xf>
    <xf numFmtId="164" fontId="13" fillId="0" borderId="28" xfId="0" applyNumberFormat="1" applyFont="1" applyBorder="1" applyAlignment="1">
      <alignment horizontal="center"/>
    </xf>
    <xf numFmtId="164" fontId="13" fillId="0" borderId="26" xfId="0" applyNumberFormat="1" applyFont="1" applyBorder="1" applyAlignment="1">
      <alignment horizontal="center"/>
    </xf>
    <xf numFmtId="164" fontId="13" fillId="0" borderId="29" xfId="0" applyNumberFormat="1" applyFont="1" applyBorder="1" applyAlignment="1">
      <alignment horizontal="center"/>
    </xf>
    <xf numFmtId="164" fontId="13" fillId="0" borderId="30" xfId="0" applyNumberFormat="1" applyFont="1" applyBorder="1" applyAlignment="1">
      <alignment horizontal="center"/>
    </xf>
    <xf numFmtId="164" fontId="13" fillId="0" borderId="71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72" xfId="0" applyFont="1" applyFill="1" applyBorder="1" applyAlignment="1">
      <alignment wrapText="1"/>
    </xf>
    <xf numFmtId="164" fontId="0" fillId="0" borderId="15" xfId="0" applyNumberFormat="1" applyFont="1" applyFill="1" applyBorder="1" applyAlignment="1">
      <alignment/>
    </xf>
    <xf numFmtId="164" fontId="16" fillId="33" borderId="14" xfId="0" applyNumberFormat="1" applyFont="1" applyFill="1" applyBorder="1" applyAlignment="1">
      <alignment/>
    </xf>
    <xf numFmtId="164" fontId="16" fillId="0" borderId="35" xfId="0" applyNumberFormat="1" applyFont="1" applyFill="1" applyBorder="1" applyAlignment="1">
      <alignment/>
    </xf>
    <xf numFmtId="164" fontId="16" fillId="33" borderId="31" xfId="0" applyNumberFormat="1" applyFont="1" applyFill="1" applyBorder="1" applyAlignment="1">
      <alignment/>
    </xf>
    <xf numFmtId="164" fontId="16" fillId="0" borderId="44" xfId="0" applyNumberFormat="1" applyFont="1" applyBorder="1" applyAlignment="1">
      <alignment/>
    </xf>
    <xf numFmtId="164" fontId="16" fillId="33" borderId="73" xfId="0" applyNumberFormat="1" applyFont="1" applyFill="1" applyBorder="1" applyAlignment="1">
      <alignment/>
    </xf>
    <xf numFmtId="164" fontId="16" fillId="0" borderId="21" xfId="0" applyNumberFormat="1" applyFont="1" applyBorder="1" applyAlignment="1">
      <alignment/>
    </xf>
    <xf numFmtId="164" fontId="16" fillId="0" borderId="37" xfId="0" applyNumberFormat="1" applyFont="1" applyBorder="1" applyAlignment="1">
      <alignment/>
    </xf>
    <xf numFmtId="164" fontId="16" fillId="34" borderId="37" xfId="0" applyNumberFormat="1" applyFont="1" applyFill="1" applyBorder="1" applyAlignment="1">
      <alignment/>
    </xf>
    <xf numFmtId="164" fontId="0" fillId="0" borderId="31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74" xfId="0" applyNumberFormat="1" applyBorder="1" applyAlignment="1">
      <alignment/>
    </xf>
    <xf numFmtId="0" fontId="0" fillId="0" borderId="17" xfId="0" applyFont="1" applyBorder="1" applyAlignment="1">
      <alignment/>
    </xf>
    <xf numFmtId="0" fontId="0" fillId="0" borderId="45" xfId="0" applyFont="1" applyBorder="1" applyAlignment="1">
      <alignment/>
    </xf>
    <xf numFmtId="164" fontId="0" fillId="35" borderId="44" xfId="0" applyNumberFormat="1" applyFont="1" applyFill="1" applyBorder="1" applyAlignment="1">
      <alignment/>
    </xf>
    <xf numFmtId="164" fontId="16" fillId="33" borderId="17" xfId="0" applyNumberFormat="1" applyFont="1" applyFill="1" applyBorder="1" applyAlignment="1">
      <alignment/>
    </xf>
    <xf numFmtId="164" fontId="16" fillId="35" borderId="42" xfId="0" applyNumberFormat="1" applyFont="1" applyFill="1" applyBorder="1" applyAlignment="1">
      <alignment/>
    </xf>
    <xf numFmtId="164" fontId="16" fillId="33" borderId="40" xfId="0" applyNumberFormat="1" applyFont="1" applyFill="1" applyBorder="1" applyAlignment="1">
      <alignment/>
    </xf>
    <xf numFmtId="164" fontId="16" fillId="35" borderId="44" xfId="0" applyNumberFormat="1" applyFont="1" applyFill="1" applyBorder="1" applyAlignment="1">
      <alignment/>
    </xf>
    <xf numFmtId="164" fontId="16" fillId="33" borderId="58" xfId="0" applyNumberFormat="1" applyFont="1" applyFill="1" applyBorder="1" applyAlignment="1">
      <alignment/>
    </xf>
    <xf numFmtId="164" fontId="16" fillId="0" borderId="39" xfId="0" applyNumberFormat="1" applyFont="1" applyBorder="1" applyAlignment="1">
      <alignment/>
    </xf>
    <xf numFmtId="164" fontId="16" fillId="33" borderId="38" xfId="0" applyNumberFormat="1" applyFont="1" applyFill="1" applyBorder="1" applyAlignment="1">
      <alignment/>
    </xf>
    <xf numFmtId="164" fontId="0" fillId="0" borderId="38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45" xfId="0" applyNumberFormat="1" applyFont="1" applyBorder="1" applyAlignment="1">
      <alignment/>
    </xf>
    <xf numFmtId="164" fontId="16" fillId="0" borderId="42" xfId="0" applyNumberFormat="1" applyFont="1" applyBorder="1" applyAlignment="1">
      <alignment/>
    </xf>
    <xf numFmtId="164" fontId="16" fillId="33" borderId="0" xfId="0" applyNumberFormat="1" applyFont="1" applyFill="1" applyBorder="1" applyAlignment="1">
      <alignment/>
    </xf>
    <xf numFmtId="164" fontId="16" fillId="0" borderId="0" xfId="0" applyNumberFormat="1" applyFont="1" applyBorder="1" applyAlignment="1">
      <alignment/>
    </xf>
    <xf numFmtId="164" fontId="16" fillId="33" borderId="74" xfId="0" applyNumberFormat="1" applyFont="1" applyFill="1" applyBorder="1" applyAlignment="1">
      <alignment/>
    </xf>
    <xf numFmtId="0" fontId="0" fillId="0" borderId="68" xfId="0" applyBorder="1" applyAlignment="1">
      <alignment/>
    </xf>
    <xf numFmtId="0" fontId="0" fillId="0" borderId="65" xfId="0" applyBorder="1" applyAlignment="1">
      <alignment wrapText="1"/>
    </xf>
    <xf numFmtId="164" fontId="0" fillId="0" borderId="68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68" xfId="0" applyFont="1" applyBorder="1" applyAlignment="1">
      <alignment/>
    </xf>
    <xf numFmtId="0" fontId="3" fillId="0" borderId="68" xfId="0" applyFont="1" applyBorder="1" applyAlignment="1">
      <alignment/>
    </xf>
    <xf numFmtId="0" fontId="4" fillId="0" borderId="68" xfId="0" applyFont="1" applyBorder="1" applyAlignment="1">
      <alignment/>
    </xf>
    <xf numFmtId="0" fontId="0" fillId="0" borderId="65" xfId="0" applyFont="1" applyBorder="1" applyAlignment="1">
      <alignment/>
    </xf>
    <xf numFmtId="164" fontId="3" fillId="0" borderId="68" xfId="0" applyNumberFormat="1" applyFont="1" applyBorder="1" applyAlignment="1">
      <alignment/>
    </xf>
    <xf numFmtId="164" fontId="3" fillId="33" borderId="11" xfId="0" applyNumberFormat="1" applyFont="1" applyFill="1" applyBorder="1" applyAlignment="1">
      <alignment/>
    </xf>
    <xf numFmtId="164" fontId="3" fillId="34" borderId="29" xfId="0" applyNumberFormat="1" applyFont="1" applyFill="1" applyBorder="1" applyAlignment="1">
      <alignment/>
    </xf>
    <xf numFmtId="164" fontId="3" fillId="33" borderId="26" xfId="0" applyNumberFormat="1" applyFont="1" applyFill="1" applyBorder="1" applyAlignment="1">
      <alignment/>
    </xf>
    <xf numFmtId="164" fontId="3" fillId="34" borderId="7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7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26" xfId="0" applyBorder="1" applyAlignment="1">
      <alignment/>
    </xf>
    <xf numFmtId="0" fontId="0" fillId="0" borderId="64" xfId="0" applyBorder="1" applyAlignment="1">
      <alignment/>
    </xf>
    <xf numFmtId="0" fontId="0" fillId="0" borderId="68" xfId="0" applyBorder="1" applyAlignment="1">
      <alignment/>
    </xf>
    <xf numFmtId="0" fontId="0" fillId="0" borderId="18" xfId="0" applyBorder="1" applyAlignment="1">
      <alignment/>
    </xf>
    <xf numFmtId="0" fontId="17" fillId="0" borderId="0" xfId="0" applyFont="1" applyAlignment="1">
      <alignment/>
    </xf>
    <xf numFmtId="164" fontId="4" fillId="0" borderId="66" xfId="0" applyNumberFormat="1" applyFont="1" applyFill="1" applyBorder="1" applyAlignment="1">
      <alignment/>
    </xf>
    <xf numFmtId="0" fontId="18" fillId="0" borderId="32" xfId="0" applyFont="1" applyFill="1" applyBorder="1" applyAlignment="1">
      <alignment wrapText="1"/>
    </xf>
    <xf numFmtId="0" fontId="4" fillId="0" borderId="18" xfId="0" applyFont="1" applyBorder="1" applyAlignment="1">
      <alignment/>
    </xf>
    <xf numFmtId="164" fontId="6" fillId="0" borderId="75" xfId="0" applyNumberFormat="1" applyFont="1" applyBorder="1" applyAlignment="1">
      <alignment/>
    </xf>
    <xf numFmtId="0" fontId="0" fillId="0" borderId="45" xfId="0" applyBorder="1" applyAlignment="1">
      <alignment/>
    </xf>
    <xf numFmtId="164" fontId="7" fillId="0" borderId="76" xfId="0" applyNumberFormat="1" applyFont="1" applyBorder="1" applyAlignment="1">
      <alignment/>
    </xf>
    <xf numFmtId="0" fontId="0" fillId="0" borderId="32" xfId="0" applyFont="1" applyFill="1" applyBorder="1" applyAlignment="1">
      <alignment/>
    </xf>
    <xf numFmtId="164" fontId="4" fillId="0" borderId="35" xfId="0" applyNumberFormat="1" applyFont="1" applyFill="1" applyBorder="1" applyAlignment="1">
      <alignment/>
    </xf>
    <xf numFmtId="164" fontId="4" fillId="33" borderId="31" xfId="0" applyNumberFormat="1" applyFont="1" applyFill="1" applyBorder="1" applyAlignment="1">
      <alignment/>
    </xf>
    <xf numFmtId="164" fontId="4" fillId="0" borderId="54" xfId="0" applyNumberFormat="1" applyFont="1" applyFill="1" applyBorder="1" applyAlignment="1">
      <alignment/>
    </xf>
    <xf numFmtId="164" fontId="4" fillId="0" borderId="46" xfId="0" applyNumberFormat="1" applyFont="1" applyFill="1" applyBorder="1" applyAlignment="1">
      <alignment/>
    </xf>
    <xf numFmtId="164" fontId="4" fillId="0" borderId="42" xfId="0" applyNumberFormat="1" applyFont="1" applyFill="1" applyBorder="1" applyAlignment="1">
      <alignment/>
    </xf>
    <xf numFmtId="164" fontId="4" fillId="0" borderId="51" xfId="0" applyNumberFormat="1" applyFont="1" applyFill="1" applyBorder="1" applyAlignment="1">
      <alignment/>
    </xf>
    <xf numFmtId="164" fontId="7" fillId="0" borderId="76" xfId="0" applyNumberFormat="1" applyFont="1" applyBorder="1" applyAlignment="1">
      <alignment/>
    </xf>
    <xf numFmtId="164" fontId="6" fillId="0" borderId="75" xfId="0" applyNumberFormat="1" applyFont="1" applyBorder="1" applyAlignment="1">
      <alignment/>
    </xf>
    <xf numFmtId="164" fontId="6" fillId="0" borderId="16" xfId="0" applyNumberFormat="1" applyFont="1" applyBorder="1" applyAlignment="1">
      <alignment/>
    </xf>
    <xf numFmtId="0" fontId="4" fillId="0" borderId="55" xfId="0" applyFont="1" applyFill="1" applyBorder="1" applyAlignment="1">
      <alignment horizontal="center" vertical="center"/>
    </xf>
    <xf numFmtId="164" fontId="4" fillId="33" borderId="55" xfId="0" applyNumberFormat="1" applyFont="1" applyFill="1" applyBorder="1" applyAlignment="1">
      <alignment/>
    </xf>
    <xf numFmtId="164" fontId="4" fillId="0" borderId="56" xfId="0" applyNumberFormat="1" applyFont="1" applyBorder="1" applyAlignment="1">
      <alignment/>
    </xf>
    <xf numFmtId="0" fontId="10" fillId="0" borderId="53" xfId="0" applyFont="1" applyFill="1" applyBorder="1" applyAlignment="1">
      <alignment/>
    </xf>
    <xf numFmtId="0" fontId="0" fillId="0" borderId="59" xfId="0" applyFont="1" applyFill="1" applyBorder="1" applyAlignment="1">
      <alignment horizontal="left" wrapText="1"/>
    </xf>
    <xf numFmtId="0" fontId="0" fillId="0" borderId="45" xfId="0" applyFont="1" applyBorder="1" applyAlignment="1">
      <alignment/>
    </xf>
    <xf numFmtId="164" fontId="4" fillId="0" borderId="34" xfId="0" applyNumberFormat="1" applyFont="1" applyFill="1" applyBorder="1" applyAlignment="1">
      <alignment/>
    </xf>
    <xf numFmtId="164" fontId="16" fillId="33" borderId="18" xfId="0" applyNumberFormat="1" applyFont="1" applyFill="1" applyBorder="1" applyAlignment="1">
      <alignment/>
    </xf>
    <xf numFmtId="164" fontId="16" fillId="0" borderId="62" xfId="0" applyNumberFormat="1" applyFont="1" applyBorder="1" applyAlignment="1">
      <alignment/>
    </xf>
    <xf numFmtId="164" fontId="16" fillId="33" borderId="63" xfId="0" applyNumberFormat="1" applyFont="1" applyFill="1" applyBorder="1" applyAlignment="1">
      <alignment/>
    </xf>
    <xf numFmtId="164" fontId="16" fillId="0" borderId="64" xfId="0" applyNumberFormat="1" applyFont="1" applyBorder="1" applyAlignment="1">
      <alignment/>
    </xf>
    <xf numFmtId="0" fontId="15" fillId="0" borderId="68" xfId="0" applyFont="1" applyBorder="1" applyAlignment="1">
      <alignment/>
    </xf>
    <xf numFmtId="0" fontId="4" fillId="0" borderId="27" xfId="0" applyFont="1" applyBorder="1" applyAlignment="1">
      <alignment/>
    </xf>
    <xf numFmtId="0" fontId="0" fillId="0" borderId="50" xfId="0" applyFont="1" applyBorder="1" applyAlignment="1">
      <alignment horizontal="center" vertical="center"/>
    </xf>
    <xf numFmtId="0" fontId="0" fillId="0" borderId="48" xfId="0" applyFont="1" applyBorder="1" applyAlignment="1">
      <alignment/>
    </xf>
    <xf numFmtId="164" fontId="4" fillId="36" borderId="49" xfId="0" applyNumberFormat="1" applyFont="1" applyFill="1" applyBorder="1" applyAlignment="1">
      <alignment/>
    </xf>
    <xf numFmtId="164" fontId="4" fillId="36" borderId="51" xfId="0" applyNumberFormat="1" applyFont="1" applyFill="1" applyBorder="1" applyAlignment="1">
      <alignment/>
    </xf>
    <xf numFmtId="0" fontId="4" fillId="0" borderId="73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/>
    </xf>
    <xf numFmtId="164" fontId="0" fillId="0" borderId="72" xfId="0" applyNumberFormat="1" applyFont="1" applyBorder="1" applyAlignment="1">
      <alignment/>
    </xf>
    <xf numFmtId="164" fontId="4" fillId="0" borderId="77" xfId="0" applyNumberFormat="1" applyFont="1" applyFill="1" applyBorder="1" applyAlignment="1">
      <alignment/>
    </xf>
    <xf numFmtId="164" fontId="4" fillId="33" borderId="73" xfId="0" applyNumberFormat="1" applyFont="1" applyFill="1" applyBorder="1" applyAlignment="1">
      <alignment/>
    </xf>
    <xf numFmtId="164" fontId="4" fillId="0" borderId="78" xfId="0" applyNumberFormat="1" applyFont="1" applyBorder="1" applyAlignment="1">
      <alignment/>
    </xf>
    <xf numFmtId="164" fontId="0" fillId="33" borderId="79" xfId="0" applyNumberFormat="1" applyFont="1" applyFill="1" applyBorder="1" applyAlignment="1">
      <alignment/>
    </xf>
    <xf numFmtId="0" fontId="10" fillId="0" borderId="72" xfId="0" applyFont="1" applyFill="1" applyBorder="1" applyAlignment="1">
      <alignment/>
    </xf>
    <xf numFmtId="164" fontId="7" fillId="0" borderId="0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0" fillId="0" borderId="20" xfId="0" applyBorder="1" applyAlignment="1">
      <alignment/>
    </xf>
    <xf numFmtId="164" fontId="7" fillId="0" borderId="22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23" xfId="0" applyFont="1" applyBorder="1" applyAlignment="1">
      <alignment/>
    </xf>
    <xf numFmtId="164" fontId="6" fillId="0" borderId="25" xfId="0" applyNumberFormat="1" applyFont="1" applyBorder="1" applyAlignment="1">
      <alignment/>
    </xf>
    <xf numFmtId="0" fontId="4" fillId="0" borderId="67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/>
    </xf>
    <xf numFmtId="164" fontId="4" fillId="33" borderId="67" xfId="0" applyNumberFormat="1" applyFont="1" applyFill="1" applyBorder="1" applyAlignment="1">
      <alignment/>
    </xf>
    <xf numFmtId="164" fontId="4" fillId="33" borderId="47" xfId="0" applyNumberFormat="1" applyFont="1" applyFill="1" applyBorder="1" applyAlignment="1">
      <alignment/>
    </xf>
    <xf numFmtId="164" fontId="4" fillId="33" borderId="79" xfId="0" applyNumberFormat="1" applyFont="1" applyFill="1" applyBorder="1" applyAlignment="1">
      <alignment/>
    </xf>
    <xf numFmtId="164" fontId="4" fillId="33" borderId="43" xfId="0" applyNumberFormat="1" applyFont="1" applyFill="1" applyBorder="1" applyAlignment="1">
      <alignment/>
    </xf>
    <xf numFmtId="0" fontId="10" fillId="0" borderId="72" xfId="0" applyFont="1" applyFill="1" applyBorder="1" applyAlignment="1">
      <alignment wrapText="1"/>
    </xf>
    <xf numFmtId="0" fontId="5" fillId="0" borderId="80" xfId="0" applyFont="1" applyBorder="1" applyAlignment="1">
      <alignment wrapText="1"/>
    </xf>
    <xf numFmtId="4" fontId="13" fillId="33" borderId="0" xfId="0" applyNumberFormat="1" applyFont="1" applyFill="1" applyBorder="1" applyAlignment="1">
      <alignment/>
    </xf>
    <xf numFmtId="164" fontId="13" fillId="34" borderId="0" xfId="0" applyNumberFormat="1" applyFont="1" applyFill="1" applyBorder="1" applyAlignment="1">
      <alignment/>
    </xf>
    <xf numFmtId="164" fontId="13" fillId="33" borderId="0" xfId="0" applyNumberFormat="1" applyFont="1" applyFill="1" applyBorder="1" applyAlignment="1">
      <alignment/>
    </xf>
    <xf numFmtId="164" fontId="13" fillId="34" borderId="0" xfId="0" applyNumberFormat="1" applyFont="1" applyFill="1" applyBorder="1" applyAlignment="1">
      <alignment/>
    </xf>
    <xf numFmtId="164" fontId="8" fillId="33" borderId="0" xfId="0" applyNumberFormat="1" applyFont="1" applyFill="1" applyBorder="1" applyAlignment="1">
      <alignment/>
    </xf>
    <xf numFmtId="164" fontId="8" fillId="34" borderId="0" xfId="0" applyNumberFormat="1" applyFont="1" applyFill="1" applyBorder="1" applyAlignment="1">
      <alignment/>
    </xf>
    <xf numFmtId="0" fontId="0" fillId="0" borderId="72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10" fillId="0" borderId="72" xfId="0" applyFont="1" applyFill="1" applyBorder="1" applyAlignment="1">
      <alignment horizontal="left" wrapText="1"/>
    </xf>
    <xf numFmtId="0" fontId="1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48" xfId="0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4" fillId="0" borderId="80" xfId="0" applyFont="1" applyBorder="1" applyAlignment="1">
      <alignment/>
    </xf>
    <xf numFmtId="0" fontId="0" fillId="0" borderId="68" xfId="0" applyFont="1" applyBorder="1" applyAlignment="1">
      <alignment/>
    </xf>
    <xf numFmtId="164" fontId="6" fillId="0" borderId="76" xfId="0" applyNumberFormat="1" applyFont="1" applyBorder="1" applyAlignment="1">
      <alignment/>
    </xf>
    <xf numFmtId="0" fontId="10" fillId="0" borderId="8" xfId="0" applyFont="1" applyFill="1" applyBorder="1" applyAlignment="1">
      <alignment/>
    </xf>
    <xf numFmtId="0" fontId="0" fillId="0" borderId="81" xfId="0" applyFont="1" applyBorder="1" applyAlignment="1">
      <alignment/>
    </xf>
    <xf numFmtId="0" fontId="0" fillId="0" borderId="82" xfId="0" applyBorder="1" applyAlignment="1">
      <alignment/>
    </xf>
    <xf numFmtId="0" fontId="0" fillId="0" borderId="18" xfId="0" applyBorder="1" applyAlignment="1">
      <alignment/>
    </xf>
    <xf numFmtId="0" fontId="0" fillId="0" borderId="68" xfId="0" applyBorder="1" applyAlignment="1">
      <alignment/>
    </xf>
    <xf numFmtId="0" fontId="0" fillId="0" borderId="82" xfId="0" applyFont="1" applyBorder="1" applyAlignment="1">
      <alignment/>
    </xf>
    <xf numFmtId="0" fontId="4" fillId="0" borderId="17" xfId="0" applyFont="1" applyBorder="1" applyAlignment="1">
      <alignment wrapText="1"/>
    </xf>
    <xf numFmtId="0" fontId="0" fillId="0" borderId="45" xfId="0" applyBorder="1" applyAlignment="1">
      <alignment wrapText="1"/>
    </xf>
    <xf numFmtId="0" fontId="0" fillId="0" borderId="44" xfId="0" applyBorder="1" applyAlignment="1">
      <alignment wrapText="1"/>
    </xf>
    <xf numFmtId="0" fontId="5" fillId="0" borderId="14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59" xfId="0" applyFont="1" applyFill="1" applyBorder="1" applyAlignment="1">
      <alignment wrapText="1"/>
    </xf>
    <xf numFmtId="0" fontId="0" fillId="0" borderId="65" xfId="0" applyBorder="1" applyAlignment="1">
      <alignment wrapText="1"/>
    </xf>
    <xf numFmtId="0" fontId="0" fillId="0" borderId="11" xfId="0" applyBorder="1" applyAlignment="1">
      <alignment/>
    </xf>
    <xf numFmtId="0" fontId="0" fillId="0" borderId="71" xfId="0" applyBorder="1" applyAlignment="1">
      <alignment/>
    </xf>
    <xf numFmtId="164" fontId="0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Styl 1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6"/>
  <sheetViews>
    <sheetView tabSelected="1" zoomScalePageLayoutView="0" workbookViewId="0" topLeftCell="A1">
      <selection activeCell="I17" sqref="I17"/>
    </sheetView>
  </sheetViews>
  <sheetFormatPr defaultColWidth="9.140625" defaultRowHeight="12.75"/>
  <cols>
    <col min="1" max="1" width="5.421875" style="0" customWidth="1"/>
    <col min="2" max="2" width="5.140625" style="0" customWidth="1"/>
    <col min="3" max="3" width="7.8515625" style="0" customWidth="1"/>
    <col min="4" max="4" width="9.57421875" style="0" customWidth="1"/>
    <col min="5" max="5" width="50.7109375" style="0" customWidth="1"/>
    <col min="6" max="6" width="11.00390625" style="0" customWidth="1"/>
    <col min="7" max="7" width="9.8515625" style="0" customWidth="1"/>
    <col min="8" max="8" width="10.421875" style="0" customWidth="1"/>
    <col min="9" max="9" width="10.28125" style="0" customWidth="1"/>
    <col min="10" max="10" width="13.57421875" style="0" customWidth="1"/>
    <col min="11" max="14" width="12.7109375" style="0" customWidth="1"/>
    <col min="15" max="16" width="11.140625" style="0" hidden="1" customWidth="1"/>
    <col min="17" max="17" width="13.421875" style="0" hidden="1" customWidth="1"/>
    <col min="18" max="28" width="11.140625" style="0" hidden="1" customWidth="1"/>
    <col min="29" max="29" width="11.421875" style="0" bestFit="1" customWidth="1"/>
  </cols>
  <sheetData>
    <row r="1" ht="12.75">
      <c r="A1" s="207" t="s">
        <v>125</v>
      </c>
    </row>
    <row r="2" spans="1:11" s="3" customFormat="1" ht="20.25" customHeight="1">
      <c r="A2" s="1" t="s">
        <v>90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3" customFormat="1" ht="15" customHeight="1" thickBot="1">
      <c r="A3" s="1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4" s="3" customFormat="1" ht="15" customHeight="1" thickBot="1">
      <c r="A4" s="1"/>
      <c r="B4" s="2"/>
      <c r="C4" s="2"/>
      <c r="D4" s="2"/>
      <c r="E4" s="4" t="s">
        <v>0</v>
      </c>
      <c r="F4" s="5"/>
      <c r="G4" s="5"/>
      <c r="H4" s="5"/>
      <c r="I4" s="6"/>
      <c r="J4" s="7">
        <v>115000</v>
      </c>
      <c r="K4" s="8"/>
      <c r="L4" s="9"/>
      <c r="M4" s="9"/>
      <c r="N4" s="9"/>
    </row>
    <row r="5" spans="1:14" ht="15" customHeight="1">
      <c r="A5" s="3"/>
      <c r="B5" s="3"/>
      <c r="C5" s="3"/>
      <c r="E5" s="10" t="s">
        <v>1</v>
      </c>
      <c r="F5" s="11"/>
      <c r="G5" s="11"/>
      <c r="H5" s="11"/>
      <c r="I5" s="11"/>
      <c r="J5" s="12">
        <v>-115000</v>
      </c>
      <c r="K5" s="13"/>
      <c r="L5" s="13"/>
      <c r="M5" s="13"/>
      <c r="N5" s="13"/>
    </row>
    <row r="6" spans="1:14" ht="15" customHeight="1">
      <c r="A6" s="3"/>
      <c r="B6" s="3"/>
      <c r="C6" s="3"/>
      <c r="E6" s="14" t="s">
        <v>2</v>
      </c>
      <c r="F6" s="127"/>
      <c r="G6" s="127"/>
      <c r="H6" s="127"/>
      <c r="I6" s="81"/>
      <c r="J6" s="286">
        <f>SUM(J4:J5)</f>
        <v>0</v>
      </c>
      <c r="K6" s="13"/>
      <c r="L6" s="13"/>
      <c r="M6" s="13"/>
      <c r="N6" s="13"/>
    </row>
    <row r="7" spans="1:14" ht="32.25" customHeight="1">
      <c r="A7" s="3"/>
      <c r="B7" s="3"/>
      <c r="C7" s="3"/>
      <c r="E7" s="362" t="s">
        <v>109</v>
      </c>
      <c r="F7" s="363"/>
      <c r="G7" s="363"/>
      <c r="H7" s="363"/>
      <c r="I7" s="364"/>
      <c r="J7" s="286">
        <v>46605.7</v>
      </c>
      <c r="K7" s="13"/>
      <c r="L7" s="13"/>
      <c r="M7" s="13"/>
      <c r="N7" s="13"/>
    </row>
    <row r="8" spans="1:14" ht="15" customHeight="1" thickBot="1">
      <c r="A8" s="3"/>
      <c r="B8" s="3"/>
      <c r="C8" s="3"/>
      <c r="E8" s="17" t="s">
        <v>75</v>
      </c>
      <c r="F8" s="257"/>
      <c r="G8" s="257"/>
      <c r="H8" s="257"/>
      <c r="I8" s="270"/>
      <c r="J8" s="287">
        <v>161605.7</v>
      </c>
      <c r="K8" s="13"/>
      <c r="L8" s="13"/>
      <c r="M8" s="13"/>
      <c r="N8" s="13"/>
    </row>
    <row r="9" spans="1:14" ht="28.5" customHeight="1">
      <c r="A9" s="3"/>
      <c r="B9" s="3"/>
      <c r="C9" s="3"/>
      <c r="E9" s="365" t="s">
        <v>108</v>
      </c>
      <c r="F9" s="366"/>
      <c r="G9" s="366"/>
      <c r="H9" s="366"/>
      <c r="I9" s="367"/>
      <c r="J9" s="12">
        <v>-1317.2</v>
      </c>
      <c r="K9" s="13"/>
      <c r="L9" s="13"/>
      <c r="M9" s="13"/>
      <c r="N9" s="13"/>
    </row>
    <row r="10" spans="1:14" ht="15" customHeight="1" thickBot="1">
      <c r="A10" s="3"/>
      <c r="B10" s="3"/>
      <c r="C10" s="3"/>
      <c r="E10" s="17" t="s">
        <v>91</v>
      </c>
      <c r="F10" s="257"/>
      <c r="G10" s="257"/>
      <c r="H10" s="257"/>
      <c r="I10" s="270"/>
      <c r="J10" s="287">
        <f>SUM(J8:J9)</f>
        <v>160288.5</v>
      </c>
      <c r="K10" s="13"/>
      <c r="L10" s="13"/>
      <c r="M10" s="13"/>
      <c r="N10" s="13"/>
    </row>
    <row r="11" spans="1:14" ht="34.5" customHeight="1">
      <c r="A11" s="3"/>
      <c r="B11" s="3"/>
      <c r="C11" s="3"/>
      <c r="E11" s="334" t="s">
        <v>110</v>
      </c>
      <c r="F11" s="321"/>
      <c r="G11" s="321"/>
      <c r="H11" s="316"/>
      <c r="I11" s="317"/>
      <c r="J11" s="318">
        <v>-7324.4</v>
      </c>
      <c r="K11" s="13"/>
      <c r="L11" s="13"/>
      <c r="M11" s="13"/>
      <c r="N11" s="13"/>
    </row>
    <row r="12" spans="1:14" ht="15" customHeight="1">
      <c r="A12" s="3"/>
      <c r="B12" s="3"/>
      <c r="C12" s="3"/>
      <c r="E12" s="322" t="s">
        <v>93</v>
      </c>
      <c r="F12" s="127"/>
      <c r="G12" s="127"/>
      <c r="H12" s="127"/>
      <c r="I12" s="81"/>
      <c r="J12" s="286">
        <v>14763</v>
      </c>
      <c r="K12" s="13"/>
      <c r="L12" s="13"/>
      <c r="M12" s="13"/>
      <c r="N12" s="13"/>
    </row>
    <row r="13" spans="1:14" ht="15" customHeight="1" thickBot="1">
      <c r="A13" s="3"/>
      <c r="B13" s="3"/>
      <c r="C13" s="3"/>
      <c r="E13" s="323" t="s">
        <v>94</v>
      </c>
      <c r="F13" s="320" t="s">
        <v>100</v>
      </c>
      <c r="G13" s="320"/>
      <c r="H13" s="18"/>
      <c r="I13" s="19"/>
      <c r="J13" s="324">
        <f>SUM(J10:J12)</f>
        <v>167727.1</v>
      </c>
      <c r="K13" s="13"/>
      <c r="L13" s="13"/>
      <c r="M13" s="13"/>
      <c r="N13" s="13"/>
    </row>
    <row r="14" spans="1:14" ht="15" customHeight="1">
      <c r="A14" s="3"/>
      <c r="B14" s="3"/>
      <c r="C14" s="3"/>
      <c r="E14" s="20"/>
      <c r="F14" s="319"/>
      <c r="G14" s="319"/>
      <c r="H14" s="15"/>
      <c r="I14" s="16"/>
      <c r="J14" s="315"/>
      <c r="K14" s="13"/>
      <c r="L14" s="13"/>
      <c r="M14" s="13"/>
      <c r="N14" s="13"/>
    </row>
    <row r="15" spans="1:14" ht="15" customHeight="1" thickBot="1">
      <c r="A15" t="s">
        <v>3</v>
      </c>
      <c r="E15" s="20"/>
      <c r="F15" s="20"/>
      <c r="G15" s="20"/>
      <c r="H15" s="20"/>
      <c r="I15" s="20"/>
      <c r="J15" s="21"/>
      <c r="K15" s="13"/>
      <c r="L15" s="13"/>
      <c r="M15" s="13"/>
      <c r="N15" s="13"/>
    </row>
    <row r="16" spans="1:16" ht="15" customHeight="1" thickBot="1">
      <c r="A16" s="23" t="s">
        <v>4</v>
      </c>
      <c r="B16" s="24"/>
      <c r="C16" s="24"/>
      <c r="D16" s="25"/>
      <c r="E16" s="25"/>
      <c r="F16" s="25"/>
      <c r="G16" s="25"/>
      <c r="H16" s="25"/>
      <c r="I16" s="25"/>
      <c r="J16" s="26">
        <v>115000</v>
      </c>
      <c r="K16" s="13"/>
      <c r="L16" s="13"/>
      <c r="M16" s="13"/>
      <c r="N16" s="13"/>
      <c r="O16" s="16"/>
      <c r="P16" s="16"/>
    </row>
    <row r="17" spans="1:16" ht="15" customHeight="1">
      <c r="A17" s="10" t="s">
        <v>5</v>
      </c>
      <c r="B17" s="11"/>
      <c r="C17" s="11"/>
      <c r="D17" s="27"/>
      <c r="E17" s="28" t="s">
        <v>6</v>
      </c>
      <c r="F17" s="28"/>
      <c r="G17" s="28"/>
      <c r="H17" s="28"/>
      <c r="I17" s="29"/>
      <c r="J17" s="30">
        <v>-115000</v>
      </c>
      <c r="K17" s="13"/>
      <c r="L17" s="13"/>
      <c r="M17" s="13"/>
      <c r="N17" s="13"/>
      <c r="O17" s="16"/>
      <c r="P17" s="16"/>
    </row>
    <row r="18" spans="1:16" ht="15" customHeight="1" thickBot="1">
      <c r="A18" s="31" t="s">
        <v>2</v>
      </c>
      <c r="B18" s="19"/>
      <c r="C18" s="19"/>
      <c r="D18" s="32"/>
      <c r="E18" s="32"/>
      <c r="F18" s="32"/>
      <c r="G18" s="32"/>
      <c r="H18" s="32"/>
      <c r="I18" s="33"/>
      <c r="J18" s="34">
        <f>SUM(J16:J17)</f>
        <v>0</v>
      </c>
      <c r="K18" s="35"/>
      <c r="L18" s="13"/>
      <c r="M18" s="13"/>
      <c r="N18" s="13"/>
      <c r="O18" s="16"/>
      <c r="P18" s="16"/>
    </row>
    <row r="19" spans="1:16" ht="15" customHeight="1">
      <c r="A19" s="14" t="s">
        <v>77</v>
      </c>
      <c r="B19" s="127"/>
      <c r="C19" s="127"/>
      <c r="D19" s="11"/>
      <c r="E19" s="235" t="s">
        <v>76</v>
      </c>
      <c r="F19" s="127"/>
      <c r="G19" s="127"/>
      <c r="H19" s="127"/>
      <c r="I19" s="81"/>
      <c r="J19" s="288">
        <v>46605.7</v>
      </c>
      <c r="K19" s="35"/>
      <c r="L19" s="13"/>
      <c r="M19" s="13"/>
      <c r="N19" s="13"/>
      <c r="O19" s="16"/>
      <c r="P19" s="16"/>
    </row>
    <row r="20" spans="1:16" ht="15" customHeight="1">
      <c r="A20" s="14" t="s">
        <v>81</v>
      </c>
      <c r="B20" s="81"/>
      <c r="C20" s="81"/>
      <c r="D20" s="277"/>
      <c r="E20" s="277"/>
      <c r="F20" s="294" t="s">
        <v>95</v>
      </c>
      <c r="G20" s="294"/>
      <c r="H20" s="277"/>
      <c r="I20" s="277"/>
      <c r="J20" s="278">
        <v>-34605.7</v>
      </c>
      <c r="K20" s="35"/>
      <c r="L20" s="13"/>
      <c r="M20" s="13"/>
      <c r="N20" s="13"/>
      <c r="O20" s="16"/>
      <c r="P20" s="16"/>
    </row>
    <row r="21" spans="1:16" ht="15" customHeight="1" thickBot="1">
      <c r="A21" s="275" t="s">
        <v>2</v>
      </c>
      <c r="B21" s="255"/>
      <c r="C21" s="270"/>
      <c r="D21" s="251"/>
      <c r="E21" s="251"/>
      <c r="F21" s="251"/>
      <c r="G21" s="251"/>
      <c r="H21" s="251"/>
      <c r="I21" s="251"/>
      <c r="J21" s="276">
        <f>SUM(J19:J20)</f>
        <v>12000</v>
      </c>
      <c r="K21" s="35"/>
      <c r="L21" s="13"/>
      <c r="M21" s="13"/>
      <c r="N21" s="13"/>
      <c r="O21" s="16"/>
      <c r="P21" s="16"/>
    </row>
    <row r="22" spans="1:16" ht="20.25" customHeight="1" thickBot="1">
      <c r="A22" s="365" t="s">
        <v>92</v>
      </c>
      <c r="B22" s="366"/>
      <c r="C22" s="366"/>
      <c r="D22" s="366"/>
      <c r="E22" s="366"/>
      <c r="F22" s="366"/>
      <c r="G22" s="366"/>
      <c r="H22" s="366"/>
      <c r="I22" s="367"/>
      <c r="J22" s="30">
        <v>-1317.2</v>
      </c>
      <c r="K22" s="35"/>
      <c r="L22" s="13"/>
      <c r="M22" s="13"/>
      <c r="N22" s="13"/>
      <c r="O22" s="16"/>
      <c r="P22" s="16"/>
    </row>
    <row r="23" spans="1:16" ht="15" customHeight="1" thickBot="1">
      <c r="A23" s="275" t="s">
        <v>98</v>
      </c>
      <c r="B23" s="255"/>
      <c r="C23" s="270"/>
      <c r="D23" s="251"/>
      <c r="E23" s="251"/>
      <c r="F23" s="251"/>
      <c r="G23" s="251"/>
      <c r="H23" s="251"/>
      <c r="I23" s="251"/>
      <c r="J23" s="26">
        <f>SUM(J21:J22)</f>
        <v>10682.8</v>
      </c>
      <c r="K23" s="35"/>
      <c r="L23" s="13"/>
      <c r="M23" s="13"/>
      <c r="N23" s="13"/>
      <c r="O23" s="16"/>
      <c r="P23" s="16"/>
    </row>
    <row r="24" spans="1:16" ht="15" customHeight="1">
      <c r="A24" s="353" t="s">
        <v>113</v>
      </c>
      <c r="B24" s="321"/>
      <c r="C24" s="317"/>
      <c r="D24" s="27"/>
      <c r="E24" s="27"/>
      <c r="F24" s="28" t="s">
        <v>99</v>
      </c>
      <c r="G24" s="28"/>
      <c r="H24" s="27"/>
      <c r="I24" s="27"/>
      <c r="J24" s="30">
        <v>14763</v>
      </c>
      <c r="K24" s="35"/>
      <c r="L24" s="13"/>
      <c r="M24" s="13"/>
      <c r="N24" s="13"/>
      <c r="O24" s="16"/>
      <c r="P24" s="16"/>
    </row>
    <row r="25" spans="1:16" ht="15" customHeight="1">
      <c r="A25" s="14" t="s">
        <v>112</v>
      </c>
      <c r="B25" s="235"/>
      <c r="C25" s="81"/>
      <c r="D25" s="277"/>
      <c r="E25" s="277"/>
      <c r="F25" s="294" t="s">
        <v>99</v>
      </c>
      <c r="G25" s="294"/>
      <c r="H25" s="277"/>
      <c r="I25" s="277"/>
      <c r="J25" s="355">
        <f>SUM(J23:J24)</f>
        <v>25445.8</v>
      </c>
      <c r="K25" s="35"/>
      <c r="L25" s="13"/>
      <c r="M25" s="13"/>
      <c r="N25" s="13"/>
      <c r="O25" s="16"/>
      <c r="P25" s="16"/>
    </row>
    <row r="26" spans="1:16" ht="15" customHeight="1" thickBot="1">
      <c r="A26" s="275" t="s">
        <v>2</v>
      </c>
      <c r="B26" s="255"/>
      <c r="C26" s="270"/>
      <c r="D26" s="251"/>
      <c r="E26" s="251"/>
      <c r="F26" s="354" t="s">
        <v>99</v>
      </c>
      <c r="G26" s="354"/>
      <c r="H26" s="251"/>
      <c r="I26" s="251"/>
      <c r="J26" s="276">
        <v>0</v>
      </c>
      <c r="K26" s="35"/>
      <c r="L26" s="13"/>
      <c r="M26" s="13"/>
      <c r="N26" s="13"/>
      <c r="O26" s="16"/>
      <c r="P26" s="16"/>
    </row>
    <row r="27" spans="1:14" ht="15" customHeight="1" thickBot="1">
      <c r="A27" s="16"/>
      <c r="B27" s="16"/>
      <c r="C27" s="16"/>
      <c r="D27" s="36"/>
      <c r="E27" s="36"/>
      <c r="F27" s="36"/>
      <c r="G27" s="36"/>
      <c r="H27" s="36"/>
      <c r="I27" s="36"/>
      <c r="J27" s="37"/>
      <c r="K27" s="13" t="s">
        <v>7</v>
      </c>
      <c r="L27" s="13"/>
      <c r="M27" s="13"/>
      <c r="N27" s="13"/>
    </row>
    <row r="28" spans="1:28" ht="57.75" customHeight="1" thickBot="1">
      <c r="A28" s="16"/>
      <c r="B28" s="16"/>
      <c r="C28" s="16"/>
      <c r="D28" s="36"/>
      <c r="E28" s="36"/>
      <c r="F28" s="36"/>
      <c r="G28" s="36"/>
      <c r="H28" s="36"/>
      <c r="I28" s="36"/>
      <c r="J28" s="37"/>
      <c r="K28" s="377" t="s">
        <v>8</v>
      </c>
      <c r="L28" s="370"/>
      <c r="M28" s="370"/>
      <c r="N28" s="369"/>
      <c r="O28" s="370"/>
      <c r="P28" s="369"/>
      <c r="Q28" s="368" t="s">
        <v>9</v>
      </c>
      <c r="R28" s="369"/>
      <c r="S28" s="375"/>
      <c r="T28" s="376"/>
      <c r="U28" s="368" t="s">
        <v>10</v>
      </c>
      <c r="V28" s="369"/>
      <c r="W28" s="368" t="s">
        <v>11</v>
      </c>
      <c r="X28" s="369"/>
      <c r="Y28" s="368" t="s">
        <v>12</v>
      </c>
      <c r="Z28" s="369"/>
      <c r="AA28" s="368" t="s">
        <v>13</v>
      </c>
      <c r="AB28" s="369"/>
    </row>
    <row r="29" spans="1:28" ht="117" customHeight="1" thickBot="1">
      <c r="A29" s="38" t="s">
        <v>14</v>
      </c>
      <c r="B29" s="39" t="s">
        <v>15</v>
      </c>
      <c r="C29" s="39" t="s">
        <v>16</v>
      </c>
      <c r="D29" s="40" t="s">
        <v>17</v>
      </c>
      <c r="E29" s="40" t="s">
        <v>18</v>
      </c>
      <c r="F29" s="40" t="s">
        <v>19</v>
      </c>
      <c r="G29" s="40" t="s">
        <v>107</v>
      </c>
      <c r="H29" s="40" t="s">
        <v>20</v>
      </c>
      <c r="I29" s="40" t="s">
        <v>21</v>
      </c>
      <c r="J29" s="41" t="s">
        <v>57</v>
      </c>
      <c r="K29" s="42" t="s">
        <v>96</v>
      </c>
      <c r="L29" s="43" t="s">
        <v>22</v>
      </c>
      <c r="M29" s="44" t="s">
        <v>97</v>
      </c>
      <c r="N29" s="43" t="s">
        <v>22</v>
      </c>
      <c r="O29" s="42" t="s">
        <v>23</v>
      </c>
      <c r="P29" s="45" t="s">
        <v>22</v>
      </c>
      <c r="Q29" s="42" t="s">
        <v>24</v>
      </c>
      <c r="R29" s="45" t="s">
        <v>22</v>
      </c>
      <c r="S29" s="46" t="s">
        <v>23</v>
      </c>
      <c r="T29" s="45" t="s">
        <v>22</v>
      </c>
      <c r="U29" s="46" t="s">
        <v>23</v>
      </c>
      <c r="V29" s="45" t="s">
        <v>22</v>
      </c>
      <c r="W29" s="46" t="s">
        <v>23</v>
      </c>
      <c r="X29" s="45" t="s">
        <v>22</v>
      </c>
      <c r="Y29" s="46" t="s">
        <v>23</v>
      </c>
      <c r="Z29" s="45" t="s">
        <v>22</v>
      </c>
      <c r="AA29" s="46" t="s">
        <v>23</v>
      </c>
      <c r="AB29" s="45" t="s">
        <v>22</v>
      </c>
    </row>
    <row r="30" spans="1:28" ht="12.75" customHeight="1">
      <c r="A30" s="47"/>
      <c r="B30" s="48">
        <v>2212</v>
      </c>
      <c r="C30" s="48"/>
      <c r="D30" s="49" t="s">
        <v>64</v>
      </c>
      <c r="E30" s="50" t="s">
        <v>25</v>
      </c>
      <c r="F30" s="50"/>
      <c r="G30" s="50"/>
      <c r="H30" s="50"/>
      <c r="I30" s="51"/>
      <c r="J30" s="52"/>
      <c r="K30" s="53"/>
      <c r="L30" s="54"/>
      <c r="M30" s="55"/>
      <c r="N30" s="54"/>
      <c r="O30" s="56"/>
      <c r="P30" s="57"/>
      <c r="Q30" s="58"/>
      <c r="R30" s="59"/>
      <c r="S30" s="60"/>
      <c r="T30" s="61"/>
      <c r="U30" s="60"/>
      <c r="V30" s="62"/>
      <c r="W30" s="63"/>
      <c r="X30" s="16"/>
      <c r="Y30" s="60"/>
      <c r="Z30" s="62"/>
      <c r="AA30" s="60"/>
      <c r="AB30" s="62"/>
    </row>
    <row r="31" spans="1:28" ht="12.75" customHeight="1">
      <c r="A31" s="64"/>
      <c r="B31" s="65"/>
      <c r="C31" s="65">
        <v>6351</v>
      </c>
      <c r="D31" s="65"/>
      <c r="E31" s="66"/>
      <c r="F31" s="66"/>
      <c r="G31" s="66"/>
      <c r="H31" s="66"/>
      <c r="I31" s="67"/>
      <c r="J31" s="68"/>
      <c r="K31" s="69"/>
      <c r="L31" s="70"/>
      <c r="M31" s="71">
        <v>6015.6</v>
      </c>
      <c r="N31" s="70"/>
      <c r="O31" s="72"/>
      <c r="P31" s="73"/>
      <c r="Q31" s="74"/>
      <c r="R31" s="75"/>
      <c r="S31" s="76"/>
      <c r="T31" s="77"/>
      <c r="U31" s="78"/>
      <c r="V31" s="79"/>
      <c r="W31" s="80"/>
      <c r="X31" s="81"/>
      <c r="Y31" s="78"/>
      <c r="Z31" s="79"/>
      <c r="AA31" s="78"/>
      <c r="AB31" s="79"/>
    </row>
    <row r="32" spans="1:28" ht="12.75" customHeight="1" thickBot="1">
      <c r="A32" s="302"/>
      <c r="B32" s="96"/>
      <c r="C32" s="96">
        <v>6351</v>
      </c>
      <c r="D32" s="96"/>
      <c r="E32" s="303" t="s">
        <v>26</v>
      </c>
      <c r="F32" s="303"/>
      <c r="G32" s="303"/>
      <c r="H32" s="303"/>
      <c r="I32" s="98"/>
      <c r="J32" s="304">
        <v>20000</v>
      </c>
      <c r="K32" s="100"/>
      <c r="L32" s="305">
        <f>SUM(J32:K32)</f>
        <v>20000</v>
      </c>
      <c r="M32" s="198">
        <f>SUM(M31)</f>
        <v>6015.6</v>
      </c>
      <c r="N32" s="305">
        <f>SUM(L32:M32)</f>
        <v>26015.6</v>
      </c>
      <c r="O32" s="72"/>
      <c r="P32" s="84">
        <f>SUM(N32:O32)</f>
        <v>26015.6</v>
      </c>
      <c r="Q32" s="83">
        <f>SUM(Q31)</f>
        <v>0</v>
      </c>
      <c r="R32" s="85">
        <f>SUM(P32:Q32)</f>
        <v>26015.6</v>
      </c>
      <c r="S32" s="76"/>
      <c r="T32" s="85">
        <f>SUM(R32:S32)</f>
        <v>26015.6</v>
      </c>
      <c r="U32" s="86">
        <f>SUM(U31)</f>
        <v>0</v>
      </c>
      <c r="V32" s="85">
        <f>SUM(U32)</f>
        <v>0</v>
      </c>
      <c r="W32" s="86"/>
      <c r="X32" s="87">
        <f>SUM(V32:W32)</f>
        <v>0</v>
      </c>
      <c r="Y32" s="86">
        <f>SUM(Y31)</f>
        <v>0</v>
      </c>
      <c r="Z32" s="85">
        <f>SUM(X32:Y32)</f>
        <v>0</v>
      </c>
      <c r="AA32" s="86">
        <f>SUM(AA31)</f>
        <v>0</v>
      </c>
      <c r="AB32" s="85">
        <f>SUM(Z32:AA32)</f>
        <v>0</v>
      </c>
    </row>
    <row r="33" spans="1:28" ht="12.75" customHeight="1">
      <c r="A33" s="108"/>
      <c r="B33" s="109">
        <v>2212</v>
      </c>
      <c r="C33" s="109"/>
      <c r="D33" s="161" t="s">
        <v>28</v>
      </c>
      <c r="E33" s="111" t="s">
        <v>29</v>
      </c>
      <c r="F33" s="143"/>
      <c r="G33" s="143"/>
      <c r="H33" s="143"/>
      <c r="I33" s="112"/>
      <c r="J33" s="113"/>
      <c r="K33" s="114"/>
      <c r="L33" s="115"/>
      <c r="M33" s="116"/>
      <c r="N33" s="117"/>
      <c r="O33" s="118"/>
      <c r="P33" s="119"/>
      <c r="Q33" s="74"/>
      <c r="R33" s="75"/>
      <c r="S33" s="60"/>
      <c r="T33" s="61"/>
      <c r="U33" s="74"/>
      <c r="V33" s="61"/>
      <c r="W33" s="120"/>
      <c r="X33" s="15"/>
      <c r="Y33" s="74"/>
      <c r="Z33" s="61"/>
      <c r="AA33" s="74"/>
      <c r="AB33" s="61"/>
    </row>
    <row r="34" spans="1:28" ht="12.75" customHeight="1">
      <c r="A34" s="121"/>
      <c r="B34" s="122"/>
      <c r="C34" s="122">
        <v>6121</v>
      </c>
      <c r="D34" s="129"/>
      <c r="E34" s="134"/>
      <c r="F34" s="135"/>
      <c r="G34" s="135"/>
      <c r="H34" s="135"/>
      <c r="I34" s="112"/>
      <c r="J34" s="124"/>
      <c r="K34" s="69">
        <v>500</v>
      </c>
      <c r="L34" s="70"/>
      <c r="M34" s="71">
        <v>-7324.4</v>
      </c>
      <c r="N34" s="125"/>
      <c r="O34" s="72"/>
      <c r="P34" s="73"/>
      <c r="Q34" s="78"/>
      <c r="R34" s="95"/>
      <c r="S34" s="60"/>
      <c r="T34" s="61"/>
      <c r="U34" s="74"/>
      <c r="V34" s="61"/>
      <c r="W34" s="120"/>
      <c r="X34" s="15"/>
      <c r="Y34" s="74"/>
      <c r="Z34" s="61"/>
      <c r="AA34" s="74"/>
      <c r="AB34" s="61"/>
    </row>
    <row r="35" spans="1:28" ht="12.75" customHeight="1" thickBot="1">
      <c r="A35" s="136"/>
      <c r="B35" s="137"/>
      <c r="C35" s="138">
        <v>6121</v>
      </c>
      <c r="D35" s="138"/>
      <c r="E35" s="97" t="s">
        <v>27</v>
      </c>
      <c r="F35" s="97"/>
      <c r="G35" s="97"/>
      <c r="H35" s="97"/>
      <c r="I35" s="98"/>
      <c r="J35" s="99">
        <v>34000</v>
      </c>
      <c r="K35" s="100">
        <f>SUM(K34)</f>
        <v>500</v>
      </c>
      <c r="L35" s="140">
        <f>SUM(J35:K35)</f>
        <v>34500</v>
      </c>
      <c r="M35" s="198">
        <f>SUM(M34)</f>
        <v>-7324.4</v>
      </c>
      <c r="N35" s="285">
        <f>SUM(L35:M35)</f>
        <v>27175.6</v>
      </c>
      <c r="O35" s="103"/>
      <c r="P35" s="104"/>
      <c r="Q35" s="107"/>
      <c r="R35" s="141"/>
      <c r="S35" s="105"/>
      <c r="T35" s="106"/>
      <c r="U35" s="107"/>
      <c r="V35" s="106"/>
      <c r="W35" s="142"/>
      <c r="X35" s="18"/>
      <c r="Y35" s="107"/>
      <c r="Z35" s="106"/>
      <c r="AA35" s="107"/>
      <c r="AB35" s="106"/>
    </row>
    <row r="36" spans="1:28" ht="12.75" customHeight="1">
      <c r="A36" s="108"/>
      <c r="B36" s="109">
        <v>2212</v>
      </c>
      <c r="C36" s="109"/>
      <c r="D36" s="110" t="s">
        <v>58</v>
      </c>
      <c r="E36" s="143" t="s">
        <v>102</v>
      </c>
      <c r="F36" s="111"/>
      <c r="G36" s="111"/>
      <c r="H36" s="111"/>
      <c r="I36" s="88"/>
      <c r="J36" s="144"/>
      <c r="K36" s="89"/>
      <c r="L36" s="90"/>
      <c r="M36" s="91"/>
      <c r="N36" s="92"/>
      <c r="O36" s="93"/>
      <c r="P36" s="94"/>
      <c r="Q36" s="74"/>
      <c r="R36" s="75"/>
      <c r="S36" s="60"/>
      <c r="T36" s="61"/>
      <c r="U36" s="74"/>
      <c r="V36" s="61"/>
      <c r="W36" s="120"/>
      <c r="X36" s="15"/>
      <c r="Y36" s="74"/>
      <c r="Z36" s="61"/>
      <c r="AA36" s="74"/>
      <c r="AB36" s="61"/>
    </row>
    <row r="37" spans="1:28" ht="12.75" customHeight="1">
      <c r="A37" s="147"/>
      <c r="B37" s="110"/>
      <c r="C37" s="122">
        <v>6121</v>
      </c>
      <c r="D37" s="129"/>
      <c r="E37" s="134"/>
      <c r="F37" s="134"/>
      <c r="G37" s="130"/>
      <c r="H37" s="134"/>
      <c r="I37" s="82"/>
      <c r="J37" s="148"/>
      <c r="K37" s="69"/>
      <c r="L37" s="70"/>
      <c r="M37" s="71">
        <v>-2694.6</v>
      </c>
      <c r="N37" s="284"/>
      <c r="O37" s="72"/>
      <c r="P37" s="73"/>
      <c r="Q37" s="83"/>
      <c r="R37" s="133"/>
      <c r="S37" s="60"/>
      <c r="T37" s="133"/>
      <c r="U37" s="150"/>
      <c r="V37" s="133"/>
      <c r="W37" s="150"/>
      <c r="X37" s="151"/>
      <c r="Y37" s="150"/>
      <c r="Z37" s="133"/>
      <c r="AA37" s="150"/>
      <c r="AB37" s="133"/>
    </row>
    <row r="38" spans="1:28" ht="12.75" customHeight="1" thickBot="1">
      <c r="A38" s="136"/>
      <c r="B38" s="137"/>
      <c r="C38" s="138">
        <v>6121</v>
      </c>
      <c r="D38" s="138"/>
      <c r="E38" s="97" t="s">
        <v>27</v>
      </c>
      <c r="F38" s="97"/>
      <c r="G38" s="347"/>
      <c r="H38" s="97"/>
      <c r="I38" s="98"/>
      <c r="J38" s="152">
        <v>11035</v>
      </c>
      <c r="K38" s="100"/>
      <c r="L38" s="101">
        <f>SUM(J38:K38)</f>
        <v>11035</v>
      </c>
      <c r="M38" s="198">
        <f>SUM(M37)</f>
        <v>-2694.6</v>
      </c>
      <c r="N38" s="285">
        <f>SUM(L38:M38)</f>
        <v>8340.4</v>
      </c>
      <c r="O38" s="93"/>
      <c r="P38" s="94"/>
      <c r="Q38" s="132"/>
      <c r="R38" s="133"/>
      <c r="S38" s="60"/>
      <c r="T38" s="133"/>
      <c r="U38" s="150"/>
      <c r="V38" s="133"/>
      <c r="W38" s="150"/>
      <c r="X38" s="151"/>
      <c r="Y38" s="150"/>
      <c r="Z38" s="133"/>
      <c r="AA38" s="150"/>
      <c r="AB38" s="133"/>
    </row>
    <row r="39" spans="1:28" ht="12.75" customHeight="1">
      <c r="A39" s="153"/>
      <c r="B39" s="342">
        <v>2212</v>
      </c>
      <c r="C39" s="154"/>
      <c r="D39" s="155" t="s">
        <v>65</v>
      </c>
      <c r="E39" s="156" t="s">
        <v>30</v>
      </c>
      <c r="F39" s="156"/>
      <c r="G39" s="279"/>
      <c r="H39" s="156"/>
      <c r="I39" s="51"/>
      <c r="J39" s="157"/>
      <c r="K39" s="53"/>
      <c r="L39" s="54"/>
      <c r="M39" s="55"/>
      <c r="N39" s="280"/>
      <c r="O39" s="56"/>
      <c r="P39" s="57"/>
      <c r="Q39" s="159"/>
      <c r="R39" s="160"/>
      <c r="S39" s="60"/>
      <c r="T39" s="61"/>
      <c r="U39" s="74"/>
      <c r="V39" s="61"/>
      <c r="W39" s="120"/>
      <c r="X39" s="15"/>
      <c r="Y39" s="74"/>
      <c r="Z39" s="61"/>
      <c r="AA39" s="74"/>
      <c r="AB39" s="61"/>
    </row>
    <row r="40" spans="1:28" ht="12.75" customHeight="1">
      <c r="A40" s="147"/>
      <c r="B40" s="110"/>
      <c r="C40" s="110">
        <v>6121</v>
      </c>
      <c r="D40" s="128"/>
      <c r="E40" s="130"/>
      <c r="F40" s="328"/>
      <c r="G40" s="328">
        <v>8500</v>
      </c>
      <c r="H40" s="130"/>
      <c r="I40" s="82"/>
      <c r="J40" s="148"/>
      <c r="K40" s="69"/>
      <c r="L40" s="70"/>
      <c r="M40" s="71">
        <v>-6500</v>
      </c>
      <c r="N40" s="284"/>
      <c r="O40" s="72"/>
      <c r="P40" s="73"/>
      <c r="Q40" s="83"/>
      <c r="R40" s="84"/>
      <c r="S40" s="76"/>
      <c r="T40" s="85"/>
      <c r="U40" s="86"/>
      <c r="V40" s="85"/>
      <c r="W40" s="86"/>
      <c r="X40" s="151"/>
      <c r="Y40" s="150"/>
      <c r="Z40" s="133"/>
      <c r="AA40" s="150"/>
      <c r="AB40" s="133"/>
    </row>
    <row r="41" spans="1:28" ht="12.75" customHeight="1" thickBot="1">
      <c r="A41" s="136"/>
      <c r="B41" s="137"/>
      <c r="C41" s="138">
        <v>6121</v>
      </c>
      <c r="D41" s="138"/>
      <c r="E41" s="97" t="s">
        <v>27</v>
      </c>
      <c r="F41" s="97"/>
      <c r="G41" s="97"/>
      <c r="H41" s="97"/>
      <c r="I41" s="98"/>
      <c r="J41" s="152">
        <v>8000</v>
      </c>
      <c r="K41" s="139"/>
      <c r="L41" s="140">
        <f>SUM(J41:K41)</f>
        <v>8000</v>
      </c>
      <c r="M41" s="198">
        <f>SUM(M40)</f>
        <v>-6500</v>
      </c>
      <c r="N41" s="285">
        <f>SUM(L41:M41)</f>
        <v>1500</v>
      </c>
      <c r="O41" s="103"/>
      <c r="P41" s="104"/>
      <c r="Q41" s="100"/>
      <c r="R41" s="162"/>
      <c r="S41" s="163"/>
      <c r="T41" s="164"/>
      <c r="U41" s="165"/>
      <c r="V41" s="164"/>
      <c r="W41" s="165"/>
      <c r="X41" s="164"/>
      <c r="Y41" s="150"/>
      <c r="Z41" s="133"/>
      <c r="AA41" s="150"/>
      <c r="AB41" s="133"/>
    </row>
    <row r="42" spans="1:28" ht="23.25" customHeight="1">
      <c r="A42" s="108"/>
      <c r="B42" s="109">
        <v>2212</v>
      </c>
      <c r="C42" s="109"/>
      <c r="D42" s="110"/>
      <c r="E42" s="111" t="s">
        <v>31</v>
      </c>
      <c r="F42" s="111"/>
      <c r="G42" s="111"/>
      <c r="H42" s="111"/>
      <c r="I42" s="88"/>
      <c r="J42" s="166"/>
      <c r="K42" s="89"/>
      <c r="L42" s="90"/>
      <c r="M42" s="91"/>
      <c r="N42" s="283"/>
      <c r="O42" s="93"/>
      <c r="P42" s="94"/>
      <c r="Q42" s="74"/>
      <c r="R42" s="75"/>
      <c r="S42" s="60"/>
      <c r="T42" s="61"/>
      <c r="U42" s="74"/>
      <c r="V42" s="62"/>
      <c r="W42" s="63"/>
      <c r="X42" s="16"/>
      <c r="Y42" s="74"/>
      <c r="Z42" s="62"/>
      <c r="AA42" s="74"/>
      <c r="AB42" s="62"/>
    </row>
    <row r="43" spans="1:28" ht="12.75" customHeight="1">
      <c r="A43" s="147"/>
      <c r="B43" s="110"/>
      <c r="C43" s="110">
        <v>6121</v>
      </c>
      <c r="D43" s="168"/>
      <c r="E43" s="130"/>
      <c r="F43" s="130"/>
      <c r="G43" s="130"/>
      <c r="H43" s="130"/>
      <c r="I43" s="82"/>
      <c r="J43" s="68"/>
      <c r="K43" s="69"/>
      <c r="L43" s="70"/>
      <c r="M43" s="71"/>
      <c r="N43" s="149"/>
      <c r="O43" s="72"/>
      <c r="P43" s="73"/>
      <c r="Q43" s="78"/>
      <c r="R43" s="95"/>
      <c r="S43" s="78"/>
      <c r="T43" s="77"/>
      <c r="U43" s="78"/>
      <c r="V43" s="77"/>
      <c r="W43" s="126"/>
      <c r="X43" s="127"/>
      <c r="Y43" s="78"/>
      <c r="Z43" s="77"/>
      <c r="AA43" s="78"/>
      <c r="AB43" s="77"/>
    </row>
    <row r="44" spans="1:28" ht="12.75" customHeight="1" thickBot="1">
      <c r="A44" s="136"/>
      <c r="B44" s="137"/>
      <c r="C44" s="138">
        <v>6121</v>
      </c>
      <c r="D44" s="138"/>
      <c r="E44" s="97" t="s">
        <v>27</v>
      </c>
      <c r="F44" s="97"/>
      <c r="G44" s="97"/>
      <c r="H44" s="97"/>
      <c r="I44" s="98"/>
      <c r="J44" s="99">
        <v>0</v>
      </c>
      <c r="K44" s="139"/>
      <c r="L44" s="101">
        <f>SUM(J44:K44)</f>
        <v>0</v>
      </c>
      <c r="M44" s="198">
        <f>SUM(M43)</f>
        <v>0</v>
      </c>
      <c r="N44" s="101">
        <f>SUM(L44:M44)</f>
        <v>0</v>
      </c>
      <c r="O44" s="169"/>
      <c r="P44" s="170"/>
      <c r="Q44" s="171"/>
      <c r="R44" s="172"/>
      <c r="S44" s="100"/>
      <c r="T44" s="173"/>
      <c r="U44" s="107"/>
      <c r="V44" s="173"/>
      <c r="W44" s="174"/>
      <c r="X44" s="175"/>
      <c r="Y44" s="107"/>
      <c r="Z44" s="173"/>
      <c r="AA44" s="107"/>
      <c r="AB44" s="173"/>
    </row>
    <row r="45" spans="1:28" ht="12.75" customHeight="1">
      <c r="A45" s="153"/>
      <c r="B45" s="154">
        <v>2212</v>
      </c>
      <c r="C45" s="154"/>
      <c r="D45" s="155" t="s">
        <v>61</v>
      </c>
      <c r="E45" s="143" t="s">
        <v>63</v>
      </c>
      <c r="F45" s="143"/>
      <c r="G45" s="143"/>
      <c r="H45" s="274" t="s">
        <v>62</v>
      </c>
      <c r="I45" s="51"/>
      <c r="J45" s="157"/>
      <c r="K45" s="53"/>
      <c r="L45" s="54"/>
      <c r="M45" s="55"/>
      <c r="N45" s="158"/>
      <c r="O45" s="93"/>
      <c r="P45" s="94"/>
      <c r="Q45" s="74"/>
      <c r="R45" s="75"/>
      <c r="S45" s="60"/>
      <c r="T45" s="61"/>
      <c r="U45" s="74"/>
      <c r="V45" s="61"/>
      <c r="W45" s="120"/>
      <c r="X45" s="15"/>
      <c r="Y45" s="74"/>
      <c r="Z45" s="61"/>
      <c r="AA45" s="74"/>
      <c r="AB45" s="61"/>
    </row>
    <row r="46" spans="1:28" ht="12.75" customHeight="1">
      <c r="A46" s="147"/>
      <c r="B46" s="110"/>
      <c r="C46" s="110">
        <v>6121</v>
      </c>
      <c r="D46" s="110"/>
      <c r="E46" s="130"/>
      <c r="F46" s="130"/>
      <c r="G46" s="130"/>
      <c r="H46" s="130"/>
      <c r="I46" s="82"/>
      <c r="J46" s="68"/>
      <c r="K46" s="69">
        <v>7155.5</v>
      </c>
      <c r="L46" s="70"/>
      <c r="M46" s="71"/>
      <c r="N46" s="149"/>
      <c r="O46" s="72"/>
      <c r="P46" s="73"/>
      <c r="Q46" s="78"/>
      <c r="R46" s="95"/>
      <c r="S46" s="76"/>
      <c r="T46" s="77"/>
      <c r="U46" s="78"/>
      <c r="V46" s="77"/>
      <c r="W46" s="126"/>
      <c r="X46" s="127"/>
      <c r="Y46" s="78"/>
      <c r="Z46" s="77"/>
      <c r="AA46" s="78"/>
      <c r="AB46" s="77"/>
    </row>
    <row r="47" spans="1:28" ht="12.75" customHeight="1" thickBot="1">
      <c r="A47" s="176"/>
      <c r="B47" s="177"/>
      <c r="C47" s="178">
        <v>6121</v>
      </c>
      <c r="D47" s="178"/>
      <c r="E47" s="97" t="s">
        <v>27</v>
      </c>
      <c r="F47" s="179"/>
      <c r="G47" s="179"/>
      <c r="H47" s="179"/>
      <c r="I47" s="180"/>
      <c r="J47" s="181">
        <v>4114.6</v>
      </c>
      <c r="K47" s="171">
        <f>SUM(K46)</f>
        <v>7155.5</v>
      </c>
      <c r="L47" s="182">
        <f>SUM(J47:K47)</f>
        <v>11270.1</v>
      </c>
      <c r="M47" s="329"/>
      <c r="N47" s="182">
        <f>SUM(L47:M47)</f>
        <v>11270.1</v>
      </c>
      <c r="O47" s="169"/>
      <c r="P47" s="170"/>
      <c r="Q47" s="171">
        <f>SUM(Q46)</f>
        <v>0</v>
      </c>
      <c r="R47" s="172">
        <f>SUM(Q47)</f>
        <v>0</v>
      </c>
      <c r="S47" s="105"/>
      <c r="T47" s="173">
        <f>SUM(R47:S47)</f>
        <v>0</v>
      </c>
      <c r="U47" s="105"/>
      <c r="V47" s="173">
        <f>SUM(T47:U47)</f>
        <v>0</v>
      </c>
      <c r="W47" s="174"/>
      <c r="X47" s="175">
        <f>SUM(V47:W47)</f>
        <v>0</v>
      </c>
      <c r="Y47" s="100">
        <f>SUM(Y46)</f>
        <v>0</v>
      </c>
      <c r="Z47" s="173">
        <f>SUM(X47:Y47)</f>
        <v>0</v>
      </c>
      <c r="AA47" s="100"/>
      <c r="AB47" s="173">
        <f>SUM(Z47:AA47)</f>
        <v>0</v>
      </c>
    </row>
    <row r="48" spans="1:28" ht="12.75" customHeight="1">
      <c r="A48" s="108"/>
      <c r="B48" s="109">
        <v>2212</v>
      </c>
      <c r="C48" s="109"/>
      <c r="D48" s="122" t="s">
        <v>66</v>
      </c>
      <c r="E48" s="143" t="s">
        <v>32</v>
      </c>
      <c r="F48" s="111"/>
      <c r="G48" s="111"/>
      <c r="H48" s="111"/>
      <c r="I48" s="88"/>
      <c r="J48" s="144"/>
      <c r="K48" s="89"/>
      <c r="L48" s="90"/>
      <c r="M48" s="91"/>
      <c r="N48" s="167"/>
      <c r="O48" s="93"/>
      <c r="P48" s="94"/>
      <c r="Q48" s="74"/>
      <c r="R48" s="75"/>
      <c r="S48" s="60"/>
      <c r="T48" s="61"/>
      <c r="U48" s="60"/>
      <c r="V48" s="61"/>
      <c r="W48" s="120"/>
      <c r="X48" s="15"/>
      <c r="Y48" s="60"/>
      <c r="Z48" s="61"/>
      <c r="AA48" s="60"/>
      <c r="AB48" s="61"/>
    </row>
    <row r="49" spans="1:28" ht="12.75" customHeight="1">
      <c r="A49" s="147"/>
      <c r="B49" s="110"/>
      <c r="C49" s="110">
        <v>6121</v>
      </c>
      <c r="D49" s="110"/>
      <c r="E49" s="130"/>
      <c r="F49" s="130"/>
      <c r="G49" s="130"/>
      <c r="H49" s="130"/>
      <c r="I49" s="82"/>
      <c r="J49" s="68"/>
      <c r="K49" s="69"/>
      <c r="L49" s="70"/>
      <c r="M49" s="71"/>
      <c r="N49" s="149"/>
      <c r="O49" s="72"/>
      <c r="P49" s="73"/>
      <c r="Q49" s="78"/>
      <c r="R49" s="95"/>
      <c r="S49" s="76"/>
      <c r="T49" s="77"/>
      <c r="U49" s="78"/>
      <c r="V49" s="77"/>
      <c r="W49" s="126"/>
      <c r="X49" s="127"/>
      <c r="Y49" s="78"/>
      <c r="Z49" s="77"/>
      <c r="AA49" s="78"/>
      <c r="AB49" s="77"/>
    </row>
    <row r="50" spans="1:28" ht="12.75" customHeight="1" thickBot="1">
      <c r="A50" s="176"/>
      <c r="B50" s="177"/>
      <c r="C50" s="178">
        <v>6121</v>
      </c>
      <c r="D50" s="178"/>
      <c r="E50" s="97" t="s">
        <v>27</v>
      </c>
      <c r="F50" s="97"/>
      <c r="G50" s="97"/>
      <c r="H50" s="97"/>
      <c r="I50" s="98"/>
      <c r="J50" s="99">
        <v>1024</v>
      </c>
      <c r="K50" s="100"/>
      <c r="L50" s="101">
        <f>SUM(J50:K50)</f>
        <v>1024</v>
      </c>
      <c r="M50" s="198">
        <f>SUM(M49)</f>
        <v>0</v>
      </c>
      <c r="N50" s="101">
        <f>SUM(L50:M50)</f>
        <v>1024</v>
      </c>
      <c r="O50" s="103"/>
      <c r="P50" s="104"/>
      <c r="Q50" s="100">
        <f>SUM(Q49)</f>
        <v>0</v>
      </c>
      <c r="R50" s="173">
        <f>SUM(Q50)</f>
        <v>0</v>
      </c>
      <c r="S50" s="105"/>
      <c r="T50" s="173">
        <f>SUM(R50:S50)</f>
        <v>0</v>
      </c>
      <c r="U50" s="100">
        <f>SUM(U49)</f>
        <v>0</v>
      </c>
      <c r="V50" s="173">
        <f>SUM(T50:U50)</f>
        <v>0</v>
      </c>
      <c r="W50" s="174"/>
      <c r="X50" s="175">
        <f>SUM(V50:W50)</f>
        <v>0</v>
      </c>
      <c r="Y50" s="100"/>
      <c r="Z50" s="173">
        <f>SUM(X50:Y50)</f>
        <v>0</v>
      </c>
      <c r="AA50" s="100"/>
      <c r="AB50" s="173">
        <f>SUM(Z50:AA50)</f>
        <v>0</v>
      </c>
    </row>
    <row r="51" spans="1:28" ht="24" customHeight="1">
      <c r="A51" s="153"/>
      <c r="B51" s="154">
        <v>2212</v>
      </c>
      <c r="C51" s="154"/>
      <c r="D51" s="155" t="s">
        <v>67</v>
      </c>
      <c r="E51" s="143" t="s">
        <v>33</v>
      </c>
      <c r="F51" s="143"/>
      <c r="G51" s="143"/>
      <c r="H51" s="143"/>
      <c r="I51" s="51"/>
      <c r="J51" s="157"/>
      <c r="K51" s="53"/>
      <c r="L51" s="54"/>
      <c r="M51" s="55"/>
      <c r="N51" s="158"/>
      <c r="O51" s="93"/>
      <c r="P51" s="94"/>
      <c r="Q51" s="74"/>
      <c r="R51" s="75"/>
      <c r="S51" s="60"/>
      <c r="T51" s="61"/>
      <c r="U51" s="74"/>
      <c r="V51" s="62"/>
      <c r="W51" s="63"/>
      <c r="X51" s="16"/>
      <c r="Y51" s="74"/>
      <c r="Z51" s="62"/>
      <c r="AA51" s="74"/>
      <c r="AB51" s="62"/>
    </row>
    <row r="52" spans="1:28" ht="12.75" customHeight="1">
      <c r="A52" s="147"/>
      <c r="B52" s="110"/>
      <c r="C52" s="110">
        <v>6121</v>
      </c>
      <c r="D52" s="110"/>
      <c r="E52" s="130"/>
      <c r="F52" s="130"/>
      <c r="G52" s="130"/>
      <c r="H52" s="130"/>
      <c r="I52" s="82"/>
      <c r="J52" s="184"/>
      <c r="K52" s="69"/>
      <c r="L52" s="70"/>
      <c r="M52" s="71"/>
      <c r="N52" s="149"/>
      <c r="O52" s="72"/>
      <c r="P52" s="73"/>
      <c r="Q52" s="78"/>
      <c r="R52" s="95"/>
      <c r="S52" s="76"/>
      <c r="T52" s="77"/>
      <c r="U52" s="78"/>
      <c r="V52" s="79"/>
      <c r="W52" s="80"/>
      <c r="X52" s="81"/>
      <c r="Y52" s="78"/>
      <c r="Z52" s="79"/>
      <c r="AA52" s="78"/>
      <c r="AB52" s="79"/>
    </row>
    <row r="53" spans="1:28" ht="12.75" customHeight="1" thickBot="1">
      <c r="A53" s="136"/>
      <c r="B53" s="137"/>
      <c r="C53" s="138">
        <v>6121</v>
      </c>
      <c r="D53" s="138"/>
      <c r="E53" s="97" t="s">
        <v>27</v>
      </c>
      <c r="F53" s="97"/>
      <c r="G53" s="97"/>
      <c r="H53" s="97"/>
      <c r="I53" s="98"/>
      <c r="J53" s="152">
        <v>578.9</v>
      </c>
      <c r="K53" s="100"/>
      <c r="L53" s="101">
        <f>SUM(J53:K53)</f>
        <v>578.9</v>
      </c>
      <c r="M53" s="198">
        <f>SUM(M52)</f>
        <v>0</v>
      </c>
      <c r="N53" s="101">
        <f>SUM(L53:M53)</f>
        <v>578.9</v>
      </c>
      <c r="O53" s="103"/>
      <c r="P53" s="104"/>
      <c r="Q53" s="100">
        <f>SUM(Q52)</f>
        <v>0</v>
      </c>
      <c r="R53" s="173">
        <f>SUM(Q53)</f>
        <v>0</v>
      </c>
      <c r="S53" s="105"/>
      <c r="T53" s="173">
        <f>SUM(R53:S53)</f>
        <v>0</v>
      </c>
      <c r="U53" s="100">
        <f>SUM(U52)</f>
        <v>0</v>
      </c>
      <c r="V53" s="173">
        <f>SUM(T53:U53)</f>
        <v>0</v>
      </c>
      <c r="W53" s="174"/>
      <c r="X53" s="175">
        <f>SUM(V53:W53)</f>
        <v>0</v>
      </c>
      <c r="Y53" s="100">
        <f>SUM(Y52)</f>
        <v>0</v>
      </c>
      <c r="Z53" s="173">
        <f>SUM(X53:Y53)</f>
        <v>0</v>
      </c>
      <c r="AA53" s="100"/>
      <c r="AB53" s="173">
        <f>SUM(Z53:AA53)</f>
        <v>0</v>
      </c>
    </row>
    <row r="54" spans="1:28" ht="27" customHeight="1" thickBot="1">
      <c r="A54" s="108"/>
      <c r="B54" s="154">
        <v>2212</v>
      </c>
      <c r="C54" s="109"/>
      <c r="D54" s="49" t="s">
        <v>68</v>
      </c>
      <c r="E54" s="185" t="s">
        <v>34</v>
      </c>
      <c r="F54" s="186"/>
      <c r="G54" s="186"/>
      <c r="H54" s="186"/>
      <c r="I54" s="88"/>
      <c r="J54" s="187"/>
      <c r="K54" s="132"/>
      <c r="L54" s="167"/>
      <c r="M54" s="91"/>
      <c r="N54" s="167"/>
      <c r="O54" s="169"/>
      <c r="P54" s="170"/>
      <c r="Q54" s="171"/>
      <c r="R54" s="172"/>
      <c r="S54" s="163"/>
      <c r="T54" s="172"/>
      <c r="U54" s="171"/>
      <c r="V54" s="172"/>
      <c r="W54" s="188"/>
      <c r="X54" s="189"/>
      <c r="Y54" s="171"/>
      <c r="Z54" s="172"/>
      <c r="AA54" s="171"/>
      <c r="AB54" s="172"/>
    </row>
    <row r="55" spans="1:28" ht="12.75" customHeight="1" thickBot="1">
      <c r="A55" s="121"/>
      <c r="B55" s="122"/>
      <c r="C55" s="110">
        <v>6121</v>
      </c>
      <c r="D55" s="129"/>
      <c r="E55" s="130"/>
      <c r="F55" s="134"/>
      <c r="G55" s="134"/>
      <c r="H55" s="134"/>
      <c r="I55" s="145"/>
      <c r="J55" s="190"/>
      <c r="K55" s="192"/>
      <c r="L55" s="191"/>
      <c r="M55" s="146"/>
      <c r="N55" s="191"/>
      <c r="O55" s="169"/>
      <c r="P55" s="170"/>
      <c r="Q55" s="171"/>
      <c r="R55" s="172"/>
      <c r="S55" s="163"/>
      <c r="T55" s="172"/>
      <c r="U55" s="171"/>
      <c r="V55" s="172"/>
      <c r="W55" s="188"/>
      <c r="X55" s="189"/>
      <c r="Y55" s="171"/>
      <c r="Z55" s="172"/>
      <c r="AA55" s="171"/>
      <c r="AB55" s="172"/>
    </row>
    <row r="56" spans="1:28" ht="12.75" customHeight="1" thickBot="1">
      <c r="A56" s="136"/>
      <c r="B56" s="137"/>
      <c r="C56" s="138">
        <v>6121</v>
      </c>
      <c r="D56" s="138"/>
      <c r="E56" s="97" t="s">
        <v>27</v>
      </c>
      <c r="F56" s="97"/>
      <c r="G56" s="97"/>
      <c r="H56" s="97"/>
      <c r="I56" s="98"/>
      <c r="J56" s="152">
        <v>5243.1</v>
      </c>
      <c r="K56" s="100"/>
      <c r="L56" s="101">
        <f>SUM(J56:K56)</f>
        <v>5243.1</v>
      </c>
      <c r="M56" s="198">
        <f>SUM(M55)</f>
        <v>0</v>
      </c>
      <c r="N56" s="101">
        <f>SUM(L56:M56)</f>
        <v>5243.1</v>
      </c>
      <c r="O56" s="169"/>
      <c r="P56" s="170"/>
      <c r="Q56" s="171"/>
      <c r="R56" s="172"/>
      <c r="S56" s="163"/>
      <c r="T56" s="172"/>
      <c r="U56" s="171"/>
      <c r="V56" s="172"/>
      <c r="W56" s="188"/>
      <c r="X56" s="189"/>
      <c r="Y56" s="171"/>
      <c r="Z56" s="172"/>
      <c r="AA56" s="171"/>
      <c r="AB56" s="172"/>
    </row>
    <row r="57" spans="1:28" ht="12.75" customHeight="1" thickBot="1">
      <c r="A57" s="108"/>
      <c r="B57" s="109">
        <v>2212</v>
      </c>
      <c r="C57" s="109"/>
      <c r="D57" s="193" t="s">
        <v>69</v>
      </c>
      <c r="E57" s="50" t="s">
        <v>35</v>
      </c>
      <c r="F57" s="50"/>
      <c r="G57" s="50"/>
      <c r="H57" s="50"/>
      <c r="I57" s="88"/>
      <c r="J57" s="187"/>
      <c r="K57" s="132"/>
      <c r="L57" s="167"/>
      <c r="M57" s="91"/>
      <c r="N57" s="167"/>
      <c r="O57" s="169"/>
      <c r="P57" s="170"/>
      <c r="Q57" s="171"/>
      <c r="R57" s="172"/>
      <c r="S57" s="163"/>
      <c r="T57" s="172"/>
      <c r="U57" s="171"/>
      <c r="V57" s="172"/>
      <c r="W57" s="188"/>
      <c r="X57" s="189"/>
      <c r="Y57" s="171"/>
      <c r="Z57" s="172"/>
      <c r="AA57" s="171"/>
      <c r="AB57" s="172"/>
    </row>
    <row r="58" spans="1:28" ht="12.75" customHeight="1" thickBot="1">
      <c r="A58" s="147"/>
      <c r="B58" s="110"/>
      <c r="C58" s="110">
        <v>6121</v>
      </c>
      <c r="D58" s="128"/>
      <c r="E58" s="130"/>
      <c r="F58" s="130"/>
      <c r="G58" s="130"/>
      <c r="H58" s="130"/>
      <c r="I58" s="82"/>
      <c r="J58" s="148"/>
      <c r="K58" s="83"/>
      <c r="L58" s="149"/>
      <c r="M58" s="71"/>
      <c r="N58" s="149"/>
      <c r="O58" s="169"/>
      <c r="P58" s="170"/>
      <c r="Q58" s="171"/>
      <c r="R58" s="172"/>
      <c r="S58" s="163"/>
      <c r="T58" s="172"/>
      <c r="U58" s="171"/>
      <c r="V58" s="172"/>
      <c r="W58" s="188"/>
      <c r="X58" s="189"/>
      <c r="Y58" s="171"/>
      <c r="Z58" s="172"/>
      <c r="AA58" s="171"/>
      <c r="AB58" s="172"/>
    </row>
    <row r="59" spans="1:28" ht="12.75" customHeight="1" thickBot="1">
      <c r="A59" s="136"/>
      <c r="B59" s="137"/>
      <c r="C59" s="138">
        <v>6121</v>
      </c>
      <c r="D59" s="138"/>
      <c r="E59" s="97" t="s">
        <v>27</v>
      </c>
      <c r="F59" s="97"/>
      <c r="G59" s="97"/>
      <c r="H59" s="97"/>
      <c r="I59" s="98"/>
      <c r="J59" s="152">
        <v>1190</v>
      </c>
      <c r="K59" s="100"/>
      <c r="L59" s="101">
        <f>SUM(J59:K59)</f>
        <v>1190</v>
      </c>
      <c r="M59" s="198">
        <f>SUM(M58)</f>
        <v>0</v>
      </c>
      <c r="N59" s="101">
        <f>SUM(L59:M59)</f>
        <v>1190</v>
      </c>
      <c r="O59" s="169"/>
      <c r="P59" s="170"/>
      <c r="Q59" s="171"/>
      <c r="R59" s="172"/>
      <c r="S59" s="163"/>
      <c r="T59" s="172"/>
      <c r="U59" s="171"/>
      <c r="V59" s="172"/>
      <c r="W59" s="188"/>
      <c r="X59" s="189"/>
      <c r="Y59" s="171"/>
      <c r="Z59" s="172"/>
      <c r="AA59" s="171"/>
      <c r="AB59" s="172"/>
    </row>
    <row r="60" spans="1:28" ht="27.75" customHeight="1" thickBot="1">
      <c r="A60" s="108"/>
      <c r="B60" s="109">
        <v>2212</v>
      </c>
      <c r="C60" s="109"/>
      <c r="D60" s="49" t="s">
        <v>71</v>
      </c>
      <c r="E60" s="111" t="s">
        <v>36</v>
      </c>
      <c r="F60" s="111"/>
      <c r="G60" s="111"/>
      <c r="H60" s="111"/>
      <c r="I60" s="88"/>
      <c r="J60" s="187"/>
      <c r="K60" s="132"/>
      <c r="L60" s="167"/>
      <c r="M60" s="91"/>
      <c r="N60" s="167"/>
      <c r="O60" s="169"/>
      <c r="P60" s="170"/>
      <c r="Q60" s="171"/>
      <c r="R60" s="172"/>
      <c r="S60" s="163"/>
      <c r="T60" s="172"/>
      <c r="U60" s="171"/>
      <c r="V60" s="172"/>
      <c r="W60" s="188"/>
      <c r="X60" s="189"/>
      <c r="Y60" s="171"/>
      <c r="Z60" s="172"/>
      <c r="AA60" s="171"/>
      <c r="AB60" s="172"/>
    </row>
    <row r="61" spans="1:28" ht="12.75" customHeight="1" thickBot="1">
      <c r="A61" s="147"/>
      <c r="B61" s="110"/>
      <c r="C61" s="110">
        <v>6121</v>
      </c>
      <c r="D61" s="128"/>
      <c r="E61" s="130"/>
      <c r="F61" s="130"/>
      <c r="G61" s="130"/>
      <c r="H61" s="130"/>
      <c r="I61" s="82"/>
      <c r="J61" s="148"/>
      <c r="K61" s="69"/>
      <c r="L61" s="149"/>
      <c r="M61" s="71"/>
      <c r="N61" s="149"/>
      <c r="O61" s="169"/>
      <c r="P61" s="170"/>
      <c r="Q61" s="171"/>
      <c r="R61" s="172"/>
      <c r="S61" s="163"/>
      <c r="T61" s="172"/>
      <c r="U61" s="171"/>
      <c r="V61" s="172"/>
      <c r="W61" s="188"/>
      <c r="X61" s="189"/>
      <c r="Y61" s="171"/>
      <c r="Z61" s="172"/>
      <c r="AA61" s="171"/>
      <c r="AB61" s="172"/>
    </row>
    <row r="62" spans="1:28" ht="12.75" customHeight="1" thickBot="1">
      <c r="A62" s="136"/>
      <c r="B62" s="137"/>
      <c r="C62" s="138">
        <v>6121</v>
      </c>
      <c r="D62" s="138"/>
      <c r="E62" s="97" t="s">
        <v>27</v>
      </c>
      <c r="F62" s="97"/>
      <c r="G62" s="97"/>
      <c r="H62" s="97"/>
      <c r="I62" s="98"/>
      <c r="J62" s="152">
        <v>4444.1</v>
      </c>
      <c r="K62" s="100"/>
      <c r="L62" s="101">
        <f>SUM(J62:K62)</f>
        <v>4444.1</v>
      </c>
      <c r="M62" s="198">
        <f>SUM(M61)</f>
        <v>0</v>
      </c>
      <c r="N62" s="101">
        <f>SUM(L62:M62)</f>
        <v>4444.1</v>
      </c>
      <c r="O62" s="169"/>
      <c r="P62" s="170"/>
      <c r="Q62" s="171"/>
      <c r="R62" s="172"/>
      <c r="S62" s="163"/>
      <c r="T62" s="172"/>
      <c r="U62" s="171"/>
      <c r="V62" s="172"/>
      <c r="W62" s="188"/>
      <c r="X62" s="189"/>
      <c r="Y62" s="171"/>
      <c r="Z62" s="172"/>
      <c r="AA62" s="171"/>
      <c r="AB62" s="172"/>
    </row>
    <row r="63" spans="1:28" ht="25.5" customHeight="1" thickBot="1">
      <c r="A63" s="108"/>
      <c r="B63" s="109">
        <v>2212</v>
      </c>
      <c r="C63" s="109"/>
      <c r="D63" s="49" t="s">
        <v>70</v>
      </c>
      <c r="E63" s="111" t="s">
        <v>37</v>
      </c>
      <c r="F63" s="111"/>
      <c r="G63" s="111"/>
      <c r="H63" s="111"/>
      <c r="I63" s="88"/>
      <c r="J63" s="187"/>
      <c r="K63" s="132"/>
      <c r="L63" s="167"/>
      <c r="M63" s="91"/>
      <c r="N63" s="167"/>
      <c r="O63" s="169"/>
      <c r="P63" s="170"/>
      <c r="Q63" s="171"/>
      <c r="R63" s="172"/>
      <c r="S63" s="163"/>
      <c r="T63" s="172"/>
      <c r="U63" s="171"/>
      <c r="V63" s="172"/>
      <c r="W63" s="188"/>
      <c r="X63" s="189"/>
      <c r="Y63" s="171"/>
      <c r="Z63" s="172"/>
      <c r="AA63" s="171"/>
      <c r="AB63" s="172"/>
    </row>
    <row r="64" spans="1:28" ht="12.75" customHeight="1" thickBot="1">
      <c r="A64" s="147"/>
      <c r="B64" s="110"/>
      <c r="C64" s="110">
        <v>6121</v>
      </c>
      <c r="D64" s="128"/>
      <c r="E64" s="130"/>
      <c r="F64" s="130"/>
      <c r="G64" s="130"/>
      <c r="H64" s="130"/>
      <c r="I64" s="82"/>
      <c r="J64" s="148"/>
      <c r="K64" s="69"/>
      <c r="L64" s="149"/>
      <c r="M64" s="71"/>
      <c r="N64" s="149"/>
      <c r="O64" s="169"/>
      <c r="P64" s="170"/>
      <c r="Q64" s="171"/>
      <c r="R64" s="172"/>
      <c r="S64" s="163"/>
      <c r="T64" s="172"/>
      <c r="U64" s="171"/>
      <c r="V64" s="172"/>
      <c r="W64" s="188"/>
      <c r="X64" s="189"/>
      <c r="Y64" s="171"/>
      <c r="Z64" s="172"/>
      <c r="AA64" s="171"/>
      <c r="AB64" s="172"/>
    </row>
    <row r="65" spans="1:28" ht="12.75" customHeight="1" thickBot="1">
      <c r="A65" s="136"/>
      <c r="B65" s="137"/>
      <c r="C65" s="138">
        <v>6121</v>
      </c>
      <c r="D65" s="138"/>
      <c r="E65" s="97" t="s">
        <v>27</v>
      </c>
      <c r="F65" s="97"/>
      <c r="G65" s="97"/>
      <c r="H65" s="97"/>
      <c r="I65" s="98"/>
      <c r="J65" s="194">
        <v>101.2</v>
      </c>
      <c r="K65" s="100"/>
      <c r="L65" s="101">
        <f>SUM(J65:K65)</f>
        <v>101.2</v>
      </c>
      <c r="M65" s="198"/>
      <c r="N65" s="101">
        <f>SUM(L65:M65)</f>
        <v>101.2</v>
      </c>
      <c r="O65" s="169"/>
      <c r="P65" s="170"/>
      <c r="Q65" s="171"/>
      <c r="R65" s="172"/>
      <c r="S65" s="163"/>
      <c r="T65" s="172"/>
      <c r="U65" s="171"/>
      <c r="V65" s="172"/>
      <c r="W65" s="188"/>
      <c r="X65" s="189"/>
      <c r="Y65" s="171"/>
      <c r="Z65" s="172"/>
      <c r="AA65" s="171"/>
      <c r="AB65" s="172"/>
    </row>
    <row r="66" spans="1:28" ht="17.25" customHeight="1" thickBot="1">
      <c r="A66" s="108"/>
      <c r="B66" s="109">
        <v>2212</v>
      </c>
      <c r="C66" s="109"/>
      <c r="D66" s="49" t="s">
        <v>72</v>
      </c>
      <c r="E66" s="111" t="s">
        <v>38</v>
      </c>
      <c r="F66" s="143"/>
      <c r="G66" s="143"/>
      <c r="H66" s="143"/>
      <c r="I66" s="51"/>
      <c r="J66" s="295"/>
      <c r="K66" s="281"/>
      <c r="L66" s="158"/>
      <c r="M66" s="55"/>
      <c r="N66" s="158"/>
      <c r="O66" s="169"/>
      <c r="P66" s="170"/>
      <c r="Q66" s="171"/>
      <c r="R66" s="172"/>
      <c r="S66" s="163"/>
      <c r="T66" s="172"/>
      <c r="U66" s="171"/>
      <c r="V66" s="172"/>
      <c r="W66" s="188"/>
      <c r="X66" s="189"/>
      <c r="Y66" s="171"/>
      <c r="Z66" s="172"/>
      <c r="AA66" s="171"/>
      <c r="AB66" s="172"/>
    </row>
    <row r="67" spans="1:28" ht="12.75" customHeight="1" thickBot="1">
      <c r="A67" s="147"/>
      <c r="B67" s="110"/>
      <c r="C67" s="110">
        <v>6121</v>
      </c>
      <c r="D67" s="128"/>
      <c r="E67" s="130"/>
      <c r="F67" s="135"/>
      <c r="G67" s="135"/>
      <c r="H67" s="135"/>
      <c r="I67" s="88"/>
      <c r="J67" s="187"/>
      <c r="K67" s="132"/>
      <c r="L67" s="167"/>
      <c r="M67" s="91">
        <v>1225.4</v>
      </c>
      <c r="N67" s="167"/>
      <c r="O67" s="169"/>
      <c r="P67" s="170"/>
      <c r="Q67" s="171"/>
      <c r="R67" s="172"/>
      <c r="S67" s="163"/>
      <c r="T67" s="172"/>
      <c r="U67" s="171"/>
      <c r="V67" s="172"/>
      <c r="W67" s="188"/>
      <c r="X67" s="189"/>
      <c r="Y67" s="171"/>
      <c r="Z67" s="172"/>
      <c r="AA67" s="171"/>
      <c r="AB67" s="172"/>
    </row>
    <row r="68" spans="1:28" ht="12.75" customHeight="1" thickBot="1">
      <c r="A68" s="136"/>
      <c r="B68" s="137"/>
      <c r="C68" s="138">
        <v>6121</v>
      </c>
      <c r="D68" s="138"/>
      <c r="E68" s="97" t="s">
        <v>27</v>
      </c>
      <c r="F68" s="97"/>
      <c r="G68" s="97"/>
      <c r="H68" s="97"/>
      <c r="I68" s="98"/>
      <c r="J68" s="152">
        <v>9269.8</v>
      </c>
      <c r="K68" s="100"/>
      <c r="L68" s="101">
        <f>SUM(J68:K68)</f>
        <v>9269.8</v>
      </c>
      <c r="M68" s="198">
        <f>SUM(M67)</f>
        <v>1225.4</v>
      </c>
      <c r="N68" s="101">
        <f>SUM(L68:M68)</f>
        <v>10495.199999999999</v>
      </c>
      <c r="O68" s="169"/>
      <c r="P68" s="170"/>
      <c r="Q68" s="171"/>
      <c r="R68" s="172"/>
      <c r="S68" s="163"/>
      <c r="T68" s="172"/>
      <c r="U68" s="171"/>
      <c r="V68" s="172"/>
      <c r="W68" s="188"/>
      <c r="X68" s="189"/>
      <c r="Y68" s="171"/>
      <c r="Z68" s="172"/>
      <c r="AA68" s="171"/>
      <c r="AB68" s="172"/>
    </row>
    <row r="69" spans="1:28" ht="12.75" customHeight="1" thickBot="1">
      <c r="A69" s="108"/>
      <c r="B69" s="109">
        <v>2212</v>
      </c>
      <c r="C69" s="109"/>
      <c r="D69" s="49" t="s">
        <v>74</v>
      </c>
      <c r="E69" s="111" t="s">
        <v>39</v>
      </c>
      <c r="F69" s="143"/>
      <c r="G69" s="143"/>
      <c r="H69" s="143"/>
      <c r="I69" s="51"/>
      <c r="J69" s="295"/>
      <c r="K69" s="281"/>
      <c r="L69" s="158"/>
      <c r="M69" s="55"/>
      <c r="N69" s="158"/>
      <c r="O69" s="169"/>
      <c r="P69" s="170"/>
      <c r="Q69" s="171"/>
      <c r="R69" s="172"/>
      <c r="S69" s="163"/>
      <c r="T69" s="172"/>
      <c r="U69" s="171"/>
      <c r="V69" s="172"/>
      <c r="W69" s="188"/>
      <c r="X69" s="189"/>
      <c r="Y69" s="171"/>
      <c r="Z69" s="172"/>
      <c r="AA69" s="171"/>
      <c r="AB69" s="172"/>
    </row>
    <row r="70" spans="1:28" ht="12.75" customHeight="1" thickBot="1">
      <c r="A70" s="147"/>
      <c r="B70" s="110"/>
      <c r="C70" s="110">
        <v>6121</v>
      </c>
      <c r="D70" s="128"/>
      <c r="E70" s="130"/>
      <c r="F70" s="135"/>
      <c r="G70" s="135"/>
      <c r="H70" s="135"/>
      <c r="I70" s="88"/>
      <c r="J70" s="187"/>
      <c r="K70" s="132"/>
      <c r="L70" s="167"/>
      <c r="M70" s="91"/>
      <c r="N70" s="167"/>
      <c r="O70" s="169"/>
      <c r="P70" s="170"/>
      <c r="Q70" s="171"/>
      <c r="R70" s="172"/>
      <c r="S70" s="163"/>
      <c r="T70" s="172"/>
      <c r="U70" s="171"/>
      <c r="V70" s="172"/>
      <c r="W70" s="188"/>
      <c r="X70" s="189"/>
      <c r="Y70" s="171"/>
      <c r="Z70" s="172"/>
      <c r="AA70" s="171"/>
      <c r="AB70" s="172"/>
    </row>
    <row r="71" spans="1:28" ht="12.75" customHeight="1" thickBot="1">
      <c r="A71" s="136"/>
      <c r="B71" s="137"/>
      <c r="C71" s="138">
        <v>6121</v>
      </c>
      <c r="D71" s="138"/>
      <c r="E71" s="97" t="s">
        <v>27</v>
      </c>
      <c r="F71" s="97"/>
      <c r="G71" s="97"/>
      <c r="H71" s="97"/>
      <c r="I71" s="98"/>
      <c r="J71" s="152">
        <v>10999.3</v>
      </c>
      <c r="K71" s="100"/>
      <c r="L71" s="101">
        <f>SUM(J71:K71)</f>
        <v>10999.3</v>
      </c>
      <c r="M71" s="198">
        <f>SUM(M70)</f>
        <v>0</v>
      </c>
      <c r="N71" s="101">
        <f>SUM(L71:M71)</f>
        <v>10999.3</v>
      </c>
      <c r="O71" s="169"/>
      <c r="P71" s="170"/>
      <c r="Q71" s="171"/>
      <c r="R71" s="172"/>
      <c r="S71" s="163"/>
      <c r="T71" s="172"/>
      <c r="U71" s="171"/>
      <c r="V71" s="172"/>
      <c r="W71" s="188"/>
      <c r="X71" s="189"/>
      <c r="Y71" s="171"/>
      <c r="Z71" s="172"/>
      <c r="AA71" s="171"/>
      <c r="AB71" s="172"/>
    </row>
    <row r="72" spans="1:28" ht="12.75" customHeight="1" thickBot="1">
      <c r="A72" s="108"/>
      <c r="B72" s="109">
        <v>2212</v>
      </c>
      <c r="C72" s="109"/>
      <c r="D72" s="49" t="s">
        <v>73</v>
      </c>
      <c r="E72" s="111" t="s">
        <v>40</v>
      </c>
      <c r="F72" s="143"/>
      <c r="G72" s="143"/>
      <c r="H72" s="143"/>
      <c r="I72" s="51"/>
      <c r="J72" s="295"/>
      <c r="K72" s="281"/>
      <c r="L72" s="158"/>
      <c r="M72" s="55"/>
      <c r="N72" s="158"/>
      <c r="O72" s="169"/>
      <c r="P72" s="170"/>
      <c r="Q72" s="171"/>
      <c r="R72" s="172"/>
      <c r="S72" s="163"/>
      <c r="T72" s="172"/>
      <c r="U72" s="171"/>
      <c r="V72" s="172"/>
      <c r="W72" s="188"/>
      <c r="X72" s="189"/>
      <c r="Y72" s="171"/>
      <c r="Z72" s="172"/>
      <c r="AA72" s="171"/>
      <c r="AB72" s="172"/>
    </row>
    <row r="73" spans="1:28" ht="12.75" customHeight="1" thickBot="1">
      <c r="A73" s="147"/>
      <c r="B73" s="110"/>
      <c r="C73" s="110">
        <v>6121</v>
      </c>
      <c r="D73" s="128"/>
      <c r="E73" s="130"/>
      <c r="F73" s="135"/>
      <c r="G73" s="135"/>
      <c r="H73" s="135"/>
      <c r="I73" s="88"/>
      <c r="J73" s="187"/>
      <c r="K73" s="132"/>
      <c r="L73" s="167"/>
      <c r="M73" s="91"/>
      <c r="N73" s="167"/>
      <c r="O73" s="169"/>
      <c r="P73" s="170"/>
      <c r="Q73" s="171"/>
      <c r="R73" s="172"/>
      <c r="S73" s="163"/>
      <c r="T73" s="172"/>
      <c r="U73" s="171"/>
      <c r="V73" s="172"/>
      <c r="W73" s="188"/>
      <c r="X73" s="189"/>
      <c r="Y73" s="171"/>
      <c r="Z73" s="172"/>
      <c r="AA73" s="171"/>
      <c r="AB73" s="172"/>
    </row>
    <row r="74" spans="1:28" ht="12.75" customHeight="1" thickBot="1">
      <c r="A74" s="136"/>
      <c r="B74" s="137"/>
      <c r="C74" s="138">
        <v>6121</v>
      </c>
      <c r="D74" s="138"/>
      <c r="E74" s="97" t="s">
        <v>27</v>
      </c>
      <c r="F74" s="97"/>
      <c r="G74" s="97"/>
      <c r="H74" s="97"/>
      <c r="I74" s="98"/>
      <c r="J74" s="152">
        <v>5000</v>
      </c>
      <c r="K74" s="100"/>
      <c r="L74" s="101">
        <f>SUM(J74:K74)</f>
        <v>5000</v>
      </c>
      <c r="M74" s="102"/>
      <c r="N74" s="101">
        <f>SUM(L74:M74)</f>
        <v>5000</v>
      </c>
      <c r="O74" s="169"/>
      <c r="P74" s="170"/>
      <c r="Q74" s="171"/>
      <c r="R74" s="172"/>
      <c r="S74" s="163"/>
      <c r="T74" s="172"/>
      <c r="U74" s="171"/>
      <c r="V74" s="172"/>
      <c r="W74" s="188"/>
      <c r="X74" s="189"/>
      <c r="Y74" s="171"/>
      <c r="Z74" s="172"/>
      <c r="AA74" s="171"/>
      <c r="AB74" s="172"/>
    </row>
    <row r="75" spans="1:28" ht="12.75" customHeight="1" thickBot="1">
      <c r="A75" s="153"/>
      <c r="B75" s="154">
        <v>2212</v>
      </c>
      <c r="C75" s="154"/>
      <c r="D75" s="155" t="s">
        <v>60</v>
      </c>
      <c r="E75" s="156" t="s">
        <v>59</v>
      </c>
      <c r="F75" s="279"/>
      <c r="G75" s="279"/>
      <c r="H75" s="279"/>
      <c r="I75" s="51"/>
      <c r="J75" s="280"/>
      <c r="K75" s="281"/>
      <c r="L75" s="158"/>
      <c r="M75" s="55"/>
      <c r="N75" s="158"/>
      <c r="O75" s="169"/>
      <c r="P75" s="170"/>
      <c r="Q75" s="171"/>
      <c r="R75" s="172"/>
      <c r="S75" s="163"/>
      <c r="T75" s="172"/>
      <c r="U75" s="171"/>
      <c r="V75" s="172"/>
      <c r="W75" s="188"/>
      <c r="X75" s="189"/>
      <c r="Y75" s="171"/>
      <c r="Z75" s="172"/>
      <c r="AA75" s="171"/>
      <c r="AB75" s="172"/>
    </row>
    <row r="76" spans="1:28" ht="12.75" customHeight="1" thickBot="1">
      <c r="A76" s="147"/>
      <c r="B76" s="110"/>
      <c r="C76" s="110">
        <v>6121</v>
      </c>
      <c r="D76" s="128"/>
      <c r="E76" s="130"/>
      <c r="F76" s="130"/>
      <c r="G76" s="130"/>
      <c r="H76" s="130"/>
      <c r="I76" s="82"/>
      <c r="J76" s="148"/>
      <c r="K76" s="69">
        <v>79.2</v>
      </c>
      <c r="L76" s="149"/>
      <c r="M76" s="71"/>
      <c r="N76" s="149"/>
      <c r="O76" s="169"/>
      <c r="P76" s="170"/>
      <c r="Q76" s="171"/>
      <c r="R76" s="172"/>
      <c r="S76" s="163"/>
      <c r="T76" s="172"/>
      <c r="U76" s="171"/>
      <c r="V76" s="172"/>
      <c r="W76" s="188"/>
      <c r="X76" s="189"/>
      <c r="Y76" s="171"/>
      <c r="Z76" s="172"/>
      <c r="AA76" s="171"/>
      <c r="AB76" s="172"/>
    </row>
    <row r="77" spans="1:28" ht="12.75" customHeight="1" thickBot="1">
      <c r="A77" s="176"/>
      <c r="B77" s="137"/>
      <c r="C77" s="138">
        <v>6121</v>
      </c>
      <c r="D77" s="178"/>
      <c r="E77" s="97" t="s">
        <v>27</v>
      </c>
      <c r="F77" s="179"/>
      <c r="G77" s="179"/>
      <c r="H77" s="179"/>
      <c r="I77" s="180"/>
      <c r="J77" s="273"/>
      <c r="K77" s="171">
        <f>SUM(K76)</f>
        <v>79.2</v>
      </c>
      <c r="L77" s="182">
        <f>SUM(K77)</f>
        <v>79.2</v>
      </c>
      <c r="M77" s="183"/>
      <c r="N77" s="182">
        <f>SUM(L77:M77)</f>
        <v>79.2</v>
      </c>
      <c r="O77" s="169"/>
      <c r="P77" s="170"/>
      <c r="Q77" s="171"/>
      <c r="R77" s="172"/>
      <c r="S77" s="163"/>
      <c r="T77" s="172"/>
      <c r="U77" s="171"/>
      <c r="V77" s="172"/>
      <c r="W77" s="188"/>
      <c r="X77" s="189"/>
      <c r="Y77" s="171"/>
      <c r="Z77" s="172"/>
      <c r="AA77" s="171"/>
      <c r="AB77" s="172"/>
    </row>
    <row r="78" spans="1:28" ht="12.75" customHeight="1" thickBot="1">
      <c r="A78" s="108"/>
      <c r="B78" s="154">
        <v>2212</v>
      </c>
      <c r="C78" s="154"/>
      <c r="D78" s="49" t="s">
        <v>82</v>
      </c>
      <c r="E78" s="50" t="s">
        <v>78</v>
      </c>
      <c r="F78" s="135"/>
      <c r="G78" s="135"/>
      <c r="H78" s="135"/>
      <c r="I78" s="88"/>
      <c r="J78" s="187"/>
      <c r="K78" s="132"/>
      <c r="L78" s="167"/>
      <c r="M78" s="91"/>
      <c r="N78" s="167"/>
      <c r="O78" s="169"/>
      <c r="P78" s="170"/>
      <c r="Q78" s="171"/>
      <c r="R78" s="172"/>
      <c r="S78" s="163"/>
      <c r="T78" s="172"/>
      <c r="U78" s="171"/>
      <c r="V78" s="172"/>
      <c r="W78" s="188"/>
      <c r="X78" s="189"/>
      <c r="Y78" s="171"/>
      <c r="Z78" s="172"/>
      <c r="AA78" s="171"/>
      <c r="AB78" s="172"/>
    </row>
    <row r="79" spans="1:28" ht="12.75" customHeight="1" thickBot="1">
      <c r="A79" s="147"/>
      <c r="B79" s="110"/>
      <c r="C79" s="110">
        <v>6121</v>
      </c>
      <c r="D79" s="128"/>
      <c r="E79" s="130"/>
      <c r="F79" s="130"/>
      <c r="G79" s="328">
        <v>18900</v>
      </c>
      <c r="H79" s="130"/>
      <c r="I79" s="82"/>
      <c r="J79" s="148"/>
      <c r="K79" s="69">
        <v>1969</v>
      </c>
      <c r="L79" s="149"/>
      <c r="M79" s="71">
        <v>2931</v>
      </c>
      <c r="N79" s="149"/>
      <c r="O79" s="169"/>
      <c r="P79" s="170"/>
      <c r="Q79" s="171"/>
      <c r="R79" s="172"/>
      <c r="S79" s="163"/>
      <c r="T79" s="172"/>
      <c r="U79" s="171"/>
      <c r="V79" s="172"/>
      <c r="W79" s="188"/>
      <c r="X79" s="189"/>
      <c r="Y79" s="171"/>
      <c r="Z79" s="172"/>
      <c r="AA79" s="171"/>
      <c r="AB79" s="172"/>
    </row>
    <row r="80" spans="1:28" ht="12.75" customHeight="1" thickBot="1">
      <c r="A80" s="136"/>
      <c r="B80" s="137"/>
      <c r="C80" s="138">
        <v>6121</v>
      </c>
      <c r="D80" s="138"/>
      <c r="E80" s="97" t="s">
        <v>27</v>
      </c>
      <c r="F80" s="97"/>
      <c r="G80" s="97"/>
      <c r="H80" s="97"/>
      <c r="I80" s="98"/>
      <c r="J80" s="152"/>
      <c r="K80" s="100">
        <f>SUM(K79)</f>
        <v>1969</v>
      </c>
      <c r="L80" s="101">
        <f>SUM(K80)</f>
        <v>1969</v>
      </c>
      <c r="M80" s="198">
        <f>SUM(M79)</f>
        <v>2931</v>
      </c>
      <c r="N80" s="101">
        <f>SUM(L80:M80)</f>
        <v>4900</v>
      </c>
      <c r="O80" s="169"/>
      <c r="P80" s="170"/>
      <c r="Q80" s="171"/>
      <c r="R80" s="172"/>
      <c r="S80" s="163"/>
      <c r="T80" s="172"/>
      <c r="U80" s="171"/>
      <c r="V80" s="172"/>
      <c r="W80" s="188"/>
      <c r="X80" s="189"/>
      <c r="Y80" s="171"/>
      <c r="Z80" s="172"/>
      <c r="AA80" s="171"/>
      <c r="AB80" s="172"/>
    </row>
    <row r="81" spans="1:28" ht="12.75" customHeight="1" thickBot="1">
      <c r="A81" s="289"/>
      <c r="B81" s="154">
        <v>2212</v>
      </c>
      <c r="C81" s="154"/>
      <c r="D81" s="161" t="s">
        <v>84</v>
      </c>
      <c r="E81" s="292" t="s">
        <v>83</v>
      </c>
      <c r="F81" s="131"/>
      <c r="G81" s="131"/>
      <c r="H81" s="131"/>
      <c r="I81" s="112"/>
      <c r="J81" s="282"/>
      <c r="K81" s="290"/>
      <c r="L81" s="291"/>
      <c r="M81" s="116"/>
      <c r="N81" s="291"/>
      <c r="O81" s="169"/>
      <c r="P81" s="170"/>
      <c r="Q81" s="171"/>
      <c r="R81" s="172"/>
      <c r="S81" s="163"/>
      <c r="T81" s="172"/>
      <c r="U81" s="171"/>
      <c r="V81" s="172"/>
      <c r="W81" s="188"/>
      <c r="X81" s="189"/>
      <c r="Y81" s="171"/>
      <c r="Z81" s="172"/>
      <c r="AA81" s="171"/>
      <c r="AB81" s="172"/>
    </row>
    <row r="82" spans="1:28" ht="12.75" customHeight="1" thickBot="1">
      <c r="A82" s="147"/>
      <c r="B82" s="110"/>
      <c r="C82" s="110">
        <v>6121</v>
      </c>
      <c r="D82" s="128"/>
      <c r="E82" s="130"/>
      <c r="F82" s="130"/>
      <c r="G82" s="130"/>
      <c r="H82" s="130"/>
      <c r="I82" s="82"/>
      <c r="J82" s="148"/>
      <c r="K82" s="69">
        <v>10000</v>
      </c>
      <c r="L82" s="149"/>
      <c r="M82" s="71">
        <v>-10000</v>
      </c>
      <c r="N82" s="149"/>
      <c r="O82" s="169"/>
      <c r="P82" s="170"/>
      <c r="Q82" s="171"/>
      <c r="R82" s="172"/>
      <c r="S82" s="163"/>
      <c r="T82" s="172"/>
      <c r="U82" s="171"/>
      <c r="V82" s="172"/>
      <c r="W82" s="188"/>
      <c r="X82" s="189"/>
      <c r="Y82" s="171"/>
      <c r="Z82" s="172"/>
      <c r="AA82" s="171"/>
      <c r="AB82" s="172"/>
    </row>
    <row r="83" spans="1:28" ht="12.75" customHeight="1" thickBot="1">
      <c r="A83" s="136"/>
      <c r="B83" s="137"/>
      <c r="C83" s="138">
        <v>6121</v>
      </c>
      <c r="D83" s="138"/>
      <c r="E83" s="97" t="s">
        <v>27</v>
      </c>
      <c r="F83" s="97"/>
      <c r="G83" s="97"/>
      <c r="H83" s="97"/>
      <c r="I83" s="98"/>
      <c r="J83" s="152"/>
      <c r="K83" s="100">
        <f>SUM(K82)</f>
        <v>10000</v>
      </c>
      <c r="L83" s="101">
        <f>SUM(K83)</f>
        <v>10000</v>
      </c>
      <c r="M83" s="198">
        <f>SUM(M82)</f>
        <v>-10000</v>
      </c>
      <c r="N83" s="101">
        <f>SUM(L83:M83)</f>
        <v>0</v>
      </c>
      <c r="O83" s="169"/>
      <c r="P83" s="170"/>
      <c r="Q83" s="171"/>
      <c r="R83" s="172"/>
      <c r="S83" s="163"/>
      <c r="T83" s="172"/>
      <c r="U83" s="171"/>
      <c r="V83" s="172"/>
      <c r="W83" s="188"/>
      <c r="X83" s="189"/>
      <c r="Y83" s="171"/>
      <c r="Z83" s="172"/>
      <c r="AA83" s="171"/>
      <c r="AB83" s="172"/>
    </row>
    <row r="84" spans="1:28" ht="12.75" customHeight="1" thickBot="1">
      <c r="A84" s="153"/>
      <c r="B84" s="154">
        <v>2212</v>
      </c>
      <c r="C84" s="154"/>
      <c r="D84" s="155" t="s">
        <v>85</v>
      </c>
      <c r="E84" s="156" t="s">
        <v>79</v>
      </c>
      <c r="F84" s="279"/>
      <c r="G84" s="279"/>
      <c r="H84" s="279"/>
      <c r="I84" s="51"/>
      <c r="J84" s="295"/>
      <c r="K84" s="281"/>
      <c r="L84" s="158"/>
      <c r="M84" s="55"/>
      <c r="N84" s="158"/>
      <c r="O84" s="169"/>
      <c r="P84" s="170"/>
      <c r="Q84" s="171"/>
      <c r="R84" s="172"/>
      <c r="S84" s="163"/>
      <c r="T84" s="172"/>
      <c r="U84" s="171"/>
      <c r="V84" s="172"/>
      <c r="W84" s="188"/>
      <c r="X84" s="189"/>
      <c r="Y84" s="171"/>
      <c r="Z84" s="172"/>
      <c r="AA84" s="171"/>
      <c r="AB84" s="172"/>
    </row>
    <row r="85" spans="1:28" ht="12.75" customHeight="1" thickBot="1">
      <c r="A85" s="108"/>
      <c r="B85" s="161"/>
      <c r="C85" s="161">
        <v>6121</v>
      </c>
      <c r="D85" s="109"/>
      <c r="E85" s="131"/>
      <c r="F85" s="135"/>
      <c r="G85" s="135"/>
      <c r="H85" s="135"/>
      <c r="I85" s="88"/>
      <c r="J85" s="187"/>
      <c r="K85" s="89">
        <v>1302</v>
      </c>
      <c r="L85" s="167"/>
      <c r="M85" s="91">
        <v>-1302</v>
      </c>
      <c r="N85" s="167"/>
      <c r="O85" s="169"/>
      <c r="P85" s="170"/>
      <c r="Q85" s="171"/>
      <c r="R85" s="172"/>
      <c r="S85" s="163"/>
      <c r="T85" s="172"/>
      <c r="U85" s="171"/>
      <c r="V85" s="172"/>
      <c r="W85" s="188"/>
      <c r="X85" s="189"/>
      <c r="Y85" s="171"/>
      <c r="Z85" s="172"/>
      <c r="AA85" s="171"/>
      <c r="AB85" s="172"/>
    </row>
    <row r="86" spans="1:28" ht="12.75" customHeight="1" thickBot="1">
      <c r="A86" s="136"/>
      <c r="B86" s="137"/>
      <c r="C86" s="138">
        <v>6121</v>
      </c>
      <c r="D86" s="138"/>
      <c r="E86" s="97" t="s">
        <v>27</v>
      </c>
      <c r="F86" s="97"/>
      <c r="G86" s="97"/>
      <c r="H86" s="97"/>
      <c r="I86" s="98"/>
      <c r="J86" s="152"/>
      <c r="K86" s="100">
        <f>SUM(K85)</f>
        <v>1302</v>
      </c>
      <c r="L86" s="101">
        <f>SUM(K86)</f>
        <v>1302</v>
      </c>
      <c r="M86" s="198">
        <f>SUM(M85)</f>
        <v>-1302</v>
      </c>
      <c r="N86" s="101">
        <f>SUM(L86:M86)</f>
        <v>0</v>
      </c>
      <c r="O86" s="169"/>
      <c r="P86" s="170"/>
      <c r="Q86" s="171"/>
      <c r="R86" s="172"/>
      <c r="S86" s="163"/>
      <c r="T86" s="172"/>
      <c r="U86" s="171"/>
      <c r="V86" s="172"/>
      <c r="W86" s="188"/>
      <c r="X86" s="189"/>
      <c r="Y86" s="171"/>
      <c r="Z86" s="172"/>
      <c r="AA86" s="171"/>
      <c r="AB86" s="172"/>
    </row>
    <row r="87" spans="1:28" ht="12.75" customHeight="1" thickBot="1">
      <c r="A87" s="153"/>
      <c r="B87" s="154">
        <v>2212</v>
      </c>
      <c r="C87" s="154"/>
      <c r="D87" s="155" t="s">
        <v>86</v>
      </c>
      <c r="E87" s="156" t="s">
        <v>80</v>
      </c>
      <c r="F87" s="279"/>
      <c r="G87" s="279"/>
      <c r="H87" s="279"/>
      <c r="I87" s="51"/>
      <c r="J87" s="295"/>
      <c r="K87" s="281"/>
      <c r="L87" s="158"/>
      <c r="M87" s="55"/>
      <c r="N87" s="158"/>
      <c r="O87" s="169"/>
      <c r="P87" s="170"/>
      <c r="Q87" s="171"/>
      <c r="R87" s="172"/>
      <c r="S87" s="163"/>
      <c r="T87" s="172"/>
      <c r="U87" s="171"/>
      <c r="V87" s="172"/>
      <c r="W87" s="188"/>
      <c r="X87" s="189"/>
      <c r="Y87" s="171"/>
      <c r="Z87" s="172"/>
      <c r="AA87" s="171"/>
      <c r="AB87" s="172"/>
    </row>
    <row r="88" spans="1:28" ht="12.75" customHeight="1" thickBot="1">
      <c r="A88" s="108"/>
      <c r="B88" s="49"/>
      <c r="C88" s="49">
        <v>6121</v>
      </c>
      <c r="D88" s="109"/>
      <c r="E88" s="135"/>
      <c r="F88" s="135"/>
      <c r="G88" s="135"/>
      <c r="H88" s="135"/>
      <c r="I88" s="88"/>
      <c r="J88" s="187"/>
      <c r="K88" s="89">
        <v>5600</v>
      </c>
      <c r="L88" s="167"/>
      <c r="M88" s="91">
        <v>-5600</v>
      </c>
      <c r="N88" s="167"/>
      <c r="O88" s="169"/>
      <c r="P88" s="170"/>
      <c r="Q88" s="171"/>
      <c r="R88" s="172"/>
      <c r="S88" s="163"/>
      <c r="T88" s="172"/>
      <c r="U88" s="171"/>
      <c r="V88" s="172"/>
      <c r="W88" s="188"/>
      <c r="X88" s="189"/>
      <c r="Y88" s="171"/>
      <c r="Z88" s="172"/>
      <c r="AA88" s="171"/>
      <c r="AB88" s="172"/>
    </row>
    <row r="89" spans="1:28" ht="12.75" customHeight="1" thickBot="1">
      <c r="A89" s="136"/>
      <c r="B89" s="137"/>
      <c r="C89" s="138">
        <v>6121</v>
      </c>
      <c r="D89" s="138"/>
      <c r="E89" s="97" t="s">
        <v>27</v>
      </c>
      <c r="F89" s="97"/>
      <c r="G89" s="97"/>
      <c r="H89" s="97"/>
      <c r="I89" s="98"/>
      <c r="J89" s="152"/>
      <c r="K89" s="100">
        <f>SUM(K88)</f>
        <v>5600</v>
      </c>
      <c r="L89" s="101">
        <f>SUM(K89)</f>
        <v>5600</v>
      </c>
      <c r="M89" s="198">
        <f>SUM(M88)</f>
        <v>-5600</v>
      </c>
      <c r="N89" s="101">
        <f>SUM(L89:M89)</f>
        <v>0</v>
      </c>
      <c r="O89" s="169"/>
      <c r="P89" s="170"/>
      <c r="Q89" s="171"/>
      <c r="R89" s="172"/>
      <c r="S89" s="163"/>
      <c r="T89" s="172"/>
      <c r="U89" s="171"/>
      <c r="V89" s="172"/>
      <c r="W89" s="188"/>
      <c r="X89" s="189"/>
      <c r="Y89" s="171"/>
      <c r="Z89" s="172"/>
      <c r="AA89" s="171"/>
      <c r="AB89" s="172"/>
    </row>
    <row r="90" spans="1:28" ht="12.75" customHeight="1" thickBot="1">
      <c r="A90" s="306"/>
      <c r="B90" s="307">
        <v>2212</v>
      </c>
      <c r="C90" s="307"/>
      <c r="D90" s="155" t="s">
        <v>88</v>
      </c>
      <c r="E90" s="314" t="s">
        <v>114</v>
      </c>
      <c r="F90" s="308"/>
      <c r="G90" s="308"/>
      <c r="H90" s="308"/>
      <c r="I90" s="309"/>
      <c r="J90" s="310"/>
      <c r="K90" s="311"/>
      <c r="L90" s="312"/>
      <c r="M90" s="313"/>
      <c r="N90" s="312"/>
      <c r="O90" s="169"/>
      <c r="P90" s="170"/>
      <c r="Q90" s="171"/>
      <c r="R90" s="172"/>
      <c r="S90" s="163"/>
      <c r="T90" s="172"/>
      <c r="U90" s="171"/>
      <c r="V90" s="172"/>
      <c r="W90" s="188"/>
      <c r="X90" s="189"/>
      <c r="Y90" s="171"/>
      <c r="Z90" s="172"/>
      <c r="AA90" s="171"/>
      <c r="AB90" s="172"/>
    </row>
    <row r="91" spans="1:28" ht="12.75" customHeight="1" thickBot="1">
      <c r="A91" s="147"/>
      <c r="B91" s="110"/>
      <c r="C91" s="110">
        <v>6121</v>
      </c>
      <c r="D91" s="128"/>
      <c r="E91" s="130"/>
      <c r="F91" s="130"/>
      <c r="G91" s="130"/>
      <c r="H91" s="130"/>
      <c r="I91" s="82"/>
      <c r="J91" s="148"/>
      <c r="K91" s="69">
        <v>3000</v>
      </c>
      <c r="L91" s="149"/>
      <c r="M91" s="71"/>
      <c r="N91" s="149"/>
      <c r="O91" s="169"/>
      <c r="P91" s="170"/>
      <c r="Q91" s="171"/>
      <c r="R91" s="172"/>
      <c r="S91" s="163"/>
      <c r="T91" s="172"/>
      <c r="U91" s="171"/>
      <c r="V91" s="172"/>
      <c r="W91" s="188"/>
      <c r="X91" s="189"/>
      <c r="Y91" s="171"/>
      <c r="Z91" s="172"/>
      <c r="AA91" s="171"/>
      <c r="AB91" s="172"/>
    </row>
    <row r="92" spans="1:28" ht="12.75" customHeight="1" thickBot="1">
      <c r="A92" s="176"/>
      <c r="B92" s="177"/>
      <c r="C92" s="178">
        <v>6121</v>
      </c>
      <c r="D92" s="178"/>
      <c r="E92" s="97" t="s">
        <v>27</v>
      </c>
      <c r="F92" s="179"/>
      <c r="G92" s="179"/>
      <c r="H92" s="179"/>
      <c r="I92" s="180"/>
      <c r="J92" s="273"/>
      <c r="K92" s="171">
        <f>SUM(K91)</f>
        <v>3000</v>
      </c>
      <c r="L92" s="182">
        <f>SUM(K92)</f>
        <v>3000</v>
      </c>
      <c r="M92" s="329">
        <f>SUM(M91)</f>
        <v>0</v>
      </c>
      <c r="N92" s="182">
        <f>SUM(L92:M92)</f>
        <v>3000</v>
      </c>
      <c r="O92" s="169"/>
      <c r="P92" s="170"/>
      <c r="Q92" s="171"/>
      <c r="R92" s="172"/>
      <c r="S92" s="163"/>
      <c r="T92" s="172"/>
      <c r="U92" s="171"/>
      <c r="V92" s="172"/>
      <c r="W92" s="188"/>
      <c r="X92" s="189"/>
      <c r="Y92" s="171"/>
      <c r="Z92" s="172"/>
      <c r="AA92" s="171"/>
      <c r="AB92" s="172"/>
    </row>
    <row r="93" spans="1:28" ht="12.75" customHeight="1" thickBot="1">
      <c r="A93" s="306"/>
      <c r="B93" s="307">
        <v>2212</v>
      </c>
      <c r="C93" s="307"/>
      <c r="D93" s="155" t="s">
        <v>89</v>
      </c>
      <c r="E93" s="314" t="s">
        <v>87</v>
      </c>
      <c r="F93" s="308"/>
      <c r="G93" s="308"/>
      <c r="H93" s="308"/>
      <c r="I93" s="309"/>
      <c r="J93" s="310"/>
      <c r="K93" s="311"/>
      <c r="L93" s="312"/>
      <c r="M93" s="313"/>
      <c r="N93" s="312"/>
      <c r="O93" s="169"/>
      <c r="P93" s="170"/>
      <c r="Q93" s="171"/>
      <c r="R93" s="172"/>
      <c r="S93" s="163"/>
      <c r="T93" s="172"/>
      <c r="U93" s="171"/>
      <c r="V93" s="172"/>
      <c r="W93" s="188"/>
      <c r="X93" s="189"/>
      <c r="Y93" s="171"/>
      <c r="Z93" s="172"/>
      <c r="AA93" s="171"/>
      <c r="AB93" s="172"/>
    </row>
    <row r="94" spans="1:28" ht="12.75" customHeight="1" thickBot="1">
      <c r="A94" s="147"/>
      <c r="B94" s="110"/>
      <c r="C94" s="110">
        <v>6121</v>
      </c>
      <c r="D94" s="128"/>
      <c r="E94" s="356" t="s">
        <v>115</v>
      </c>
      <c r="F94" s="130"/>
      <c r="G94" s="130"/>
      <c r="H94" s="130"/>
      <c r="I94" s="82"/>
      <c r="J94" s="148"/>
      <c r="K94" s="69">
        <v>5000</v>
      </c>
      <c r="L94" s="149"/>
      <c r="M94" s="71">
        <v>10000</v>
      </c>
      <c r="N94" s="149"/>
      <c r="O94" s="169"/>
      <c r="P94" s="170"/>
      <c r="Q94" s="171"/>
      <c r="R94" s="172"/>
      <c r="S94" s="163"/>
      <c r="T94" s="172"/>
      <c r="U94" s="171"/>
      <c r="V94" s="172"/>
      <c r="W94" s="188"/>
      <c r="X94" s="189"/>
      <c r="Y94" s="171"/>
      <c r="Z94" s="172"/>
      <c r="AA94" s="171"/>
      <c r="AB94" s="172"/>
    </row>
    <row r="95" spans="1:28" ht="12.75" customHeight="1" thickBot="1">
      <c r="A95" s="136"/>
      <c r="B95" s="137"/>
      <c r="C95" s="138">
        <v>6121</v>
      </c>
      <c r="D95" s="138"/>
      <c r="E95" s="97" t="s">
        <v>27</v>
      </c>
      <c r="F95" s="97"/>
      <c r="G95" s="97"/>
      <c r="H95" s="97"/>
      <c r="I95" s="98"/>
      <c r="J95" s="152"/>
      <c r="K95" s="100">
        <f>SUM(K94)</f>
        <v>5000</v>
      </c>
      <c r="L95" s="101">
        <f>SUM(K95)</f>
        <v>5000</v>
      </c>
      <c r="M95" s="198">
        <f>SUM(M94)</f>
        <v>10000</v>
      </c>
      <c r="N95" s="101">
        <f>SUM(L95:M95)</f>
        <v>15000</v>
      </c>
      <c r="O95" s="169"/>
      <c r="P95" s="170"/>
      <c r="Q95" s="171"/>
      <c r="R95" s="172"/>
      <c r="S95" s="163"/>
      <c r="T95" s="172"/>
      <c r="U95" s="171"/>
      <c r="V95" s="172"/>
      <c r="W95" s="188"/>
      <c r="X95" s="189"/>
      <c r="Y95" s="171"/>
      <c r="Z95" s="172"/>
      <c r="AA95" s="171"/>
      <c r="AB95" s="172"/>
    </row>
    <row r="96" spans="1:28" ht="28.5" customHeight="1" thickBot="1">
      <c r="A96" s="306"/>
      <c r="B96" s="307">
        <v>2212</v>
      </c>
      <c r="C96" s="307"/>
      <c r="D96" s="327" t="s">
        <v>116</v>
      </c>
      <c r="E96" s="333" t="s">
        <v>124</v>
      </c>
      <c r="F96" s="308"/>
      <c r="G96" s="308"/>
      <c r="H96" s="308"/>
      <c r="I96" s="309"/>
      <c r="J96" s="310"/>
      <c r="K96" s="311"/>
      <c r="L96" s="312"/>
      <c r="M96" s="313"/>
      <c r="N96" s="312"/>
      <c r="O96" s="169"/>
      <c r="P96" s="170"/>
      <c r="Q96" s="171"/>
      <c r="R96" s="172"/>
      <c r="S96" s="163"/>
      <c r="T96" s="172"/>
      <c r="U96" s="171"/>
      <c r="V96" s="172"/>
      <c r="W96" s="188"/>
      <c r="X96" s="189"/>
      <c r="Y96" s="171"/>
      <c r="Z96" s="172"/>
      <c r="AA96" s="171"/>
      <c r="AB96" s="172"/>
    </row>
    <row r="97" spans="1:28" ht="12.75" customHeight="1" thickBot="1">
      <c r="A97" s="147"/>
      <c r="B97" s="110"/>
      <c r="C97" s="110">
        <v>6121</v>
      </c>
      <c r="D97" s="326"/>
      <c r="E97" s="130"/>
      <c r="F97" s="328"/>
      <c r="G97" s="328">
        <v>3000</v>
      </c>
      <c r="H97" s="130"/>
      <c r="I97" s="82"/>
      <c r="J97" s="148"/>
      <c r="K97" s="83"/>
      <c r="L97" s="149"/>
      <c r="M97" s="71">
        <v>1000</v>
      </c>
      <c r="N97" s="149"/>
      <c r="O97" s="169"/>
      <c r="P97" s="170"/>
      <c r="Q97" s="171"/>
      <c r="R97" s="172"/>
      <c r="S97" s="163"/>
      <c r="T97" s="172"/>
      <c r="U97" s="171"/>
      <c r="V97" s="172"/>
      <c r="W97" s="188"/>
      <c r="X97" s="189"/>
      <c r="Y97" s="171"/>
      <c r="Z97" s="172"/>
      <c r="AA97" s="171"/>
      <c r="AB97" s="172"/>
    </row>
    <row r="98" spans="1:28" ht="12.75" customHeight="1" thickBot="1">
      <c r="A98" s="176"/>
      <c r="B98" s="177"/>
      <c r="C98" s="178">
        <v>6121</v>
      </c>
      <c r="D98" s="325"/>
      <c r="E98" s="97" t="s">
        <v>27</v>
      </c>
      <c r="F98" s="179"/>
      <c r="G98" s="179"/>
      <c r="H98" s="179"/>
      <c r="I98" s="180"/>
      <c r="J98" s="273"/>
      <c r="K98" s="171"/>
      <c r="L98" s="182"/>
      <c r="M98" s="329">
        <f>SUM(M97)</f>
        <v>1000</v>
      </c>
      <c r="N98" s="182">
        <f>SUM(M98)</f>
        <v>1000</v>
      </c>
      <c r="O98" s="169"/>
      <c r="P98" s="170"/>
      <c r="Q98" s="171"/>
      <c r="R98" s="172"/>
      <c r="S98" s="163"/>
      <c r="T98" s="172"/>
      <c r="U98" s="171"/>
      <c r="V98" s="172"/>
      <c r="W98" s="188"/>
      <c r="X98" s="189"/>
      <c r="Y98" s="171"/>
      <c r="Z98" s="172"/>
      <c r="AA98" s="171"/>
      <c r="AB98" s="172"/>
    </row>
    <row r="99" spans="1:28" ht="27" customHeight="1" thickBot="1">
      <c r="A99" s="306"/>
      <c r="B99" s="307">
        <v>2212</v>
      </c>
      <c r="C99" s="307"/>
      <c r="D99" s="327" t="s">
        <v>117</v>
      </c>
      <c r="E99" s="333" t="s">
        <v>101</v>
      </c>
      <c r="F99" s="308"/>
      <c r="G99" s="308"/>
      <c r="H99" s="308"/>
      <c r="I99" s="309"/>
      <c r="J99" s="310"/>
      <c r="K99" s="311"/>
      <c r="L99" s="312"/>
      <c r="M99" s="331"/>
      <c r="N99" s="312"/>
      <c r="O99" s="169"/>
      <c r="P99" s="170"/>
      <c r="Q99" s="171"/>
      <c r="R99" s="172"/>
      <c r="S99" s="163"/>
      <c r="T99" s="172"/>
      <c r="U99" s="171"/>
      <c r="V99" s="172"/>
      <c r="W99" s="188"/>
      <c r="X99" s="189"/>
      <c r="Y99" s="171"/>
      <c r="Z99" s="172"/>
      <c r="AA99" s="171"/>
      <c r="AB99" s="172"/>
    </row>
    <row r="100" spans="1:28" ht="12.75" customHeight="1" thickBot="1">
      <c r="A100" s="147"/>
      <c r="B100" s="110"/>
      <c r="C100" s="110">
        <v>6121</v>
      </c>
      <c r="D100" s="326"/>
      <c r="E100" s="130"/>
      <c r="F100" s="328"/>
      <c r="G100" s="328">
        <v>13500</v>
      </c>
      <c r="H100" s="130"/>
      <c r="I100" s="82"/>
      <c r="J100" s="148"/>
      <c r="K100" s="83"/>
      <c r="L100" s="149"/>
      <c r="M100" s="71">
        <v>1500</v>
      </c>
      <c r="N100" s="149"/>
      <c r="O100" s="169"/>
      <c r="P100" s="170"/>
      <c r="Q100" s="171"/>
      <c r="R100" s="172"/>
      <c r="S100" s="163"/>
      <c r="T100" s="172"/>
      <c r="U100" s="171"/>
      <c r="V100" s="172"/>
      <c r="W100" s="188"/>
      <c r="X100" s="189"/>
      <c r="Y100" s="171"/>
      <c r="Z100" s="172"/>
      <c r="AA100" s="171"/>
      <c r="AB100" s="172"/>
    </row>
    <row r="101" spans="1:28" ht="12.75" customHeight="1" thickBot="1">
      <c r="A101" s="176"/>
      <c r="B101" s="177"/>
      <c r="C101" s="178">
        <v>6121</v>
      </c>
      <c r="D101" s="325"/>
      <c r="E101" s="179" t="s">
        <v>27</v>
      </c>
      <c r="F101" s="179"/>
      <c r="G101" s="179"/>
      <c r="H101" s="179"/>
      <c r="I101" s="180"/>
      <c r="J101" s="273"/>
      <c r="K101" s="171"/>
      <c r="L101" s="182"/>
      <c r="M101" s="329">
        <f>SUM(M100)</f>
        <v>1500</v>
      </c>
      <c r="N101" s="182">
        <f>SUM(M101)</f>
        <v>1500</v>
      </c>
      <c r="O101" s="169"/>
      <c r="P101" s="170"/>
      <c r="Q101" s="171"/>
      <c r="R101" s="172"/>
      <c r="S101" s="163"/>
      <c r="T101" s="172"/>
      <c r="U101" s="171"/>
      <c r="V101" s="172"/>
      <c r="W101" s="188"/>
      <c r="X101" s="189"/>
      <c r="Y101" s="171"/>
      <c r="Z101" s="172"/>
      <c r="AA101" s="171"/>
      <c r="AB101" s="172"/>
    </row>
    <row r="102" spans="1:28" ht="12.75" customHeight="1" thickBot="1">
      <c r="A102" s="306"/>
      <c r="B102" s="307">
        <v>2212</v>
      </c>
      <c r="C102" s="307"/>
      <c r="D102" s="327" t="s">
        <v>118</v>
      </c>
      <c r="E102" s="50" t="s">
        <v>103</v>
      </c>
      <c r="F102" s="135"/>
      <c r="G102" s="135"/>
      <c r="H102" s="135"/>
      <c r="I102" s="88"/>
      <c r="J102" s="187"/>
      <c r="K102" s="132"/>
      <c r="L102" s="167"/>
      <c r="M102" s="330"/>
      <c r="N102" s="167"/>
      <c r="O102" s="169"/>
      <c r="P102" s="170"/>
      <c r="Q102" s="171"/>
      <c r="R102" s="172"/>
      <c r="S102" s="163"/>
      <c r="T102" s="172"/>
      <c r="U102" s="171"/>
      <c r="V102" s="172"/>
      <c r="W102" s="188"/>
      <c r="X102" s="189"/>
      <c r="Y102" s="171"/>
      <c r="Z102" s="172"/>
      <c r="AA102" s="171"/>
      <c r="AB102" s="172"/>
    </row>
    <row r="103" spans="1:28" ht="12.75" customHeight="1" thickBot="1">
      <c r="A103" s="147"/>
      <c r="B103" s="110"/>
      <c r="C103" s="110">
        <v>6121</v>
      </c>
      <c r="D103" s="326"/>
      <c r="E103" s="130"/>
      <c r="F103" s="130"/>
      <c r="G103" s="130"/>
      <c r="H103" s="130"/>
      <c r="I103" s="82"/>
      <c r="J103" s="148"/>
      <c r="K103" s="83"/>
      <c r="L103" s="149"/>
      <c r="M103" s="71">
        <v>1297.2</v>
      </c>
      <c r="N103" s="149"/>
      <c r="O103" s="169"/>
      <c r="P103" s="170"/>
      <c r="Q103" s="171"/>
      <c r="R103" s="172"/>
      <c r="S103" s="163"/>
      <c r="T103" s="172"/>
      <c r="U103" s="171"/>
      <c r="V103" s="172"/>
      <c r="W103" s="188"/>
      <c r="X103" s="189"/>
      <c r="Y103" s="171"/>
      <c r="Z103" s="172"/>
      <c r="AA103" s="171"/>
      <c r="AB103" s="172"/>
    </row>
    <row r="104" spans="1:28" ht="12.75" customHeight="1" thickBot="1">
      <c r="A104" s="176"/>
      <c r="B104" s="177"/>
      <c r="C104" s="178">
        <v>6121</v>
      </c>
      <c r="D104" s="325"/>
      <c r="E104" s="179" t="s">
        <v>27</v>
      </c>
      <c r="F104" s="179"/>
      <c r="G104" s="179"/>
      <c r="H104" s="179"/>
      <c r="I104" s="180"/>
      <c r="J104" s="273"/>
      <c r="K104" s="171"/>
      <c r="L104" s="182"/>
      <c r="M104" s="329">
        <f>SUM(M103)</f>
        <v>1297.2</v>
      </c>
      <c r="N104" s="182">
        <f>SUM(M104)</f>
        <v>1297.2</v>
      </c>
      <c r="O104" s="169"/>
      <c r="P104" s="170"/>
      <c r="Q104" s="171"/>
      <c r="R104" s="172"/>
      <c r="S104" s="163"/>
      <c r="T104" s="172"/>
      <c r="U104" s="171"/>
      <c r="V104" s="172"/>
      <c r="W104" s="188"/>
      <c r="X104" s="189"/>
      <c r="Y104" s="171"/>
      <c r="Z104" s="172"/>
      <c r="AA104" s="171"/>
      <c r="AB104" s="172"/>
    </row>
    <row r="105" spans="1:28" ht="27" customHeight="1" thickBot="1">
      <c r="A105" s="306"/>
      <c r="B105" s="307">
        <v>2212</v>
      </c>
      <c r="C105" s="307"/>
      <c r="D105" s="327" t="s">
        <v>119</v>
      </c>
      <c r="E105" s="333" t="s">
        <v>105</v>
      </c>
      <c r="F105" s="308"/>
      <c r="G105" s="308"/>
      <c r="H105" s="308"/>
      <c r="I105" s="309"/>
      <c r="J105" s="310"/>
      <c r="K105" s="311"/>
      <c r="L105" s="312"/>
      <c r="M105" s="331"/>
      <c r="N105" s="312"/>
      <c r="O105" s="169"/>
      <c r="P105" s="170"/>
      <c r="Q105" s="171"/>
      <c r="R105" s="172"/>
      <c r="S105" s="163"/>
      <c r="T105" s="172"/>
      <c r="U105" s="171"/>
      <c r="V105" s="172"/>
      <c r="W105" s="188"/>
      <c r="X105" s="189"/>
      <c r="Y105" s="171"/>
      <c r="Z105" s="172"/>
      <c r="AA105" s="171"/>
      <c r="AB105" s="172"/>
    </row>
    <row r="106" spans="1:28" ht="12.75" customHeight="1" thickBot="1">
      <c r="A106" s="147"/>
      <c r="B106" s="110"/>
      <c r="C106" s="110">
        <v>6121</v>
      </c>
      <c r="D106" s="326"/>
      <c r="E106" s="130"/>
      <c r="F106" s="130"/>
      <c r="G106" s="130"/>
      <c r="H106" s="130"/>
      <c r="I106" s="82"/>
      <c r="J106" s="148"/>
      <c r="K106" s="83"/>
      <c r="L106" s="149"/>
      <c r="M106" s="71">
        <v>816.3</v>
      </c>
      <c r="N106" s="149"/>
      <c r="O106" s="169"/>
      <c r="P106" s="170"/>
      <c r="Q106" s="171"/>
      <c r="R106" s="172"/>
      <c r="S106" s="163"/>
      <c r="T106" s="172"/>
      <c r="U106" s="171"/>
      <c r="V106" s="172"/>
      <c r="W106" s="188"/>
      <c r="X106" s="189"/>
      <c r="Y106" s="171"/>
      <c r="Z106" s="172"/>
      <c r="AA106" s="171"/>
      <c r="AB106" s="172"/>
    </row>
    <row r="107" spans="1:28" ht="12.75" customHeight="1" thickBot="1">
      <c r="A107" s="176"/>
      <c r="B107" s="177"/>
      <c r="C107" s="178">
        <v>6121</v>
      </c>
      <c r="D107" s="325"/>
      <c r="E107" s="179" t="s">
        <v>27</v>
      </c>
      <c r="F107" s="179"/>
      <c r="G107" s="179"/>
      <c r="H107" s="179"/>
      <c r="I107" s="180"/>
      <c r="J107" s="273"/>
      <c r="K107" s="171"/>
      <c r="L107" s="182"/>
      <c r="M107" s="329">
        <f>SUM(M106)</f>
        <v>816.3</v>
      </c>
      <c r="N107" s="182">
        <f>SUM(M107)</f>
        <v>816.3</v>
      </c>
      <c r="O107" s="169"/>
      <c r="P107" s="170"/>
      <c r="Q107" s="171"/>
      <c r="R107" s="172"/>
      <c r="S107" s="163"/>
      <c r="T107" s="172"/>
      <c r="U107" s="171"/>
      <c r="V107" s="172"/>
      <c r="W107" s="188"/>
      <c r="X107" s="189"/>
      <c r="Y107" s="171"/>
      <c r="Z107" s="172"/>
      <c r="AA107" s="171"/>
      <c r="AB107" s="172"/>
    </row>
    <row r="108" spans="1:28" ht="30.75" customHeight="1" thickBot="1">
      <c r="A108" s="306"/>
      <c r="B108" s="307">
        <v>2212</v>
      </c>
      <c r="C108" s="307"/>
      <c r="D108" s="327" t="s">
        <v>120</v>
      </c>
      <c r="E108" s="111" t="s">
        <v>106</v>
      </c>
      <c r="F108" s="135"/>
      <c r="G108" s="135"/>
      <c r="H108" s="135"/>
      <c r="I108" s="88"/>
      <c r="J108" s="187"/>
      <c r="K108" s="132"/>
      <c r="L108" s="167"/>
      <c r="M108" s="330"/>
      <c r="N108" s="167"/>
      <c r="O108" s="169"/>
      <c r="P108" s="170"/>
      <c r="Q108" s="171"/>
      <c r="R108" s="172"/>
      <c r="S108" s="163"/>
      <c r="T108" s="172"/>
      <c r="U108" s="171"/>
      <c r="V108" s="172"/>
      <c r="W108" s="188"/>
      <c r="X108" s="189"/>
      <c r="Y108" s="171"/>
      <c r="Z108" s="172"/>
      <c r="AA108" s="171"/>
      <c r="AB108" s="172"/>
    </row>
    <row r="109" spans="1:28" ht="12.75" customHeight="1" thickBot="1">
      <c r="A109" s="108"/>
      <c r="B109" s="110"/>
      <c r="C109" s="110">
        <v>6121</v>
      </c>
      <c r="D109" s="128"/>
      <c r="E109" s="130"/>
      <c r="F109" s="130"/>
      <c r="G109" s="130"/>
      <c r="H109" s="130"/>
      <c r="I109" s="82"/>
      <c r="J109" s="148"/>
      <c r="K109" s="83"/>
      <c r="L109" s="149"/>
      <c r="M109" s="71">
        <v>1756.9</v>
      </c>
      <c r="N109" s="149"/>
      <c r="O109" s="169"/>
      <c r="P109" s="170"/>
      <c r="Q109" s="171"/>
      <c r="R109" s="172"/>
      <c r="S109" s="163"/>
      <c r="T109" s="172"/>
      <c r="U109" s="171"/>
      <c r="V109" s="172"/>
      <c r="W109" s="188"/>
      <c r="X109" s="189"/>
      <c r="Y109" s="171"/>
      <c r="Z109" s="172"/>
      <c r="AA109" s="171"/>
      <c r="AB109" s="172"/>
    </row>
    <row r="110" spans="1:28" ht="12.75" customHeight="1" thickBot="1">
      <c r="A110" s="136"/>
      <c r="B110" s="177"/>
      <c r="C110" s="178">
        <v>6121</v>
      </c>
      <c r="D110" s="325"/>
      <c r="E110" s="179" t="s">
        <v>27</v>
      </c>
      <c r="F110" s="179"/>
      <c r="G110" s="179"/>
      <c r="H110" s="179"/>
      <c r="I110" s="180"/>
      <c r="J110" s="273"/>
      <c r="K110" s="171"/>
      <c r="L110" s="182"/>
      <c r="M110" s="329">
        <f>SUM(M109)</f>
        <v>1756.9</v>
      </c>
      <c r="N110" s="182">
        <f>SUM(M110)</f>
        <v>1756.9</v>
      </c>
      <c r="O110" s="169"/>
      <c r="P110" s="170"/>
      <c r="Q110" s="171"/>
      <c r="R110" s="172"/>
      <c r="S110" s="163"/>
      <c r="T110" s="172"/>
      <c r="U110" s="171"/>
      <c r="V110" s="172"/>
      <c r="W110" s="188"/>
      <c r="X110" s="189"/>
      <c r="Y110" s="171"/>
      <c r="Z110" s="172"/>
      <c r="AA110" s="171"/>
      <c r="AB110" s="172"/>
    </row>
    <row r="111" spans="1:28" ht="12.75" customHeight="1" thickBot="1">
      <c r="A111" s="306"/>
      <c r="B111" s="307">
        <v>2212</v>
      </c>
      <c r="C111" s="307"/>
      <c r="D111" s="327" t="s">
        <v>121</v>
      </c>
      <c r="E111" s="314" t="s">
        <v>111</v>
      </c>
      <c r="F111" s="308"/>
      <c r="G111" s="308"/>
      <c r="H111" s="308"/>
      <c r="I111" s="309"/>
      <c r="J111" s="310"/>
      <c r="K111" s="311"/>
      <c r="L111" s="312"/>
      <c r="M111" s="331"/>
      <c r="N111" s="312"/>
      <c r="O111" s="169"/>
      <c r="P111" s="170"/>
      <c r="Q111" s="171"/>
      <c r="R111" s="172"/>
      <c r="S111" s="163"/>
      <c r="T111" s="172"/>
      <c r="U111" s="171"/>
      <c r="V111" s="172"/>
      <c r="W111" s="188"/>
      <c r="X111" s="189"/>
      <c r="Y111" s="171"/>
      <c r="Z111" s="172"/>
      <c r="AA111" s="171"/>
      <c r="AB111" s="172"/>
    </row>
    <row r="112" spans="1:28" ht="12.75" customHeight="1" thickBot="1">
      <c r="A112" s="108"/>
      <c r="B112" s="110"/>
      <c r="C112" s="110">
        <v>6121</v>
      </c>
      <c r="D112" s="128"/>
      <c r="E112" s="130"/>
      <c r="F112" s="130"/>
      <c r="G112" s="130"/>
      <c r="H112" s="130"/>
      <c r="I112" s="82"/>
      <c r="J112" s="148"/>
      <c r="K112" s="83"/>
      <c r="L112" s="149"/>
      <c r="M112" s="71">
        <v>12000</v>
      </c>
      <c r="N112" s="149"/>
      <c r="O112" s="169"/>
      <c r="P112" s="170"/>
      <c r="Q112" s="171"/>
      <c r="R112" s="172"/>
      <c r="S112" s="163"/>
      <c r="T112" s="172"/>
      <c r="U112" s="171"/>
      <c r="V112" s="172"/>
      <c r="W112" s="188"/>
      <c r="X112" s="189"/>
      <c r="Y112" s="171"/>
      <c r="Z112" s="172"/>
      <c r="AA112" s="171"/>
      <c r="AB112" s="172"/>
    </row>
    <row r="113" spans="1:28" ht="12.75" customHeight="1" thickBot="1">
      <c r="A113" s="136"/>
      <c r="B113" s="177"/>
      <c r="C113" s="178">
        <v>6121</v>
      </c>
      <c r="D113" s="325"/>
      <c r="E113" s="179" t="s">
        <v>27</v>
      </c>
      <c r="F113" s="179"/>
      <c r="G113" s="179"/>
      <c r="H113" s="179"/>
      <c r="I113" s="180"/>
      <c r="J113" s="273"/>
      <c r="K113" s="171"/>
      <c r="L113" s="182"/>
      <c r="M113" s="329">
        <f>SUM(M112)</f>
        <v>12000</v>
      </c>
      <c r="N113" s="182">
        <f>SUM(M113)</f>
        <v>12000</v>
      </c>
      <c r="O113" s="169"/>
      <c r="P113" s="170"/>
      <c r="Q113" s="171"/>
      <c r="R113" s="172"/>
      <c r="S113" s="163"/>
      <c r="T113" s="172"/>
      <c r="U113" s="171"/>
      <c r="V113" s="172"/>
      <c r="W113" s="188"/>
      <c r="X113" s="189"/>
      <c r="Y113" s="171"/>
      <c r="Z113" s="172"/>
      <c r="AA113" s="171"/>
      <c r="AB113" s="172"/>
    </row>
    <row r="114" spans="1:28" ht="12.75" customHeight="1" thickBot="1">
      <c r="A114" s="306"/>
      <c r="B114" s="307">
        <v>2212</v>
      </c>
      <c r="C114" s="307"/>
      <c r="D114" s="327" t="s">
        <v>122</v>
      </c>
      <c r="E114" s="314" t="s">
        <v>123</v>
      </c>
      <c r="F114" s="308"/>
      <c r="G114" s="308"/>
      <c r="H114" s="308"/>
      <c r="I114" s="309"/>
      <c r="J114" s="310"/>
      <c r="K114" s="311"/>
      <c r="L114" s="312"/>
      <c r="M114" s="331"/>
      <c r="N114" s="312"/>
      <c r="O114" s="169"/>
      <c r="P114" s="170"/>
      <c r="Q114" s="171"/>
      <c r="R114" s="172"/>
      <c r="S114" s="163"/>
      <c r="T114" s="172"/>
      <c r="U114" s="171"/>
      <c r="V114" s="172"/>
      <c r="W114" s="188"/>
      <c r="X114" s="189"/>
      <c r="Y114" s="171"/>
      <c r="Z114" s="172"/>
      <c r="AA114" s="171"/>
      <c r="AB114" s="172"/>
    </row>
    <row r="115" spans="1:28" ht="12.75" customHeight="1" thickBot="1">
      <c r="A115" s="108"/>
      <c r="B115" s="110"/>
      <c r="C115" s="110">
        <v>6121</v>
      </c>
      <c r="D115" s="128"/>
      <c r="E115" s="130"/>
      <c r="F115" s="130"/>
      <c r="G115" s="130"/>
      <c r="H115" s="130"/>
      <c r="I115" s="82"/>
      <c r="J115" s="148"/>
      <c r="K115" s="83"/>
      <c r="L115" s="149"/>
      <c r="M115" s="146">
        <v>13000</v>
      </c>
      <c r="N115" s="191"/>
      <c r="O115" s="169"/>
      <c r="P115" s="170"/>
      <c r="Q115" s="171"/>
      <c r="R115" s="172"/>
      <c r="S115" s="163"/>
      <c r="T115" s="172"/>
      <c r="U115" s="171"/>
      <c r="V115" s="172"/>
      <c r="W115" s="188"/>
      <c r="X115" s="189"/>
      <c r="Y115" s="171"/>
      <c r="Z115" s="172"/>
      <c r="AA115" s="171"/>
      <c r="AB115" s="172"/>
    </row>
    <row r="116" spans="1:28" ht="12.75" customHeight="1" thickBot="1">
      <c r="A116" s="136"/>
      <c r="B116" s="177"/>
      <c r="C116" s="178">
        <v>6121</v>
      </c>
      <c r="D116" s="325"/>
      <c r="E116" s="179" t="s">
        <v>27</v>
      </c>
      <c r="F116" s="97"/>
      <c r="G116" s="97"/>
      <c r="H116" s="97"/>
      <c r="I116" s="98"/>
      <c r="J116" s="152"/>
      <c r="K116" s="100"/>
      <c r="L116" s="101"/>
      <c r="M116" s="198">
        <f>SUM(M115)</f>
        <v>13000</v>
      </c>
      <c r="N116" s="101">
        <f>SUM(M116)</f>
        <v>13000</v>
      </c>
      <c r="O116" s="169"/>
      <c r="P116" s="170"/>
      <c r="Q116" s="171"/>
      <c r="R116" s="172"/>
      <c r="S116" s="163"/>
      <c r="T116" s="172"/>
      <c r="U116" s="171"/>
      <c r="V116" s="172"/>
      <c r="W116" s="188"/>
      <c r="X116" s="189"/>
      <c r="Y116" s="171"/>
      <c r="Z116" s="172"/>
      <c r="AA116" s="171"/>
      <c r="AB116" s="172"/>
    </row>
    <row r="117" spans="1:28" ht="27.75" customHeight="1" thickBot="1">
      <c r="A117" s="306"/>
      <c r="B117" s="341"/>
      <c r="C117" s="154"/>
      <c r="D117" s="342"/>
      <c r="E117" s="343" t="s">
        <v>41</v>
      </c>
      <c r="F117" s="343"/>
      <c r="G117" s="343"/>
      <c r="H117" s="343"/>
      <c r="I117" s="309"/>
      <c r="J117" s="310"/>
      <c r="K117" s="311"/>
      <c r="L117" s="312"/>
      <c r="M117" s="313"/>
      <c r="N117" s="312"/>
      <c r="O117" s="169"/>
      <c r="P117" s="170"/>
      <c r="Q117" s="171"/>
      <c r="R117" s="172"/>
      <c r="S117" s="163"/>
      <c r="T117" s="172"/>
      <c r="U117" s="171"/>
      <c r="V117" s="172"/>
      <c r="W117" s="188"/>
      <c r="X117" s="189"/>
      <c r="Y117" s="171"/>
      <c r="Z117" s="172"/>
      <c r="AA117" s="171"/>
      <c r="AB117" s="172"/>
    </row>
    <row r="118" spans="1:28" ht="12.75" customHeight="1" thickBot="1">
      <c r="A118" s="147"/>
      <c r="B118" s="110"/>
      <c r="C118" s="128"/>
      <c r="D118" s="128"/>
      <c r="E118" s="195" t="s">
        <v>42</v>
      </c>
      <c r="F118" s="195"/>
      <c r="G118" s="195"/>
      <c r="H118" s="195"/>
      <c r="I118" s="82"/>
      <c r="J118" s="148"/>
      <c r="K118" s="69">
        <v>46605.7</v>
      </c>
      <c r="L118" s="149"/>
      <c r="M118" s="71"/>
      <c r="N118" s="149"/>
      <c r="O118" s="169"/>
      <c r="P118" s="170"/>
      <c r="Q118" s="171"/>
      <c r="R118" s="172"/>
      <c r="S118" s="163"/>
      <c r="T118" s="172"/>
      <c r="U118" s="171"/>
      <c r="V118" s="172"/>
      <c r="W118" s="188"/>
      <c r="X118" s="189"/>
      <c r="Y118" s="171"/>
      <c r="Z118" s="172"/>
      <c r="AA118" s="171"/>
      <c r="AB118" s="172"/>
    </row>
    <row r="119" spans="1:28" ht="12.75" customHeight="1" thickBot="1">
      <c r="A119" s="147"/>
      <c r="B119" s="110"/>
      <c r="C119" s="128"/>
      <c r="D119" s="128"/>
      <c r="E119" s="293" t="s">
        <v>104</v>
      </c>
      <c r="F119" s="293"/>
      <c r="G119" s="293"/>
      <c r="H119" s="293"/>
      <c r="I119" s="82"/>
      <c r="J119" s="148"/>
      <c r="K119" s="69">
        <v>-34605.7</v>
      </c>
      <c r="L119" s="149"/>
      <c r="M119" s="332"/>
      <c r="N119" s="149"/>
      <c r="O119" s="169"/>
      <c r="P119" s="170"/>
      <c r="Q119" s="171"/>
      <c r="R119" s="172"/>
      <c r="S119" s="163"/>
      <c r="T119" s="172"/>
      <c r="U119" s="171"/>
      <c r="V119" s="172"/>
      <c r="W119" s="188"/>
      <c r="X119" s="189"/>
      <c r="Y119" s="171"/>
      <c r="Z119" s="172"/>
      <c r="AA119" s="171"/>
      <c r="AB119" s="172"/>
    </row>
    <row r="120" spans="1:28" ht="12.75" customHeight="1" thickBot="1">
      <c r="A120" s="147"/>
      <c r="B120" s="128">
        <v>2212</v>
      </c>
      <c r="C120" s="110">
        <v>6901</v>
      </c>
      <c r="D120" s="128"/>
      <c r="E120" s="196"/>
      <c r="F120" s="196"/>
      <c r="G120" s="196"/>
      <c r="H120" s="196"/>
      <c r="I120" s="82"/>
      <c r="J120" s="148"/>
      <c r="K120" s="83"/>
      <c r="L120" s="149"/>
      <c r="M120" s="332"/>
      <c r="N120" s="149"/>
      <c r="O120" s="169"/>
      <c r="P120" s="170"/>
      <c r="Q120" s="171"/>
      <c r="R120" s="172"/>
      <c r="S120" s="163"/>
      <c r="T120" s="172"/>
      <c r="U120" s="171"/>
      <c r="V120" s="172"/>
      <c r="W120" s="188"/>
      <c r="X120" s="189"/>
      <c r="Y120" s="171"/>
      <c r="Z120" s="172"/>
      <c r="AA120" s="171"/>
      <c r="AB120" s="172"/>
    </row>
    <row r="121" spans="1:28" ht="12.75" customHeight="1" thickBot="1">
      <c r="A121" s="136"/>
      <c r="B121" s="137"/>
      <c r="C121" s="138">
        <v>6901</v>
      </c>
      <c r="D121" s="138"/>
      <c r="E121" s="197" t="s">
        <v>43</v>
      </c>
      <c r="F121" s="197"/>
      <c r="G121" s="197"/>
      <c r="H121" s="197"/>
      <c r="I121" s="98"/>
      <c r="J121" s="152"/>
      <c r="K121" s="100">
        <f>K118+K119</f>
        <v>12000</v>
      </c>
      <c r="L121" s="101">
        <f>SUM(K121)</f>
        <v>12000</v>
      </c>
      <c r="M121" s="198"/>
      <c r="N121" s="101"/>
      <c r="O121" s="169"/>
      <c r="P121" s="170"/>
      <c r="Q121" s="171"/>
      <c r="R121" s="172"/>
      <c r="S121" s="163"/>
      <c r="T121" s="172"/>
      <c r="U121" s="171"/>
      <c r="V121" s="172"/>
      <c r="W121" s="188"/>
      <c r="X121" s="189"/>
      <c r="Y121" s="171"/>
      <c r="Z121" s="172"/>
      <c r="AA121" s="171"/>
      <c r="AB121" s="172"/>
    </row>
    <row r="122" spans="1:28" ht="17.25" customHeight="1" thickBot="1">
      <c r="A122" s="350"/>
      <c r="B122" s="351"/>
      <c r="C122" s="352"/>
      <c r="D122" s="351"/>
      <c r="E122" s="199" t="s">
        <v>44</v>
      </c>
      <c r="F122" s="200"/>
      <c r="G122" s="200"/>
      <c r="H122" s="200"/>
      <c r="I122" s="201"/>
      <c r="J122" s="202">
        <f>SUM(J30:J121)</f>
        <v>115000.00000000001</v>
      </c>
      <c r="K122" s="203">
        <f>K35+K47+K77+K80+K83+K86+K89+K92+K95+K121</f>
        <v>46605.7</v>
      </c>
      <c r="L122" s="204">
        <f>L32+L35+L38+L41+L44+L47+L50+L53+L56+L59+L62+L65+L68+L71+L74+L77+L80+L83+L86+L89+L92+L95+L121</f>
        <v>161605.7</v>
      </c>
      <c r="M122" s="205">
        <v>6121.4</v>
      </c>
      <c r="N122" s="204">
        <f>N32+N35+N38+N41+N44+N47++++++N50+N53+N56+N59+++N62+N65+N68+N71+N74+N77+N80+N83+N86+N89+N92+N95+N98+N101+N104+N107+N110+N113+N116</f>
        <v>167727.1</v>
      </c>
      <c r="O122" s="169"/>
      <c r="P122" s="170"/>
      <c r="Q122" s="171"/>
      <c r="R122" s="172"/>
      <c r="S122" s="163"/>
      <c r="T122" s="172"/>
      <c r="U122" s="171"/>
      <c r="V122" s="172"/>
      <c r="W122" s="188"/>
      <c r="X122" s="189"/>
      <c r="Y122" s="171"/>
      <c r="Z122" s="172"/>
      <c r="AA122" s="171"/>
      <c r="AB122" s="172"/>
    </row>
    <row r="123" spans="1:29" ht="12.75" customHeight="1" thickBot="1">
      <c r="A123" s="348"/>
      <c r="B123" s="348"/>
      <c r="C123" s="349"/>
      <c r="D123" s="348"/>
      <c r="E123" s="207"/>
      <c r="F123" s="207"/>
      <c r="G123" s="207"/>
      <c r="H123" s="207"/>
      <c r="I123" s="208"/>
      <c r="J123" s="208"/>
      <c r="K123" s="208"/>
      <c r="L123" s="208"/>
      <c r="M123" s="208"/>
      <c r="N123" s="208"/>
      <c r="O123" s="169"/>
      <c r="P123" s="170"/>
      <c r="Q123" s="171"/>
      <c r="R123" s="172"/>
      <c r="S123" s="163"/>
      <c r="T123" s="172"/>
      <c r="U123" s="171"/>
      <c r="V123" s="172"/>
      <c r="W123" s="188"/>
      <c r="X123" s="189"/>
      <c r="Y123" s="171"/>
      <c r="Z123" s="172"/>
      <c r="AA123" s="171"/>
      <c r="AB123" s="172"/>
      <c r="AC123" s="13"/>
    </row>
    <row r="124" spans="1:29" s="206" customFormat="1" ht="18" customHeight="1" thickBot="1">
      <c r="A124" s="255" t="s">
        <v>45</v>
      </c>
      <c r="B124" s="300"/>
      <c r="C124" s="255"/>
      <c r="D124" s="255"/>
      <c r="E124" s="255"/>
      <c r="F124" s="255"/>
      <c r="G124" s="255"/>
      <c r="H124" s="255"/>
      <c r="I124" s="253"/>
      <c r="J124" s="253"/>
      <c r="K124" s="253"/>
      <c r="L124" s="253"/>
      <c r="M124" s="253"/>
      <c r="N124" s="253"/>
      <c r="O124" s="335"/>
      <c r="P124" s="336"/>
      <c r="Q124" s="337"/>
      <c r="R124" s="338"/>
      <c r="S124" s="337"/>
      <c r="T124" s="338"/>
      <c r="U124" s="339"/>
      <c r="V124" s="340"/>
      <c r="W124" s="340"/>
      <c r="X124" s="340"/>
      <c r="Y124" s="339"/>
      <c r="Z124" s="340"/>
      <c r="AA124" s="339"/>
      <c r="AB124" s="340"/>
      <c r="AC124" s="22"/>
    </row>
    <row r="125" spans="1:20" ht="15.75" customHeight="1" thickBot="1">
      <c r="A125" s="210" t="s">
        <v>46</v>
      </c>
      <c r="B125" s="200"/>
      <c r="C125" s="211"/>
      <c r="D125" s="212"/>
      <c r="E125" s="212"/>
      <c r="F125" s="212"/>
      <c r="G125" s="212"/>
      <c r="H125" s="212"/>
      <c r="I125" s="213"/>
      <c r="J125" s="214" t="s">
        <v>47</v>
      </c>
      <c r="K125" s="215" t="s">
        <v>48</v>
      </c>
      <c r="L125" s="216" t="s">
        <v>49</v>
      </c>
      <c r="M125" s="217" t="s">
        <v>48</v>
      </c>
      <c r="N125" s="216" t="s">
        <v>49</v>
      </c>
      <c r="O125" s="207"/>
      <c r="P125" s="209"/>
      <c r="T125" s="13"/>
    </row>
    <row r="126" spans="1:29" ht="12.75" customHeight="1">
      <c r="A126" s="219" t="s">
        <v>50</v>
      </c>
      <c r="B126" s="220"/>
      <c r="C126" s="220">
        <v>6121</v>
      </c>
      <c r="D126" s="220"/>
      <c r="E126" s="221" t="s">
        <v>51</v>
      </c>
      <c r="F126" s="221"/>
      <c r="G126" s="221"/>
      <c r="H126" s="221"/>
      <c r="I126" s="51"/>
      <c r="J126" s="222">
        <v>95000</v>
      </c>
      <c r="K126" s="223">
        <f>K35+K47+K77+K80+K83+K86+K89+K92+K95</f>
        <v>34605.7</v>
      </c>
      <c r="L126" s="224">
        <f>SUM(J126:K126)</f>
        <v>129605.7</v>
      </c>
      <c r="M126" s="225">
        <f>M35+M38+M41+M44+M47+M50+M53+M56+M59+M62+M65+M68+M71+M74+M80+M77+M83+M86+M89+M92+M95+M98+M101+M104+++++++++++++++++++++++M107+M110+M113+M116</f>
        <v>12105.800000000001</v>
      </c>
      <c r="N126" s="226">
        <f>SUM(L126:M126)</f>
        <v>141711.5</v>
      </c>
      <c r="O126" s="207"/>
      <c r="P126" s="209"/>
      <c r="T126" s="13"/>
      <c r="AC126" s="13"/>
    </row>
    <row r="127" spans="1:29" ht="18" customHeight="1" thickBot="1">
      <c r="A127" s="234" t="s">
        <v>50</v>
      </c>
      <c r="B127" s="235"/>
      <c r="C127" s="235">
        <v>6351</v>
      </c>
      <c r="D127" s="235"/>
      <c r="E127" s="123" t="s">
        <v>52</v>
      </c>
      <c r="F127" s="123"/>
      <c r="G127" s="123"/>
      <c r="H127" s="123"/>
      <c r="I127" s="82"/>
      <c r="J127" s="236">
        <v>20000</v>
      </c>
      <c r="K127" s="237"/>
      <c r="L127" s="238">
        <f>SUM(J127:K127)</f>
        <v>20000</v>
      </c>
      <c r="M127" s="239">
        <f>M32</f>
        <v>6015.6</v>
      </c>
      <c r="N127" s="240">
        <f>SUM(L127:M127)</f>
        <v>26015.6</v>
      </c>
      <c r="O127" s="207"/>
      <c r="P127" s="209"/>
      <c r="AC127" s="13"/>
    </row>
    <row r="128" spans="1:29" s="206" customFormat="1" ht="18" customHeight="1" thickBot="1">
      <c r="A128" s="234" t="s">
        <v>50</v>
      </c>
      <c r="B128" s="235"/>
      <c r="C128" s="235">
        <v>5171</v>
      </c>
      <c r="D128" s="235"/>
      <c r="E128" s="123" t="s">
        <v>53</v>
      </c>
      <c r="F128" s="123"/>
      <c r="G128" s="123"/>
      <c r="H128" s="123"/>
      <c r="I128" s="82"/>
      <c r="J128" s="246">
        <v>0</v>
      </c>
      <c r="K128" s="237"/>
      <c r="L128" s="247">
        <f>SUM(J128:K128)</f>
        <v>0</v>
      </c>
      <c r="M128" s="239"/>
      <c r="N128" s="226"/>
      <c r="O128" s="215" t="s">
        <v>48</v>
      </c>
      <c r="P128" s="218" t="s">
        <v>49</v>
      </c>
      <c r="Q128" s="215" t="s">
        <v>48</v>
      </c>
      <c r="R128" s="218" t="s">
        <v>49</v>
      </c>
      <c r="S128" s="215" t="s">
        <v>48</v>
      </c>
      <c r="T128" s="218" t="s">
        <v>49</v>
      </c>
      <c r="U128" s="215" t="s">
        <v>48</v>
      </c>
      <c r="V128" s="218" t="s">
        <v>49</v>
      </c>
      <c r="W128" s="215" t="s">
        <v>48</v>
      </c>
      <c r="X128" s="218" t="s">
        <v>49</v>
      </c>
      <c r="Y128" s="215" t="s">
        <v>48</v>
      </c>
      <c r="Z128" s="218" t="s">
        <v>49</v>
      </c>
      <c r="AA128" s="215" t="s">
        <v>48</v>
      </c>
      <c r="AB128" s="218" t="s">
        <v>49</v>
      </c>
      <c r="AC128" s="22"/>
    </row>
    <row r="129" spans="1:29" ht="14.25">
      <c r="A129" s="357" t="s">
        <v>54</v>
      </c>
      <c r="B129" s="358"/>
      <c r="C129" s="361">
        <v>6901</v>
      </c>
      <c r="D129" s="361"/>
      <c r="E129" s="373" t="s">
        <v>55</v>
      </c>
      <c r="F129" s="123"/>
      <c r="G129" s="123"/>
      <c r="H129" s="123"/>
      <c r="I129" s="82"/>
      <c r="J129" s="246">
        <v>0</v>
      </c>
      <c r="K129" s="237"/>
      <c r="L129" s="247">
        <f>SUM(J129:K129)</f>
        <v>0</v>
      </c>
      <c r="M129" s="239"/>
      <c r="N129" s="226"/>
      <c r="O129" s="227"/>
      <c r="P129" s="228"/>
      <c r="Q129" s="225"/>
      <c r="R129" s="229"/>
      <c r="S129" s="225"/>
      <c r="T129" s="230"/>
      <c r="U129" s="159"/>
      <c r="V129" s="160"/>
      <c r="W129" s="231"/>
      <c r="X129" s="232"/>
      <c r="Y129" s="159"/>
      <c r="Z129" s="160"/>
      <c r="AA129" s="233"/>
      <c r="AB129" s="75"/>
      <c r="AC129" s="13"/>
    </row>
    <row r="130" spans="1:29" ht="18" customHeight="1" thickBot="1">
      <c r="A130" s="359"/>
      <c r="B130" s="360"/>
      <c r="C130" s="360"/>
      <c r="D130" s="360"/>
      <c r="E130" s="374"/>
      <c r="F130" s="252"/>
      <c r="G130" s="252"/>
      <c r="H130" s="252"/>
      <c r="I130" s="180"/>
      <c r="J130" s="253">
        <v>0</v>
      </c>
      <c r="K130" s="296">
        <f>K121</f>
        <v>12000</v>
      </c>
      <c r="L130" s="297">
        <f>SUM(J130:K130)</f>
        <v>12000</v>
      </c>
      <c r="M130" s="298">
        <v>-12000</v>
      </c>
      <c r="N130" s="299">
        <f>SUM(L130:M130)</f>
        <v>0</v>
      </c>
      <c r="O130" s="241"/>
      <c r="P130" s="242"/>
      <c r="Q130" s="243"/>
      <c r="R130" s="242"/>
      <c r="S130" s="243"/>
      <c r="T130" s="242"/>
      <c r="U130" s="74"/>
      <c r="V130" s="75"/>
      <c r="W130" s="244"/>
      <c r="X130" s="245"/>
      <c r="Y130" s="74"/>
      <c r="Z130" s="75"/>
      <c r="AA130" s="233"/>
      <c r="AB130" s="75"/>
      <c r="AC130" s="13"/>
    </row>
    <row r="131" spans="1:29" ht="18" customHeight="1" thickBot="1">
      <c r="A131" s="254"/>
      <c r="B131" s="255"/>
      <c r="C131" s="255"/>
      <c r="D131" s="255"/>
      <c r="E131" s="256" t="s">
        <v>56</v>
      </c>
      <c r="F131" s="301"/>
      <c r="G131" s="257"/>
      <c r="H131" s="257"/>
      <c r="I131" s="258"/>
      <c r="J131" s="259">
        <f>SUM(J126:J130)</f>
        <v>115000</v>
      </c>
      <c r="K131" s="260">
        <f>SUM(K126:K130)</f>
        <v>46605.7</v>
      </c>
      <c r="L131" s="261">
        <f>SUM(L126:L130)</f>
        <v>161605.7</v>
      </c>
      <c r="M131" s="262">
        <v>6121.4</v>
      </c>
      <c r="N131" s="263">
        <f>SUM(N126:N130)</f>
        <v>167727.1</v>
      </c>
      <c r="O131" s="248"/>
      <c r="P131" s="249"/>
      <c r="Q131" s="248"/>
      <c r="R131" s="242"/>
      <c r="S131" s="250"/>
      <c r="T131" s="242"/>
      <c r="U131" s="74"/>
      <c r="V131" s="75"/>
      <c r="W131" s="245"/>
      <c r="X131" s="245"/>
      <c r="Y131" s="74"/>
      <c r="Z131" s="75"/>
      <c r="AA131" s="233"/>
      <c r="AB131" s="75"/>
      <c r="AC131" s="13"/>
    </row>
    <row r="132" spans="10:29" ht="12.75" customHeight="1" thickBot="1">
      <c r="J132" s="13"/>
      <c r="K132" s="13"/>
      <c r="L132" s="13"/>
      <c r="M132" s="13"/>
      <c r="N132" s="13"/>
      <c r="O132" s="248"/>
      <c r="P132" s="249"/>
      <c r="Q132" s="248"/>
      <c r="R132" s="242"/>
      <c r="S132" s="250"/>
      <c r="T132" s="242"/>
      <c r="U132" s="74"/>
      <c r="V132" s="75"/>
      <c r="W132" s="245"/>
      <c r="X132" s="245"/>
      <c r="Y132" s="74"/>
      <c r="Z132" s="75"/>
      <c r="AA132" s="233"/>
      <c r="AB132" s="75"/>
      <c r="AC132" s="13"/>
    </row>
    <row r="133" spans="5:28" ht="18" customHeight="1" thickBot="1">
      <c r="E133" s="272"/>
      <c r="F133" s="272"/>
      <c r="G133" s="272"/>
      <c r="H133" s="272"/>
      <c r="J133" s="13"/>
      <c r="K133" s="13"/>
      <c r="L133" s="13"/>
      <c r="M133" s="13"/>
      <c r="N133" s="13"/>
      <c r="O133" s="264"/>
      <c r="P133" s="265"/>
      <c r="Q133" s="24"/>
      <c r="R133" s="266"/>
      <c r="S133" s="267"/>
      <c r="T133" s="266"/>
      <c r="U133" s="268"/>
      <c r="V133" s="269"/>
      <c r="W133" s="270"/>
      <c r="X133" s="270"/>
      <c r="Y133" s="268"/>
      <c r="Z133" s="269"/>
      <c r="AA133" s="271"/>
      <c r="AB133" s="269"/>
    </row>
    <row r="134" spans="1:20" ht="12.75">
      <c r="A134" s="207"/>
      <c r="B134" s="207"/>
      <c r="C134" s="207"/>
      <c r="D134" s="207"/>
      <c r="K134" s="13"/>
      <c r="L134" s="13"/>
      <c r="N134" s="13"/>
      <c r="O134" s="207"/>
      <c r="P134" s="209"/>
      <c r="R134" s="13"/>
      <c r="T134" s="13"/>
    </row>
    <row r="135" ht="12.75">
      <c r="N135" s="13"/>
    </row>
    <row r="136" spans="1:17" ht="12.75">
      <c r="A136" s="272"/>
      <c r="B136" s="272"/>
      <c r="C136" s="272"/>
      <c r="D136" s="272"/>
      <c r="K136" s="13"/>
      <c r="Q136" s="13"/>
    </row>
    <row r="137" spans="5:11" ht="12.75">
      <c r="E137" s="319"/>
      <c r="F137" s="344"/>
      <c r="G137" s="319"/>
      <c r="H137" s="319"/>
      <c r="K137" s="13"/>
    </row>
    <row r="138" spans="5:11" ht="15">
      <c r="E138" s="345"/>
      <c r="F138" s="345"/>
      <c r="G138" s="345"/>
      <c r="H138" s="346"/>
      <c r="K138" s="13"/>
    </row>
    <row r="139" spans="5:11" ht="12.75">
      <c r="E139" s="319"/>
      <c r="F139" s="319"/>
      <c r="G139" s="319"/>
      <c r="H139" s="319"/>
      <c r="K139" s="13"/>
    </row>
    <row r="140" spans="5:8" ht="12.75">
      <c r="E140" s="319"/>
      <c r="F140" s="319"/>
      <c r="G140" s="319"/>
      <c r="H140" s="319"/>
    </row>
    <row r="141" spans="5:8" ht="12.75">
      <c r="E141" s="319"/>
      <c r="F141" s="319"/>
      <c r="G141" s="319"/>
      <c r="H141" s="319"/>
    </row>
    <row r="142" spans="5:8" ht="12.75">
      <c r="E142" s="371"/>
      <c r="F142" s="372"/>
      <c r="G142" s="371"/>
      <c r="H142" s="371"/>
    </row>
    <row r="143" spans="5:8" ht="12.75">
      <c r="E143" s="372"/>
      <c r="F143" s="372"/>
      <c r="G143" s="372"/>
      <c r="H143" s="372"/>
    </row>
    <row r="144" spans="5:8" ht="12.75">
      <c r="E144" s="319"/>
      <c r="F144" s="319"/>
      <c r="G144" s="319"/>
      <c r="H144" s="319"/>
    </row>
    <row r="145" spans="5:8" ht="12.75">
      <c r="E145" s="16"/>
      <c r="F145" s="16"/>
      <c r="G145" s="16"/>
      <c r="H145" s="16"/>
    </row>
    <row r="146" spans="5:8" ht="12.75">
      <c r="E146" s="16"/>
      <c r="F146" s="16"/>
      <c r="G146" s="16"/>
      <c r="H146" s="16"/>
    </row>
  </sheetData>
  <sheetProtection/>
  <mergeCells count="18">
    <mergeCell ref="AA28:AB28"/>
    <mergeCell ref="O28:P28"/>
    <mergeCell ref="E142:F143"/>
    <mergeCell ref="G142:G143"/>
    <mergeCell ref="H142:H143"/>
    <mergeCell ref="E129:E130"/>
    <mergeCell ref="Q28:R28"/>
    <mergeCell ref="S28:T28"/>
    <mergeCell ref="U28:V28"/>
    <mergeCell ref="K28:N28"/>
    <mergeCell ref="W28:X28"/>
    <mergeCell ref="Y28:Z28"/>
    <mergeCell ref="A129:B130"/>
    <mergeCell ref="C129:C130"/>
    <mergeCell ref="D129:D130"/>
    <mergeCell ref="E7:I7"/>
    <mergeCell ref="E9:I9"/>
    <mergeCell ref="A22:I22"/>
  </mergeCells>
  <printOptions/>
  <pageMargins left="0.3937007874015748" right="0.3937007874015748" top="0.5905511811023623" bottom="0.5905511811023623" header="0.3937007874015748" footer="0.3937007874015748"/>
  <pageSetup horizontalDpi="300" verticalDpi="300" orientation="landscape" paperSize="8" scale="70" r:id="rId1"/>
  <headerFooter alignWithMargins="0">
    <oddFooter>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385</dc:creator>
  <cp:keywords/>
  <dc:description/>
  <cp:lastModifiedBy>385</cp:lastModifiedBy>
  <cp:lastPrinted>2009-02-11T09:39:15Z</cp:lastPrinted>
  <dcterms:created xsi:type="dcterms:W3CDTF">2008-12-18T12:33:21Z</dcterms:created>
  <dcterms:modified xsi:type="dcterms:W3CDTF">2009-02-17T11:20:44Z</dcterms:modified>
  <cp:category/>
  <cp:version/>
  <cp:contentType/>
  <cp:contentStatus/>
</cp:coreProperties>
</file>