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ZK " sheetId="1" r:id="rId1"/>
  </sheets>
  <definedNames>
    <definedName name="_xlnm.Print_Titles" localSheetId="0">'ZK '!$5:$5</definedName>
    <definedName name="_xlnm.Print_Area" localSheetId="0">'ZK '!$A$1:$H$133</definedName>
  </definedNames>
  <calcPr fullCalcOnLoad="1"/>
</workbook>
</file>

<file path=xl/sharedStrings.xml><?xml version="1.0" encoding="utf-8"?>
<sst xmlns="http://schemas.openxmlformats.org/spreadsheetml/2006/main" count="156" uniqueCount="144">
  <si>
    <t>§</t>
  </si>
  <si>
    <t>pol.</t>
  </si>
  <si>
    <t>org.</t>
  </si>
  <si>
    <t>schválený rozpočet</t>
  </si>
  <si>
    <t>CELKEM  - navýšení odvětví</t>
  </si>
  <si>
    <t>číslo akce</t>
  </si>
  <si>
    <t>v tis. Kč</t>
  </si>
  <si>
    <t>odvětví: školství 14</t>
  </si>
  <si>
    <t>Vyšší odborná škola a Střední průmyslová škola, Jičín, Pod Koželuhy 100</t>
  </si>
  <si>
    <t xml:space="preserve">Reko dílen vč. vybavení, ul. Komenského </t>
  </si>
  <si>
    <t>SM/23/318</t>
  </si>
  <si>
    <t>Oblastní nemocnice Jičín a. s.</t>
  </si>
  <si>
    <t>ZD/14/426</t>
  </si>
  <si>
    <t>Novostavba PAVILON "A" (Stavební úpravy č.p. 511 pro laboratoře a onkologii ON Jičín a.s.) Výstavba klinických laboratoří a onkologie</t>
  </si>
  <si>
    <t>ZD/16/435</t>
  </si>
  <si>
    <t>Náhradní zdroj elektrické energie nemocnice Jičín</t>
  </si>
  <si>
    <t>Oblastní nemocnice Náchod a. s.</t>
  </si>
  <si>
    <t>ZD/21/426</t>
  </si>
  <si>
    <t>Modernizace a dostavba ON Náchod - II. , - PD</t>
  </si>
  <si>
    <t>nemocnice Rychnov nad Kněžnou</t>
  </si>
  <si>
    <t>ZD/18/425</t>
  </si>
  <si>
    <t>Rekonstrukce gastro provozu nemocnice RNK</t>
  </si>
  <si>
    <t>Městská nemocnice, a. s., Dvůr Králové n/L.</t>
  </si>
  <si>
    <t>ZD/17/423</t>
  </si>
  <si>
    <t xml:space="preserve">Nástavba operač. sálů a sterilizace na dvorním traktu laboratoří MN a.s. DK </t>
  </si>
  <si>
    <t>Léčebna pro dlouhodobě nemocné Hradec Králové</t>
  </si>
  <si>
    <t>ZD/22/433</t>
  </si>
  <si>
    <t>Oprava plotu  LDN HK - PD</t>
  </si>
  <si>
    <t>odvětví: zdravotnictví 15</t>
  </si>
  <si>
    <t>nerozděleno na odvětví</t>
  </si>
  <si>
    <t>rezerva neinvestiční</t>
  </si>
  <si>
    <t>odvětví: kultura 16</t>
  </si>
  <si>
    <t>601</t>
  </si>
  <si>
    <t>Galerie moderního umění v Hradci Králové</t>
  </si>
  <si>
    <t>odvětví: správa majetku kraje 12</t>
  </si>
  <si>
    <t>rozpočet  po 2. změně</t>
  </si>
  <si>
    <t>Střední odborná škola veterinární, Hradec  Králové - Kukleny, Pražská 68</t>
  </si>
  <si>
    <t>SM/22/301</t>
  </si>
  <si>
    <t>SM/21/341</t>
  </si>
  <si>
    <t>Stabilizace skalního svahu na pozemku p.č. 578/4 - Voletiny</t>
  </si>
  <si>
    <t>MK/20/901</t>
  </si>
  <si>
    <t>Demolice objektu na poz.p.č. 1546, nem. Nový Bydžov</t>
  </si>
  <si>
    <t>MK/22/904</t>
  </si>
  <si>
    <t>Stavební úpravy v budově č.p. 1371, ul. Na Okrouhlíku, HK</t>
  </si>
  <si>
    <t>ostatní kapitálové výdaje - rezerva</t>
  </si>
  <si>
    <t>CELKEM  - snížení odvětví</t>
  </si>
  <si>
    <t>Přeložka a navýšení příkonu ČEZ, připojení odběrného místa</t>
  </si>
  <si>
    <t xml:space="preserve">Reko elektro </t>
  </si>
  <si>
    <t>Lepařovo gymnázium, Jičín, Jiráskova 30</t>
  </si>
  <si>
    <t>SM/23/345</t>
  </si>
  <si>
    <t xml:space="preserve">Lokální opravy fasády </t>
  </si>
  <si>
    <t>Střední škola gastronomie a služeb, Nová Paka, Masarykovo nám. 2</t>
  </si>
  <si>
    <t>SM/22/347</t>
  </si>
  <si>
    <t>SZNN -  průmyslový vyšívací stroj</t>
  </si>
  <si>
    <t>Junior centrum excelence KIB KHK -ul. Wolkera</t>
  </si>
  <si>
    <t>Krkonošské gymnázium a Střední odborná škola, Vrchlabí, Komenského 586</t>
  </si>
  <si>
    <t xml:space="preserve">CELKEM </t>
  </si>
  <si>
    <t>Muzeum východních Čech v Hradci Králové</t>
  </si>
  <si>
    <t>3315</t>
  </si>
  <si>
    <t>Nové oplocení dvorku historické budovy na Eliščině nábřeží 465</t>
  </si>
  <si>
    <t>nerozděleno - rezerva</t>
  </si>
  <si>
    <t>Licence - smlouva Microsoft EA</t>
  </si>
  <si>
    <t>rezerva</t>
  </si>
  <si>
    <t>odvětví: informatika 04</t>
  </si>
  <si>
    <t>Gymnázium a Střední odborná škola pedagogická, Nová Paka, Kumburská 740</t>
  </si>
  <si>
    <t>SM/18/351</t>
  </si>
  <si>
    <t>ZD/18/447</t>
  </si>
  <si>
    <t>ČOV - revitalizace vč. studie a PD</t>
  </si>
  <si>
    <t>ZD/19/421</t>
  </si>
  <si>
    <t>Výměna potrubí vnitřního vodovodu v POO - A v Jičíně</t>
  </si>
  <si>
    <t>Stavební úpravy kuchyně - Hostinné</t>
  </si>
  <si>
    <t>Zdravotnická záchranná služba KHK</t>
  </si>
  <si>
    <t>ZD/22/409</t>
  </si>
  <si>
    <t>Digitalizace pagerové sítě</t>
  </si>
  <si>
    <t>ZD/23/409</t>
  </si>
  <si>
    <t>Zavedení dvoufaktorové autentizace</t>
  </si>
  <si>
    <t xml:space="preserve">Léčebna dlouhodobě nemocných, Nádražní 521, Opočno </t>
  </si>
  <si>
    <t>Výměna dvěří do pokojů a místností na 1. a 2. patře hl. budovy</t>
  </si>
  <si>
    <t>Výjezdová základna ZZS KHK - Náchod</t>
  </si>
  <si>
    <t>odvětví: doprava 10</t>
  </si>
  <si>
    <t>Realizace staveb</t>
  </si>
  <si>
    <t>Připrava staveb - služby</t>
  </si>
  <si>
    <t>CELKEM</t>
  </si>
  <si>
    <t>Gymnázium B.Němcové, Hradec Králové, Pospíšilova tř. 324</t>
  </si>
  <si>
    <t>SM/18/302</t>
  </si>
  <si>
    <t>Oprava fasády</t>
  </si>
  <si>
    <t>Střední odborná škola a Střední odborné učiliště,  Hradec Králové, Vocelova 1338</t>
  </si>
  <si>
    <t>SM/23/351</t>
  </si>
  <si>
    <t>SM/23/352</t>
  </si>
  <si>
    <t>Nákladní výcviková jízdní souprava pro autoškolu</t>
  </si>
  <si>
    <t>Střední uměleckoprůmyslová škola hudebních nástrojů a nábytku, Hradec Králové, 17. listopadu 1202</t>
  </si>
  <si>
    <t>SM/23/358</t>
  </si>
  <si>
    <t>Celková výměna osvětlení</t>
  </si>
  <si>
    <t>Mateřská škola, Speciální základní škola a Praktická škola, Hradec Králové, Hradecká 1231</t>
  </si>
  <si>
    <t>SM/23/353</t>
  </si>
  <si>
    <t>Základní škola, Dobruška, Opočenská 115</t>
  </si>
  <si>
    <t>SM/23/359</t>
  </si>
  <si>
    <t>Zateplení půdních prostor</t>
  </si>
  <si>
    <t>SM/23/354</t>
  </si>
  <si>
    <t>SZNN - multifunkční pánev</t>
  </si>
  <si>
    <t>SM/23/360</t>
  </si>
  <si>
    <t>SM/23/355</t>
  </si>
  <si>
    <t>Oprava střešní krytiny - budova OA</t>
  </si>
  <si>
    <t>SM/23/356</t>
  </si>
  <si>
    <t>Automobil pro dopravu žáků</t>
  </si>
  <si>
    <t>SM/23/361</t>
  </si>
  <si>
    <t>Střední průmyslová škola, Trutnov, Školní 101</t>
  </si>
  <si>
    <t>SM/23/357</t>
  </si>
  <si>
    <t>SZNN - obměna strojového vybavení</t>
  </si>
  <si>
    <t>SZNN - kalibrace senzorů</t>
  </si>
  <si>
    <t>SZNN -automobil pro převoz jídla</t>
  </si>
  <si>
    <t>Oprava plotu  LDN HK vč. PD</t>
  </si>
  <si>
    <t>ZD/23/429</t>
  </si>
  <si>
    <t xml:space="preserve">Novostavba PAVILON "A"  (stavba - vestavěný nábytek) </t>
  </si>
  <si>
    <t>51*</t>
  </si>
  <si>
    <t>Výměna dlažby, přístupové chodníky vč. reko vjezdové brány k budově márnice</t>
  </si>
  <si>
    <t>ZD/19/428</t>
  </si>
  <si>
    <t>ZD/23/430</t>
  </si>
  <si>
    <t>ZD/23/431</t>
  </si>
  <si>
    <t>Pořízení hl. vchodových dvěří (protipožární)</t>
  </si>
  <si>
    <t>ZD/19/429</t>
  </si>
  <si>
    <t>Dětský domov a školní jídelna, Sedloňov 153</t>
  </si>
  <si>
    <t>SM/21/323</t>
  </si>
  <si>
    <t>Stavební úpravy objektu - II. etapa</t>
  </si>
  <si>
    <t>Střední škola a Základní škola Sluneční, Hostinné, Mládežnická 329</t>
  </si>
  <si>
    <t>SM/18/345</t>
  </si>
  <si>
    <t>Parkovací plochy u ZŠ a SŠ Sluneční v Hostinném - dokončení parku</t>
  </si>
  <si>
    <t>rezerva investiční</t>
  </si>
  <si>
    <t>CELKEM  rezerva snížení</t>
  </si>
  <si>
    <t>Příloha č. 5</t>
  </si>
  <si>
    <t xml:space="preserve">2. změna rozpočtu </t>
  </si>
  <si>
    <t>Česká lesnická akademie Trutnov - střední škola a vyšší odborná škola, Trutnov, Lesnická 9</t>
  </si>
  <si>
    <t>Střední průmyslová škola a Střední odborná škola, Dvůr Králové nad Labem, E. Krásnohorské 2069</t>
  </si>
  <si>
    <t>Vyšší odborná škola zdravotnická, Střední zdravotnická škola a Obchodní akademie, Trutnov, Procházkova 303</t>
  </si>
  <si>
    <t xml:space="preserve"> </t>
  </si>
  <si>
    <t xml:space="preserve">Sanace suterénních prostor - Administrativní  budova                                                    ( fin. příslib ZK/17/1195/2023)                                  </t>
  </si>
  <si>
    <t xml:space="preserve">Sanace ( odvlhčení ) suterénních prostor  - Hlavni budova                             ( fin. příslib ZK/17/1195/2023)                            </t>
  </si>
  <si>
    <t>Kap. 50 - Fond rozvoje a reprodukce  Královéhradeckého kraje rok 2023, 2. změna rozpočtu</t>
  </si>
  <si>
    <t>Sportovní hala     (fin.příslib ZK/17/1194/2023)</t>
  </si>
  <si>
    <t>Web KHK</t>
  </si>
  <si>
    <t>odvětví: sociální věci 28</t>
  </si>
  <si>
    <t>Domov Dědina</t>
  </si>
  <si>
    <t>SV/22/616</t>
  </si>
  <si>
    <t>Odkup nemovitosti a rekonstrukce v Jaroměři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</si>
</sst>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00"/>
    <numFmt numFmtId="173" formatCode="#,##0.000"/>
    <numFmt numFmtId="174" formatCode="#,##0.00_ ;\-#,##0.00\ 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4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b/>
      <i/>
      <u val="single"/>
      <sz val="12"/>
      <color rgb="FFC0504D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i/>
      <u val="single"/>
      <sz val="11"/>
      <color theme="5"/>
      <name val="Arial"/>
      <family val="2"/>
    </font>
    <font>
      <b/>
      <sz val="11"/>
      <color rgb="FFFF0000"/>
      <name val="Arial"/>
      <family val="2"/>
    </font>
    <font>
      <b/>
      <i/>
      <sz val="11"/>
      <color rgb="FF3366FF"/>
      <name val="Arial"/>
      <family val="2"/>
    </font>
    <font>
      <b/>
      <i/>
      <u val="single"/>
      <sz val="11"/>
      <color rgb="FFC0504D"/>
      <name val="Arial"/>
      <family val="2"/>
    </font>
    <font>
      <b/>
      <sz val="11"/>
      <color rgb="FF000000"/>
      <name val="Arial"/>
      <family val="2"/>
    </font>
    <font>
      <b/>
      <i/>
      <u val="single"/>
      <sz val="10"/>
      <color rgb="FFC0504D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0" fillId="20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2" borderId="6" applyNumberFormat="0" applyFont="0" applyAlignment="0" applyProtection="0"/>
    <xf numFmtId="9" fontId="37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0" fillId="0" borderId="0">
      <alignment/>
      <protection/>
    </xf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2" fillId="0" borderId="0" xfId="0" applyFont="1" applyAlignment="1">
      <alignment/>
    </xf>
    <xf numFmtId="0" fontId="54" fillId="0" borderId="0" xfId="0" applyFont="1" applyBorder="1" applyAlignment="1">
      <alignment/>
    </xf>
    <xf numFmtId="0" fontId="10" fillId="0" borderId="0" xfId="0" applyFont="1" applyAlignment="1">
      <alignment/>
    </xf>
    <xf numFmtId="2" fontId="3" fillId="0" borderId="10" xfId="46" applyNumberFormat="1" applyFont="1" applyFill="1" applyBorder="1" applyAlignment="1">
      <alignment horizontal="center" vertical="center" wrapText="1"/>
      <protection/>
    </xf>
    <xf numFmtId="0" fontId="0" fillId="0" borderId="0" xfId="46" applyNumberFormat="1" applyFont="1" applyFill="1" applyBorder="1" applyAlignment="1">
      <alignment horizontal="center" vertical="center" wrapText="1"/>
      <protection/>
    </xf>
    <xf numFmtId="0" fontId="5" fillId="0" borderId="0" xfId="46" applyFont="1" applyFill="1" applyBorder="1">
      <alignment/>
      <protection/>
    </xf>
    <xf numFmtId="2" fontId="0" fillId="0" borderId="0" xfId="46" applyNumberFormat="1" applyFont="1" applyFill="1" applyBorder="1" applyAlignment="1">
      <alignment horizontal="center" vertical="center" wrapText="1"/>
      <protection/>
    </xf>
    <xf numFmtId="2" fontId="3" fillId="0" borderId="0" xfId="4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9" fillId="33" borderId="11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46" applyNumberFormat="1" applyFont="1" applyFill="1" applyBorder="1" applyAlignment="1">
      <alignment horizontal="right" vertical="center" wrapText="1"/>
      <protection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3" fontId="8" fillId="0" borderId="11" xfId="50" applyNumberFormat="1" applyFont="1" applyBorder="1" applyAlignment="1">
      <alignment horizontal="center" vertical="center"/>
      <protection/>
    </xf>
    <xf numFmtId="0" fontId="8" fillId="34" borderId="11" xfId="50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8" fillId="33" borderId="11" xfId="50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/>
    </xf>
    <xf numFmtId="3" fontId="8" fillId="0" borderId="14" xfId="50" applyNumberFormat="1" applyFont="1" applyBorder="1" applyAlignment="1">
      <alignment horizontal="center" vertical="center"/>
      <protection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8" fillId="0" borderId="11" xfId="46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0" fontId="6" fillId="0" borderId="11" xfId="46" applyFont="1" applyBorder="1" applyAlignment="1">
      <alignment horizontal="center" vertical="center"/>
      <protection/>
    </xf>
    <xf numFmtId="0" fontId="8" fillId="0" borderId="13" xfId="46" applyFont="1" applyBorder="1" applyAlignment="1">
      <alignment horizontal="center" vertical="center" wrapText="1"/>
      <protection/>
    </xf>
    <xf numFmtId="0" fontId="8" fillId="0" borderId="20" xfId="46" applyFont="1" applyBorder="1" applyAlignment="1">
      <alignment horizontal="center" vertical="center"/>
      <protection/>
    </xf>
    <xf numFmtId="0" fontId="6" fillId="0" borderId="13" xfId="47" applyFont="1" applyBorder="1" applyAlignment="1">
      <alignment horizontal="center" vertical="center"/>
      <protection/>
    </xf>
    <xf numFmtId="0" fontId="6" fillId="0" borderId="13" xfId="46" applyFont="1" applyBorder="1" applyAlignment="1">
      <alignment horizontal="left" vertical="center"/>
      <protection/>
    </xf>
    <xf numFmtId="0" fontId="6" fillId="0" borderId="16" xfId="47" applyFont="1" applyBorder="1" applyAlignment="1">
      <alignment horizontal="center" vertical="center"/>
      <protection/>
    </xf>
    <xf numFmtId="0" fontId="6" fillId="0" borderId="16" xfId="46" applyFont="1" applyBorder="1" applyAlignment="1">
      <alignment horizontal="left" vertical="center"/>
      <protection/>
    </xf>
    <xf numFmtId="0" fontId="6" fillId="0" borderId="0" xfId="46" applyFont="1" applyAlignment="1">
      <alignment horizontal="left" vertical="center"/>
      <protection/>
    </xf>
    <xf numFmtId="0" fontId="56" fillId="0" borderId="0" xfId="0" applyFont="1" applyAlignment="1">
      <alignment vertical="center"/>
    </xf>
    <xf numFmtId="4" fontId="7" fillId="0" borderId="0" xfId="46" applyNumberFormat="1" applyFont="1" applyAlignment="1">
      <alignment horizontal="right"/>
      <protection/>
    </xf>
    <xf numFmtId="0" fontId="9" fillId="33" borderId="19" xfId="0" applyFont="1" applyFill="1" applyBorder="1" applyAlignment="1">
      <alignment wrapText="1"/>
    </xf>
    <xf numFmtId="2" fontId="8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167" fontId="6" fillId="0" borderId="13" xfId="50" applyNumberFormat="1" applyFont="1" applyBorder="1" applyAlignment="1">
      <alignment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3" fontId="8" fillId="0" borderId="21" xfId="50" applyNumberFormat="1" applyFont="1" applyBorder="1" applyAlignment="1">
      <alignment horizontal="center" vertical="center"/>
      <protection/>
    </xf>
    <xf numFmtId="0" fontId="8" fillId="33" borderId="16" xfId="50" applyFont="1" applyFill="1" applyBorder="1" applyAlignment="1">
      <alignment horizontal="center" vertical="center"/>
      <protection/>
    </xf>
    <xf numFmtId="0" fontId="6" fillId="34" borderId="1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 wrapText="1"/>
    </xf>
    <xf numFmtId="3" fontId="8" fillId="0" borderId="23" xfId="50" applyNumberFormat="1" applyFont="1" applyBorder="1" applyAlignment="1">
      <alignment horizontal="center" vertical="center"/>
      <protection/>
    </xf>
    <xf numFmtId="0" fontId="8" fillId="33" borderId="12" xfId="50" applyFont="1" applyFill="1" applyBorder="1" applyAlignment="1">
      <alignment horizontal="center" vertical="center"/>
      <protection/>
    </xf>
    <xf numFmtId="0" fontId="9" fillId="33" borderId="12" xfId="0" applyFont="1" applyFill="1" applyBorder="1" applyAlignment="1">
      <alignment wrapText="1"/>
    </xf>
    <xf numFmtId="3" fontId="8" fillId="0" borderId="24" xfId="50" applyNumberFormat="1" applyFont="1" applyBorder="1" applyAlignment="1">
      <alignment horizontal="center" vertical="center"/>
      <protection/>
    </xf>
    <xf numFmtId="0" fontId="8" fillId="33" borderId="24" xfId="50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49" fontId="8" fillId="0" borderId="23" xfId="46" applyNumberFormat="1" applyFont="1" applyBorder="1" applyAlignment="1">
      <alignment horizontal="center" vertical="center" wrapText="1"/>
      <protection/>
    </xf>
    <xf numFmtId="0" fontId="8" fillId="0" borderId="12" xfId="46" applyFont="1" applyBorder="1" applyAlignment="1">
      <alignment horizontal="center" vertical="center"/>
      <protection/>
    </xf>
    <xf numFmtId="0" fontId="6" fillId="0" borderId="25" xfId="46" applyFont="1" applyBorder="1" applyAlignment="1">
      <alignment horizontal="center" vertical="center"/>
      <protection/>
    </xf>
    <xf numFmtId="0" fontId="6" fillId="0" borderId="15" xfId="46" applyFont="1" applyBorder="1" applyAlignment="1">
      <alignment horizontal="center" vertical="center"/>
      <protection/>
    </xf>
    <xf numFmtId="0" fontId="6" fillId="0" borderId="13" xfId="44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6" fillId="0" borderId="18" xfId="50" applyFont="1" applyBorder="1" applyAlignment="1">
      <alignment horizontal="center" vertical="center"/>
      <protection/>
    </xf>
    <xf numFmtId="167" fontId="6" fillId="0" borderId="15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33" borderId="27" xfId="0" applyFont="1" applyFill="1" applyBorder="1" applyAlignment="1">
      <alignment horizontal="center" vertical="center"/>
    </xf>
    <xf numFmtId="3" fontId="8" fillId="33" borderId="28" xfId="50" applyNumberFormat="1" applyFont="1" applyFill="1" applyBorder="1" applyAlignment="1">
      <alignment horizontal="left"/>
      <protection/>
    </xf>
    <xf numFmtId="0" fontId="6" fillId="0" borderId="20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167" fontId="6" fillId="33" borderId="20" xfId="50" applyNumberFormat="1" applyFont="1" applyFill="1" applyBorder="1">
      <alignment/>
      <protection/>
    </xf>
    <xf numFmtId="0" fontId="9" fillId="33" borderId="26" xfId="0" applyFont="1" applyFill="1" applyBorder="1" applyAlignment="1">
      <alignment wrapText="1"/>
    </xf>
    <xf numFmtId="0" fontId="6" fillId="34" borderId="29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 wrapText="1"/>
    </xf>
    <xf numFmtId="0" fontId="8" fillId="33" borderId="21" xfId="50" applyFont="1" applyFill="1" applyBorder="1" applyAlignment="1">
      <alignment horizontal="center" vertical="center"/>
      <protection/>
    </xf>
    <xf numFmtId="0" fontId="6" fillId="33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vertical="center" wrapText="1"/>
    </xf>
    <xf numFmtId="3" fontId="6" fillId="33" borderId="22" xfId="50" applyNumberFormat="1" applyFont="1" applyFill="1" applyBorder="1" applyAlignment="1">
      <alignment horizontal="center"/>
      <protection/>
    </xf>
    <xf numFmtId="0" fontId="8" fillId="33" borderId="14" xfId="50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6" fillId="34" borderId="34" xfId="0" applyFont="1" applyFill="1" applyBorder="1" applyAlignment="1">
      <alignment horizontal="left" vertical="center" wrapText="1"/>
    </xf>
    <xf numFmtId="2" fontId="6" fillId="0" borderId="27" xfId="46" applyNumberFormat="1" applyFont="1" applyBorder="1" applyAlignment="1">
      <alignment horizontal="right" vertical="center" wrapText="1"/>
      <protection/>
    </xf>
    <xf numFmtId="0" fontId="6" fillId="33" borderId="0" xfId="0" applyFont="1" applyFill="1" applyAlignment="1">
      <alignment horizontal="left" vertical="center" wrapText="1"/>
    </xf>
    <xf numFmtId="2" fontId="6" fillId="0" borderId="0" xfId="46" applyNumberFormat="1" applyFont="1" applyAlignment="1">
      <alignment horizontal="right" vertical="center" wrapText="1"/>
      <protection/>
    </xf>
    <xf numFmtId="3" fontId="8" fillId="0" borderId="34" xfId="50" applyNumberFormat="1" applyFont="1" applyBorder="1" applyAlignment="1">
      <alignment horizontal="center" vertical="center"/>
      <protection/>
    </xf>
    <xf numFmtId="0" fontId="8" fillId="33" borderId="13" xfId="50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7" fontId="6" fillId="33" borderId="22" xfId="50" applyNumberFormat="1" applyFont="1" applyFill="1" applyBorder="1">
      <alignment/>
      <protection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wrapText="1"/>
    </xf>
    <xf numFmtId="0" fontId="8" fillId="33" borderId="17" xfId="0" applyFont="1" applyFill="1" applyBorder="1" applyAlignment="1">
      <alignment horizontal="center" vertical="center"/>
    </xf>
    <xf numFmtId="0" fontId="6" fillId="0" borderId="18" xfId="50" applyFont="1" applyFill="1" applyBorder="1" applyAlignment="1">
      <alignment horizontal="center" vertical="center"/>
      <protection/>
    </xf>
    <xf numFmtId="0" fontId="57" fillId="0" borderId="22" xfId="0" applyFont="1" applyBorder="1" applyAlignment="1">
      <alignment horizontal="center" vertical="center"/>
    </xf>
    <xf numFmtId="0" fontId="6" fillId="33" borderId="17" xfId="0" applyFont="1" applyFill="1" applyBorder="1" applyAlignment="1">
      <alignment vertical="center" wrapText="1"/>
    </xf>
    <xf numFmtId="2" fontId="6" fillId="0" borderId="11" xfId="46" applyNumberFormat="1" applyFont="1" applyBorder="1" applyAlignment="1">
      <alignment horizontal="right" vertical="center" wrapText="1"/>
      <protection/>
    </xf>
    <xf numFmtId="2" fontId="6" fillId="0" borderId="16" xfId="46" applyNumberFormat="1" applyFont="1" applyBorder="1" applyAlignment="1">
      <alignment horizontal="right" vertical="center" wrapText="1"/>
      <protection/>
    </xf>
    <xf numFmtId="0" fontId="57" fillId="33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3" fillId="0" borderId="27" xfId="46" applyNumberFormat="1" applyFont="1" applyFill="1" applyBorder="1" applyAlignment="1">
      <alignment horizontal="center" vertical="center" wrapText="1"/>
      <protection/>
    </xf>
    <xf numFmtId="0" fontId="8" fillId="33" borderId="11" xfId="50" applyFont="1" applyFill="1" applyBorder="1" applyAlignment="1">
      <alignment horizontal="center"/>
      <protection/>
    </xf>
    <xf numFmtId="3" fontId="6" fillId="0" borderId="11" xfId="50" applyNumberFormat="1" applyFont="1" applyBorder="1" applyAlignment="1">
      <alignment horizontal="center"/>
      <protection/>
    </xf>
    <xf numFmtId="4" fontId="57" fillId="0" borderId="11" xfId="0" applyNumberFormat="1" applyFont="1" applyBorder="1" applyAlignment="1">
      <alignment horizontal="right" vertical="center" wrapText="1"/>
    </xf>
    <xf numFmtId="0" fontId="6" fillId="0" borderId="16" xfId="46" applyFont="1" applyBorder="1" applyAlignment="1">
      <alignment vertical="center"/>
      <protection/>
    </xf>
    <xf numFmtId="4" fontId="57" fillId="0" borderId="16" xfId="0" applyNumberFormat="1" applyFont="1" applyBorder="1" applyAlignment="1">
      <alignment horizontal="right" vertical="center" wrapText="1"/>
    </xf>
    <xf numFmtId="2" fontId="8" fillId="0" borderId="27" xfId="46" applyNumberFormat="1" applyFont="1" applyBorder="1" applyAlignment="1">
      <alignment horizontal="right" vertical="center"/>
      <protection/>
    </xf>
    <xf numFmtId="2" fontId="8" fillId="0" borderId="10" xfId="46" applyNumberFormat="1" applyFont="1" applyBorder="1" applyAlignment="1">
      <alignment horizontal="right" vertical="center" wrapText="1"/>
      <protection/>
    </xf>
    <xf numFmtId="0" fontId="6" fillId="0" borderId="0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vertical="center"/>
      <protection/>
    </xf>
    <xf numFmtId="4" fontId="57" fillId="0" borderId="0" xfId="0" applyNumberFormat="1" applyFont="1" applyBorder="1" applyAlignment="1">
      <alignment horizontal="right" vertical="center" wrapText="1"/>
    </xf>
    <xf numFmtId="4" fontId="5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46" applyNumberFormat="1" applyFont="1" applyFill="1" applyBorder="1" applyAlignment="1">
      <alignment horizontal="right" vertical="center" wrapText="1"/>
      <protection/>
    </xf>
    <xf numFmtId="0" fontId="9" fillId="0" borderId="0" xfId="46" applyFont="1" applyFill="1" applyBorder="1">
      <alignment/>
      <protection/>
    </xf>
    <xf numFmtId="2" fontId="6" fillId="0" borderId="0" xfId="46" applyNumberFormat="1" applyFont="1" applyFill="1" applyBorder="1" applyAlignment="1">
      <alignment horizontal="center" vertical="center" wrapText="1"/>
      <protection/>
    </xf>
    <xf numFmtId="2" fontId="8" fillId="0" borderId="0" xfId="46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46" applyFont="1" applyAlignment="1">
      <alignment horizontal="left"/>
      <protection/>
    </xf>
    <xf numFmtId="2" fontId="8" fillId="0" borderId="0" xfId="46" applyNumberFormat="1" applyFont="1" applyAlignment="1">
      <alignment horizontal="right" vertical="center"/>
      <protection/>
    </xf>
    <xf numFmtId="4" fontId="58" fillId="0" borderId="0" xfId="0" applyNumberFormat="1" applyFont="1" applyAlignment="1">
      <alignment horizontal="right"/>
    </xf>
    <xf numFmtId="2" fontId="8" fillId="0" borderId="0" xfId="46" applyNumberFormat="1" applyFont="1" applyAlignment="1">
      <alignment horizontal="right" vertical="center" wrapText="1"/>
      <protection/>
    </xf>
    <xf numFmtId="0" fontId="8" fillId="0" borderId="35" xfId="0" applyFont="1" applyBorder="1" applyAlignment="1">
      <alignment/>
    </xf>
    <xf numFmtId="2" fontId="8" fillId="0" borderId="27" xfId="46" applyNumberFormat="1" applyFont="1" applyBorder="1" applyAlignment="1">
      <alignment horizontal="right" vertical="center" wrapText="1"/>
      <protection/>
    </xf>
    <xf numFmtId="2" fontId="8" fillId="0" borderId="26" xfId="46" applyNumberFormat="1" applyFont="1" applyBorder="1" applyAlignment="1">
      <alignment horizontal="right" vertical="center" wrapText="1"/>
      <protection/>
    </xf>
    <xf numFmtId="4" fontId="6" fillId="33" borderId="21" xfId="0" applyNumberFormat="1" applyFont="1" applyFill="1" applyBorder="1" applyAlignment="1">
      <alignment horizontal="right" vertical="center"/>
    </xf>
    <xf numFmtId="3" fontId="6" fillId="33" borderId="26" xfId="50" applyNumberFormat="1" applyFont="1" applyFill="1" applyBorder="1" applyAlignment="1">
      <alignment horizontal="center"/>
      <protection/>
    </xf>
    <xf numFmtId="4" fontId="6" fillId="33" borderId="36" xfId="0" applyNumberFormat="1" applyFont="1" applyFill="1" applyBorder="1" applyAlignment="1">
      <alignment horizontal="right" vertical="center"/>
    </xf>
    <xf numFmtId="2" fontId="6" fillId="0" borderId="37" xfId="46" applyNumberFormat="1" applyFont="1" applyBorder="1" applyAlignment="1">
      <alignment horizontal="right" vertical="center" wrapText="1"/>
      <protection/>
    </xf>
    <xf numFmtId="4" fontId="6" fillId="33" borderId="17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/>
    </xf>
    <xf numFmtId="4" fontId="6" fillId="33" borderId="14" xfId="0" applyNumberFormat="1" applyFont="1" applyFill="1" applyBorder="1" applyAlignment="1">
      <alignment horizontal="right" vertical="center"/>
    </xf>
    <xf numFmtId="2" fontId="6" fillId="0" borderId="26" xfId="46" applyNumberFormat="1" applyFont="1" applyBorder="1" applyAlignment="1">
      <alignment horizontal="right" vertical="center" wrapText="1"/>
      <protection/>
    </xf>
    <xf numFmtId="0" fontId="6" fillId="0" borderId="26" xfId="0" applyFont="1" applyBorder="1" applyAlignment="1">
      <alignment horizontal="center" vertical="center"/>
    </xf>
    <xf numFmtId="3" fontId="6" fillId="0" borderId="11" xfId="50" applyNumberFormat="1" applyFont="1" applyBorder="1" applyAlignment="1">
      <alignment vertical="center"/>
      <protection/>
    </xf>
    <xf numFmtId="4" fontId="6" fillId="33" borderId="16" xfId="0" applyNumberFormat="1" applyFont="1" applyFill="1" applyBorder="1" applyAlignment="1">
      <alignment horizontal="right" vertical="center"/>
    </xf>
    <xf numFmtId="2" fontId="6" fillId="0" borderId="11" xfId="46" applyNumberFormat="1" applyFont="1" applyFill="1" applyBorder="1" applyAlignment="1">
      <alignment horizontal="right" vertical="center" wrapText="1"/>
      <protection/>
    </xf>
    <xf numFmtId="0" fontId="6" fillId="33" borderId="2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2" fontId="6" fillId="0" borderId="38" xfId="46" applyNumberFormat="1" applyFont="1" applyBorder="1" applyAlignment="1">
      <alignment horizontal="right" vertical="center" wrapText="1"/>
      <protection/>
    </xf>
    <xf numFmtId="0" fontId="6" fillId="0" borderId="14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34" xfId="0" applyFont="1" applyBorder="1" applyAlignment="1">
      <alignment/>
    </xf>
    <xf numFmtId="0" fontId="6" fillId="0" borderId="39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38" xfId="0" applyFont="1" applyBorder="1" applyAlignment="1">
      <alignment horizontal="right"/>
    </xf>
    <xf numFmtId="4" fontId="6" fillId="33" borderId="34" xfId="0" applyNumberFormat="1" applyFont="1" applyFill="1" applyBorder="1" applyAlignment="1">
      <alignment horizontal="right" vertical="center"/>
    </xf>
    <xf numFmtId="2" fontId="6" fillId="0" borderId="39" xfId="46" applyNumberFormat="1" applyFont="1" applyBorder="1" applyAlignment="1">
      <alignment horizontal="right" vertical="center" wrapText="1"/>
      <protection/>
    </xf>
    <xf numFmtId="4" fontId="6" fillId="33" borderId="24" xfId="0" applyNumberFormat="1" applyFont="1" applyFill="1" applyBorder="1" applyAlignment="1">
      <alignment horizontal="right" vertical="center"/>
    </xf>
    <xf numFmtId="2" fontId="6" fillId="0" borderId="40" xfId="46" applyNumberFormat="1" applyFont="1" applyBorder="1" applyAlignment="1">
      <alignment horizontal="right" vertical="center" wrapText="1"/>
      <protection/>
    </xf>
    <xf numFmtId="0" fontId="8" fillId="0" borderId="23" xfId="0" applyFont="1" applyBorder="1" applyAlignment="1">
      <alignment horizontal="center" vertical="center" wrapText="1"/>
    </xf>
    <xf numFmtId="4" fontId="6" fillId="33" borderId="23" xfId="0" applyNumberFormat="1" applyFont="1" applyFill="1" applyBorder="1" applyAlignment="1">
      <alignment horizontal="right" vertical="center"/>
    </xf>
    <xf numFmtId="2" fontId="6" fillId="0" borderId="25" xfId="46" applyNumberFormat="1" applyFont="1" applyBorder="1" applyAlignment="1">
      <alignment horizontal="right" vertical="center" wrapText="1"/>
      <protection/>
    </xf>
    <xf numFmtId="0" fontId="6" fillId="33" borderId="13" xfId="50" applyFont="1" applyFill="1" applyBorder="1" applyAlignment="1">
      <alignment horizontal="center" vertical="center"/>
      <protection/>
    </xf>
    <xf numFmtId="3" fontId="8" fillId="33" borderId="35" xfId="50" applyNumberFormat="1" applyFont="1" applyFill="1" applyBorder="1" applyAlignment="1">
      <alignment horizontal="center"/>
      <protection/>
    </xf>
    <xf numFmtId="3" fontId="6" fillId="33" borderId="35" xfId="50" applyNumberFormat="1" applyFont="1" applyFill="1" applyBorder="1" applyAlignment="1">
      <alignment horizontal="center"/>
      <protection/>
    </xf>
    <xf numFmtId="2" fontId="6" fillId="0" borderId="10" xfId="46" applyNumberFormat="1" applyFont="1" applyBorder="1" applyAlignment="1">
      <alignment horizontal="right" vertical="center" wrapText="1"/>
      <protection/>
    </xf>
    <xf numFmtId="3" fontId="8" fillId="33" borderId="0" xfId="50" applyNumberFormat="1" applyFont="1" applyFill="1" applyAlignment="1">
      <alignment horizontal="center"/>
      <protection/>
    </xf>
    <xf numFmtId="3" fontId="6" fillId="33" borderId="0" xfId="50" applyNumberFormat="1" applyFont="1" applyFill="1" applyAlignment="1">
      <alignment horizontal="center"/>
      <protection/>
    </xf>
    <xf numFmtId="2" fontId="61" fillId="0" borderId="0" xfId="46" applyNumberFormat="1" applyFont="1" applyAlignment="1">
      <alignment horizontal="right" vertical="center" wrapText="1"/>
      <protection/>
    </xf>
    <xf numFmtId="8" fontId="8" fillId="0" borderId="0" xfId="0" applyNumberFormat="1" applyFont="1" applyBorder="1" applyAlignment="1">
      <alignment/>
    </xf>
    <xf numFmtId="8" fontId="6" fillId="0" borderId="0" xfId="0" applyNumberFormat="1" applyFont="1" applyBorder="1" applyAlignment="1">
      <alignment/>
    </xf>
    <xf numFmtId="3" fontId="8" fillId="33" borderId="0" xfId="50" applyNumberFormat="1" applyFont="1" applyFill="1" applyBorder="1" applyAlignment="1">
      <alignment horizontal="center"/>
      <protection/>
    </xf>
    <xf numFmtId="3" fontId="6" fillId="33" borderId="0" xfId="50" applyNumberFormat="1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right"/>
      <protection/>
    </xf>
    <xf numFmtId="2" fontId="8" fillId="0" borderId="0" xfId="46" applyNumberFormat="1" applyFont="1" applyFill="1" applyBorder="1" applyAlignment="1">
      <alignment horizontal="right" vertical="center" wrapText="1"/>
      <protection/>
    </xf>
    <xf numFmtId="8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" fontId="62" fillId="0" borderId="26" xfId="0" applyNumberFormat="1" applyFont="1" applyBorder="1" applyAlignment="1">
      <alignment horizontal="right"/>
    </xf>
    <xf numFmtId="4" fontId="62" fillId="0" borderId="11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0" xfId="47" applyNumberFormat="1" applyFont="1" applyBorder="1" applyAlignment="1">
      <alignment vertical="center" wrapText="1"/>
      <protection/>
    </xf>
    <xf numFmtId="4" fontId="6" fillId="0" borderId="15" xfId="47" applyNumberFormat="1" applyFont="1" applyBorder="1" applyAlignment="1">
      <alignment vertical="center" wrapText="1"/>
      <protection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11" xfId="47" applyNumberFormat="1" applyFont="1" applyBorder="1" applyAlignment="1">
      <alignment vertical="center" wrapText="1"/>
      <protection/>
    </xf>
    <xf numFmtId="4" fontId="6" fillId="0" borderId="11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8" fillId="0" borderId="26" xfId="0" applyFont="1" applyBorder="1" applyAlignment="1">
      <alignment horizontal="left"/>
    </xf>
    <xf numFmtId="4" fontId="6" fillId="0" borderId="23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41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9" fillId="0" borderId="11" xfId="46" applyFont="1" applyBorder="1" applyAlignment="1">
      <alignment horizontal="left" vertical="center"/>
      <protection/>
    </xf>
    <xf numFmtId="0" fontId="6" fillId="0" borderId="2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5" xfId="46" applyNumberFormat="1" applyFont="1" applyBorder="1" applyAlignment="1">
      <alignment horizontal="right"/>
      <protection/>
    </xf>
    <xf numFmtId="0" fontId="9" fillId="0" borderId="12" xfId="0" applyFont="1" applyBorder="1" applyAlignment="1">
      <alignment vertical="center" wrapText="1"/>
    </xf>
    <xf numFmtId="4" fontId="6" fillId="0" borderId="25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44" applyFont="1" applyFill="1" applyBorder="1" applyAlignment="1">
      <alignment vertical="center" wrapText="1"/>
    </xf>
    <xf numFmtId="0" fontId="6" fillId="0" borderId="16" xfId="0" applyFont="1" applyBorder="1" applyAlignment="1">
      <alignment/>
    </xf>
    <xf numFmtId="3" fontId="8" fillId="33" borderId="27" xfId="50" applyNumberFormat="1" applyFont="1" applyFill="1" applyBorder="1" applyAlignment="1">
      <alignment horizontal="center"/>
      <protection/>
    </xf>
    <xf numFmtId="3" fontId="6" fillId="33" borderId="28" xfId="50" applyNumberFormat="1" applyFont="1" applyFill="1" applyBorder="1" applyAlignment="1">
      <alignment horizontal="center"/>
      <protection/>
    </xf>
    <xf numFmtId="0" fontId="8" fillId="0" borderId="27" xfId="46" applyFont="1" applyBorder="1" applyAlignment="1">
      <alignment horizontal="left" vertical="center"/>
      <protection/>
    </xf>
    <xf numFmtId="0" fontId="6" fillId="0" borderId="27" xfId="0" applyFont="1" applyBorder="1" applyAlignment="1">
      <alignment/>
    </xf>
    <xf numFmtId="4" fontId="6" fillId="0" borderId="27" xfId="0" applyNumberFormat="1" applyFont="1" applyBorder="1" applyAlignment="1">
      <alignment horizontal="right" vertical="center"/>
    </xf>
    <xf numFmtId="0" fontId="8" fillId="0" borderId="0" xfId="46" applyFont="1" applyAlignment="1">
      <alignment horizontal="left" vertical="center"/>
      <protection/>
    </xf>
    <xf numFmtId="4" fontId="8" fillId="0" borderId="0" xfId="0" applyNumberFormat="1" applyFont="1" applyAlignment="1">
      <alignment/>
    </xf>
    <xf numFmtId="4" fontId="6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/>
    </xf>
    <xf numFmtId="0" fontId="8" fillId="0" borderId="27" xfId="46" applyFont="1" applyBorder="1" applyAlignment="1">
      <alignment horizontal="center"/>
      <protection/>
    </xf>
    <xf numFmtId="0" fontId="6" fillId="0" borderId="28" xfId="46" applyFont="1" applyBorder="1" applyAlignment="1">
      <alignment horizontal="left"/>
      <protection/>
    </xf>
    <xf numFmtId="4" fontId="6" fillId="33" borderId="27" xfId="0" applyNumberFormat="1" applyFont="1" applyFill="1" applyBorder="1" applyAlignment="1">
      <alignment horizontal="right" vertical="center"/>
    </xf>
    <xf numFmtId="4" fontId="57" fillId="0" borderId="0" xfId="0" applyNumberFormat="1" applyFont="1" applyAlignment="1">
      <alignment horizontal="right"/>
    </xf>
    <xf numFmtId="0" fontId="54" fillId="0" borderId="0" xfId="0" applyFont="1" applyBorder="1" applyAlignment="1">
      <alignment/>
    </xf>
    <xf numFmtId="0" fontId="6" fillId="0" borderId="26" xfId="46" applyFont="1" applyBorder="1" applyAlignment="1">
      <alignment vertical="center"/>
      <protection/>
    </xf>
    <xf numFmtId="0" fontId="6" fillId="0" borderId="38" xfId="46" applyFont="1" applyBorder="1" applyAlignment="1">
      <alignment vertical="center"/>
      <protection/>
    </xf>
    <xf numFmtId="0" fontId="8" fillId="0" borderId="28" xfId="46" applyFont="1" applyBorder="1" applyAlignment="1">
      <alignment horizontal="left"/>
      <protection/>
    </xf>
    <xf numFmtId="0" fontId="6" fillId="0" borderId="11" xfId="46" applyFont="1" applyBorder="1" applyAlignment="1">
      <alignment horizontal="center" vertical="center" wrapText="1"/>
      <protection/>
    </xf>
    <xf numFmtId="0" fontId="8" fillId="0" borderId="16" xfId="46" applyNumberFormat="1" applyFont="1" applyFill="1" applyBorder="1" applyAlignment="1">
      <alignment horizontal="center" vertical="center" wrapText="1"/>
      <protection/>
    </xf>
    <xf numFmtId="0" fontId="8" fillId="0" borderId="16" xfId="46" applyFont="1" applyBorder="1" applyAlignment="1">
      <alignment horizontal="center" vertical="center" wrapText="1"/>
      <protection/>
    </xf>
    <xf numFmtId="1" fontId="6" fillId="0" borderId="16" xfId="46" applyNumberFormat="1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/>
    </xf>
    <xf numFmtId="0" fontId="8" fillId="0" borderId="27" xfId="46" applyNumberFormat="1" applyFont="1" applyFill="1" applyBorder="1" applyAlignment="1">
      <alignment horizontal="center" vertical="center" wrapText="1"/>
      <protection/>
    </xf>
    <xf numFmtId="4" fontId="8" fillId="0" borderId="27" xfId="46" applyNumberFormat="1" applyFont="1" applyBorder="1" applyAlignment="1">
      <alignment horizontal="right" vertical="center"/>
      <protection/>
    </xf>
    <xf numFmtId="0" fontId="8" fillId="34" borderId="27" xfId="50" applyFont="1" applyFill="1" applyBorder="1" applyAlignment="1">
      <alignment horizontal="center" vertical="center"/>
      <protection/>
    </xf>
    <xf numFmtId="0" fontId="6" fillId="0" borderId="27" xfId="46" applyFont="1" applyBorder="1" applyAlignment="1">
      <alignment horizontal="center" vertical="center" wrapText="1"/>
      <protection/>
    </xf>
    <xf numFmtId="0" fontId="57" fillId="0" borderId="27" xfId="0" applyFont="1" applyBorder="1" applyAlignment="1">
      <alignment vertical="center"/>
    </xf>
    <xf numFmtId="4" fontId="57" fillId="0" borderId="27" xfId="0" applyNumberFormat="1" applyFont="1" applyBorder="1" applyAlignment="1">
      <alignment horizontal="right" vertical="center" wrapText="1"/>
    </xf>
    <xf numFmtId="0" fontId="8" fillId="0" borderId="27" xfId="46" applyFont="1" applyBorder="1" applyAlignment="1">
      <alignment horizontal="left"/>
      <protection/>
    </xf>
    <xf numFmtId="0" fontId="8" fillId="0" borderId="27" xfId="46" applyFont="1" applyBorder="1" applyAlignment="1">
      <alignment horizontal="center" vertical="center" wrapText="1"/>
      <protection/>
    </xf>
    <xf numFmtId="4" fontId="8" fillId="0" borderId="27" xfId="46" applyNumberFormat="1" applyFont="1" applyFill="1" applyBorder="1" applyAlignment="1">
      <alignment horizontal="right" vertical="center" wrapText="1"/>
      <protection/>
    </xf>
    <xf numFmtId="0" fontId="8" fillId="0" borderId="27" xfId="47" applyFont="1" applyBorder="1" applyAlignment="1">
      <alignment horizontal="center" vertical="center" wrapText="1"/>
      <protection/>
    </xf>
    <xf numFmtId="0" fontId="6" fillId="0" borderId="27" xfId="47" applyFont="1" applyBorder="1" applyAlignment="1">
      <alignment horizontal="center" vertical="center" wrapText="1"/>
      <protection/>
    </xf>
    <xf numFmtId="0" fontId="6" fillId="0" borderId="27" xfId="47" applyFont="1" applyBorder="1" applyAlignment="1">
      <alignment vertical="center" wrapText="1"/>
      <protection/>
    </xf>
    <xf numFmtId="0" fontId="8" fillId="0" borderId="27" xfId="48" applyFont="1" applyBorder="1" applyAlignment="1">
      <alignment horizontal="center" vertical="center" wrapText="1"/>
      <protection/>
    </xf>
    <xf numFmtId="0" fontId="6" fillId="0" borderId="27" xfId="48" applyFont="1" applyBorder="1" applyAlignment="1">
      <alignment horizontal="center" vertical="center" wrapText="1"/>
      <protection/>
    </xf>
    <xf numFmtId="0" fontId="6" fillId="0" borderId="27" xfId="48" applyFont="1" applyBorder="1" applyAlignment="1">
      <alignment vertical="center" wrapText="1"/>
      <protection/>
    </xf>
    <xf numFmtId="4" fontId="59" fillId="36" borderId="11" xfId="0" applyNumberFormat="1" applyFont="1" applyFill="1" applyBorder="1" applyAlignment="1">
      <alignment horizontal="right" vertical="center"/>
    </xf>
    <xf numFmtId="4" fontId="59" fillId="36" borderId="16" xfId="0" applyNumberFormat="1" applyFont="1" applyFill="1" applyBorder="1" applyAlignment="1">
      <alignment horizontal="right" vertical="center"/>
    </xf>
    <xf numFmtId="2" fontId="3" fillId="36" borderId="27" xfId="46" applyNumberFormat="1" applyFont="1" applyFill="1" applyBorder="1" applyAlignment="1">
      <alignment horizontal="center" vertical="center" wrapText="1"/>
      <protection/>
    </xf>
    <xf numFmtId="4" fontId="59" fillId="36" borderId="27" xfId="0" applyNumberFormat="1" applyFont="1" applyFill="1" applyBorder="1" applyAlignment="1">
      <alignment horizontal="right" vertical="center"/>
    </xf>
    <xf numFmtId="4" fontId="59" fillId="36" borderId="27" xfId="0" applyNumberFormat="1" applyFont="1" applyFill="1" applyBorder="1" applyAlignment="1">
      <alignment horizontal="right"/>
    </xf>
    <xf numFmtId="4" fontId="64" fillId="37" borderId="27" xfId="0" applyNumberFormat="1" applyFont="1" applyFill="1" applyBorder="1" applyAlignment="1">
      <alignment horizontal="right"/>
    </xf>
    <xf numFmtId="3" fontId="8" fillId="34" borderId="12" xfId="50" applyNumberFormat="1" applyFont="1" applyFill="1" applyBorder="1" applyAlignment="1">
      <alignment horizontal="center" vertical="center"/>
      <protection/>
    </xf>
    <xf numFmtId="3" fontId="61" fillId="34" borderId="21" xfId="50" applyNumberFormat="1" applyFont="1" applyFill="1" applyBorder="1" applyAlignment="1">
      <alignment horizontal="center" vertical="center"/>
      <protection/>
    </xf>
    <xf numFmtId="3" fontId="6" fillId="34" borderId="16" xfId="50" applyNumberFormat="1" applyFont="1" applyFill="1" applyBorder="1" applyAlignment="1">
      <alignment horizontal="center" vertical="center"/>
      <protection/>
    </xf>
    <xf numFmtId="3" fontId="8" fillId="33" borderId="17" xfId="50" applyNumberFormat="1" applyFont="1" applyFill="1" applyBorder="1" applyAlignment="1">
      <alignment horizontal="center" vertical="center"/>
      <protection/>
    </xf>
    <xf numFmtId="3" fontId="61" fillId="33" borderId="17" xfId="50" applyNumberFormat="1" applyFont="1" applyFill="1" applyBorder="1" applyAlignment="1">
      <alignment horizontal="center" vertical="center"/>
      <protection/>
    </xf>
    <xf numFmtId="3" fontId="6" fillId="33" borderId="18" xfId="50" applyNumberFormat="1" applyFont="1" applyFill="1" applyBorder="1" applyAlignment="1">
      <alignment horizontal="center" vertical="center"/>
      <protection/>
    </xf>
    <xf numFmtId="3" fontId="8" fillId="33" borderId="34" xfId="50" applyNumberFormat="1" applyFont="1" applyFill="1" applyBorder="1" applyAlignment="1">
      <alignment horizontal="center" vertical="center"/>
      <protection/>
    </xf>
    <xf numFmtId="3" fontId="6" fillId="33" borderId="13" xfId="50" applyNumberFormat="1" applyFont="1" applyFill="1" applyBorder="1" applyAlignment="1">
      <alignment horizontal="center" vertical="center"/>
      <protection/>
    </xf>
    <xf numFmtId="3" fontId="8" fillId="33" borderId="42" xfId="50" applyNumberFormat="1" applyFont="1" applyFill="1" applyBorder="1" applyAlignment="1">
      <alignment horizontal="center" vertical="center"/>
      <protection/>
    </xf>
    <xf numFmtId="3" fontId="6" fillId="33" borderId="31" xfId="50" applyNumberFormat="1" applyFont="1" applyFill="1" applyBorder="1" applyAlignment="1">
      <alignment horizontal="center" vertical="center"/>
      <protection/>
    </xf>
    <xf numFmtId="3" fontId="8" fillId="33" borderId="14" xfId="50" applyNumberFormat="1" applyFont="1" applyFill="1" applyBorder="1" applyAlignment="1">
      <alignment horizontal="center" vertical="center"/>
      <protection/>
    </xf>
    <xf numFmtId="3" fontId="8" fillId="33" borderId="21" xfId="50" applyNumberFormat="1" applyFont="1" applyFill="1" applyBorder="1" applyAlignment="1">
      <alignment horizontal="center" vertical="center"/>
      <protection/>
    </xf>
    <xf numFmtId="3" fontId="6" fillId="33" borderId="16" xfId="50" applyNumberFormat="1" applyFont="1" applyFill="1" applyBorder="1" applyAlignment="1">
      <alignment horizontal="center" vertical="center"/>
      <protection/>
    </xf>
    <xf numFmtId="3" fontId="61" fillId="34" borderId="24" xfId="50" applyNumberFormat="1" applyFont="1" applyFill="1" applyBorder="1" applyAlignment="1">
      <alignment horizontal="center" vertical="center"/>
      <protection/>
    </xf>
    <xf numFmtId="3" fontId="6" fillId="34" borderId="32" xfId="50" applyNumberFormat="1" applyFont="1" applyFill="1" applyBorder="1" applyAlignment="1">
      <alignment horizontal="center" vertical="center"/>
      <protection/>
    </xf>
    <xf numFmtId="3" fontId="8" fillId="34" borderId="34" xfId="50" applyNumberFormat="1" applyFont="1" applyFill="1" applyBorder="1" applyAlignment="1">
      <alignment horizontal="center" vertical="center"/>
      <protection/>
    </xf>
    <xf numFmtId="3" fontId="6" fillId="34" borderId="34" xfId="50" applyNumberFormat="1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2" fontId="8" fillId="36" borderId="11" xfId="46" applyNumberFormat="1" applyFont="1" applyFill="1" applyBorder="1" applyAlignment="1">
      <alignment horizontal="right" vertical="center"/>
      <protection/>
    </xf>
    <xf numFmtId="4" fontId="59" fillId="36" borderId="18" xfId="0" applyNumberFormat="1" applyFont="1" applyFill="1" applyBorder="1" applyAlignment="1">
      <alignment horizontal="right" vertical="center"/>
    </xf>
    <xf numFmtId="2" fontId="8" fillId="36" borderId="43" xfId="46" applyNumberFormat="1" applyFont="1" applyFill="1" applyBorder="1" applyAlignment="1">
      <alignment horizontal="right" vertical="center"/>
      <protection/>
    </xf>
    <xf numFmtId="0" fontId="6" fillId="36" borderId="11" xfId="0" applyFont="1" applyFill="1" applyBorder="1" applyAlignment="1">
      <alignment/>
    </xf>
    <xf numFmtId="4" fontId="59" fillId="36" borderId="13" xfId="0" applyNumberFormat="1" applyFont="1" applyFill="1" applyBorder="1" applyAlignment="1">
      <alignment horizontal="right" vertical="center"/>
    </xf>
    <xf numFmtId="4" fontId="59" fillId="36" borderId="43" xfId="0" applyNumberFormat="1" applyFont="1" applyFill="1" applyBorder="1" applyAlignment="1">
      <alignment horizontal="right" vertical="center"/>
    </xf>
    <xf numFmtId="4" fontId="59" fillId="36" borderId="32" xfId="0" applyNumberFormat="1" applyFont="1" applyFill="1" applyBorder="1" applyAlignment="1">
      <alignment horizontal="right" vertical="center"/>
    </xf>
    <xf numFmtId="4" fontId="59" fillId="36" borderId="12" xfId="0" applyNumberFormat="1" applyFont="1" applyFill="1" applyBorder="1" applyAlignment="1">
      <alignment horizontal="right" vertical="center"/>
    </xf>
    <xf numFmtId="4" fontId="59" fillId="36" borderId="19" xfId="0" applyNumberFormat="1" applyFont="1" applyFill="1" applyBorder="1" applyAlignment="1">
      <alignment horizontal="right" vertical="center"/>
    </xf>
    <xf numFmtId="4" fontId="59" fillId="36" borderId="15" xfId="0" applyNumberFormat="1" applyFont="1" applyFill="1" applyBorder="1" applyAlignment="1">
      <alignment horizontal="right" vertical="center"/>
    </xf>
    <xf numFmtId="4" fontId="59" fillId="36" borderId="0" xfId="0" applyNumberFormat="1" applyFont="1" applyFill="1" applyBorder="1" applyAlignment="1">
      <alignment horizontal="right" vertical="center"/>
    </xf>
    <xf numFmtId="4" fontId="6" fillId="37" borderId="11" xfId="0" applyNumberFormat="1" applyFont="1" applyFill="1" applyBorder="1" applyAlignment="1">
      <alignment horizontal="right"/>
    </xf>
    <xf numFmtId="4" fontId="64" fillId="37" borderId="12" xfId="0" applyNumberFormat="1" applyFont="1" applyFill="1" applyBorder="1" applyAlignment="1">
      <alignment horizontal="right" vertical="center"/>
    </xf>
    <xf numFmtId="4" fontId="64" fillId="37" borderId="13" xfId="0" applyNumberFormat="1" applyFont="1" applyFill="1" applyBorder="1" applyAlignment="1">
      <alignment horizontal="right" vertical="center"/>
    </xf>
    <xf numFmtId="4" fontId="8" fillId="37" borderId="12" xfId="47" applyNumberFormat="1" applyFont="1" applyFill="1" applyBorder="1" applyAlignment="1">
      <alignment vertical="center" wrapText="1"/>
      <protection/>
    </xf>
    <xf numFmtId="4" fontId="8" fillId="37" borderId="16" xfId="47" applyNumberFormat="1" applyFont="1" applyFill="1" applyBorder="1" applyAlignment="1">
      <alignment vertical="center" wrapText="1"/>
      <protection/>
    </xf>
    <xf numFmtId="4" fontId="8" fillId="37" borderId="14" xfId="0" applyNumberFormat="1" applyFont="1" applyFill="1" applyBorder="1" applyAlignment="1">
      <alignment horizontal="right"/>
    </xf>
    <xf numFmtId="4" fontId="8" fillId="37" borderId="23" xfId="0" applyNumberFormat="1" applyFont="1" applyFill="1" applyBorder="1" applyAlignment="1">
      <alignment horizontal="right"/>
    </xf>
    <xf numFmtId="4" fontId="6" fillId="37" borderId="14" xfId="0" applyNumberFormat="1" applyFont="1" applyFill="1" applyBorder="1" applyAlignment="1">
      <alignment horizontal="right"/>
    </xf>
    <xf numFmtId="4" fontId="12" fillId="37" borderId="14" xfId="0" applyNumberFormat="1" applyFont="1" applyFill="1" applyBorder="1" applyAlignment="1">
      <alignment horizontal="right"/>
    </xf>
    <xf numFmtId="4" fontId="8" fillId="37" borderId="34" xfId="0" applyNumberFormat="1" applyFont="1" applyFill="1" applyBorder="1" applyAlignment="1">
      <alignment horizontal="right"/>
    </xf>
    <xf numFmtId="4" fontId="8" fillId="37" borderId="24" xfId="0" applyNumberFormat="1" applyFont="1" applyFill="1" applyBorder="1" applyAlignment="1">
      <alignment horizontal="right"/>
    </xf>
    <xf numFmtId="4" fontId="8" fillId="37" borderId="34" xfId="0" applyNumberFormat="1" applyFont="1" applyFill="1" applyBorder="1" applyAlignment="1">
      <alignment horizontal="right" vertical="center"/>
    </xf>
    <xf numFmtId="4" fontId="8" fillId="37" borderId="21" xfId="0" applyNumberFormat="1" applyFont="1" applyFill="1" applyBorder="1" applyAlignment="1">
      <alignment horizontal="right"/>
    </xf>
    <xf numFmtId="4" fontId="8" fillId="37" borderId="19" xfId="0" applyNumberFormat="1" applyFont="1" applyFill="1" applyBorder="1" applyAlignment="1">
      <alignment horizontal="right" vertical="center"/>
    </xf>
    <xf numFmtId="4" fontId="8" fillId="37" borderId="20" xfId="0" applyNumberFormat="1" applyFont="1" applyFill="1" applyBorder="1" applyAlignment="1">
      <alignment horizontal="right"/>
    </xf>
    <xf numFmtId="4" fontId="8" fillId="37" borderId="15" xfId="0" applyNumberFormat="1" applyFont="1" applyFill="1" applyBorder="1" applyAlignment="1">
      <alignment horizontal="right" vertical="center"/>
    </xf>
    <xf numFmtId="0" fontId="6" fillId="36" borderId="19" xfId="0" applyFont="1" applyFill="1" applyBorder="1" applyAlignment="1">
      <alignment/>
    </xf>
    <xf numFmtId="4" fontId="8" fillId="37" borderId="29" xfId="0" applyNumberFormat="1" applyFont="1" applyFill="1" applyBorder="1" applyAlignment="1">
      <alignment horizontal="right"/>
    </xf>
    <xf numFmtId="4" fontId="8" fillId="37" borderId="12" xfId="0" applyNumberFormat="1" applyFont="1" applyFill="1" applyBorder="1" applyAlignment="1">
      <alignment horizontal="right"/>
    </xf>
    <xf numFmtId="4" fontId="8" fillId="37" borderId="18" xfId="0" applyNumberFormat="1" applyFont="1" applyFill="1" applyBorder="1" applyAlignment="1">
      <alignment horizontal="right" vertical="center"/>
    </xf>
    <xf numFmtId="4" fontId="8" fillId="36" borderId="11" xfId="0" applyNumberFormat="1" applyFont="1" applyFill="1" applyBorder="1" applyAlignment="1">
      <alignment/>
    </xf>
    <xf numFmtId="4" fontId="8" fillId="36" borderId="13" xfId="0" applyNumberFormat="1" applyFont="1" applyFill="1" applyBorder="1" applyAlignment="1">
      <alignment/>
    </xf>
    <xf numFmtId="4" fontId="8" fillId="36" borderId="16" xfId="0" applyNumberFormat="1" applyFont="1" applyFill="1" applyBorder="1" applyAlignment="1">
      <alignment/>
    </xf>
    <xf numFmtId="4" fontId="8" fillId="36" borderId="12" xfId="0" applyNumberFormat="1" applyFont="1" applyFill="1" applyBorder="1" applyAlignment="1">
      <alignment/>
    </xf>
    <xf numFmtId="4" fontId="8" fillId="36" borderId="27" xfId="0" applyNumberFormat="1" applyFont="1" applyFill="1" applyBorder="1" applyAlignment="1">
      <alignment/>
    </xf>
    <xf numFmtId="4" fontId="59" fillId="36" borderId="16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 vertical="center" wrapText="1"/>
    </xf>
    <xf numFmtId="0" fontId="8" fillId="0" borderId="27" xfId="46" applyFont="1" applyBorder="1" applyAlignment="1">
      <alignment horizontal="center" vertical="center"/>
      <protection/>
    </xf>
    <xf numFmtId="4" fontId="8" fillId="0" borderId="27" xfId="46" applyNumberFormat="1" applyFont="1" applyBorder="1" applyAlignment="1">
      <alignment horizontal="right"/>
      <protection/>
    </xf>
    <xf numFmtId="0" fontId="8" fillId="0" borderId="27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/>
    </xf>
    <xf numFmtId="0" fontId="9" fillId="0" borderId="26" xfId="0" applyFont="1" applyBorder="1" applyAlignment="1">
      <alignment horizontal="left" wrapText="1"/>
    </xf>
    <xf numFmtId="0" fontId="6" fillId="0" borderId="39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4" xfId="47" applyFont="1" applyBorder="1" applyAlignment="1">
      <alignment horizontal="left" vertical="center" wrapText="1"/>
      <protection/>
    </xf>
    <xf numFmtId="0" fontId="6" fillId="0" borderId="41" xfId="47" applyFont="1" applyBorder="1" applyAlignment="1">
      <alignment horizontal="left" vertical="center" wrapText="1"/>
      <protection/>
    </xf>
    <xf numFmtId="0" fontId="6" fillId="0" borderId="25" xfId="47" applyFont="1" applyBorder="1" applyAlignment="1">
      <alignment horizontal="left" vertical="center" wrapText="1"/>
      <protection/>
    </xf>
    <xf numFmtId="0" fontId="6" fillId="0" borderId="39" xfId="49" applyFont="1" applyBorder="1" applyAlignment="1">
      <alignment horizontal="left" vertical="center" wrapText="1"/>
      <protection/>
    </xf>
    <xf numFmtId="0" fontId="6" fillId="0" borderId="41" xfId="49" applyFont="1" applyBorder="1" applyAlignment="1">
      <alignment horizontal="left" vertical="center" wrapText="1"/>
      <protection/>
    </xf>
    <xf numFmtId="0" fontId="58" fillId="0" borderId="39" xfId="47" applyFont="1" applyBorder="1" applyAlignment="1">
      <alignment vertical="center"/>
      <protection/>
    </xf>
    <xf numFmtId="0" fontId="57" fillId="0" borderId="38" xfId="47" applyFont="1" applyBorder="1" applyAlignment="1">
      <alignment vertical="center"/>
      <protection/>
    </xf>
    <xf numFmtId="0" fontId="58" fillId="0" borderId="38" xfId="47" applyFont="1" applyBorder="1" applyAlignment="1">
      <alignment vertical="center"/>
      <protection/>
    </xf>
    <xf numFmtId="0" fontId="9" fillId="0" borderId="19" xfId="0" applyFont="1" applyBorder="1" applyAlignment="1">
      <alignment horizontal="left" wrapText="1"/>
    </xf>
    <xf numFmtId="0" fontId="58" fillId="38" borderId="20" xfId="0" applyFont="1" applyFill="1" applyBorder="1" applyAlignment="1">
      <alignment vertical="center" wrapText="1"/>
    </xf>
    <xf numFmtId="0" fontId="58" fillId="38" borderId="25" xfId="0" applyFont="1" applyFill="1" applyBorder="1" applyAlignment="1">
      <alignment vertical="center" wrapText="1"/>
    </xf>
    <xf numFmtId="0" fontId="6" fillId="0" borderId="41" xfId="0" applyFont="1" applyBorder="1" applyAlignment="1">
      <alignment horizontal="left" wrapText="1"/>
    </xf>
    <xf numFmtId="0" fontId="8" fillId="0" borderId="28" xfId="46" applyFont="1" applyBorder="1" applyAlignment="1">
      <alignment horizontal="left" vertical="center"/>
      <protection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31" xfId="47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12" fillId="0" borderId="12" xfId="47" applyFont="1" applyBorder="1" applyAlignment="1">
      <alignment horizontal="center" vertical="center"/>
      <protection/>
    </xf>
    <xf numFmtId="0" fontId="8" fillId="0" borderId="13" xfId="0" applyFont="1" applyBorder="1" applyAlignment="1">
      <alignment vertical="center"/>
    </xf>
    <xf numFmtId="0" fontId="8" fillId="0" borderId="13" xfId="47" applyFont="1" applyBorder="1" applyAlignment="1">
      <alignment horizontal="center" vertical="center"/>
      <protection/>
    </xf>
    <xf numFmtId="0" fontId="8" fillId="0" borderId="32" xfId="0" applyFont="1" applyBorder="1" applyAlignment="1">
      <alignment vertical="center"/>
    </xf>
    <xf numFmtId="0" fontId="8" fillId="0" borderId="18" xfId="47" applyFont="1" applyBorder="1" applyAlignment="1">
      <alignment horizontal="center" vertical="center"/>
      <protection/>
    </xf>
    <xf numFmtId="0" fontId="8" fillId="0" borderId="13" xfId="47" applyFont="1" applyFill="1" applyBorder="1" applyAlignment="1">
      <alignment horizontal="center" vertical="center"/>
      <protection/>
    </xf>
    <xf numFmtId="0" fontId="6" fillId="0" borderId="13" xfId="47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8" xfId="47" applyFont="1" applyFill="1" applyBorder="1" applyAlignment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3" fontId="8" fillId="33" borderId="27" xfId="50" applyNumberFormat="1" applyFont="1" applyFill="1" applyBorder="1" applyAlignment="1">
      <alignment horizontal="center" vertical="center"/>
      <protection/>
    </xf>
    <xf numFmtId="3" fontId="6" fillId="33" borderId="27" xfId="50" applyNumberFormat="1" applyFont="1" applyFill="1" applyBorder="1" applyAlignment="1">
      <alignment horizontal="center"/>
      <protection/>
    </xf>
    <xf numFmtId="0" fontId="6" fillId="0" borderId="35" xfId="46" applyFont="1" applyBorder="1" applyAlignment="1">
      <alignment horizontal="center"/>
      <protection/>
    </xf>
    <xf numFmtId="0" fontId="8" fillId="0" borderId="10" xfId="46" applyFont="1" applyBorder="1" applyAlignment="1">
      <alignment horizontal="left" vertical="center"/>
      <protection/>
    </xf>
    <xf numFmtId="3" fontId="8" fillId="33" borderId="27" xfId="50" applyNumberFormat="1" applyFont="1" applyFill="1" applyBorder="1" applyAlignment="1">
      <alignment horizontal="left"/>
      <protection/>
    </xf>
    <xf numFmtId="4" fontId="8" fillId="0" borderId="27" xfId="0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0" fontId="5" fillId="0" borderId="28" xfId="46" applyFont="1" applyFill="1" applyBorder="1">
      <alignment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27" xfId="46" applyNumberFormat="1" applyFont="1" applyFill="1" applyBorder="1" applyAlignment="1">
      <alignment horizontal="center" vertical="center" wrapText="1"/>
      <protection/>
    </xf>
    <xf numFmtId="4" fontId="6" fillId="0" borderId="41" xfId="46" applyNumberFormat="1" applyFont="1" applyBorder="1" applyAlignment="1">
      <alignment horizontal="right" vertical="center" wrapText="1"/>
      <protection/>
    </xf>
    <xf numFmtId="4" fontId="6" fillId="0" borderId="37" xfId="46" applyNumberFormat="1" applyFont="1" applyBorder="1" applyAlignment="1">
      <alignment horizontal="right" vertical="center" wrapText="1"/>
      <protection/>
    </xf>
    <xf numFmtId="4" fontId="6" fillId="0" borderId="26" xfId="46" applyNumberFormat="1" applyFont="1" applyBorder="1" applyAlignment="1">
      <alignment horizontal="right" vertical="center" wrapText="1"/>
      <protection/>
    </xf>
    <xf numFmtId="0" fontId="8" fillId="34" borderId="12" xfId="50" applyFont="1" applyFill="1" applyBorder="1" applyAlignment="1">
      <alignment horizontal="center" vertical="center"/>
      <protection/>
    </xf>
    <xf numFmtId="0" fontId="8" fillId="0" borderId="12" xfId="46" applyFont="1" applyBorder="1" applyAlignment="1">
      <alignment horizontal="center" vertical="center" wrapText="1"/>
      <protection/>
    </xf>
    <xf numFmtId="0" fontId="6" fillId="0" borderId="12" xfId="46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/>
    </xf>
    <xf numFmtId="0" fontId="6" fillId="0" borderId="25" xfId="46" applyFont="1" applyBorder="1" applyAlignment="1">
      <alignment vertical="center"/>
      <protection/>
    </xf>
    <xf numFmtId="4" fontId="57" fillId="0" borderId="12" xfId="0" applyNumberFormat="1" applyFont="1" applyBorder="1" applyAlignment="1">
      <alignment horizontal="righ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0" xfId="46" applyFont="1" applyBorder="1" applyAlignment="1">
      <alignment horizontal="center" vertical="center"/>
      <protection/>
    </xf>
    <xf numFmtId="4" fontId="8" fillId="0" borderId="0" xfId="46" applyNumberFormat="1" applyFont="1" applyBorder="1" applyAlignment="1">
      <alignment horizontal="right" vertical="center"/>
      <protection/>
    </xf>
    <xf numFmtId="0" fontId="65" fillId="0" borderId="0" xfId="0" applyFont="1" applyAlignment="1">
      <alignment/>
    </xf>
    <xf numFmtId="0" fontId="3" fillId="0" borderId="0" xfId="0" applyFont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7" fontId="6" fillId="0" borderId="19" xfId="46" applyNumberFormat="1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left" wrapText="1"/>
    </xf>
    <xf numFmtId="4" fontId="4" fillId="0" borderId="43" xfId="46" applyNumberFormat="1" applyFont="1" applyBorder="1" applyAlignment="1">
      <alignment horizontal="right"/>
      <protection/>
    </xf>
    <xf numFmtId="2" fontId="6" fillId="0" borderId="43" xfId="46" applyNumberFormat="1" applyFont="1" applyBorder="1" applyAlignment="1">
      <alignment horizontal="right" wrapText="1"/>
      <protection/>
    </xf>
    <xf numFmtId="0" fontId="58" fillId="0" borderId="18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7" fontId="6" fillId="0" borderId="22" xfId="46" applyNumberFormat="1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left" vertical="center" wrapText="1"/>
    </xf>
    <xf numFmtId="4" fontId="7" fillId="0" borderId="18" xfId="46" applyNumberFormat="1" applyFont="1" applyBorder="1" applyAlignment="1">
      <alignment horizontal="right" vertical="center"/>
      <protection/>
    </xf>
    <xf numFmtId="4" fontId="6" fillId="34" borderId="18" xfId="46" applyNumberFormat="1" applyFont="1" applyFill="1" applyBorder="1" applyAlignment="1">
      <alignment vertical="center"/>
      <protection/>
    </xf>
    <xf numFmtId="3" fontId="4" fillId="33" borderId="21" xfId="50" applyNumberFormat="1" applyFont="1" applyFill="1" applyBorder="1" applyAlignment="1">
      <alignment horizontal="center"/>
      <protection/>
    </xf>
    <xf numFmtId="3" fontId="7" fillId="33" borderId="16" xfId="50" applyNumberFormat="1" applyFont="1" applyFill="1" applyBorder="1" applyAlignment="1">
      <alignment horizontal="center"/>
      <protection/>
    </xf>
    <xf numFmtId="3" fontId="8" fillId="33" borderId="16" xfId="50" applyNumberFormat="1" applyFont="1" applyFill="1" applyBorder="1" applyAlignment="1">
      <alignment horizontal="left"/>
      <protection/>
    </xf>
    <xf numFmtId="0" fontId="4" fillId="0" borderId="15" xfId="46" applyFont="1" applyBorder="1" applyAlignment="1">
      <alignment horizontal="left"/>
      <protection/>
    </xf>
    <xf numFmtId="2" fontId="7" fillId="0" borderId="38" xfId="46" applyNumberFormat="1" applyFont="1" applyBorder="1" applyAlignment="1">
      <alignment horizontal="right" vertical="center" wrapText="1"/>
      <protection/>
    </xf>
    <xf numFmtId="0" fontId="8" fillId="0" borderId="0" xfId="46" applyFont="1" applyAlignment="1">
      <alignment horizontal="center"/>
      <protection/>
    </xf>
    <xf numFmtId="0" fontId="4" fillId="0" borderId="0" xfId="46" applyFont="1" applyAlignment="1">
      <alignment horizontal="left"/>
      <protection/>
    </xf>
    <xf numFmtId="2" fontId="4" fillId="0" borderId="0" xfId="46" applyNumberFormat="1" applyFont="1" applyAlignment="1">
      <alignment horizontal="right" vertical="center"/>
      <protection/>
    </xf>
    <xf numFmtId="2" fontId="4" fillId="0" borderId="0" xfId="46" applyNumberFormat="1" applyFont="1" applyAlignment="1">
      <alignment horizontal="right" vertical="center" wrapText="1"/>
      <protection/>
    </xf>
    <xf numFmtId="2" fontId="6" fillId="36" borderId="45" xfId="46" applyNumberFormat="1" applyFont="1" applyFill="1" applyBorder="1" applyAlignment="1">
      <alignment horizontal="right" wrapText="1"/>
      <protection/>
    </xf>
    <xf numFmtId="4" fontId="66" fillId="37" borderId="18" xfId="0" applyNumberFormat="1" applyFont="1" applyFill="1" applyBorder="1" applyAlignment="1">
      <alignment horizontal="right" vertical="center"/>
    </xf>
    <xf numFmtId="4" fontId="67" fillId="36" borderId="16" xfId="0" applyNumberFormat="1" applyFont="1" applyFill="1" applyBorder="1" applyAlignment="1">
      <alignment horizontal="right"/>
    </xf>
    <xf numFmtId="0" fontId="8" fillId="0" borderId="17" xfId="46" applyFont="1" applyBorder="1" applyAlignment="1">
      <alignment horizontal="center"/>
      <protection/>
    </xf>
    <xf numFmtId="0" fontId="8" fillId="0" borderId="31" xfId="47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6" fillId="0" borderId="31" xfId="47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 2 2" xfId="45"/>
    <cellStyle name="normální 2" xfId="46"/>
    <cellStyle name="normální 2 2" xfId="47"/>
    <cellStyle name="normální 2 2 2" xfId="48"/>
    <cellStyle name="normální 3" xfId="49"/>
    <cellStyle name="normální_Tabulka - podklad k rozpočtu pro rok 2006" xfId="50"/>
    <cellStyle name="Poznámka" xfId="51"/>
    <cellStyle name="Percent" xfId="52"/>
    <cellStyle name="Propojená buňka" xfId="53"/>
    <cellStyle name="Správně" xfId="54"/>
    <cellStyle name="Styl 1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103">
      <selection activeCell="E118" sqref="E118"/>
    </sheetView>
  </sheetViews>
  <sheetFormatPr defaultColWidth="9.140625" defaultRowHeight="12.75"/>
  <cols>
    <col min="1" max="1" width="8.28125" style="0" customWidth="1"/>
    <col min="2" max="2" width="9.57421875" style="0" customWidth="1"/>
    <col min="3" max="3" width="8.421875" style="0" customWidth="1"/>
    <col min="4" max="4" width="13.7109375" style="0" customWidth="1"/>
    <col min="5" max="5" width="58.00390625" style="0" customWidth="1"/>
    <col min="6" max="6" width="15.28125" style="0" customWidth="1"/>
    <col min="7" max="7" width="15.57421875" style="0" customWidth="1"/>
    <col min="8" max="8" width="13.8515625" style="0" customWidth="1"/>
    <col min="9" max="9" width="19.8515625" style="0" customWidth="1"/>
    <col min="11" max="11" width="14.00390625" style="0" customWidth="1"/>
    <col min="12" max="12" width="21.00390625" style="0" customWidth="1"/>
    <col min="13" max="13" width="17.421875" style="0" customWidth="1"/>
  </cols>
  <sheetData>
    <row r="1" ht="14.25">
      <c r="H1" s="134" t="s">
        <v>129</v>
      </c>
    </row>
    <row r="2" ht="14.25">
      <c r="H2" s="134"/>
    </row>
    <row r="3" spans="1:2" ht="21.75" customHeight="1">
      <c r="A3" s="3" t="s">
        <v>137</v>
      </c>
      <c r="B3" s="1"/>
    </row>
    <row r="4" spans="1:7" ht="20.25" customHeight="1" thickBot="1">
      <c r="A4" s="3"/>
      <c r="B4" s="1"/>
      <c r="E4" s="9"/>
      <c r="G4" s="135" t="s">
        <v>6</v>
      </c>
    </row>
    <row r="5" spans="1:9" ht="32.25" customHeight="1" thickBot="1">
      <c r="A5" s="394" t="s">
        <v>2</v>
      </c>
      <c r="B5" s="395" t="s">
        <v>0</v>
      </c>
      <c r="C5" s="395" t="s">
        <v>1</v>
      </c>
      <c r="D5" s="395" t="s">
        <v>5</v>
      </c>
      <c r="E5" s="393"/>
      <c r="F5" s="136" t="s">
        <v>3</v>
      </c>
      <c r="G5" s="286" t="s">
        <v>130</v>
      </c>
      <c r="H5" s="4" t="s">
        <v>35</v>
      </c>
      <c r="I5" s="14"/>
    </row>
    <row r="6" spans="1:9" ht="18" customHeight="1" thickBot="1">
      <c r="A6" s="27" t="s">
        <v>63</v>
      </c>
      <c r="B6" s="27"/>
      <c r="C6" s="28"/>
      <c r="D6" s="5"/>
      <c r="E6" s="6"/>
      <c r="F6" s="7"/>
      <c r="G6" s="8"/>
      <c r="H6" s="8"/>
      <c r="I6" s="14"/>
    </row>
    <row r="7" spans="1:9" ht="18" customHeight="1">
      <c r="A7" s="16">
        <v>3380</v>
      </c>
      <c r="B7" s="32">
        <v>6172</v>
      </c>
      <c r="C7" s="264">
        <v>6111</v>
      </c>
      <c r="D7" s="225"/>
      <c r="E7" s="261" t="s">
        <v>61</v>
      </c>
      <c r="F7" s="139">
        <v>950</v>
      </c>
      <c r="G7" s="284">
        <v>700</v>
      </c>
      <c r="H7" s="139">
        <f>F7+G7</f>
        <v>1650</v>
      </c>
      <c r="I7" s="14"/>
    </row>
    <row r="8" spans="1:9" ht="18" customHeight="1">
      <c r="A8" s="399">
        <v>3433</v>
      </c>
      <c r="B8" s="400">
        <v>6172</v>
      </c>
      <c r="C8" s="401">
        <v>6111</v>
      </c>
      <c r="D8" s="402"/>
      <c r="E8" s="403" t="s">
        <v>139</v>
      </c>
      <c r="F8" s="404"/>
      <c r="G8" s="315">
        <v>2000</v>
      </c>
      <c r="H8" s="404">
        <f>F8+G8</f>
        <v>2000</v>
      </c>
      <c r="I8" s="14"/>
    </row>
    <row r="9" spans="1:9" ht="18" customHeight="1" thickBot="1">
      <c r="A9" s="265"/>
      <c r="B9" s="266">
        <v>6409</v>
      </c>
      <c r="C9" s="267">
        <v>6901</v>
      </c>
      <c r="D9" s="246"/>
      <c r="E9" s="262" t="s">
        <v>62</v>
      </c>
      <c r="F9" s="141">
        <v>9276.41</v>
      </c>
      <c r="G9" s="285">
        <v>-2700</v>
      </c>
      <c r="H9" s="141">
        <f>F9+G9</f>
        <v>6576.41</v>
      </c>
      <c r="I9" s="14"/>
    </row>
    <row r="10" spans="1:13" ht="20.25" customHeight="1" thickBot="1">
      <c r="A10" s="268"/>
      <c r="B10" s="256"/>
      <c r="C10" s="256"/>
      <c r="D10" s="256"/>
      <c r="E10" s="263" t="s">
        <v>56</v>
      </c>
      <c r="F10" s="142"/>
      <c r="G10" s="288">
        <f>SUM(G7:G9)</f>
        <v>0</v>
      </c>
      <c r="H10" s="143"/>
      <c r="I10" s="14"/>
      <c r="M10" t="s">
        <v>134</v>
      </c>
    </row>
    <row r="11" spans="1:9" ht="16.5" customHeight="1" thickBot="1">
      <c r="A11" s="144"/>
      <c r="B11" s="145"/>
      <c r="C11" s="269">
        <v>6111</v>
      </c>
      <c r="D11" s="270">
        <f>G7+G8</f>
        <v>2700</v>
      </c>
      <c r="E11" s="146"/>
      <c r="F11" s="147"/>
      <c r="G11" s="148"/>
      <c r="H11" s="147"/>
      <c r="I11" s="14"/>
    </row>
    <row r="12" spans="1:9" ht="16.5" customHeight="1" thickBot="1">
      <c r="A12" s="144"/>
      <c r="B12" s="145"/>
      <c r="C12" s="269">
        <v>6901</v>
      </c>
      <c r="D12" s="270">
        <f>G9</f>
        <v>-2700</v>
      </c>
      <c r="E12" s="146"/>
      <c r="F12" s="147"/>
      <c r="G12" s="148"/>
      <c r="H12" s="147"/>
      <c r="I12" s="14"/>
    </row>
    <row r="13" spans="1:9" ht="13.5" customHeight="1">
      <c r="A13" s="149"/>
      <c r="B13" s="144"/>
      <c r="C13" s="144"/>
      <c r="D13" s="150"/>
      <c r="E13" s="151"/>
      <c r="F13" s="152"/>
      <c r="G13" s="153"/>
      <c r="H13" s="153"/>
      <c r="I13" s="14"/>
    </row>
    <row r="14" spans="1:9" ht="18" customHeight="1" thickBot="1">
      <c r="A14" s="27" t="s">
        <v>79</v>
      </c>
      <c r="B14" s="27"/>
      <c r="C14" s="27"/>
      <c r="D14" s="154"/>
      <c r="E14" s="155"/>
      <c r="F14" s="156"/>
      <c r="G14" s="156"/>
      <c r="H14" s="156"/>
      <c r="I14" s="14"/>
    </row>
    <row r="15" spans="1:9" ht="18" customHeight="1" thickBot="1">
      <c r="A15" s="271">
        <v>2150</v>
      </c>
      <c r="B15" s="276">
        <v>2212</v>
      </c>
      <c r="C15" s="272">
        <v>6121</v>
      </c>
      <c r="D15" s="272"/>
      <c r="E15" s="273" t="s">
        <v>80</v>
      </c>
      <c r="F15" s="274">
        <v>419000</v>
      </c>
      <c r="G15" s="287">
        <v>-150000</v>
      </c>
      <c r="H15" s="274">
        <f>F15+G15</f>
        <v>269000</v>
      </c>
      <c r="I15" s="14"/>
    </row>
    <row r="16" spans="1:9" ht="18" customHeight="1" thickBot="1">
      <c r="A16" s="271">
        <v>2150</v>
      </c>
      <c r="B16" s="276">
        <v>2212</v>
      </c>
      <c r="C16" s="272">
        <v>5169</v>
      </c>
      <c r="D16" s="272"/>
      <c r="E16" s="273" t="s">
        <v>81</v>
      </c>
      <c r="F16" s="274">
        <v>26688.1</v>
      </c>
      <c r="G16" s="287">
        <v>150000</v>
      </c>
      <c r="H16" s="274">
        <f>SUM(H15)</f>
        <v>269000</v>
      </c>
      <c r="I16" s="14"/>
    </row>
    <row r="17" spans="1:9" ht="20.25" customHeight="1" thickBot="1">
      <c r="A17" s="268"/>
      <c r="B17" s="256"/>
      <c r="C17" s="256"/>
      <c r="D17" s="256"/>
      <c r="E17" s="275" t="s">
        <v>82</v>
      </c>
      <c r="F17" s="142"/>
      <c r="G17" s="288">
        <f>SUM(G15:G16)</f>
        <v>0</v>
      </c>
      <c r="H17" s="162"/>
      <c r="I17" s="14"/>
    </row>
    <row r="18" spans="1:9" ht="16.5" customHeight="1" thickBot="1">
      <c r="A18" s="149"/>
      <c r="B18" s="144"/>
      <c r="C18" s="269">
        <v>6121</v>
      </c>
      <c r="D18" s="277">
        <f>G15</f>
        <v>-150000</v>
      </c>
      <c r="E18" s="151"/>
      <c r="F18" s="152"/>
      <c r="G18" s="153"/>
      <c r="H18" s="153"/>
      <c r="I18" s="14"/>
    </row>
    <row r="19" spans="1:9" ht="16.5" customHeight="1" thickBot="1">
      <c r="A19" s="149"/>
      <c r="B19" s="144"/>
      <c r="C19" s="269">
        <v>6901</v>
      </c>
      <c r="D19" s="277">
        <f>G16</f>
        <v>150000</v>
      </c>
      <c r="E19" s="151"/>
      <c r="F19" s="152"/>
      <c r="G19" s="153"/>
      <c r="H19" s="153"/>
      <c r="I19" s="14"/>
    </row>
    <row r="20" spans="1:9" ht="13.5" customHeight="1">
      <c r="A20" s="149"/>
      <c r="B20" s="144"/>
      <c r="C20" s="144"/>
      <c r="D20" s="150"/>
      <c r="E20" s="151"/>
      <c r="F20" s="152"/>
      <c r="G20" s="153"/>
      <c r="H20" s="153"/>
      <c r="I20" s="14"/>
    </row>
    <row r="21" spans="1:9" ht="15.75" customHeight="1" thickBot="1">
      <c r="A21" s="42" t="s">
        <v>34</v>
      </c>
      <c r="B21" s="42"/>
      <c r="C21" s="42"/>
      <c r="D21" s="43"/>
      <c r="E21" s="157"/>
      <c r="F21" s="158"/>
      <c r="G21" s="159"/>
      <c r="H21" s="160"/>
      <c r="I21" s="14"/>
    </row>
    <row r="22" spans="1:9" ht="18" customHeight="1" thickBot="1">
      <c r="A22" s="278">
        <v>3248</v>
      </c>
      <c r="B22" s="278">
        <v>3639</v>
      </c>
      <c r="C22" s="279">
        <v>5169</v>
      </c>
      <c r="D22" s="279" t="s">
        <v>40</v>
      </c>
      <c r="E22" s="280" t="s">
        <v>41</v>
      </c>
      <c r="F22" s="274">
        <v>25721.72</v>
      </c>
      <c r="G22" s="287">
        <v>-5200</v>
      </c>
      <c r="H22" s="274">
        <f>F22+G22</f>
        <v>20521.72</v>
      </c>
      <c r="I22" s="14"/>
    </row>
    <row r="23" spans="1:9" ht="18" customHeight="1" thickBot="1">
      <c r="A23" s="281">
        <v>3376</v>
      </c>
      <c r="B23" s="281">
        <v>3639</v>
      </c>
      <c r="C23" s="282">
        <v>6121</v>
      </c>
      <c r="D23" s="282" t="s">
        <v>42</v>
      </c>
      <c r="E23" s="283" t="s">
        <v>43</v>
      </c>
      <c r="F23" s="274">
        <v>20644.69</v>
      </c>
      <c r="G23" s="287">
        <v>-13120</v>
      </c>
      <c r="H23" s="274">
        <f>F23+G23</f>
        <v>7524.689999999999</v>
      </c>
      <c r="I23" s="14"/>
    </row>
    <row r="24" spans="1:9" ht="18" customHeight="1" thickBot="1">
      <c r="A24" s="281"/>
      <c r="B24" s="278">
        <v>6409</v>
      </c>
      <c r="C24" s="279">
        <v>6901</v>
      </c>
      <c r="D24" s="278"/>
      <c r="E24" s="280" t="s">
        <v>44</v>
      </c>
      <c r="F24" s="274">
        <v>1029.43</v>
      </c>
      <c r="G24" s="287">
        <v>-500</v>
      </c>
      <c r="H24" s="274">
        <f>F24+G24</f>
        <v>529.4300000000001</v>
      </c>
      <c r="I24" s="14"/>
    </row>
    <row r="25" spans="1:9" ht="18.75" customHeight="1" thickBot="1">
      <c r="A25" s="268"/>
      <c r="B25" s="256"/>
      <c r="C25" s="256"/>
      <c r="D25" s="250"/>
      <c r="E25" s="275" t="s">
        <v>45</v>
      </c>
      <c r="F25" s="142"/>
      <c r="G25" s="289">
        <f>SUM(G22:G24)</f>
        <v>-18820</v>
      </c>
      <c r="H25" s="162"/>
      <c r="I25" s="14"/>
    </row>
    <row r="26" spans="1:9" ht="16.5" customHeight="1" thickBot="1">
      <c r="A26" s="149"/>
      <c r="B26" s="144"/>
      <c r="C26" s="269">
        <v>5169</v>
      </c>
      <c r="D26" s="277">
        <f>G22</f>
        <v>-5200</v>
      </c>
      <c r="E26" s="151"/>
      <c r="F26" s="152"/>
      <c r="G26" s="153"/>
      <c r="H26" s="153"/>
      <c r="I26" s="14"/>
    </row>
    <row r="27" spans="1:9" ht="16.5" customHeight="1" thickBot="1">
      <c r="A27" s="149"/>
      <c r="B27" s="144"/>
      <c r="C27" s="269">
        <v>6121</v>
      </c>
      <c r="D27" s="277">
        <f>G23</f>
        <v>-13120</v>
      </c>
      <c r="E27" s="151"/>
      <c r="F27" s="152"/>
      <c r="G27" s="153"/>
      <c r="H27" s="153"/>
      <c r="I27" s="14"/>
    </row>
    <row r="28" spans="1:9" ht="16.5" customHeight="1" thickBot="1">
      <c r="A28" s="149"/>
      <c r="B28" s="144"/>
      <c r="C28" s="269">
        <v>6901</v>
      </c>
      <c r="D28" s="277">
        <f>G24</f>
        <v>-500</v>
      </c>
      <c r="E28" s="151"/>
      <c r="F28" s="152"/>
      <c r="G28" s="153"/>
      <c r="H28" s="153"/>
      <c r="I28" s="14"/>
    </row>
    <row r="29" spans="1:9" ht="15.75" customHeight="1">
      <c r="A29" s="149"/>
      <c r="B29" s="144"/>
      <c r="C29" s="144"/>
      <c r="D29" s="150"/>
      <c r="E29" s="151"/>
      <c r="F29" s="152"/>
      <c r="G29" s="153"/>
      <c r="H29" s="153"/>
      <c r="I29" s="14"/>
    </row>
    <row r="30" spans="1:8" ht="13.5" customHeight="1" thickBot="1">
      <c r="A30" s="27" t="s">
        <v>7</v>
      </c>
      <c r="B30" s="27"/>
      <c r="C30" s="27"/>
      <c r="D30" s="154"/>
      <c r="E30" s="155"/>
      <c r="F30" s="155"/>
      <c r="G30" s="155"/>
      <c r="H30" s="134"/>
    </row>
    <row r="31" spans="1:8" ht="30" customHeight="1">
      <c r="A31" s="15">
        <v>307</v>
      </c>
      <c r="B31" s="18">
        <v>3122</v>
      </c>
      <c r="C31" s="137"/>
      <c r="D31" s="138"/>
      <c r="E31" s="44" t="s">
        <v>36</v>
      </c>
      <c r="F31" s="45"/>
      <c r="G31" s="308"/>
      <c r="H31" s="163"/>
    </row>
    <row r="32" spans="1:8" ht="18" customHeight="1" thickBot="1">
      <c r="A32" s="290"/>
      <c r="B32" s="17"/>
      <c r="C32" s="46">
        <v>6351</v>
      </c>
      <c r="D32" s="46" t="s">
        <v>37</v>
      </c>
      <c r="E32" s="47" t="s">
        <v>47</v>
      </c>
      <c r="F32" s="164">
        <v>3954</v>
      </c>
      <c r="G32" s="309">
        <v>2000</v>
      </c>
      <c r="H32" s="396">
        <f>F32+G32</f>
        <v>5954</v>
      </c>
    </row>
    <row r="33" spans="1:8" ht="18" customHeight="1">
      <c r="A33" s="15">
        <v>390</v>
      </c>
      <c r="B33" s="18">
        <v>3121</v>
      </c>
      <c r="C33" s="165"/>
      <c r="D33" s="49"/>
      <c r="E33" s="10" t="s">
        <v>48</v>
      </c>
      <c r="F33" s="166"/>
      <c r="G33" s="310"/>
      <c r="H33" s="397"/>
    </row>
    <row r="34" spans="1:8" ht="18" customHeight="1" thickBot="1">
      <c r="A34" s="50"/>
      <c r="B34" s="51"/>
      <c r="C34" s="52">
        <v>5331</v>
      </c>
      <c r="D34" s="53" t="s">
        <v>49</v>
      </c>
      <c r="E34" s="54" t="s">
        <v>50</v>
      </c>
      <c r="F34" s="168">
        <v>700</v>
      </c>
      <c r="G34" s="309">
        <v>820</v>
      </c>
      <c r="H34" s="396">
        <f>F34+G34</f>
        <v>1520</v>
      </c>
    </row>
    <row r="35" spans="1:8" ht="29.25" customHeight="1">
      <c r="A35" s="20">
        <v>394</v>
      </c>
      <c r="B35" s="16">
        <v>3127</v>
      </c>
      <c r="C35" s="169"/>
      <c r="D35" s="48"/>
      <c r="E35" s="26" t="s">
        <v>8</v>
      </c>
      <c r="F35" s="170"/>
      <c r="G35" s="308"/>
      <c r="H35" s="398"/>
    </row>
    <row r="36" spans="1:8" ht="18" customHeight="1" thickBot="1">
      <c r="A36" s="291"/>
      <c r="B36" s="292"/>
      <c r="C36" s="21">
        <v>6351</v>
      </c>
      <c r="D36" s="17" t="s">
        <v>10</v>
      </c>
      <c r="E36" s="22" t="s">
        <v>9</v>
      </c>
      <c r="F36" s="164">
        <v>5500</v>
      </c>
      <c r="G36" s="285">
        <v>2000</v>
      </c>
      <c r="H36" s="396">
        <f>F36+G36</f>
        <v>7500</v>
      </c>
    </row>
    <row r="37" spans="1:8" ht="30" customHeight="1">
      <c r="A37" s="20">
        <v>400</v>
      </c>
      <c r="B37" s="18">
        <v>3127</v>
      </c>
      <c r="C37" s="172"/>
      <c r="D37" s="119"/>
      <c r="E37" s="10" t="s">
        <v>51</v>
      </c>
      <c r="F37" s="170"/>
      <c r="G37" s="284"/>
      <c r="H37" s="398"/>
    </row>
    <row r="38" spans="1:8" ht="18" customHeight="1" thickBot="1">
      <c r="A38" s="50"/>
      <c r="B38" s="97"/>
      <c r="C38" s="52">
        <v>6351</v>
      </c>
      <c r="D38" s="98" t="s">
        <v>52</v>
      </c>
      <c r="E38" s="99" t="s">
        <v>53</v>
      </c>
      <c r="F38" s="164">
        <v>100</v>
      </c>
      <c r="G38" s="285">
        <v>180</v>
      </c>
      <c r="H38" s="396">
        <f>F38+G38</f>
        <v>280</v>
      </c>
    </row>
    <row r="39" spans="1:8" ht="30" customHeight="1">
      <c r="A39" s="20">
        <v>392</v>
      </c>
      <c r="B39" s="18">
        <v>3127</v>
      </c>
      <c r="C39" s="173"/>
      <c r="D39" s="68"/>
      <c r="E39" s="69" t="s">
        <v>64</v>
      </c>
      <c r="F39" s="170"/>
      <c r="G39" s="284"/>
      <c r="H39" s="171"/>
    </row>
    <row r="40" spans="1:8" ht="18" customHeight="1" thickBot="1">
      <c r="A40" s="293"/>
      <c r="B40" s="307"/>
      <c r="C40" s="70">
        <v>6121</v>
      </c>
      <c r="D40" s="71" t="s">
        <v>65</v>
      </c>
      <c r="E40" s="72" t="s">
        <v>138</v>
      </c>
      <c r="F40" s="164">
        <v>16248</v>
      </c>
      <c r="G40" s="285">
        <v>7000</v>
      </c>
      <c r="H40" s="174">
        <f>F40+G40</f>
        <v>23248</v>
      </c>
    </row>
    <row r="41" spans="1:8" ht="30" customHeight="1">
      <c r="A41" s="20">
        <v>416</v>
      </c>
      <c r="B41" s="18">
        <v>3127</v>
      </c>
      <c r="C41" s="86"/>
      <c r="D41" s="48"/>
      <c r="E41" s="10" t="s">
        <v>131</v>
      </c>
      <c r="F41" s="170"/>
      <c r="G41" s="310"/>
      <c r="H41" s="175"/>
    </row>
    <row r="42" spans="1:8" ht="18" customHeight="1" thickBot="1">
      <c r="A42" s="176"/>
      <c r="B42" s="88"/>
      <c r="C42" s="120">
        <v>6121</v>
      </c>
      <c r="D42" s="121" t="s">
        <v>38</v>
      </c>
      <c r="E42" s="123" t="s">
        <v>39</v>
      </c>
      <c r="F42" s="164">
        <v>3743</v>
      </c>
      <c r="G42" s="309">
        <v>13120</v>
      </c>
      <c r="H42" s="174">
        <f>F42+G42</f>
        <v>16863</v>
      </c>
    </row>
    <row r="43" spans="1:8" ht="30" customHeight="1">
      <c r="A43" s="20">
        <v>413</v>
      </c>
      <c r="B43" s="18">
        <v>3127</v>
      </c>
      <c r="C43" s="177"/>
      <c r="D43" s="60"/>
      <c r="E43" s="10" t="s">
        <v>55</v>
      </c>
      <c r="F43" s="170"/>
      <c r="G43" s="284"/>
      <c r="H43" s="171"/>
    </row>
    <row r="44" spans="1:8" ht="18" customHeight="1" thickBot="1">
      <c r="A44" s="294"/>
      <c r="B44" s="295"/>
      <c r="C44" s="61">
        <v>6351</v>
      </c>
      <c r="D44" s="100" t="s">
        <v>100</v>
      </c>
      <c r="E44" s="62" t="s">
        <v>70</v>
      </c>
      <c r="F44" s="164"/>
      <c r="G44" s="285">
        <v>339.5</v>
      </c>
      <c r="H44" s="178"/>
    </row>
    <row r="45" spans="1:8" ht="30" customHeight="1">
      <c r="A45" s="20">
        <v>418</v>
      </c>
      <c r="B45" s="18">
        <v>3127</v>
      </c>
      <c r="C45" s="30"/>
      <c r="D45" s="103"/>
      <c r="E45" s="10" t="s">
        <v>132</v>
      </c>
      <c r="F45" s="170"/>
      <c r="G45" s="308"/>
      <c r="H45" s="171"/>
    </row>
    <row r="46" spans="1:8" ht="18" customHeight="1" thickBot="1">
      <c r="A46" s="24"/>
      <c r="B46" s="25"/>
      <c r="C46" s="61">
        <v>6351</v>
      </c>
      <c r="D46" s="53" t="s">
        <v>105</v>
      </c>
      <c r="E46" s="122" t="s">
        <v>54</v>
      </c>
      <c r="F46" s="164"/>
      <c r="G46" s="309">
        <v>4000</v>
      </c>
      <c r="H46" s="178"/>
    </row>
    <row r="47" spans="1:8" ht="32.25" customHeight="1">
      <c r="A47" s="15">
        <v>301</v>
      </c>
      <c r="B47" s="18">
        <v>3121</v>
      </c>
      <c r="C47" s="137"/>
      <c r="D47" s="138"/>
      <c r="E47" s="44" t="s">
        <v>83</v>
      </c>
      <c r="F47" s="179"/>
      <c r="G47" s="311"/>
      <c r="H47" s="180"/>
    </row>
    <row r="48" spans="1:8" ht="18" customHeight="1">
      <c r="A48" s="114"/>
      <c r="B48" s="115"/>
      <c r="C48" s="19">
        <v>5331</v>
      </c>
      <c r="D48" s="77" t="s">
        <v>84</v>
      </c>
      <c r="E48" s="78" t="s">
        <v>85</v>
      </c>
      <c r="F48" s="181"/>
      <c r="G48" s="312">
        <v>-10230.9</v>
      </c>
      <c r="H48" s="182"/>
    </row>
    <row r="49" spans="1:8" ht="18" customHeight="1" thickBot="1">
      <c r="A49" s="50"/>
      <c r="B49" s="51"/>
      <c r="C49" s="88">
        <v>5169</v>
      </c>
      <c r="D49" s="117" t="s">
        <v>84</v>
      </c>
      <c r="E49" s="118" t="s">
        <v>85</v>
      </c>
      <c r="F49" s="183"/>
      <c r="G49" s="285">
        <v>230.9</v>
      </c>
      <c r="H49" s="184"/>
    </row>
    <row r="50" spans="1:8" ht="30" customHeight="1">
      <c r="A50" s="15">
        <v>309</v>
      </c>
      <c r="B50" s="18">
        <v>3127</v>
      </c>
      <c r="C50" s="177"/>
      <c r="D50" s="60"/>
      <c r="E50" s="79" t="s">
        <v>86</v>
      </c>
      <c r="F50" s="166"/>
      <c r="G50" s="313"/>
      <c r="H50" s="167"/>
    </row>
    <row r="51" spans="1:8" ht="16.5" customHeight="1">
      <c r="A51" s="296"/>
      <c r="B51" s="297"/>
      <c r="C51" s="80">
        <v>6351</v>
      </c>
      <c r="D51" s="19" t="s">
        <v>87</v>
      </c>
      <c r="E51" s="81" t="s">
        <v>109</v>
      </c>
      <c r="F51" s="185"/>
      <c r="G51" s="312">
        <v>410</v>
      </c>
      <c r="H51" s="186"/>
    </row>
    <row r="52" spans="1:8" ht="17.25" customHeight="1" thickBot="1">
      <c r="A52" s="298"/>
      <c r="B52" s="299"/>
      <c r="C52" s="82">
        <v>6351</v>
      </c>
      <c r="D52" s="83" t="s">
        <v>88</v>
      </c>
      <c r="E52" s="84" t="s">
        <v>89</v>
      </c>
      <c r="F52" s="187"/>
      <c r="G52" s="314">
        <v>4000</v>
      </c>
      <c r="H52" s="188"/>
    </row>
    <row r="53" spans="1:8" ht="29.25" customHeight="1">
      <c r="A53" s="300">
        <v>317</v>
      </c>
      <c r="B53" s="18">
        <v>3127</v>
      </c>
      <c r="C53" s="85"/>
      <c r="D53" s="86"/>
      <c r="E53" s="87" t="s">
        <v>90</v>
      </c>
      <c r="F53" s="170"/>
      <c r="G53" s="284"/>
      <c r="H53" s="171"/>
    </row>
    <row r="54" spans="1:8" ht="18" customHeight="1" thickBot="1">
      <c r="A54" s="301"/>
      <c r="B54" s="302"/>
      <c r="C54" s="21">
        <v>6351</v>
      </c>
      <c r="D54" s="88" t="s">
        <v>91</v>
      </c>
      <c r="E54" s="89" t="s">
        <v>92</v>
      </c>
      <c r="F54" s="164"/>
      <c r="G54" s="285">
        <v>474</v>
      </c>
      <c r="H54" s="178"/>
    </row>
    <row r="55" spans="1:8" ht="30" customHeight="1">
      <c r="A55" s="15">
        <v>320</v>
      </c>
      <c r="B55" s="18">
        <v>3114</v>
      </c>
      <c r="C55" s="119"/>
      <c r="D55" s="90"/>
      <c r="E55" s="44" t="s">
        <v>93</v>
      </c>
      <c r="F55" s="170"/>
      <c r="G55" s="284"/>
      <c r="H55" s="171"/>
    </row>
    <row r="56" spans="1:8" ht="18" customHeight="1" thickBot="1">
      <c r="A56" s="189"/>
      <c r="B56" s="17"/>
      <c r="C56" s="83">
        <v>6351</v>
      </c>
      <c r="D56" s="19" t="s">
        <v>94</v>
      </c>
      <c r="E56" s="91" t="s">
        <v>110</v>
      </c>
      <c r="F56" s="187"/>
      <c r="G56" s="314">
        <v>500</v>
      </c>
      <c r="H56" s="188"/>
    </row>
    <row r="57" spans="1:8" ht="18.75" customHeight="1">
      <c r="A57" s="20">
        <v>379</v>
      </c>
      <c r="B57" s="16">
        <v>3114</v>
      </c>
      <c r="C57" s="169"/>
      <c r="D57" s="60"/>
      <c r="E57" s="92" t="s">
        <v>95</v>
      </c>
      <c r="F57" s="170"/>
      <c r="G57" s="308"/>
      <c r="H57" s="171"/>
    </row>
    <row r="58" spans="1:8" ht="18.75" customHeight="1" thickBot="1">
      <c r="A58" s="291"/>
      <c r="B58" s="292"/>
      <c r="C58" s="21">
        <v>6351</v>
      </c>
      <c r="D58" s="93" t="s">
        <v>96</v>
      </c>
      <c r="E58" s="94" t="s">
        <v>97</v>
      </c>
      <c r="F58" s="164"/>
      <c r="G58" s="285">
        <v>600</v>
      </c>
      <c r="H58" s="131"/>
    </row>
    <row r="59" spans="1:8" ht="30" customHeight="1">
      <c r="A59" s="20">
        <v>394</v>
      </c>
      <c r="B59" s="16">
        <v>3127</v>
      </c>
      <c r="C59" s="169"/>
      <c r="D59" s="60"/>
      <c r="E59" s="26" t="s">
        <v>8</v>
      </c>
      <c r="F59" s="170"/>
      <c r="G59" s="308"/>
      <c r="H59" s="171"/>
    </row>
    <row r="60" spans="1:8" ht="18" customHeight="1" thickBot="1">
      <c r="A60" s="303"/>
      <c r="B60" s="304"/>
      <c r="C60" s="116">
        <v>6351</v>
      </c>
      <c r="D60" s="19" t="s">
        <v>98</v>
      </c>
      <c r="E60" s="96" t="s">
        <v>99</v>
      </c>
      <c r="F60" s="187"/>
      <c r="G60" s="314">
        <v>920</v>
      </c>
      <c r="H60" s="188"/>
    </row>
    <row r="61" spans="1:8" ht="28.5" customHeight="1">
      <c r="A61" s="20">
        <v>415</v>
      </c>
      <c r="B61" s="101">
        <v>3122</v>
      </c>
      <c r="C61" s="102"/>
      <c r="D61" s="103"/>
      <c r="E61" s="92" t="s">
        <v>133</v>
      </c>
      <c r="F61" s="170"/>
      <c r="G61" s="284"/>
      <c r="H61" s="171"/>
    </row>
    <row r="62" spans="1:8" ht="18" customHeight="1" thickBot="1">
      <c r="A62" s="50"/>
      <c r="B62" s="97"/>
      <c r="C62" s="104">
        <v>5331</v>
      </c>
      <c r="D62" s="61" t="s">
        <v>101</v>
      </c>
      <c r="E62" s="99" t="s">
        <v>102</v>
      </c>
      <c r="F62" s="164"/>
      <c r="G62" s="285">
        <v>200</v>
      </c>
      <c r="H62" s="178"/>
    </row>
    <row r="63" spans="1:8" ht="29.25" customHeight="1">
      <c r="A63" s="55">
        <v>416</v>
      </c>
      <c r="B63" s="56">
        <v>3127</v>
      </c>
      <c r="C63" s="93"/>
      <c r="D63" s="105"/>
      <c r="E63" s="57" t="s">
        <v>131</v>
      </c>
      <c r="F63" s="190"/>
      <c r="G63" s="315"/>
      <c r="H63" s="191"/>
    </row>
    <row r="64" spans="1:8" ht="18" customHeight="1" thickBot="1">
      <c r="A64" s="58"/>
      <c r="B64" s="59"/>
      <c r="C64" s="106">
        <v>6351</v>
      </c>
      <c r="D64" s="19" t="s">
        <v>103</v>
      </c>
      <c r="E64" s="107" t="s">
        <v>104</v>
      </c>
      <c r="F64" s="187"/>
      <c r="G64" s="314">
        <v>896</v>
      </c>
      <c r="H64" s="188"/>
    </row>
    <row r="65" spans="1:8" ht="19.5" customHeight="1">
      <c r="A65" s="20">
        <v>419</v>
      </c>
      <c r="B65" s="16">
        <v>3127</v>
      </c>
      <c r="C65" s="85"/>
      <c r="D65" s="108"/>
      <c r="E65" s="109" t="s">
        <v>106</v>
      </c>
      <c r="F65" s="170"/>
      <c r="G65" s="284"/>
      <c r="H65" s="171"/>
    </row>
    <row r="66" spans="1:8" ht="18" customHeight="1" thickBot="1">
      <c r="A66" s="305"/>
      <c r="B66" s="306"/>
      <c r="C66" s="95">
        <v>6351</v>
      </c>
      <c r="D66" s="19" t="s">
        <v>107</v>
      </c>
      <c r="E66" s="110" t="s">
        <v>108</v>
      </c>
      <c r="F66" s="164"/>
      <c r="G66" s="285">
        <v>2000</v>
      </c>
      <c r="H66" s="178"/>
    </row>
    <row r="67" spans="1:8" ht="21.75" customHeight="1">
      <c r="A67" s="124">
        <v>380</v>
      </c>
      <c r="B67" s="124">
        <v>3133</v>
      </c>
      <c r="C67" s="124"/>
      <c r="D67" s="49"/>
      <c r="E67" s="125" t="s">
        <v>121</v>
      </c>
      <c r="F67" s="130"/>
      <c r="G67" s="316"/>
      <c r="H67" s="130"/>
    </row>
    <row r="68" spans="1:8" ht="21.75" customHeight="1" thickBot="1">
      <c r="A68" s="126"/>
      <c r="B68" s="25"/>
      <c r="C68" s="127">
        <v>6121</v>
      </c>
      <c r="D68" s="128" t="s">
        <v>122</v>
      </c>
      <c r="E68" s="129" t="s">
        <v>123</v>
      </c>
      <c r="F68" s="174">
        <v>18050</v>
      </c>
      <c r="G68" s="317">
        <v>7000</v>
      </c>
      <c r="H68" s="174">
        <f>F68+G68</f>
        <v>25050</v>
      </c>
    </row>
    <row r="69" spans="1:8" ht="31.5" customHeight="1">
      <c r="A69" s="20">
        <v>423</v>
      </c>
      <c r="B69" s="18">
        <v>3124</v>
      </c>
      <c r="C69" s="177"/>
      <c r="D69" s="132"/>
      <c r="E69" s="10" t="s">
        <v>124</v>
      </c>
      <c r="F69" s="130"/>
      <c r="G69" s="316"/>
      <c r="H69" s="130"/>
    </row>
    <row r="70" spans="1:8" ht="31.5" customHeight="1" thickBot="1">
      <c r="A70" s="296"/>
      <c r="B70" s="192"/>
      <c r="C70" s="133">
        <v>6121</v>
      </c>
      <c r="D70" s="19" t="s">
        <v>125</v>
      </c>
      <c r="E70" s="345" t="s">
        <v>126</v>
      </c>
      <c r="F70" s="131">
        <v>29</v>
      </c>
      <c r="G70" s="318">
        <v>4500</v>
      </c>
      <c r="H70" s="174">
        <f>F70+G70</f>
        <v>4529</v>
      </c>
    </row>
    <row r="71" spans="1:8" ht="21.75" customHeight="1" thickBot="1">
      <c r="A71" s="193"/>
      <c r="B71" s="194"/>
      <c r="C71" s="74"/>
      <c r="D71" s="390"/>
      <c r="E71" s="365" t="s">
        <v>4</v>
      </c>
      <c r="F71" s="111"/>
      <c r="G71" s="287">
        <f>SUM(G31:G70)</f>
        <v>40959.5</v>
      </c>
      <c r="H71" s="195"/>
    </row>
    <row r="72" spans="1:8" ht="16.5" customHeight="1" thickBot="1">
      <c r="A72" s="196"/>
      <c r="B72" s="197"/>
      <c r="C72" s="346">
        <v>6351</v>
      </c>
      <c r="D72" s="347">
        <f>G32+G36+G38+G44+G46+G51+G52+G54+G56+G58+G60+G64+G66</f>
        <v>18319.5</v>
      </c>
      <c r="E72" s="112"/>
      <c r="F72" s="113"/>
      <c r="G72" s="160"/>
      <c r="H72" s="113"/>
    </row>
    <row r="73" spans="1:8" ht="16.5" customHeight="1" thickBot="1">
      <c r="A73" s="196"/>
      <c r="B73" s="197"/>
      <c r="C73" s="346">
        <v>6121</v>
      </c>
      <c r="D73" s="347">
        <f>G40+G42+G68+G70</f>
        <v>31620</v>
      </c>
      <c r="E73" s="112"/>
      <c r="F73" s="113"/>
      <c r="G73" s="198"/>
      <c r="H73" s="199"/>
    </row>
    <row r="74" spans="1:8" ht="16.5" customHeight="1" thickBot="1">
      <c r="A74" s="196"/>
      <c r="B74" s="197"/>
      <c r="C74" s="256">
        <v>5331</v>
      </c>
      <c r="D74" s="347">
        <f>G34+G48+G62</f>
        <v>-9210.9</v>
      </c>
      <c r="E74" s="112"/>
      <c r="F74" s="113"/>
      <c r="G74" s="198"/>
      <c r="H74" s="199"/>
    </row>
    <row r="75" spans="1:8" ht="16.5" customHeight="1" thickBot="1">
      <c r="A75" s="196"/>
      <c r="B75" s="197"/>
      <c r="C75" s="348">
        <v>5169</v>
      </c>
      <c r="D75" s="349">
        <f>G49</f>
        <v>230.9</v>
      </c>
      <c r="E75" s="112"/>
      <c r="F75" s="113"/>
      <c r="G75" s="160"/>
      <c r="H75" s="200"/>
    </row>
    <row r="76" spans="1:8" ht="17.25" customHeight="1">
      <c r="A76" s="201"/>
      <c r="B76" s="202"/>
      <c r="C76" s="155"/>
      <c r="D76" s="203"/>
      <c r="E76" s="11"/>
      <c r="F76" s="12"/>
      <c r="G76" s="204"/>
      <c r="H76" s="205"/>
    </row>
    <row r="77" spans="1:8" ht="18" customHeight="1" thickBot="1">
      <c r="A77" s="2" t="s">
        <v>28</v>
      </c>
      <c r="B77" s="2"/>
      <c r="C77" s="260"/>
      <c r="D77" s="206"/>
      <c r="E77" s="155"/>
      <c r="F77" s="155"/>
      <c r="G77" s="204"/>
      <c r="H77" s="12"/>
    </row>
    <row r="78" spans="1:8" ht="18" customHeight="1">
      <c r="A78" s="30">
        <v>92</v>
      </c>
      <c r="B78" s="30">
        <v>3522</v>
      </c>
      <c r="C78" s="366"/>
      <c r="D78" s="367"/>
      <c r="E78" s="350" t="s">
        <v>11</v>
      </c>
      <c r="F78" s="207"/>
      <c r="G78" s="319"/>
      <c r="H78" s="208"/>
    </row>
    <row r="79" spans="1:8" ht="45" customHeight="1">
      <c r="A79" s="368"/>
      <c r="B79" s="368">
        <v>3061</v>
      </c>
      <c r="C79" s="17">
        <v>6121</v>
      </c>
      <c r="D79" s="17" t="s">
        <v>12</v>
      </c>
      <c r="E79" s="351" t="s">
        <v>13</v>
      </c>
      <c r="F79" s="209">
        <v>140000</v>
      </c>
      <c r="G79" s="320">
        <v>80000</v>
      </c>
      <c r="H79" s="210">
        <f>F79+G79</f>
        <v>220000</v>
      </c>
    </row>
    <row r="80" spans="1:8" ht="26.25" customHeight="1">
      <c r="A80" s="368"/>
      <c r="B80" s="368">
        <v>3061</v>
      </c>
      <c r="C80" s="17">
        <v>6121</v>
      </c>
      <c r="D80" s="17" t="s">
        <v>12</v>
      </c>
      <c r="E80" s="351" t="s">
        <v>113</v>
      </c>
      <c r="F80" s="209"/>
      <c r="G80" s="320">
        <v>2000</v>
      </c>
      <c r="H80" s="210"/>
    </row>
    <row r="81" spans="1:8" ht="18" customHeight="1">
      <c r="A81" s="368"/>
      <c r="B81" s="369">
        <v>3028</v>
      </c>
      <c r="C81" s="46">
        <v>6121</v>
      </c>
      <c r="D81" s="46" t="s">
        <v>14</v>
      </c>
      <c r="E81" s="352" t="s">
        <v>15</v>
      </c>
      <c r="F81" s="211">
        <v>60000</v>
      </c>
      <c r="G81" s="321">
        <v>20000</v>
      </c>
      <c r="H81" s="210">
        <f>F81+G81</f>
        <v>80000</v>
      </c>
    </row>
    <row r="82" spans="1:8" ht="18.75" customHeight="1">
      <c r="A82" s="368"/>
      <c r="B82" s="436">
        <v>3208</v>
      </c>
      <c r="C82" s="370">
        <v>5171</v>
      </c>
      <c r="D82" s="438" t="s">
        <v>68</v>
      </c>
      <c r="E82" s="353" t="s">
        <v>69</v>
      </c>
      <c r="F82" s="212">
        <v>3000</v>
      </c>
      <c r="G82" s="322">
        <v>890</v>
      </c>
      <c r="H82" s="210">
        <f>F82+G82</f>
        <v>3890</v>
      </c>
    </row>
    <row r="83" spans="1:8" ht="18" customHeight="1" thickBot="1">
      <c r="A83" s="371"/>
      <c r="B83" s="437"/>
      <c r="C83" s="372">
        <v>5169</v>
      </c>
      <c r="D83" s="439"/>
      <c r="E83" s="354" t="s">
        <v>69</v>
      </c>
      <c r="F83" s="213">
        <v>100</v>
      </c>
      <c r="G83" s="323">
        <v>110</v>
      </c>
      <c r="H83" s="210">
        <f>F83+G83</f>
        <v>210</v>
      </c>
    </row>
    <row r="84" spans="1:8" ht="18" customHeight="1">
      <c r="A84" s="30">
        <v>93</v>
      </c>
      <c r="B84" s="30">
        <v>3522</v>
      </c>
      <c r="C84" s="366"/>
      <c r="D84" s="48"/>
      <c r="E84" s="350" t="s">
        <v>16</v>
      </c>
      <c r="F84" s="208"/>
      <c r="G84" s="324"/>
      <c r="H84" s="208"/>
    </row>
    <row r="85" spans="1:8" ht="18" customHeight="1" thickBot="1">
      <c r="A85" s="368"/>
      <c r="B85" s="374">
        <v>2293</v>
      </c>
      <c r="C85" s="17">
        <v>6121</v>
      </c>
      <c r="D85" s="17" t="s">
        <v>17</v>
      </c>
      <c r="E85" s="355" t="s">
        <v>18</v>
      </c>
      <c r="F85" s="214">
        <v>11009.06</v>
      </c>
      <c r="G85" s="325">
        <v>6500</v>
      </c>
      <c r="H85" s="215">
        <f>F85+G85</f>
        <v>17509.059999999998</v>
      </c>
    </row>
    <row r="86" spans="1:8" ht="18" customHeight="1">
      <c r="A86" s="30">
        <v>98</v>
      </c>
      <c r="B86" s="30">
        <v>3522</v>
      </c>
      <c r="C86" s="366"/>
      <c r="D86" s="48"/>
      <c r="E86" s="350" t="s">
        <v>22</v>
      </c>
      <c r="F86" s="207"/>
      <c r="G86" s="326"/>
      <c r="H86" s="208"/>
    </row>
    <row r="87" spans="1:8" ht="27" customHeight="1" thickBot="1">
      <c r="A87" s="369"/>
      <c r="B87" s="369">
        <v>3100</v>
      </c>
      <c r="C87" s="17">
        <v>6121</v>
      </c>
      <c r="D87" s="17" t="s">
        <v>23</v>
      </c>
      <c r="E87" s="355" t="s">
        <v>24</v>
      </c>
      <c r="F87" s="216">
        <v>46000</v>
      </c>
      <c r="G87" s="325">
        <v>8000</v>
      </c>
      <c r="H87" s="214">
        <f>F87+G87</f>
        <v>54000</v>
      </c>
    </row>
    <row r="88" spans="1:8" ht="18" customHeight="1">
      <c r="A88" s="30">
        <v>98</v>
      </c>
      <c r="B88" s="30">
        <v>3522</v>
      </c>
      <c r="C88" s="366"/>
      <c r="D88" s="48"/>
      <c r="E88" s="350" t="s">
        <v>22</v>
      </c>
      <c r="F88" s="217"/>
      <c r="G88" s="327"/>
      <c r="H88" s="218"/>
    </row>
    <row r="89" spans="1:8" ht="26.25" customHeight="1">
      <c r="A89" s="375"/>
      <c r="B89" s="376">
        <v>3215</v>
      </c>
      <c r="C89" s="37">
        <v>6121</v>
      </c>
      <c r="D89" s="37" t="s">
        <v>116</v>
      </c>
      <c r="E89" s="356" t="s">
        <v>135</v>
      </c>
      <c r="F89" s="219">
        <v>2291</v>
      </c>
      <c r="G89" s="328">
        <v>2000</v>
      </c>
      <c r="H89" s="214">
        <f>F89+G89</f>
        <v>4291</v>
      </c>
    </row>
    <row r="90" spans="1:8" ht="27.75" customHeight="1" thickBot="1">
      <c r="A90" s="377"/>
      <c r="B90" s="378">
        <v>3216</v>
      </c>
      <c r="C90" s="372">
        <v>6121</v>
      </c>
      <c r="D90" s="372" t="s">
        <v>120</v>
      </c>
      <c r="E90" s="357" t="s">
        <v>136</v>
      </c>
      <c r="F90" s="220">
        <v>815</v>
      </c>
      <c r="G90" s="329">
        <v>4000</v>
      </c>
      <c r="H90" s="214">
        <f>F90+G90</f>
        <v>4815</v>
      </c>
    </row>
    <row r="91" spans="1:8" s="73" customFormat="1" ht="15.75" customHeight="1">
      <c r="A91" s="30">
        <v>94</v>
      </c>
      <c r="B91" s="30">
        <v>3522</v>
      </c>
      <c r="C91" s="366"/>
      <c r="D91" s="48"/>
      <c r="E91" s="350" t="s">
        <v>19</v>
      </c>
      <c r="F91" s="207"/>
      <c r="G91" s="326"/>
      <c r="H91" s="208"/>
    </row>
    <row r="92" spans="1:8" s="73" customFormat="1" ht="15.75" customHeight="1">
      <c r="A92" s="368"/>
      <c r="B92" s="368">
        <v>3139</v>
      </c>
      <c r="C92" s="17">
        <v>6121</v>
      </c>
      <c r="D92" s="17" t="s">
        <v>20</v>
      </c>
      <c r="E92" s="358" t="s">
        <v>21</v>
      </c>
      <c r="F92" s="215">
        <v>6000</v>
      </c>
      <c r="G92" s="330">
        <v>-150</v>
      </c>
      <c r="H92" s="210">
        <f>F92+G92</f>
        <v>5850</v>
      </c>
    </row>
    <row r="93" spans="1:8" s="73" customFormat="1" ht="15.75" customHeight="1" thickBot="1">
      <c r="A93" s="371"/>
      <c r="B93" s="371">
        <v>3171</v>
      </c>
      <c r="C93" s="373">
        <v>6121</v>
      </c>
      <c r="D93" s="373" t="s">
        <v>66</v>
      </c>
      <c r="E93" s="359" t="s">
        <v>67</v>
      </c>
      <c r="F93" s="221">
        <v>65</v>
      </c>
      <c r="G93" s="331">
        <v>150</v>
      </c>
      <c r="H93" s="221">
        <f>F93+G93</f>
        <v>215</v>
      </c>
    </row>
    <row r="94" spans="1:8" ht="18" customHeight="1">
      <c r="A94" s="30">
        <v>508</v>
      </c>
      <c r="B94" s="30">
        <v>3524</v>
      </c>
      <c r="C94" s="366"/>
      <c r="D94" s="48"/>
      <c r="E94" s="350" t="s">
        <v>25</v>
      </c>
      <c r="F94" s="222"/>
      <c r="G94" s="332"/>
      <c r="H94" s="223"/>
    </row>
    <row r="95" spans="1:8" ht="18" customHeight="1">
      <c r="A95" s="369"/>
      <c r="B95" s="369">
        <v>3379</v>
      </c>
      <c r="C95" s="46">
        <v>5169</v>
      </c>
      <c r="D95" s="46" t="s">
        <v>26</v>
      </c>
      <c r="E95" s="358" t="s">
        <v>27</v>
      </c>
      <c r="F95" s="215">
        <v>3178.9</v>
      </c>
      <c r="G95" s="333">
        <v>-3178.9</v>
      </c>
      <c r="H95" s="210">
        <f>F95+G95</f>
        <v>0</v>
      </c>
    </row>
    <row r="96" spans="1:8" ht="18" customHeight="1" thickBot="1">
      <c r="A96" s="371"/>
      <c r="B96" s="371">
        <v>3379</v>
      </c>
      <c r="C96" s="373">
        <v>6121</v>
      </c>
      <c r="D96" s="373" t="s">
        <v>26</v>
      </c>
      <c r="E96" s="360" t="s">
        <v>111</v>
      </c>
      <c r="F96" s="221">
        <v>0</v>
      </c>
      <c r="G96" s="334">
        <v>3178.9</v>
      </c>
      <c r="H96" s="224">
        <f>F96+G96</f>
        <v>3178.9</v>
      </c>
    </row>
    <row r="97" spans="1:8" ht="18" customHeight="1">
      <c r="A97" s="30">
        <v>511</v>
      </c>
      <c r="B97" s="30">
        <v>3533</v>
      </c>
      <c r="C97" s="366"/>
      <c r="D97" s="48"/>
      <c r="E97" s="361" t="s">
        <v>71</v>
      </c>
      <c r="F97" s="225"/>
      <c r="G97" s="335"/>
      <c r="H97" s="225"/>
    </row>
    <row r="98" spans="1:8" ht="18" customHeight="1">
      <c r="A98" s="375"/>
      <c r="B98" s="368">
        <v>3340</v>
      </c>
      <c r="C98" s="17">
        <v>6351</v>
      </c>
      <c r="D98" s="46" t="s">
        <v>72</v>
      </c>
      <c r="E98" s="362" t="s">
        <v>73</v>
      </c>
      <c r="F98" s="214">
        <v>4114</v>
      </c>
      <c r="G98" s="336">
        <v>-4114</v>
      </c>
      <c r="H98" s="214">
        <f>F98+G98</f>
        <v>0</v>
      </c>
    </row>
    <row r="99" spans="1:8" ht="18" customHeight="1">
      <c r="A99" s="375"/>
      <c r="B99" s="376">
        <v>3400</v>
      </c>
      <c r="C99" s="77">
        <v>6351</v>
      </c>
      <c r="D99" s="37" t="s">
        <v>74</v>
      </c>
      <c r="E99" s="76" t="s">
        <v>75</v>
      </c>
      <c r="F99" s="215">
        <v>1570</v>
      </c>
      <c r="G99" s="333">
        <v>-1570</v>
      </c>
      <c r="H99" s="215">
        <f>F99+G99</f>
        <v>0</v>
      </c>
    </row>
    <row r="100" spans="1:8" ht="18" customHeight="1" thickBot="1">
      <c r="A100" s="375"/>
      <c r="B100" s="379">
        <v>3430</v>
      </c>
      <c r="C100" s="77">
        <v>6121</v>
      </c>
      <c r="D100" s="380" t="s">
        <v>112</v>
      </c>
      <c r="E100" s="76" t="s">
        <v>78</v>
      </c>
      <c r="F100" s="215"/>
      <c r="G100" s="333">
        <v>70000</v>
      </c>
      <c r="H100" s="215">
        <f>F100+G100</f>
        <v>70000</v>
      </c>
    </row>
    <row r="101" spans="1:8" ht="23.25" customHeight="1">
      <c r="A101" s="30">
        <v>509</v>
      </c>
      <c r="B101" s="381">
        <v>3524</v>
      </c>
      <c r="C101" s="366"/>
      <c r="D101" s="48"/>
      <c r="E101" s="405" t="s">
        <v>76</v>
      </c>
      <c r="F101" s="169"/>
      <c r="G101" s="311"/>
      <c r="H101" s="226"/>
    </row>
    <row r="102" spans="1:8" ht="21" customHeight="1">
      <c r="A102" s="382"/>
      <c r="B102" s="442">
        <v>3431</v>
      </c>
      <c r="C102" s="17">
        <v>5171</v>
      </c>
      <c r="D102" s="440" t="s">
        <v>117</v>
      </c>
      <c r="E102" s="363" t="s">
        <v>77</v>
      </c>
      <c r="F102" s="227"/>
      <c r="G102" s="337">
        <v>550</v>
      </c>
      <c r="H102" s="228">
        <f>F102+G102</f>
        <v>550</v>
      </c>
    </row>
    <row r="103" spans="1:8" ht="18" customHeight="1">
      <c r="A103" s="382"/>
      <c r="B103" s="443"/>
      <c r="C103" s="17">
        <v>6121</v>
      </c>
      <c r="D103" s="441"/>
      <c r="E103" s="363" t="s">
        <v>119</v>
      </c>
      <c r="F103" s="227"/>
      <c r="G103" s="337">
        <v>500</v>
      </c>
      <c r="H103" s="228">
        <f>F103+G103</f>
        <v>500</v>
      </c>
    </row>
    <row r="104" spans="1:8" ht="28.5" customHeight="1" thickBot="1">
      <c r="A104" s="383"/>
      <c r="B104" s="384">
        <v>3432</v>
      </c>
      <c r="C104" s="307">
        <v>6121</v>
      </c>
      <c r="D104" s="385" t="s">
        <v>118</v>
      </c>
      <c r="E104" s="364" t="s">
        <v>115</v>
      </c>
      <c r="F104" s="229"/>
      <c r="G104" s="338">
        <v>750</v>
      </c>
      <c r="H104" s="230">
        <f>F104+G104</f>
        <v>750</v>
      </c>
    </row>
    <row r="105" spans="1:8" ht="25.5" customHeight="1" thickBot="1">
      <c r="A105" s="386"/>
      <c r="B105" s="386"/>
      <c r="C105" s="74"/>
      <c r="D105" s="387"/>
      <c r="E105" s="365" t="s">
        <v>4</v>
      </c>
      <c r="F105" s="111"/>
      <c r="G105" s="287">
        <f>SUM(G78:G104)</f>
        <v>189616</v>
      </c>
      <c r="H105" s="195"/>
    </row>
    <row r="106" spans="1:8" ht="16.5" customHeight="1" thickBot="1">
      <c r="A106" s="155"/>
      <c r="B106" s="155"/>
      <c r="C106" s="346">
        <v>6121</v>
      </c>
      <c r="D106" s="347">
        <f>G79+G80+G81+G85+G87+G89+G90+G92+G93+G96+G100+G103+G104</f>
        <v>196928.9</v>
      </c>
      <c r="E106" s="155"/>
      <c r="F106" s="231"/>
      <c r="G106" s="231"/>
      <c r="H106" s="232"/>
    </row>
    <row r="107" spans="1:8" ht="16.5" customHeight="1" thickBot="1">
      <c r="A107" s="155"/>
      <c r="B107" s="155"/>
      <c r="C107" s="346" t="s">
        <v>114</v>
      </c>
      <c r="D107" s="347">
        <f>G82+G83+G95+G102</f>
        <v>-1628.9</v>
      </c>
      <c r="E107" s="155"/>
      <c r="F107" s="231"/>
      <c r="G107" s="155"/>
      <c r="H107" s="232"/>
    </row>
    <row r="108" spans="1:8" ht="16.5" customHeight="1" thickBot="1">
      <c r="A108" s="155"/>
      <c r="B108" s="155"/>
      <c r="C108" s="256">
        <v>6351</v>
      </c>
      <c r="D108" s="347">
        <f>G98+G99</f>
        <v>-5684</v>
      </c>
      <c r="E108" s="155"/>
      <c r="F108" s="231"/>
      <c r="G108" s="155"/>
      <c r="H108" s="232"/>
    </row>
    <row r="109" spans="1:8" ht="18" customHeight="1">
      <c r="A109" s="155"/>
      <c r="B109" s="155"/>
      <c r="C109" s="233"/>
      <c r="D109" s="234"/>
      <c r="E109" s="155"/>
      <c r="F109" s="155"/>
      <c r="G109" s="155"/>
      <c r="H109" s="232"/>
    </row>
    <row r="110" spans="1:8" ht="15.75" thickBot="1">
      <c r="A110" s="29" t="s">
        <v>31</v>
      </c>
      <c r="B110" s="29"/>
      <c r="C110" s="235"/>
      <c r="D110" s="235"/>
      <c r="E110" s="155"/>
      <c r="F110" s="155"/>
      <c r="G110" s="155"/>
      <c r="H110" s="155"/>
    </row>
    <row r="111" spans="1:8" ht="18.75" customHeight="1">
      <c r="A111" s="32" t="s">
        <v>32</v>
      </c>
      <c r="B111" s="33">
        <v>3315</v>
      </c>
      <c r="C111" s="34"/>
      <c r="D111" s="169"/>
      <c r="E111" s="236" t="s">
        <v>33</v>
      </c>
      <c r="F111" s="169"/>
      <c r="G111" s="339"/>
      <c r="H111" s="237"/>
    </row>
    <row r="112" spans="1:8" ht="15">
      <c r="A112" s="35"/>
      <c r="B112" s="36"/>
      <c r="C112" s="37">
        <v>6121</v>
      </c>
      <c r="D112" s="238"/>
      <c r="E112" s="38" t="s">
        <v>46</v>
      </c>
      <c r="F112" s="214">
        <v>100</v>
      </c>
      <c r="G112" s="340">
        <v>864.4</v>
      </c>
      <c r="H112" s="210">
        <f>F112+G112</f>
        <v>964.4</v>
      </c>
    </row>
    <row r="113" spans="1:8" ht="15.75" thickBot="1">
      <c r="A113" s="239"/>
      <c r="B113" s="240"/>
      <c r="C113" s="39">
        <v>6351</v>
      </c>
      <c r="D113" s="241"/>
      <c r="E113" s="40" t="s">
        <v>46</v>
      </c>
      <c r="F113" s="221">
        <v>900</v>
      </c>
      <c r="G113" s="341">
        <v>-864.4</v>
      </c>
      <c r="H113" s="224">
        <f>F113+G113</f>
        <v>35.60000000000002</v>
      </c>
    </row>
    <row r="114" spans="1:8" ht="16.5" customHeight="1">
      <c r="A114" s="32">
        <v>603</v>
      </c>
      <c r="B114" s="33" t="s">
        <v>58</v>
      </c>
      <c r="C114" s="64"/>
      <c r="D114" s="65"/>
      <c r="E114" s="242" t="s">
        <v>57</v>
      </c>
      <c r="F114" s="214"/>
      <c r="G114" s="342"/>
      <c r="H114" s="243"/>
    </row>
    <row r="115" spans="1:8" ht="28.5" customHeight="1">
      <c r="A115" s="244"/>
      <c r="B115" s="238"/>
      <c r="C115" s="37">
        <v>6351</v>
      </c>
      <c r="D115" s="67"/>
      <c r="E115" s="245" t="s">
        <v>59</v>
      </c>
      <c r="F115" s="215">
        <v>350</v>
      </c>
      <c r="G115" s="340">
        <v>100</v>
      </c>
      <c r="H115" s="210">
        <f>F115+G115</f>
        <v>450</v>
      </c>
    </row>
    <row r="116" spans="1:8" ht="15.75" thickBot="1">
      <c r="A116" s="246"/>
      <c r="B116" s="63">
        <v>6409</v>
      </c>
      <c r="C116" s="37">
        <v>6901</v>
      </c>
      <c r="D116" s="66"/>
      <c r="E116" s="140" t="s">
        <v>60</v>
      </c>
      <c r="F116" s="221">
        <v>117.15</v>
      </c>
      <c r="G116" s="341">
        <v>-100</v>
      </c>
      <c r="H116" s="210">
        <f>F116+G116</f>
        <v>17.150000000000006</v>
      </c>
    </row>
    <row r="117" spans="1:8" ht="24" customHeight="1" thickBot="1">
      <c r="A117" s="247"/>
      <c r="B117" s="248"/>
      <c r="C117" s="74"/>
      <c r="D117" s="75"/>
      <c r="E117" s="249" t="s">
        <v>56</v>
      </c>
      <c r="F117" s="250"/>
      <c r="G117" s="343">
        <f>SUM(G111:G113)</f>
        <v>0</v>
      </c>
      <c r="H117" s="251"/>
    </row>
    <row r="118" spans="1:8" ht="16.5" customHeight="1" thickBot="1">
      <c r="A118" s="196"/>
      <c r="B118" s="197"/>
      <c r="C118" s="346">
        <v>6121</v>
      </c>
      <c r="D118" s="270">
        <f>G112</f>
        <v>864.4</v>
      </c>
      <c r="E118" s="252"/>
      <c r="F118" s="155"/>
      <c r="G118" s="253"/>
      <c r="H118" s="254"/>
    </row>
    <row r="119" spans="1:8" ht="16.5" customHeight="1" thickBot="1">
      <c r="A119" s="196"/>
      <c r="B119" s="197"/>
      <c r="C119" s="346">
        <v>6351</v>
      </c>
      <c r="D119" s="270">
        <f>G113+G115</f>
        <v>-764.4</v>
      </c>
      <c r="E119" s="252"/>
      <c r="F119" s="155"/>
      <c r="G119" s="253"/>
      <c r="H119" s="254"/>
    </row>
    <row r="120" spans="1:8" ht="16.5" customHeight="1" thickBot="1">
      <c r="A120" s="155"/>
      <c r="B120" s="155"/>
      <c r="C120" s="346">
        <v>6901</v>
      </c>
      <c r="D120" s="270">
        <f>G116</f>
        <v>-100</v>
      </c>
      <c r="E120" s="41"/>
      <c r="F120" s="155"/>
      <c r="G120" s="155"/>
      <c r="H120" s="155"/>
    </row>
    <row r="121" spans="1:8" ht="16.5" customHeight="1">
      <c r="A121" s="155"/>
      <c r="B121" s="155"/>
      <c r="C121" s="406"/>
      <c r="D121" s="407"/>
      <c r="E121" s="41"/>
      <c r="F121" s="155"/>
      <c r="G121" s="155"/>
      <c r="H121" s="155"/>
    </row>
    <row r="122" spans="1:7" ht="16.5" customHeight="1" thickBot="1">
      <c r="A122" s="29" t="s">
        <v>140</v>
      </c>
      <c r="B122" s="29"/>
      <c r="C122" s="408"/>
      <c r="D122" s="408"/>
      <c r="G122" s="409"/>
    </row>
    <row r="123" spans="1:8" ht="16.5" customHeight="1">
      <c r="A123" s="410">
        <v>818</v>
      </c>
      <c r="B123" s="410">
        <v>4357</v>
      </c>
      <c r="C123" s="411"/>
      <c r="D123" s="412"/>
      <c r="E123" s="413" t="s">
        <v>141</v>
      </c>
      <c r="F123" s="414"/>
      <c r="G123" s="432"/>
      <c r="H123" s="415"/>
    </row>
    <row r="124" spans="1:8" ht="16.5" customHeight="1" thickBot="1">
      <c r="A124" s="416"/>
      <c r="B124" s="417"/>
      <c r="C124" s="418">
        <v>6121</v>
      </c>
      <c r="D124" s="419" t="s">
        <v>142</v>
      </c>
      <c r="E124" s="420" t="s">
        <v>143</v>
      </c>
      <c r="F124" s="421">
        <v>5500</v>
      </c>
      <c r="G124" s="433">
        <v>-5500</v>
      </c>
      <c r="H124" s="422">
        <f>F124+G124</f>
        <v>0</v>
      </c>
    </row>
    <row r="125" spans="1:8" ht="16.5" customHeight="1" thickBot="1">
      <c r="A125" s="423"/>
      <c r="B125" s="424"/>
      <c r="C125" s="88"/>
      <c r="D125" s="425"/>
      <c r="E125" s="426" t="s">
        <v>45</v>
      </c>
      <c r="F125" s="131"/>
      <c r="G125" s="434">
        <f>SUM(G124)</f>
        <v>-5500</v>
      </c>
      <c r="H125" s="427"/>
    </row>
    <row r="126" spans="1:8" ht="16.5" customHeight="1" thickBot="1">
      <c r="A126" s="156"/>
      <c r="B126" s="428"/>
      <c r="C126" s="435">
        <v>6121</v>
      </c>
      <c r="D126" s="347">
        <f>G133+G134+G135+G136+G122+G123+G124</f>
        <v>-5500</v>
      </c>
      <c r="E126" s="429"/>
      <c r="F126" s="430"/>
      <c r="G126" s="430"/>
      <c r="H126" s="431"/>
    </row>
    <row r="127" spans="1:9" ht="15">
      <c r="A127" s="23"/>
      <c r="B127" s="23"/>
      <c r="C127" s="23"/>
      <c r="D127" s="155"/>
      <c r="E127" s="155"/>
      <c r="F127" s="155"/>
      <c r="G127" s="155"/>
      <c r="H127" s="155"/>
      <c r="I127" s="13"/>
    </row>
    <row r="128" spans="1:8" ht="15.75" thickBot="1">
      <c r="A128" s="27" t="s">
        <v>29</v>
      </c>
      <c r="B128" s="27"/>
      <c r="C128" s="27"/>
      <c r="D128" s="154"/>
      <c r="E128" s="155"/>
      <c r="F128" s="255"/>
      <c r="G128" s="255"/>
      <c r="H128" s="255"/>
    </row>
    <row r="129" spans="1:8" ht="21" customHeight="1" thickBot="1">
      <c r="A129" s="161"/>
      <c r="B129" s="388">
        <v>6409</v>
      </c>
      <c r="C129" s="256">
        <v>5901</v>
      </c>
      <c r="D129" s="256"/>
      <c r="E129" s="257" t="s">
        <v>30</v>
      </c>
      <c r="F129" s="258">
        <v>4673.75</v>
      </c>
      <c r="G129" s="288">
        <v>2530.06</v>
      </c>
      <c r="H129" s="258">
        <f>F129+G129</f>
        <v>7203.8099999999995</v>
      </c>
    </row>
    <row r="130" spans="1:8" ht="20.25" customHeight="1" thickBot="1">
      <c r="A130" s="161"/>
      <c r="B130" s="388">
        <v>6409</v>
      </c>
      <c r="C130" s="256">
        <v>6901</v>
      </c>
      <c r="D130" s="256"/>
      <c r="E130" s="257" t="s">
        <v>127</v>
      </c>
      <c r="F130" s="258">
        <v>46500</v>
      </c>
      <c r="G130" s="344">
        <v>-11500</v>
      </c>
      <c r="H130" s="258">
        <f>F130+G130</f>
        <v>35000</v>
      </c>
    </row>
    <row r="131" spans="1:8" ht="21.75" customHeight="1" thickBot="1">
      <c r="A131" s="247"/>
      <c r="B131" s="248"/>
      <c r="C131" s="74"/>
      <c r="D131" s="390"/>
      <c r="E131" s="389" t="s">
        <v>128</v>
      </c>
      <c r="F131" s="250"/>
      <c r="G131" s="341">
        <f>SUM(G129:G130)</f>
        <v>-8969.94</v>
      </c>
      <c r="H131" s="251"/>
    </row>
    <row r="132" spans="1:9" ht="16.5" customHeight="1" thickBot="1">
      <c r="A132" s="155"/>
      <c r="B132" s="155"/>
      <c r="C132" s="392">
        <v>5901</v>
      </c>
      <c r="D132" s="347">
        <f>G129</f>
        <v>2530.06</v>
      </c>
      <c r="E132" s="155"/>
      <c r="F132" s="255"/>
      <c r="G132" s="259"/>
      <c r="H132" s="255"/>
      <c r="I132" s="31"/>
    </row>
    <row r="133" spans="1:8" ht="16.5" customHeight="1" thickBot="1">
      <c r="A133" s="155"/>
      <c r="B133" s="155"/>
      <c r="C133" s="392">
        <v>6901</v>
      </c>
      <c r="D133" s="391">
        <f>G130</f>
        <v>-11500</v>
      </c>
      <c r="E133" s="155"/>
      <c r="F133" s="155"/>
      <c r="G133" s="231"/>
      <c r="H133" s="155"/>
    </row>
    <row r="134" spans="1:8" ht="14.25">
      <c r="A134" s="155"/>
      <c r="B134" s="155"/>
      <c r="C134" s="155"/>
      <c r="D134" s="231"/>
      <c r="E134" s="155"/>
      <c r="F134" s="155"/>
      <c r="G134" s="155"/>
      <c r="H134" s="155"/>
    </row>
  </sheetData>
  <sheetProtection/>
  <mergeCells count="4">
    <mergeCell ref="B82:B83"/>
    <mergeCell ref="D82:D83"/>
    <mergeCell ref="D102:D103"/>
    <mergeCell ref="B102:B103"/>
  </mergeCells>
  <printOptions horizontalCentered="1"/>
  <pageMargins left="0.1968503937007874" right="0.1968503937007874" top="0.7874015748031497" bottom="0.1968503937007874" header="0.31496062992125984" footer="0.31496062992125984"/>
  <pageSetup horizontalDpi="600" verticalDpi="600" orientation="portrait" paperSize="9" scale="65" r:id="rId1"/>
  <headerFooter alignWithMargins="0">
    <oddFooter>&amp;C&amp;P</oddFooter>
  </headerFooter>
  <rowBreaks count="2" manualBreakCount="2">
    <brk id="58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Volfová Hana Ing.</cp:lastModifiedBy>
  <cp:lastPrinted>2023-07-10T06:25:41Z</cp:lastPrinted>
  <dcterms:created xsi:type="dcterms:W3CDTF">2014-05-28T12:47:48Z</dcterms:created>
  <dcterms:modified xsi:type="dcterms:W3CDTF">2023-07-10T06:25:45Z</dcterms:modified>
  <cp:category/>
  <cp:version/>
  <cp:contentType/>
  <cp:contentStatus/>
</cp:coreProperties>
</file>