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'!$A$1:$J$133</definedName>
  </definedNames>
  <calcPr fullCalcOnLoad="1"/>
</workbook>
</file>

<file path=xl/sharedStrings.xml><?xml version="1.0" encoding="utf-8"?>
<sst xmlns="http://schemas.openxmlformats.org/spreadsheetml/2006/main" count="142" uniqueCount="136">
  <si>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</si>
  <si>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</si>
  <si>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</si>
  <si>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</si>
  <si>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</si>
  <si>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</si>
  <si>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</si>
  <si>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</si>
  <si>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</si>
  <si>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</si>
  <si>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</si>
  <si>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</si>
  <si>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</si>
  <si>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</si>
  <si>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</si>
  <si>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</si>
  <si>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</si>
  <si>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</si>
  <si>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</si>
  <si>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</si>
  <si>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</si>
  <si>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</si>
  <si>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</si>
  <si>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</si>
  <si>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</si>
  <si>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</si>
  <si>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</si>
  <si>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</si>
  <si>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</si>
  <si>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Kap. 21 - investice a evropské projekty</t>
  </si>
  <si>
    <t>Správa silnic Královéhradeckého kraje</t>
  </si>
  <si>
    <t>Návrh na
 řešení ztráty</t>
  </si>
  <si>
    <t>Výsl.hospodaření</t>
  </si>
  <si>
    <t>Gymnázium J. K. Tyla, Hradec Králové, Tylovo nábř. 682</t>
  </si>
  <si>
    <t>Dětský domov a školní jídelna, Nechanice, Hrádecká 267</t>
  </si>
  <si>
    <t>Základní škola, Nový Bydžov, F. Palackého 1240</t>
  </si>
  <si>
    <t>Školní jídelna, Hradec Králové, Hradecká 1219</t>
  </si>
  <si>
    <t>Lepařovo gymnázium, Jičín, Jiráskova 30</t>
  </si>
  <si>
    <t>Masarykova obchodní akademie, Jičín, 17. listopadu 220</t>
  </si>
  <si>
    <t>Střední škola zahradnická, Kopidlno, náměstí Hilmarovo 1</t>
  </si>
  <si>
    <t>Gymnázium, Broumov, Hradební 218</t>
  </si>
  <si>
    <t>Jiráskovo gymnázium, Náchod, Řezníčkova 451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</si>
  <si>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</si>
  <si>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</si>
  <si>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</si>
  <si>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</si>
  <si>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</si>
  <si>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</si>
  <si>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</si>
  <si>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</si>
  <si>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</si>
  <si>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</si>
  <si>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</si>
  <si>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</si>
  <si>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</si>
  <si>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</si>
  <si>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</si>
  <si>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</si>
  <si>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</si>
  <si>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</si>
  <si>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</si>
  <si>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</si>
  <si>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>Domov důchodců Albrechtice nad Orlicí</t>
  </si>
  <si>
    <t>Domov důchodců Borohrádek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</si>
  <si>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</si>
  <si>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</si>
  <si>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</si>
  <si>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</si>
  <si>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</si>
  <si>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</si>
  <si>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</si>
  <si>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</si>
  <si>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</si>
  <si>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</si>
  <si>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</si>
  <si>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</si>
  <si>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</si>
  <si>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>Domov důchodců Police nad Metují</t>
  </si>
  <si>
    <t xml:space="preserve">Domov Dolní zámek </t>
  </si>
  <si>
    <t>Studijní a vědecká knihovna v Hradci Králové</t>
  </si>
  <si>
    <t>Muzeum Náchodska</t>
  </si>
  <si>
    <t>Hvězdárna a planetárium v Hradci Králové</t>
  </si>
  <si>
    <t>Střední škola služeb, obchodu a gastronomie, Hradec Králové</t>
  </si>
  <si>
    <t>Střední škola strojírenská a elektrotechnická, Nová Paka</t>
  </si>
  <si>
    <t>Krkonošské gymnázium a Střední odborná škola, Vrchlabí</t>
  </si>
  <si>
    <t>Střední škola gastronomie a služeb, Trutnov</t>
  </si>
  <si>
    <t xml:space="preserve"> Přehled o hospodaření příspěvkových organizací zřízených Královéhradeckým krajem za rok 2019</t>
  </si>
  <si>
    <t>Tabulka č. 3</t>
  </si>
  <si>
    <t>Léčebna dlouhodobě nemocných Opočno</t>
  </si>
  <si>
    <t>Muzeum východních Čech v Hradci Králové</t>
  </si>
  <si>
    <t>Impuls Hradec Králové, centrum podpory um. akt.</t>
  </si>
  <si>
    <t>Hvězdárny v Úpici</t>
  </si>
  <si>
    <t>Muzeum a galerie Orlických hor v Rychnově n. Kn.</t>
  </si>
  <si>
    <t>Centrum investic, rozvoje a inovací</t>
  </si>
  <si>
    <t>RF</t>
  </si>
  <si>
    <t>Gymnázium Boženy Němcové, Hradec Králové, Pospíšilova tř. 324</t>
  </si>
  <si>
    <t>Gymnázium, Střední odborná škola a Vyšší odborná škola, Nový Bydžov</t>
  </si>
  <si>
    <t>Střední průmyslová škola stavební, Hradec Králové, Pospíšilova tř. 787</t>
  </si>
  <si>
    <t>Střední odborná škola veterinární, Hradec Králové-Kukleny, Pražská 68</t>
  </si>
  <si>
    <t>Domov mládeže, internát a školní jídelna, Hradec Králové, Vocelova 1469/5</t>
  </si>
  <si>
    <t>Střední škola profesní přípravy, Hradec Králové, 17. listopadu 1212</t>
  </si>
  <si>
    <t>Mateřská škola, Speciální základní škola a Praktická škola, Hradec Králové</t>
  </si>
  <si>
    <t>Střední škola technická a řemeslná, Nový Bydžov, Dr. M. Tyrše 112</t>
  </si>
  <si>
    <t>Gymnázium a Střední odborná škola pedagogická, Nová Paka, Kumburská 740</t>
  </si>
  <si>
    <t>Vyšší odborná škola a Střední průmyslová škola, Jičín, Pod Koželuhy 100</t>
  </si>
  <si>
    <t>Střední průmyslová škola kamenická a sochařská, Hořice, Husova 675</t>
  </si>
  <si>
    <t>Střední škola gastronomie a služeb, Nová Paka, Masarykovo nám. 2</t>
  </si>
  <si>
    <t>Dětský domov, Základní škola speciální a Praktická škola, Jaroměř</t>
  </si>
  <si>
    <t>Střední průmyslová škola Otty Wichterleho, Hronov</t>
  </si>
  <si>
    <t>Základní škola a Praktická škola, Broumov, Kladská 164</t>
  </si>
  <si>
    <t>Česká lesnická akademie Trutnov - střední škola a vyšší odborná škola</t>
  </si>
  <si>
    <t>OA, SOŠ a Jazyková škola s právem státní jazykové zkoušky, Hradec Králové</t>
  </si>
  <si>
    <t>Střední uměleckoprůmyslová škola HNN, Hradec Králové, 17. listopadu 1202</t>
  </si>
  <si>
    <t>Vyšší odborná škola, Střední škola, ZŠ a MŠ, Hradec Králové, Štefánikova 549</t>
  </si>
  <si>
    <t>Pedagogicko-psychologická poradna a Speciální pedagogické centrum KHK</t>
  </si>
  <si>
    <t>Školské zařízení pro DVPP KHK, Hradec Králové, Štefánikova 566</t>
  </si>
  <si>
    <t>Střední průmyslová škola stavební a OA arch. Jana Letzela, Náchod</t>
  </si>
  <si>
    <t>Střední průmyslová škola, Odborná škola a ZŠ, Nové Město nad Metují</t>
  </si>
  <si>
    <t>Praktická škola, ZŠ a MŠ Josefa Zemana, Náchod, Jiráskova 461</t>
  </si>
  <si>
    <t>Vyšší odborná škola a SPŠ, Rychnov nad Kněžnou, U Stadionu 1166</t>
  </si>
  <si>
    <t>SPŠ elektrotechniky a informačních technologií, Dobruška, Čs. odboje 670</t>
  </si>
  <si>
    <t>ZŠ škola a MŠ při dětské léčebně, Janské Lázně, Horní promenáda 268</t>
  </si>
  <si>
    <t>ZŠ logopedická a MŠ logopedická, Choustníkovo Hradiště 161</t>
  </si>
  <si>
    <t>Střední průmyslová škola, SOŠ a SOU, Hradec Králové</t>
  </si>
  <si>
    <t>Střední odborná škola a SOU, Hradec Králové, Vocelova 1338</t>
  </si>
  <si>
    <t>Vyšší odborná škola zdravotnická a SZŠ, Hradec Králové</t>
  </si>
  <si>
    <t>Základní škola a MŠ při Fakultní nemocnici, Hradec Králové, Sokolská 581</t>
  </si>
  <si>
    <t>Zemědělská akademie a Gymnázium Hořice - střední škola a VOŠ</t>
  </si>
  <si>
    <t>Dětský domov, mateřská škola a ŠJ, Broumov, třída Masarykova 246</t>
  </si>
  <si>
    <t>Gymnázium Františka Martina Pelcla, Rychnov n.K.,Hrdinů odboje 36</t>
  </si>
  <si>
    <t>OA T. G. Masaryka, Kostelec nad Orlicí, Komenského 522</t>
  </si>
  <si>
    <t>SZŠ a SOU chladicí a klim. techniky, Kostelec nad Orlicí</t>
  </si>
  <si>
    <t>Základní škola a PrŠ, Rychnov nad Kněžnou, Kolowratská 485</t>
  </si>
  <si>
    <t>Vyšší odborná škola zdravotnická, SZŠ a OA, Trutnov</t>
  </si>
  <si>
    <t>SŠ informatiky a služeb, Dvůr Králové n.L.,E.Krásnohorské 2069</t>
  </si>
  <si>
    <t>ZŠ a Praktická škola, Dvůr Králové nad Labem, Přemyslova 479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</si>
</sst>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  <numFmt numFmtId="173" formatCode="??,??0.00"/>
    <numFmt numFmtId="174" formatCode="#,##0.0000"/>
    <numFmt numFmtId="175" formatCode="0.0000"/>
    <numFmt numFmtId="176" formatCode="0.00000"/>
    <numFmt numFmtId="177" formatCode="#,##0.00000"/>
    <numFmt numFmtId="178" formatCode="#,##0.000000"/>
    <numFmt numFmtId="179" formatCode="#,##0.0000000"/>
    <numFmt numFmtId="180" formatCode="0.000000"/>
    <numFmt numFmtId="181" formatCode="???,??0.00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35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5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24" xfId="0" applyNumberForma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13" xfId="0" applyBorder="1" applyAlignment="1">
      <alignment wrapText="1"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20" xfId="47" applyFont="1" applyBorder="1" applyAlignment="1">
      <alignment horizontal="left"/>
      <protection/>
    </xf>
    <xf numFmtId="0" fontId="2" fillId="35" borderId="35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7" fillId="0" borderId="20" xfId="0" applyFont="1" applyBorder="1" applyAlignment="1">
      <alignment shrinkToFit="1"/>
    </xf>
    <xf numFmtId="0" fontId="7" fillId="0" borderId="20" xfId="0" applyFont="1" applyFill="1" applyBorder="1" applyAlignment="1">
      <alignment shrinkToFit="1"/>
    </xf>
    <xf numFmtId="0" fontId="7" fillId="34" borderId="20" xfId="0" applyFont="1" applyFill="1" applyBorder="1" applyAlignment="1">
      <alignment shrinkToFit="1"/>
    </xf>
    <xf numFmtId="4" fontId="0" fillId="0" borderId="10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43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43" fillId="0" borderId="28" xfId="0" applyNumberFormat="1" applyFont="1" applyBorder="1" applyAlignment="1">
      <alignment/>
    </xf>
    <xf numFmtId="4" fontId="43" fillId="0" borderId="3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6" fillId="19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shrinkToFit="1"/>
    </xf>
    <xf numFmtId="2" fontId="1" fillId="0" borderId="26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52.625" style="0" customWidth="1"/>
    <col min="2" max="4" width="12.375" style="3" customWidth="1"/>
    <col min="5" max="5" width="10.125" style="0" customWidth="1"/>
    <col min="6" max="6" width="8.625" style="0" customWidth="1"/>
    <col min="7" max="7" width="10.375" style="3" customWidth="1"/>
    <col min="8" max="8" width="10.875" style="3" customWidth="1"/>
    <col min="9" max="9" width="8.50390625" style="3" customWidth="1"/>
    <col min="10" max="10" width="13.375" style="0" customWidth="1"/>
    <col min="11" max="11" width="4.8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87</v>
      </c>
    </row>
    <row r="2" ht="6.75" customHeight="1"/>
    <row r="3" spans="1:10" ht="27.75" customHeight="1">
      <c r="A3" s="90" t="s">
        <v>86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4.25" customHeight="1">
      <c r="A4" s="91" t="s">
        <v>8</v>
      </c>
      <c r="B4" s="91"/>
      <c r="C4" s="91"/>
      <c r="D4" s="91"/>
      <c r="E4" s="91"/>
      <c r="F4" s="91"/>
      <c r="G4" s="91"/>
      <c r="H4" s="91"/>
      <c r="I4" s="91"/>
      <c r="J4" s="91"/>
    </row>
    <row r="5" ht="11.25" customHeight="1" thickBot="1"/>
    <row r="6" spans="1:10" ht="15" customHeight="1" thickBot="1">
      <c r="A6" s="100" t="s">
        <v>0</v>
      </c>
      <c r="B6" s="106" t="s">
        <v>3</v>
      </c>
      <c r="C6" s="109" t="s">
        <v>5</v>
      </c>
      <c r="D6" s="106" t="s">
        <v>4</v>
      </c>
      <c r="E6" s="112" t="s">
        <v>32</v>
      </c>
      <c r="F6" s="113"/>
      <c r="G6" s="92" t="s">
        <v>27</v>
      </c>
      <c r="H6" s="92"/>
      <c r="I6" s="103" t="s">
        <v>25</v>
      </c>
      <c r="J6" s="93" t="s">
        <v>31</v>
      </c>
    </row>
    <row r="7" spans="1:10" ht="12.75">
      <c r="A7" s="101"/>
      <c r="B7" s="107"/>
      <c r="C7" s="110"/>
      <c r="D7" s="117"/>
      <c r="E7" s="114" t="s">
        <v>1</v>
      </c>
      <c r="F7" s="116" t="s">
        <v>2</v>
      </c>
      <c r="G7" s="96" t="s">
        <v>6</v>
      </c>
      <c r="H7" s="98" t="s">
        <v>7</v>
      </c>
      <c r="I7" s="104"/>
      <c r="J7" s="94"/>
    </row>
    <row r="8" spans="1:10" ht="8.25" customHeight="1" thickBot="1">
      <c r="A8" s="102"/>
      <c r="B8" s="108"/>
      <c r="C8" s="111"/>
      <c r="D8" s="118"/>
      <c r="E8" s="115"/>
      <c r="F8" s="108"/>
      <c r="G8" s="97"/>
      <c r="H8" s="99"/>
      <c r="I8" s="105"/>
      <c r="J8" s="95"/>
    </row>
    <row r="9" spans="1:10" ht="12.75" customHeight="1" thickBot="1">
      <c r="A9" s="30" t="s">
        <v>11</v>
      </c>
      <c r="B9" s="17"/>
      <c r="C9" s="43"/>
      <c r="D9" s="9"/>
      <c r="E9" s="51"/>
      <c r="F9" s="9"/>
      <c r="G9" s="43"/>
      <c r="H9" s="56"/>
      <c r="I9" s="57"/>
      <c r="J9" s="56"/>
    </row>
    <row r="10" spans="1:10" ht="12.75">
      <c r="A10" s="31" t="s">
        <v>30</v>
      </c>
      <c r="B10" s="15">
        <f>217646.39397-C10</f>
        <v>192600.43397</v>
      </c>
      <c r="C10" s="44">
        <v>25045.96</v>
      </c>
      <c r="D10" s="15">
        <v>216307.41</v>
      </c>
      <c r="E10" s="44">
        <f>+B10+C10-D10</f>
        <v>1338.9839700000011</v>
      </c>
      <c r="F10" s="15"/>
      <c r="G10" s="44">
        <f>+E10</f>
        <v>1338.9839700000011</v>
      </c>
      <c r="H10" s="14"/>
      <c r="I10" s="50"/>
      <c r="J10" s="55"/>
    </row>
    <row r="11" spans="1:10" ht="16.5" customHeight="1" thickBot="1">
      <c r="A11" s="32" t="s">
        <v>10</v>
      </c>
      <c r="B11" s="13">
        <f aca="true" t="shared" si="0" ref="B11:I11">B10</f>
        <v>192600.43397</v>
      </c>
      <c r="C11" s="45">
        <f t="shared" si="0"/>
        <v>25045.96</v>
      </c>
      <c r="D11" s="13">
        <f t="shared" si="0"/>
        <v>216307.41</v>
      </c>
      <c r="E11" s="45">
        <f t="shared" si="0"/>
        <v>1338.9839700000011</v>
      </c>
      <c r="F11" s="13">
        <f t="shared" si="0"/>
        <v>0</v>
      </c>
      <c r="G11" s="45">
        <f t="shared" si="0"/>
        <v>1338.9839700000011</v>
      </c>
      <c r="H11" s="13">
        <f t="shared" si="0"/>
        <v>0</v>
      </c>
      <c r="I11" s="39">
        <f t="shared" si="0"/>
        <v>0</v>
      </c>
      <c r="J11" s="11"/>
    </row>
    <row r="12" spans="1:10" ht="13.5" thickBot="1">
      <c r="A12" s="30" t="s">
        <v>12</v>
      </c>
      <c r="B12" s="15"/>
      <c r="C12" s="44"/>
      <c r="D12" s="15"/>
      <c r="E12" s="44"/>
      <c r="F12" s="15"/>
      <c r="G12" s="44"/>
      <c r="H12" s="15"/>
      <c r="I12" s="58"/>
      <c r="J12" s="56"/>
    </row>
    <row r="13" spans="1:10" ht="12.75">
      <c r="A13" s="31" t="s">
        <v>26</v>
      </c>
      <c r="B13" s="15">
        <v>64028</v>
      </c>
      <c r="C13" s="44">
        <v>5180</v>
      </c>
      <c r="D13" s="15">
        <v>69192</v>
      </c>
      <c r="E13" s="44">
        <f>B13+C13-D13</f>
        <v>16</v>
      </c>
      <c r="F13" s="15"/>
      <c r="G13" s="44">
        <v>16</v>
      </c>
      <c r="H13" s="15"/>
      <c r="I13" s="53"/>
      <c r="J13" s="20"/>
    </row>
    <row r="14" spans="1:10" ht="12.75">
      <c r="A14" s="33" t="s">
        <v>88</v>
      </c>
      <c r="B14" s="76">
        <v>32289</v>
      </c>
      <c r="C14" s="77">
        <v>852</v>
      </c>
      <c r="D14" s="76">
        <v>32877</v>
      </c>
      <c r="E14" s="77">
        <f>B14+C14-D14</f>
        <v>264</v>
      </c>
      <c r="F14" s="76"/>
      <c r="G14" s="77">
        <v>100</v>
      </c>
      <c r="H14" s="76">
        <v>164</v>
      </c>
      <c r="I14" s="54"/>
      <c r="J14" s="16"/>
    </row>
    <row r="15" spans="1:10" ht="12.75" customHeight="1">
      <c r="A15" s="33" t="s">
        <v>15</v>
      </c>
      <c r="B15" s="76">
        <v>2984</v>
      </c>
      <c r="C15" s="77">
        <v>8700</v>
      </c>
      <c r="D15" s="76">
        <v>11448</v>
      </c>
      <c r="E15" s="77">
        <f>B15+C15-D15</f>
        <v>236</v>
      </c>
      <c r="F15" s="76"/>
      <c r="G15" s="77">
        <v>236</v>
      </c>
      <c r="H15" s="76"/>
      <c r="I15" s="54"/>
      <c r="J15" s="23"/>
    </row>
    <row r="16" spans="1:10" ht="12.75">
      <c r="A16" s="34" t="s">
        <v>14</v>
      </c>
      <c r="B16" s="14">
        <v>223266</v>
      </c>
      <c r="C16" s="51">
        <v>35575</v>
      </c>
      <c r="D16" s="14">
        <v>256038</v>
      </c>
      <c r="E16" s="77">
        <f>B16+C16-D16</f>
        <v>2803</v>
      </c>
      <c r="F16" s="14"/>
      <c r="G16" s="51">
        <v>2500</v>
      </c>
      <c r="H16" s="14">
        <v>303</v>
      </c>
      <c r="I16" s="54"/>
      <c r="J16" s="12"/>
    </row>
    <row r="17" spans="1:10" ht="12.75">
      <c r="A17" s="33" t="s">
        <v>13</v>
      </c>
      <c r="B17" s="76">
        <f>390134-216976</f>
        <v>173158</v>
      </c>
      <c r="C17" s="77">
        <v>216976</v>
      </c>
      <c r="D17" s="76">
        <v>388091</v>
      </c>
      <c r="E17" s="77">
        <f>B17+C17-D17</f>
        <v>2043</v>
      </c>
      <c r="F17" s="76"/>
      <c r="G17" s="77">
        <v>443</v>
      </c>
      <c r="H17" s="76">
        <v>1600</v>
      </c>
      <c r="I17" s="54"/>
      <c r="J17" s="16"/>
    </row>
    <row r="18" spans="1:10" ht="16.5" customHeight="1" thickBot="1">
      <c r="A18" s="26" t="s">
        <v>10</v>
      </c>
      <c r="B18" s="18">
        <f>SUM(B13:B17)</f>
        <v>495725</v>
      </c>
      <c r="C18" s="46">
        <f aca="true" t="shared" si="1" ref="C18:I18">SUM(C13:C17)</f>
        <v>267283</v>
      </c>
      <c r="D18" s="18">
        <f t="shared" si="1"/>
        <v>757646</v>
      </c>
      <c r="E18" s="46">
        <f t="shared" si="1"/>
        <v>5362</v>
      </c>
      <c r="F18" s="18">
        <f t="shared" si="1"/>
        <v>0</v>
      </c>
      <c r="G18" s="46">
        <f t="shared" si="1"/>
        <v>3295</v>
      </c>
      <c r="H18" s="18">
        <f t="shared" si="1"/>
        <v>2067</v>
      </c>
      <c r="I18" s="40">
        <f t="shared" si="1"/>
        <v>0</v>
      </c>
      <c r="J18" s="19"/>
    </row>
    <row r="19" spans="1:10" ht="13.5" thickBot="1">
      <c r="A19" s="35" t="s">
        <v>16</v>
      </c>
      <c r="B19" s="15"/>
      <c r="C19" s="44"/>
      <c r="D19" s="15"/>
      <c r="E19" s="44"/>
      <c r="F19" s="15"/>
      <c r="G19" s="44"/>
      <c r="H19" s="15"/>
      <c r="I19" s="58"/>
      <c r="J19" s="56"/>
    </row>
    <row r="20" spans="1:10" ht="12.75">
      <c r="A20" s="36" t="s">
        <v>28</v>
      </c>
      <c r="B20" s="86">
        <v>1627.06</v>
      </c>
      <c r="C20" s="87">
        <v>14490.17</v>
      </c>
      <c r="D20" s="86">
        <v>14943.36</v>
      </c>
      <c r="E20" s="87">
        <v>1173.87</v>
      </c>
      <c r="F20" s="86"/>
      <c r="G20" s="87">
        <v>823.87</v>
      </c>
      <c r="H20" s="86">
        <v>350</v>
      </c>
      <c r="I20" s="50"/>
      <c r="J20" s="10"/>
    </row>
    <row r="21" spans="1:10" ht="12.75">
      <c r="A21" s="37" t="s">
        <v>17</v>
      </c>
      <c r="B21" s="88">
        <v>862.1</v>
      </c>
      <c r="C21" s="89">
        <v>7523.6</v>
      </c>
      <c r="D21" s="88">
        <v>8380.6</v>
      </c>
      <c r="E21" s="89">
        <v>5.1</v>
      </c>
      <c r="F21" s="88"/>
      <c r="G21" s="89"/>
      <c r="H21" s="88">
        <v>5.1</v>
      </c>
      <c r="I21" s="52"/>
      <c r="J21" s="7"/>
    </row>
    <row r="22" spans="1:10" ht="12.75">
      <c r="A22" s="37" t="s">
        <v>89</v>
      </c>
      <c r="B22" s="88">
        <v>8226.51</v>
      </c>
      <c r="C22" s="89">
        <v>46703.5</v>
      </c>
      <c r="D22" s="88">
        <v>54929.44</v>
      </c>
      <c r="E22" s="89">
        <v>0.5704</v>
      </c>
      <c r="F22" s="88"/>
      <c r="G22" s="89">
        <v>0.5704</v>
      </c>
      <c r="H22" s="88"/>
      <c r="I22" s="52"/>
      <c r="J22" s="7"/>
    </row>
    <row r="23" spans="1:10" ht="12.75">
      <c r="A23" s="37" t="s">
        <v>79</v>
      </c>
      <c r="B23" s="88">
        <v>4347</v>
      </c>
      <c r="C23" s="89">
        <v>61795</v>
      </c>
      <c r="D23" s="88">
        <v>66142</v>
      </c>
      <c r="E23" s="89"/>
      <c r="F23" s="88"/>
      <c r="G23" s="89"/>
      <c r="H23" s="88"/>
      <c r="I23" s="52"/>
      <c r="J23" s="7"/>
    </row>
    <row r="24" spans="1:10" ht="12.75">
      <c r="A24" s="37" t="s">
        <v>90</v>
      </c>
      <c r="B24" s="88">
        <v>1997.95</v>
      </c>
      <c r="C24" s="89">
        <v>5963.15</v>
      </c>
      <c r="D24" s="88">
        <v>7959.46</v>
      </c>
      <c r="E24" s="89">
        <v>1.64</v>
      </c>
      <c r="F24" s="88"/>
      <c r="G24" s="89">
        <v>1.64</v>
      </c>
      <c r="H24" s="88"/>
      <c r="I24" s="52"/>
      <c r="J24" s="7"/>
    </row>
    <row r="25" spans="1:10" ht="12.75">
      <c r="A25" s="37" t="s">
        <v>81</v>
      </c>
      <c r="B25" s="88">
        <v>10914.94</v>
      </c>
      <c r="C25" s="89">
        <v>12997.35</v>
      </c>
      <c r="D25" s="88">
        <v>22915.9</v>
      </c>
      <c r="E25" s="89">
        <v>996.39</v>
      </c>
      <c r="F25" s="88"/>
      <c r="G25" s="89">
        <v>996.39</v>
      </c>
      <c r="H25" s="88"/>
      <c r="I25" s="52"/>
      <c r="J25" s="7"/>
    </row>
    <row r="26" spans="1:10" ht="12.75">
      <c r="A26" s="37" t="s">
        <v>91</v>
      </c>
      <c r="B26" s="88">
        <v>256</v>
      </c>
      <c r="C26" s="89">
        <v>6414</v>
      </c>
      <c r="D26" s="88">
        <v>6670</v>
      </c>
      <c r="E26" s="89"/>
      <c r="F26" s="88"/>
      <c r="G26" s="89"/>
      <c r="H26" s="88"/>
      <c r="I26" s="52"/>
      <c r="J26" s="12"/>
    </row>
    <row r="27" spans="1:10" ht="12.75">
      <c r="A27" s="37" t="s">
        <v>18</v>
      </c>
      <c r="B27" s="88">
        <v>7646.33</v>
      </c>
      <c r="C27" s="89">
        <v>10749.85</v>
      </c>
      <c r="D27" s="88">
        <v>18396.18</v>
      </c>
      <c r="E27" s="89"/>
      <c r="F27" s="88"/>
      <c r="G27" s="89"/>
      <c r="H27" s="88"/>
      <c r="I27" s="52"/>
      <c r="J27" s="7"/>
    </row>
    <row r="28" spans="1:10" ht="12.75" customHeight="1">
      <c r="A28" s="37" t="s">
        <v>80</v>
      </c>
      <c r="B28" s="88">
        <v>2286.04</v>
      </c>
      <c r="C28" s="89">
        <v>12385.7</v>
      </c>
      <c r="D28" s="88">
        <v>14552.24</v>
      </c>
      <c r="E28" s="89">
        <v>119.5</v>
      </c>
      <c r="F28" s="88"/>
      <c r="G28" s="89">
        <v>107.6</v>
      </c>
      <c r="H28" s="88">
        <v>11.9</v>
      </c>
      <c r="I28" s="52"/>
      <c r="J28" s="7"/>
    </row>
    <row r="29" spans="1:10" ht="12.75">
      <c r="A29" s="37" t="s">
        <v>92</v>
      </c>
      <c r="B29" s="88">
        <v>3409.19</v>
      </c>
      <c r="C29" s="89">
        <v>14222</v>
      </c>
      <c r="D29" s="88">
        <v>16680.43</v>
      </c>
      <c r="E29" s="89">
        <v>950.75</v>
      </c>
      <c r="F29" s="88"/>
      <c r="G29" s="89">
        <v>950.75</v>
      </c>
      <c r="H29" s="88"/>
      <c r="I29" s="52"/>
      <c r="J29" s="7"/>
    </row>
    <row r="30" spans="1:10" ht="16.5" customHeight="1" thickBot="1">
      <c r="A30" s="26" t="s">
        <v>10</v>
      </c>
      <c r="B30" s="18">
        <f aca="true" t="shared" si="2" ref="B30:I30">SUM(B20:B29)</f>
        <v>41573.12</v>
      </c>
      <c r="C30" s="46">
        <f t="shared" si="2"/>
        <v>193244.32000000004</v>
      </c>
      <c r="D30" s="18">
        <f t="shared" si="2"/>
        <v>231569.60999999996</v>
      </c>
      <c r="E30" s="46">
        <f t="shared" si="2"/>
        <v>3247.8204</v>
      </c>
      <c r="F30" s="18">
        <f t="shared" si="2"/>
        <v>0</v>
      </c>
      <c r="G30" s="46">
        <f t="shared" si="2"/>
        <v>2880.8203999999996</v>
      </c>
      <c r="H30" s="18">
        <f t="shared" si="2"/>
        <v>367</v>
      </c>
      <c r="I30" s="39">
        <f t="shared" si="2"/>
        <v>0</v>
      </c>
      <c r="J30" s="8"/>
    </row>
    <row r="31" spans="1:10" ht="13.5" thickBot="1">
      <c r="A31" s="30" t="s">
        <v>29</v>
      </c>
      <c r="B31" s="21"/>
      <c r="C31" s="47"/>
      <c r="D31" s="21"/>
      <c r="E31" s="47"/>
      <c r="F31" s="21"/>
      <c r="G31" s="47"/>
      <c r="H31" s="60"/>
      <c r="I31" s="61"/>
      <c r="J31" s="56"/>
    </row>
    <row r="32" spans="1:10" ht="12.75">
      <c r="A32" s="31" t="s">
        <v>93</v>
      </c>
      <c r="B32" s="15">
        <v>1799.01</v>
      </c>
      <c r="C32" s="44">
        <v>47965.44</v>
      </c>
      <c r="D32" s="15">
        <v>49427.75</v>
      </c>
      <c r="E32" s="44">
        <v>336.71</v>
      </c>
      <c r="F32" s="15"/>
      <c r="G32" s="44">
        <v>336.71</v>
      </c>
      <c r="H32" s="22"/>
      <c r="I32" s="50"/>
      <c r="J32" s="59"/>
    </row>
    <row r="33" spans="1:10" ht="16.5" customHeight="1" thickBot="1">
      <c r="A33" s="38" t="s">
        <v>10</v>
      </c>
      <c r="B33" s="13">
        <f aca="true" t="shared" si="3" ref="B33:I33">B32</f>
        <v>1799.01</v>
      </c>
      <c r="C33" s="45">
        <f t="shared" si="3"/>
        <v>47965.44</v>
      </c>
      <c r="D33" s="13">
        <f t="shared" si="3"/>
        <v>49427.75</v>
      </c>
      <c r="E33" s="45">
        <f t="shared" si="3"/>
        <v>336.71</v>
      </c>
      <c r="F33" s="13">
        <f t="shared" si="3"/>
        <v>0</v>
      </c>
      <c r="G33" s="45">
        <f t="shared" si="3"/>
        <v>336.71</v>
      </c>
      <c r="H33" s="13">
        <f t="shared" si="3"/>
        <v>0</v>
      </c>
      <c r="I33" s="39">
        <f t="shared" si="3"/>
        <v>0</v>
      </c>
      <c r="J33" s="11"/>
    </row>
    <row r="34" spans="1:10" ht="13.5" thickBot="1">
      <c r="A34" s="30" t="s">
        <v>19</v>
      </c>
      <c r="B34" s="15"/>
      <c r="C34" s="44"/>
      <c r="D34" s="15"/>
      <c r="E34" s="63"/>
      <c r="F34" s="58"/>
      <c r="G34" s="64"/>
      <c r="H34" s="58"/>
      <c r="I34" s="61"/>
      <c r="J34" s="56"/>
    </row>
    <row r="35" spans="1:10" ht="12.75">
      <c r="A35" s="36" t="s">
        <v>62</v>
      </c>
      <c r="B35" s="41">
        <v>29168</v>
      </c>
      <c r="C35" s="48">
        <v>21544</v>
      </c>
      <c r="D35" s="41">
        <v>50662</v>
      </c>
      <c r="E35" s="62">
        <f aca="true" t="shared" si="4" ref="E35:E58">B35+C35-D35</f>
        <v>50</v>
      </c>
      <c r="F35" s="78"/>
      <c r="G35" s="62">
        <v>10</v>
      </c>
      <c r="H35" s="79">
        <f>E35-G35</f>
        <v>40</v>
      </c>
      <c r="I35" s="80"/>
      <c r="J35" s="27"/>
    </row>
    <row r="36" spans="1:10" ht="12.75">
      <c r="A36" s="65" t="s">
        <v>63</v>
      </c>
      <c r="B36" s="42">
        <v>30756.73</v>
      </c>
      <c r="C36" s="49">
        <v>16689.13</v>
      </c>
      <c r="D36" s="42">
        <v>47364.41</v>
      </c>
      <c r="E36" s="49">
        <f t="shared" si="4"/>
        <v>81.44999999999709</v>
      </c>
      <c r="F36" s="42"/>
      <c r="G36" s="49">
        <v>40.75</v>
      </c>
      <c r="H36" s="42">
        <f>E36-G36</f>
        <v>40.69999999999709</v>
      </c>
      <c r="I36" s="81"/>
      <c r="J36" s="24"/>
    </row>
    <row r="37" spans="1:10" ht="12.75">
      <c r="A37" s="65" t="s">
        <v>20</v>
      </c>
      <c r="B37" s="42">
        <v>32661.8</v>
      </c>
      <c r="C37" s="49">
        <v>24949</v>
      </c>
      <c r="D37" s="42">
        <v>57610.8</v>
      </c>
      <c r="E37" s="49"/>
      <c r="F37" s="42"/>
      <c r="G37" s="49"/>
      <c r="H37" s="42">
        <f>E37-G37</f>
        <v>0</v>
      </c>
      <c r="I37" s="81"/>
      <c r="J37" s="24"/>
    </row>
    <row r="38" spans="1:10" ht="12.75">
      <c r="A38" s="65" t="s">
        <v>64</v>
      </c>
      <c r="B38" s="42">
        <v>23808.25</v>
      </c>
      <c r="C38" s="49">
        <v>23540.78</v>
      </c>
      <c r="D38" s="42">
        <v>47323.56</v>
      </c>
      <c r="E38" s="49">
        <f t="shared" si="4"/>
        <v>25.470000000001164</v>
      </c>
      <c r="F38" s="42"/>
      <c r="G38" s="49">
        <v>25.47</v>
      </c>
      <c r="H38" s="42">
        <v>0</v>
      </c>
      <c r="I38" s="81"/>
      <c r="J38" s="25"/>
    </row>
    <row r="39" spans="1:10" ht="12.75">
      <c r="A39" s="65" t="s">
        <v>65</v>
      </c>
      <c r="B39" s="42">
        <v>83757.06</v>
      </c>
      <c r="C39" s="49">
        <v>65275.53</v>
      </c>
      <c r="D39" s="42">
        <v>148788.08</v>
      </c>
      <c r="E39" s="49">
        <f t="shared" si="4"/>
        <v>244.5100000000093</v>
      </c>
      <c r="F39" s="42"/>
      <c r="G39" s="49">
        <v>244.51</v>
      </c>
      <c r="H39" s="42">
        <v>0</v>
      </c>
      <c r="I39" s="81"/>
      <c r="J39" s="24"/>
    </row>
    <row r="40" spans="1:10" ht="12.75">
      <c r="A40" s="65" t="s">
        <v>21</v>
      </c>
      <c r="B40" s="42">
        <v>14216.32</v>
      </c>
      <c r="C40" s="49">
        <v>10063.39</v>
      </c>
      <c r="D40" s="42">
        <v>24263.36</v>
      </c>
      <c r="E40" s="49">
        <f t="shared" si="4"/>
        <v>16.349999999998545</v>
      </c>
      <c r="F40" s="42"/>
      <c r="G40" s="49">
        <v>14.35</v>
      </c>
      <c r="H40" s="42">
        <f>E40-G40</f>
        <v>1.9999999999985452</v>
      </c>
      <c r="I40" s="81"/>
      <c r="J40" s="27"/>
    </row>
    <row r="41" spans="1:10" ht="12.75">
      <c r="A41" s="65" t="s">
        <v>66</v>
      </c>
      <c r="B41" s="42">
        <v>33136.7</v>
      </c>
      <c r="C41" s="49">
        <v>29157.37</v>
      </c>
      <c r="D41" s="42">
        <v>62257.99</v>
      </c>
      <c r="E41" s="49">
        <f t="shared" si="4"/>
        <v>36.07999999999447</v>
      </c>
      <c r="F41" s="42"/>
      <c r="G41" s="49">
        <v>36.08</v>
      </c>
      <c r="H41" s="42">
        <v>0</v>
      </c>
      <c r="I41" s="81"/>
      <c r="J41" s="24"/>
    </row>
    <row r="42" spans="1:10" ht="12.75">
      <c r="A42" s="65" t="s">
        <v>67</v>
      </c>
      <c r="B42" s="42">
        <v>13994.37</v>
      </c>
      <c r="C42" s="49">
        <v>9107.49</v>
      </c>
      <c r="D42" s="42">
        <v>23085.54</v>
      </c>
      <c r="E42" s="49">
        <f t="shared" si="4"/>
        <v>16.31999999999971</v>
      </c>
      <c r="F42" s="82"/>
      <c r="G42" s="49">
        <v>6.32</v>
      </c>
      <c r="H42" s="42">
        <f>E42-G42</f>
        <v>9.999999999999709</v>
      </c>
      <c r="I42" s="81"/>
      <c r="J42" s="25"/>
    </row>
    <row r="43" spans="1:10" ht="12.75">
      <c r="A43" s="65" t="s">
        <v>22</v>
      </c>
      <c r="B43" s="42">
        <v>27960.14</v>
      </c>
      <c r="C43" s="49">
        <v>25706.06</v>
      </c>
      <c r="D43" s="42">
        <v>53657.79</v>
      </c>
      <c r="E43" s="49">
        <f t="shared" si="4"/>
        <v>8.409999999996217</v>
      </c>
      <c r="F43" s="82"/>
      <c r="G43" s="49">
        <v>8.41</v>
      </c>
      <c r="H43" s="42">
        <v>0</v>
      </c>
      <c r="I43" s="81"/>
      <c r="J43" s="24"/>
    </row>
    <row r="44" spans="1:10" ht="12.75">
      <c r="A44" s="65" t="s">
        <v>68</v>
      </c>
      <c r="B44" s="42">
        <v>11944.12</v>
      </c>
      <c r="C44" s="49">
        <v>9333.65</v>
      </c>
      <c r="D44" s="42">
        <v>21240.78</v>
      </c>
      <c r="E44" s="49">
        <f t="shared" si="4"/>
        <v>36.9900000000016</v>
      </c>
      <c r="F44" s="42"/>
      <c r="G44" s="49">
        <v>16.99</v>
      </c>
      <c r="H44" s="42">
        <f>E44-G44</f>
        <v>20.000000000001602</v>
      </c>
      <c r="I44" s="81"/>
      <c r="J44" s="24"/>
    </row>
    <row r="45" spans="1:10" ht="12.75">
      <c r="A45" s="65" t="s">
        <v>69</v>
      </c>
      <c r="B45" s="42">
        <v>20011</v>
      </c>
      <c r="C45" s="49">
        <v>14328</v>
      </c>
      <c r="D45" s="42">
        <v>34138</v>
      </c>
      <c r="E45" s="49">
        <f t="shared" si="4"/>
        <v>201</v>
      </c>
      <c r="F45" s="82"/>
      <c r="G45" s="49">
        <v>201</v>
      </c>
      <c r="H45" s="42">
        <v>0</v>
      </c>
      <c r="I45" s="81"/>
      <c r="J45" s="24"/>
    </row>
    <row r="46" spans="1:10" ht="12.75">
      <c r="A46" s="65" t="s">
        <v>70</v>
      </c>
      <c r="B46" s="42">
        <v>28208</v>
      </c>
      <c r="C46" s="49">
        <v>63973</v>
      </c>
      <c r="D46" s="42">
        <v>92172</v>
      </c>
      <c r="E46" s="49">
        <f t="shared" si="4"/>
        <v>9</v>
      </c>
      <c r="F46" s="82"/>
      <c r="G46" s="49">
        <v>9</v>
      </c>
      <c r="H46" s="42">
        <v>0</v>
      </c>
      <c r="I46" s="81"/>
      <c r="J46" s="24"/>
    </row>
    <row r="47" spans="1:10" ht="13.5" customHeight="1">
      <c r="A47" s="65" t="s">
        <v>71</v>
      </c>
      <c r="B47" s="42">
        <v>19695.123</v>
      </c>
      <c r="C47" s="49">
        <v>29212.504</v>
      </c>
      <c r="D47" s="42">
        <v>48839.184</v>
      </c>
      <c r="E47" s="49">
        <f t="shared" si="4"/>
        <v>68.4429999999993</v>
      </c>
      <c r="F47" s="82"/>
      <c r="G47" s="49">
        <v>68.443</v>
      </c>
      <c r="H47" s="42">
        <v>0</v>
      </c>
      <c r="I47" s="81"/>
      <c r="J47" s="24"/>
    </row>
    <row r="48" spans="1:10" ht="12.75">
      <c r="A48" s="65" t="s">
        <v>72</v>
      </c>
      <c r="B48" s="42">
        <v>16805.09</v>
      </c>
      <c r="C48" s="49">
        <v>22515.87</v>
      </c>
      <c r="D48" s="42">
        <v>39320.11</v>
      </c>
      <c r="E48" s="49">
        <f t="shared" si="4"/>
        <v>0.8499999999985448</v>
      </c>
      <c r="F48" s="42"/>
      <c r="G48" s="49">
        <v>0.85</v>
      </c>
      <c r="H48" s="42">
        <v>0</v>
      </c>
      <c r="I48" s="81"/>
      <c r="J48" s="24"/>
    </row>
    <row r="49" spans="1:10" ht="12.75">
      <c r="A49" s="65" t="s">
        <v>55</v>
      </c>
      <c r="B49" s="42">
        <v>17192</v>
      </c>
      <c r="C49" s="49">
        <v>30542</v>
      </c>
      <c r="D49" s="42">
        <v>47504</v>
      </c>
      <c r="E49" s="49">
        <f t="shared" si="4"/>
        <v>230</v>
      </c>
      <c r="F49" s="42"/>
      <c r="G49" s="49">
        <v>195</v>
      </c>
      <c r="H49" s="42">
        <f>E49-G49</f>
        <v>35</v>
      </c>
      <c r="I49" s="81"/>
      <c r="J49" s="24"/>
    </row>
    <row r="50" spans="1:10" ht="12.75">
      <c r="A50" s="65" t="s">
        <v>73</v>
      </c>
      <c r="B50" s="42">
        <v>24542.26</v>
      </c>
      <c r="C50" s="49">
        <v>40210.46</v>
      </c>
      <c r="D50" s="42">
        <v>64738.67</v>
      </c>
      <c r="E50" s="49">
        <f t="shared" si="4"/>
        <v>14.05000000000291</v>
      </c>
      <c r="F50" s="82"/>
      <c r="G50" s="49">
        <v>2.81</v>
      </c>
      <c r="H50" s="42">
        <f>E50-G50</f>
        <v>11.24000000000291</v>
      </c>
      <c r="I50" s="81"/>
      <c r="J50" s="24"/>
    </row>
    <row r="51" spans="1:10" ht="12.75">
      <c r="A51" s="65" t="s">
        <v>74</v>
      </c>
      <c r="B51" s="42">
        <v>14281.22</v>
      </c>
      <c r="C51" s="49">
        <v>26714.05</v>
      </c>
      <c r="D51" s="42">
        <v>41214.37</v>
      </c>
      <c r="E51" s="83"/>
      <c r="F51" s="42">
        <f>B51+C51-D51</f>
        <v>-219.10000000000582</v>
      </c>
      <c r="G51" s="84"/>
      <c r="H51" s="42"/>
      <c r="I51" s="85" t="s">
        <v>94</v>
      </c>
      <c r="J51" s="24"/>
    </row>
    <row r="52" spans="1:10" ht="12.75">
      <c r="A52" s="65" t="s">
        <v>75</v>
      </c>
      <c r="B52" s="42">
        <v>25304.76</v>
      </c>
      <c r="C52" s="49">
        <v>31057.71</v>
      </c>
      <c r="D52" s="42">
        <v>56338.65</v>
      </c>
      <c r="E52" s="49">
        <f t="shared" si="4"/>
        <v>23.81999999999971</v>
      </c>
      <c r="F52" s="42"/>
      <c r="G52" s="49">
        <v>23.82</v>
      </c>
      <c r="H52" s="42"/>
      <c r="I52" s="81"/>
      <c r="J52" s="24"/>
    </row>
    <row r="53" spans="1:10" ht="12.75">
      <c r="A53" s="65" t="s">
        <v>56</v>
      </c>
      <c r="B53" s="42">
        <v>20275.7</v>
      </c>
      <c r="C53" s="49">
        <v>23917</v>
      </c>
      <c r="D53" s="42">
        <v>44192.5</v>
      </c>
      <c r="E53" s="49">
        <f t="shared" si="4"/>
        <v>0.19999999999708962</v>
      </c>
      <c r="F53" s="42"/>
      <c r="G53" s="49">
        <v>0.04</v>
      </c>
      <c r="H53" s="42">
        <f>E53-G53</f>
        <v>0.1599999999970896</v>
      </c>
      <c r="I53" s="81"/>
      <c r="J53" s="24"/>
    </row>
    <row r="54" spans="1:10" ht="12.75">
      <c r="A54" s="65" t="s">
        <v>76</v>
      </c>
      <c r="B54" s="42">
        <v>41960.79</v>
      </c>
      <c r="C54" s="49">
        <v>25832.59</v>
      </c>
      <c r="D54" s="42">
        <v>67752.03</v>
      </c>
      <c r="E54" s="49">
        <f t="shared" si="4"/>
        <v>41.35000000000582</v>
      </c>
      <c r="F54" s="42"/>
      <c r="G54" s="49">
        <v>8.27</v>
      </c>
      <c r="H54" s="42">
        <f>E54-G54</f>
        <v>33.080000000005825</v>
      </c>
      <c r="I54" s="81"/>
      <c r="J54" s="24"/>
    </row>
    <row r="55" spans="1:10" ht="12.75">
      <c r="A55" s="65" t="s">
        <v>23</v>
      </c>
      <c r="B55" s="42">
        <v>12815.75</v>
      </c>
      <c r="C55" s="49">
        <v>8575.18</v>
      </c>
      <c r="D55" s="42">
        <v>21320.04</v>
      </c>
      <c r="E55" s="49">
        <f t="shared" si="4"/>
        <v>70.88999999999942</v>
      </c>
      <c r="F55" s="42"/>
      <c r="G55" s="49">
        <v>16.89</v>
      </c>
      <c r="H55" s="42">
        <f>E55-G55</f>
        <v>53.99999999999942</v>
      </c>
      <c r="I55" s="81"/>
      <c r="J55" s="24"/>
    </row>
    <row r="56" spans="1:10" ht="12.75">
      <c r="A56" s="65" t="s">
        <v>24</v>
      </c>
      <c r="B56" s="42">
        <v>41928</v>
      </c>
      <c r="C56" s="49">
        <v>20490</v>
      </c>
      <c r="D56" s="42">
        <v>62346</v>
      </c>
      <c r="E56" s="49">
        <f t="shared" si="4"/>
        <v>72</v>
      </c>
      <c r="F56" s="42"/>
      <c r="G56" s="49">
        <v>72</v>
      </c>
      <c r="H56" s="42"/>
      <c r="I56" s="85"/>
      <c r="J56" s="24"/>
    </row>
    <row r="57" spans="1:10" ht="12.75">
      <c r="A57" s="65" t="s">
        <v>77</v>
      </c>
      <c r="B57" s="42">
        <v>18149.5</v>
      </c>
      <c r="C57" s="49">
        <v>16188.89</v>
      </c>
      <c r="D57" s="42">
        <v>34692.92</v>
      </c>
      <c r="E57" s="83"/>
      <c r="F57" s="42">
        <f>B57+C57-D57</f>
        <v>-354.52999999999884</v>
      </c>
      <c r="G57" s="49"/>
      <c r="H57" s="42"/>
      <c r="I57" s="85" t="s">
        <v>94</v>
      </c>
      <c r="J57" s="24"/>
    </row>
    <row r="58" spans="1:10" ht="12.75">
      <c r="A58" s="65" t="s">
        <v>78</v>
      </c>
      <c r="B58" s="42">
        <v>12937</v>
      </c>
      <c r="C58" s="49">
        <v>22599</v>
      </c>
      <c r="D58" s="42">
        <v>35465</v>
      </c>
      <c r="E58" s="49">
        <f t="shared" si="4"/>
        <v>71</v>
      </c>
      <c r="F58" s="42"/>
      <c r="G58" s="49">
        <v>41</v>
      </c>
      <c r="H58" s="42">
        <f>E58-G58</f>
        <v>30</v>
      </c>
      <c r="I58" s="85"/>
      <c r="J58" s="24"/>
    </row>
    <row r="59" spans="1:10" ht="16.5" customHeight="1" thickBot="1">
      <c r="A59" s="26" t="s">
        <v>10</v>
      </c>
      <c r="B59" s="18">
        <f aca="true" t="shared" si="5" ref="B59:I59">SUM(B35:B58)</f>
        <v>615509.6830000001</v>
      </c>
      <c r="C59" s="46">
        <f t="shared" si="5"/>
        <v>611522.6540000001</v>
      </c>
      <c r="D59" s="18">
        <f t="shared" si="5"/>
        <v>1226287.784</v>
      </c>
      <c r="E59" s="46">
        <f t="shared" si="5"/>
        <v>1318.183000000001</v>
      </c>
      <c r="F59" s="18">
        <f t="shared" si="5"/>
        <v>-573.6300000000047</v>
      </c>
      <c r="G59" s="46">
        <f t="shared" si="5"/>
        <v>1042.0030000000002</v>
      </c>
      <c r="H59" s="18">
        <f t="shared" si="5"/>
        <v>276.1800000000022</v>
      </c>
      <c r="I59" s="40">
        <f t="shared" si="5"/>
        <v>0</v>
      </c>
      <c r="J59" s="18"/>
    </row>
    <row r="60" spans="1:10" ht="12.75">
      <c r="A60" s="66" t="s">
        <v>9</v>
      </c>
      <c r="B60" s="67"/>
      <c r="C60" s="68"/>
      <c r="D60" s="67"/>
      <c r="E60" s="68"/>
      <c r="F60" s="67"/>
      <c r="G60" s="68"/>
      <c r="H60" s="67"/>
      <c r="I60" s="69"/>
      <c r="J60" s="17"/>
    </row>
    <row r="61" spans="1:10" s="4" customFormat="1" ht="12.75">
      <c r="A61" s="73" t="s">
        <v>95</v>
      </c>
      <c r="B61" s="70">
        <v>1349.54702</v>
      </c>
      <c r="C61" s="71">
        <v>38217.223939999996</v>
      </c>
      <c r="D61" s="70">
        <v>39258.94351</v>
      </c>
      <c r="E61" s="71">
        <v>307.82745000000295</v>
      </c>
      <c r="F61" s="70"/>
      <c r="G61" s="71">
        <v>289.50345</v>
      </c>
      <c r="H61" s="70">
        <v>18.324</v>
      </c>
      <c r="I61" s="71"/>
      <c r="J61" s="70"/>
    </row>
    <row r="62" spans="1:10" ht="12.75">
      <c r="A62" s="73" t="s">
        <v>33</v>
      </c>
      <c r="B62" s="70">
        <v>5212.03305</v>
      </c>
      <c r="C62" s="71">
        <v>48451.04483</v>
      </c>
      <c r="D62" s="70">
        <v>53432.64435</v>
      </c>
      <c r="E62" s="71">
        <v>230.43352999999374</v>
      </c>
      <c r="F62" s="70"/>
      <c r="G62" s="71">
        <v>150.43386999999998</v>
      </c>
      <c r="H62" s="70">
        <v>79.99966</v>
      </c>
      <c r="I62" s="71"/>
      <c r="J62" s="70"/>
    </row>
    <row r="63" spans="1:10" ht="12.75">
      <c r="A63" s="74" t="s">
        <v>96</v>
      </c>
      <c r="B63" s="70">
        <v>2381.47563</v>
      </c>
      <c r="C63" s="71">
        <v>28827.386280000002</v>
      </c>
      <c r="D63" s="70">
        <v>30987.39027</v>
      </c>
      <c r="E63" s="71">
        <v>221.4716400000006</v>
      </c>
      <c r="F63" s="70"/>
      <c r="G63" s="71">
        <v>199.47164</v>
      </c>
      <c r="H63" s="70">
        <v>22</v>
      </c>
      <c r="I63" s="71"/>
      <c r="J63" s="70"/>
    </row>
    <row r="64" spans="1:10" ht="12.75">
      <c r="A64" s="73" t="s">
        <v>97</v>
      </c>
      <c r="B64" s="70">
        <v>2053.27331</v>
      </c>
      <c r="C64" s="71">
        <v>41048.743299999995</v>
      </c>
      <c r="D64" s="70">
        <v>42820.90579</v>
      </c>
      <c r="E64" s="71">
        <v>281.1108200000003</v>
      </c>
      <c r="F64" s="70"/>
      <c r="G64" s="71">
        <v>241.11082000000002</v>
      </c>
      <c r="H64" s="70">
        <v>40</v>
      </c>
      <c r="I64" s="71"/>
      <c r="J64" s="70"/>
    </row>
    <row r="65" spans="1:10" ht="12.75">
      <c r="A65" s="73" t="s">
        <v>111</v>
      </c>
      <c r="B65" s="70">
        <v>3565.333</v>
      </c>
      <c r="C65" s="71">
        <v>45338.56537</v>
      </c>
      <c r="D65" s="70">
        <v>48852.38037</v>
      </c>
      <c r="E65" s="71">
        <v>51.518</v>
      </c>
      <c r="F65" s="70"/>
      <c r="G65" s="71">
        <v>46.718</v>
      </c>
      <c r="H65" s="70">
        <v>4.8</v>
      </c>
      <c r="I65" s="71"/>
      <c r="J65" s="70"/>
    </row>
    <row r="66" spans="1:10" ht="12.75">
      <c r="A66" s="73" t="s">
        <v>98</v>
      </c>
      <c r="B66" s="70">
        <v>2909.72015</v>
      </c>
      <c r="C66" s="71">
        <v>33160.10509</v>
      </c>
      <c r="D66" s="70">
        <v>36063.253079999995</v>
      </c>
      <c r="E66" s="71">
        <v>6.5721600000038745</v>
      </c>
      <c r="F66" s="70"/>
      <c r="G66" s="71">
        <v>6.57216</v>
      </c>
      <c r="H66" s="70"/>
      <c r="I66" s="71"/>
      <c r="J66" s="70"/>
    </row>
    <row r="67" spans="1:10" ht="12.75">
      <c r="A67" s="73" t="s">
        <v>123</v>
      </c>
      <c r="B67" s="70">
        <v>10063.43537</v>
      </c>
      <c r="C67" s="71">
        <v>110975.23337999999</v>
      </c>
      <c r="D67" s="70">
        <v>120855.04519</v>
      </c>
      <c r="E67" s="71">
        <v>183.62356000000239</v>
      </c>
      <c r="F67" s="70"/>
      <c r="G67" s="71">
        <v>136.35656</v>
      </c>
      <c r="H67" s="70">
        <v>47.267</v>
      </c>
      <c r="I67" s="71"/>
      <c r="J67" s="70"/>
    </row>
    <row r="68" spans="1:10" ht="12.75">
      <c r="A68" s="73" t="s">
        <v>124</v>
      </c>
      <c r="B68" s="70">
        <v>9520.60803</v>
      </c>
      <c r="C68" s="71">
        <v>61995.92744</v>
      </c>
      <c r="D68" s="70">
        <v>71380.75383</v>
      </c>
      <c r="E68" s="71">
        <v>135.7816400000006</v>
      </c>
      <c r="F68" s="70"/>
      <c r="G68" s="71">
        <v>135.78164</v>
      </c>
      <c r="H68" s="70"/>
      <c r="I68" s="71"/>
      <c r="J68" s="70"/>
    </row>
    <row r="69" spans="1:10" ht="12.75" customHeight="1">
      <c r="A69" s="75" t="s">
        <v>125</v>
      </c>
      <c r="B69" s="70">
        <v>7933.16343</v>
      </c>
      <c r="C69" s="71">
        <v>81496.36618000001</v>
      </c>
      <c r="D69" s="70">
        <v>89201.31108</v>
      </c>
      <c r="E69" s="71">
        <v>228.2185300000161</v>
      </c>
      <c r="F69" s="70"/>
      <c r="G69" s="71">
        <v>200.21853</v>
      </c>
      <c r="H69" s="70">
        <v>28</v>
      </c>
      <c r="I69" s="71"/>
      <c r="J69" s="70"/>
    </row>
    <row r="70" spans="1:10" ht="12.75">
      <c r="A70" s="73" t="s">
        <v>112</v>
      </c>
      <c r="B70" s="70">
        <v>3093.0879900000004</v>
      </c>
      <c r="C70" s="71">
        <v>43541.98108</v>
      </c>
      <c r="D70" s="70">
        <v>46369.173240000004</v>
      </c>
      <c r="E70" s="71">
        <v>265.8958299999982</v>
      </c>
      <c r="F70" s="70"/>
      <c r="G70" s="71">
        <v>263.19583</v>
      </c>
      <c r="H70" s="70">
        <v>2.7</v>
      </c>
      <c r="I70" s="71"/>
      <c r="J70" s="70"/>
    </row>
    <row r="71" spans="1:10" ht="12.75">
      <c r="A71" s="74" t="s">
        <v>82</v>
      </c>
      <c r="B71" s="70">
        <v>7839.74373</v>
      </c>
      <c r="C71" s="71">
        <v>78640.32153</v>
      </c>
      <c r="D71" s="70">
        <v>85831.80120999999</v>
      </c>
      <c r="E71" s="72">
        <v>648.2640500000119</v>
      </c>
      <c r="F71" s="70"/>
      <c r="G71" s="71">
        <v>648.12665</v>
      </c>
      <c r="H71" s="70">
        <v>0.1374</v>
      </c>
      <c r="I71" s="71"/>
      <c r="J71" s="70"/>
    </row>
    <row r="72" spans="1:10" ht="12.75">
      <c r="A72" s="73" t="s">
        <v>34</v>
      </c>
      <c r="B72" s="70">
        <v>406.17244</v>
      </c>
      <c r="C72" s="71">
        <v>20860.143</v>
      </c>
      <c r="D72" s="70">
        <v>20996.48098</v>
      </c>
      <c r="E72" s="72">
        <v>269.8344600000009</v>
      </c>
      <c r="F72" s="70"/>
      <c r="G72" s="71">
        <v>249.83445999999998</v>
      </c>
      <c r="H72" s="70">
        <v>20</v>
      </c>
      <c r="I72" s="71"/>
      <c r="J72" s="70"/>
    </row>
    <row r="73" spans="1:10" ht="12.75">
      <c r="A73" s="73" t="s">
        <v>99</v>
      </c>
      <c r="B73" s="70">
        <v>11205.87146</v>
      </c>
      <c r="C73" s="71">
        <v>31719.7654</v>
      </c>
      <c r="D73" s="70">
        <v>42475.428479999995</v>
      </c>
      <c r="E73" s="72">
        <v>450.2083800000027</v>
      </c>
      <c r="F73" s="70"/>
      <c r="G73" s="71">
        <v>450.20838</v>
      </c>
      <c r="H73" s="70"/>
      <c r="I73" s="71"/>
      <c r="J73" s="70"/>
    </row>
    <row r="74" spans="1:10" ht="12.75">
      <c r="A74" s="73" t="s">
        <v>100</v>
      </c>
      <c r="B74" s="70">
        <v>1871.07718</v>
      </c>
      <c r="C74" s="71">
        <v>43346.84734</v>
      </c>
      <c r="D74" s="70">
        <v>45184.331119999995</v>
      </c>
      <c r="E74" s="72">
        <v>33.59340000000596</v>
      </c>
      <c r="F74" s="70"/>
      <c r="G74" s="71">
        <v>33.5934</v>
      </c>
      <c r="H74" s="70"/>
      <c r="I74" s="71"/>
      <c r="J74" s="70"/>
    </row>
    <row r="75" spans="1:10" ht="12.75" customHeight="1">
      <c r="A75" s="73" t="s">
        <v>101</v>
      </c>
      <c r="B75" s="70">
        <v>833.9361700000001</v>
      </c>
      <c r="C75" s="71">
        <v>57447.0281</v>
      </c>
      <c r="D75" s="70">
        <v>57904.9989</v>
      </c>
      <c r="E75" s="72">
        <v>375.9653700000048</v>
      </c>
      <c r="F75" s="70"/>
      <c r="G75" s="71">
        <v>338.37137</v>
      </c>
      <c r="H75" s="70">
        <v>37.594</v>
      </c>
      <c r="I75" s="71"/>
      <c r="J75" s="70"/>
    </row>
    <row r="76" spans="1:10" ht="12.75">
      <c r="A76" s="73" t="s">
        <v>35</v>
      </c>
      <c r="B76" s="70">
        <v>84.14177000000001</v>
      </c>
      <c r="C76" s="71">
        <v>11326.78766</v>
      </c>
      <c r="D76" s="70">
        <v>11399.53692</v>
      </c>
      <c r="E76" s="72">
        <v>11.392509999999776</v>
      </c>
      <c r="F76" s="70"/>
      <c r="G76" s="71">
        <v>10.39251</v>
      </c>
      <c r="H76" s="70">
        <v>1</v>
      </c>
      <c r="I76" s="71"/>
      <c r="J76" s="70"/>
    </row>
    <row r="77" spans="1:10" ht="12.75" customHeight="1">
      <c r="A77" s="73" t="s">
        <v>126</v>
      </c>
      <c r="B77" s="70">
        <v>64.47724</v>
      </c>
      <c r="C77" s="71">
        <v>6572.8945</v>
      </c>
      <c r="D77" s="70">
        <v>6634.7765</v>
      </c>
      <c r="E77" s="72">
        <v>2.5952400000002234</v>
      </c>
      <c r="F77" s="70"/>
      <c r="G77" s="71">
        <v>2.34524</v>
      </c>
      <c r="H77" s="70">
        <v>0.25</v>
      </c>
      <c r="I77" s="71"/>
      <c r="J77" s="70"/>
    </row>
    <row r="78" spans="1:10" ht="12.75">
      <c r="A78" s="73" t="s">
        <v>113</v>
      </c>
      <c r="B78" s="70">
        <v>4399.76051</v>
      </c>
      <c r="C78" s="71">
        <v>113740.72026999999</v>
      </c>
      <c r="D78" s="70">
        <v>118047.99290000001</v>
      </c>
      <c r="E78" s="72">
        <v>92.48787999999523</v>
      </c>
      <c r="F78" s="70"/>
      <c r="G78" s="71">
        <v>52.48788</v>
      </c>
      <c r="H78" s="70">
        <v>40</v>
      </c>
      <c r="I78" s="71"/>
      <c r="J78" s="70"/>
    </row>
    <row r="79" spans="1:10" ht="12.75">
      <c r="A79" s="73" t="s">
        <v>114</v>
      </c>
      <c r="B79" s="70">
        <v>692.36133</v>
      </c>
      <c r="C79" s="71">
        <v>52728.61331</v>
      </c>
      <c r="D79" s="70">
        <v>53164.07021</v>
      </c>
      <c r="E79" s="72">
        <v>256.9044299999997</v>
      </c>
      <c r="F79" s="70"/>
      <c r="G79" s="71">
        <v>228.90443</v>
      </c>
      <c r="H79" s="70">
        <v>28</v>
      </c>
      <c r="I79" s="71"/>
      <c r="J79" s="70"/>
    </row>
    <row r="80" spans="1:10" ht="12.75">
      <c r="A80" s="73" t="s">
        <v>36</v>
      </c>
      <c r="B80" s="70">
        <v>15489.89056</v>
      </c>
      <c r="C80" s="71">
        <v>9988.742</v>
      </c>
      <c r="D80" s="70">
        <v>24885.702839999998</v>
      </c>
      <c r="E80" s="72">
        <v>592.9297200000026</v>
      </c>
      <c r="F80" s="70"/>
      <c r="G80" s="71">
        <v>265.85113</v>
      </c>
      <c r="H80" s="70">
        <v>327.07859</v>
      </c>
      <c r="I80" s="71"/>
      <c r="J80" s="70"/>
    </row>
    <row r="81" spans="1:10" ht="12.75">
      <c r="A81" s="73" t="s">
        <v>102</v>
      </c>
      <c r="B81" s="70">
        <v>10776.33151</v>
      </c>
      <c r="C81" s="71">
        <v>54790.79779</v>
      </c>
      <c r="D81" s="70">
        <v>65374.52627</v>
      </c>
      <c r="E81" s="72">
        <v>192.60302999999374</v>
      </c>
      <c r="F81" s="70"/>
      <c r="G81" s="71">
        <v>142.60303</v>
      </c>
      <c r="H81" s="70">
        <v>50</v>
      </c>
      <c r="I81" s="71"/>
      <c r="J81" s="70"/>
    </row>
    <row r="82" spans="1:10" ht="12.75">
      <c r="A82" s="73" t="s">
        <v>115</v>
      </c>
      <c r="B82" s="70">
        <v>7970.83162</v>
      </c>
      <c r="C82" s="71">
        <v>8562.910199999998</v>
      </c>
      <c r="D82" s="70">
        <v>16472.33496</v>
      </c>
      <c r="E82" s="72">
        <v>61.406859999999405</v>
      </c>
      <c r="F82" s="70"/>
      <c r="G82" s="71">
        <v>55.40686</v>
      </c>
      <c r="H82" s="70">
        <v>6</v>
      </c>
      <c r="I82" s="71"/>
      <c r="J82" s="70"/>
    </row>
    <row r="83" spans="1:10" ht="12.75">
      <c r="A83" s="73" t="s">
        <v>37</v>
      </c>
      <c r="B83" s="70">
        <v>1449.9539399999999</v>
      </c>
      <c r="C83" s="71">
        <v>27123.87923</v>
      </c>
      <c r="D83" s="70">
        <v>28438.74541</v>
      </c>
      <c r="E83" s="72">
        <v>135.08776000000165</v>
      </c>
      <c r="F83" s="70"/>
      <c r="G83" s="71">
        <v>121.57875999999999</v>
      </c>
      <c r="H83" s="70">
        <v>13.509</v>
      </c>
      <c r="I83" s="71"/>
      <c r="J83" s="70"/>
    </row>
    <row r="84" spans="1:10" ht="12.75">
      <c r="A84" s="74" t="s">
        <v>127</v>
      </c>
      <c r="B84" s="70">
        <v>18046.68825</v>
      </c>
      <c r="C84" s="71">
        <v>65942.52146</v>
      </c>
      <c r="D84" s="70">
        <v>83788.95879</v>
      </c>
      <c r="E84" s="72">
        <v>200.2509200000018</v>
      </c>
      <c r="F84" s="70"/>
      <c r="G84" s="71">
        <v>50.25092</v>
      </c>
      <c r="H84" s="70">
        <v>150</v>
      </c>
      <c r="I84" s="71"/>
      <c r="J84" s="70"/>
    </row>
    <row r="85" spans="1:10" ht="12.75">
      <c r="A85" s="73" t="s">
        <v>103</v>
      </c>
      <c r="B85" s="70">
        <v>4557.138</v>
      </c>
      <c r="C85" s="71">
        <v>37746.285299999996</v>
      </c>
      <c r="D85" s="70">
        <v>42013.52429</v>
      </c>
      <c r="E85" s="72">
        <v>289.89900999999793</v>
      </c>
      <c r="F85" s="70"/>
      <c r="G85" s="71">
        <v>239.89901</v>
      </c>
      <c r="H85" s="70">
        <v>50</v>
      </c>
      <c r="I85" s="71"/>
      <c r="J85" s="70"/>
    </row>
    <row r="86" spans="1:10" ht="12.75">
      <c r="A86" s="73" t="s">
        <v>38</v>
      </c>
      <c r="B86" s="70">
        <v>379.30765</v>
      </c>
      <c r="C86" s="71">
        <v>21126.17094</v>
      </c>
      <c r="D86" s="70">
        <v>21219.2602</v>
      </c>
      <c r="E86" s="72">
        <v>286.21839000000057</v>
      </c>
      <c r="F86" s="70"/>
      <c r="G86" s="71">
        <v>241.81839000000002</v>
      </c>
      <c r="H86" s="70">
        <v>44.4</v>
      </c>
      <c r="I86" s="71"/>
      <c r="J86" s="70"/>
    </row>
    <row r="87" spans="1:10" ht="12.75">
      <c r="A87" s="73" t="s">
        <v>104</v>
      </c>
      <c r="B87" s="70">
        <v>7653.1972000000005</v>
      </c>
      <c r="C87" s="71">
        <v>52705.75842</v>
      </c>
      <c r="D87" s="70">
        <v>60176.77986</v>
      </c>
      <c r="E87" s="72">
        <v>182.17576000000537</v>
      </c>
      <c r="F87" s="70"/>
      <c r="G87" s="71">
        <v>139.17576</v>
      </c>
      <c r="H87" s="70">
        <v>43</v>
      </c>
      <c r="I87" s="71"/>
      <c r="J87" s="70"/>
    </row>
    <row r="88" spans="1:10" ht="12.75">
      <c r="A88" s="73" t="s">
        <v>105</v>
      </c>
      <c r="B88" s="70">
        <v>3563.79287</v>
      </c>
      <c r="C88" s="71">
        <v>22776.80831</v>
      </c>
      <c r="D88" s="70">
        <v>26148.73734</v>
      </c>
      <c r="E88" s="72">
        <v>191.86383999999984</v>
      </c>
      <c r="F88" s="70"/>
      <c r="G88" s="71">
        <v>191.86384</v>
      </c>
      <c r="H88" s="70"/>
      <c r="I88" s="71"/>
      <c r="J88" s="70"/>
    </row>
    <row r="89" spans="1:10" ht="12.75">
      <c r="A89" s="73" t="s">
        <v>39</v>
      </c>
      <c r="B89" s="70">
        <v>3478.34967</v>
      </c>
      <c r="C89" s="71">
        <v>22885.29348</v>
      </c>
      <c r="D89" s="70">
        <v>26337.55805</v>
      </c>
      <c r="E89" s="72">
        <v>26.085099999997766</v>
      </c>
      <c r="F89" s="70"/>
      <c r="G89" s="71">
        <v>23.476599999999998</v>
      </c>
      <c r="H89" s="70">
        <v>2.6085</v>
      </c>
      <c r="I89" s="71"/>
      <c r="J89" s="70"/>
    </row>
    <row r="90" spans="1:10" ht="12.75">
      <c r="A90" s="74" t="s">
        <v>83</v>
      </c>
      <c r="B90" s="70">
        <v>1118.181</v>
      </c>
      <c r="C90" s="71">
        <v>36923.9941</v>
      </c>
      <c r="D90" s="70">
        <v>37470.04479</v>
      </c>
      <c r="E90" s="72">
        <v>572.1303100000024</v>
      </c>
      <c r="F90" s="70"/>
      <c r="G90" s="71">
        <v>513.56337</v>
      </c>
      <c r="H90" s="70">
        <v>58.56694</v>
      </c>
      <c r="I90" s="71"/>
      <c r="J90" s="70"/>
    </row>
    <row r="91" spans="1:10" ht="12.75">
      <c r="A91" s="73" t="s">
        <v>106</v>
      </c>
      <c r="B91" s="70">
        <v>4115.10073</v>
      </c>
      <c r="C91" s="71">
        <v>32760.50293</v>
      </c>
      <c r="D91" s="70">
        <v>36772.09938</v>
      </c>
      <c r="E91" s="72">
        <v>103.50427999999374</v>
      </c>
      <c r="F91" s="70"/>
      <c r="G91" s="71">
        <v>82.80428</v>
      </c>
      <c r="H91" s="70">
        <v>20.7</v>
      </c>
      <c r="I91" s="71"/>
      <c r="J91" s="70"/>
    </row>
    <row r="92" spans="1:10" ht="12.75">
      <c r="A92" s="73" t="s">
        <v>59</v>
      </c>
      <c r="B92" s="70">
        <v>2648.6883599999996</v>
      </c>
      <c r="C92" s="71">
        <v>26490.558960000002</v>
      </c>
      <c r="D92" s="70">
        <v>28934.142239999997</v>
      </c>
      <c r="E92" s="72">
        <v>205.10508000000195</v>
      </c>
      <c r="F92" s="70"/>
      <c r="G92" s="71">
        <v>184.59508</v>
      </c>
      <c r="H92" s="70">
        <v>20.51</v>
      </c>
      <c r="I92" s="71"/>
      <c r="J92" s="70"/>
    </row>
    <row r="93" spans="1:10" ht="12.75">
      <c r="A93" s="73" t="s">
        <v>57</v>
      </c>
      <c r="B93" s="70">
        <v>131.85601</v>
      </c>
      <c r="C93" s="71">
        <v>19693.2078</v>
      </c>
      <c r="D93" s="70">
        <v>19825.06381</v>
      </c>
      <c r="E93" s="72"/>
      <c r="F93" s="70"/>
      <c r="G93" s="71"/>
      <c r="H93" s="70"/>
      <c r="I93" s="71"/>
      <c r="J93" s="70"/>
    </row>
    <row r="94" spans="1:10" ht="12.75">
      <c r="A94" s="73" t="s">
        <v>40</v>
      </c>
      <c r="B94" s="70">
        <v>369.81786999999997</v>
      </c>
      <c r="C94" s="71">
        <v>24883.44647</v>
      </c>
      <c r="D94" s="70">
        <v>25184.993140000002</v>
      </c>
      <c r="E94" s="72">
        <v>68.27119999999925</v>
      </c>
      <c r="F94" s="70"/>
      <c r="G94" s="71">
        <v>61.444199999999995</v>
      </c>
      <c r="H94" s="70">
        <v>6.827</v>
      </c>
      <c r="I94" s="71"/>
      <c r="J94" s="70"/>
    </row>
    <row r="95" spans="1:10" ht="12.75">
      <c r="A95" s="73" t="s">
        <v>58</v>
      </c>
      <c r="B95" s="70">
        <v>750.58475</v>
      </c>
      <c r="C95" s="71">
        <v>23712.229829999997</v>
      </c>
      <c r="D95" s="70">
        <v>24226.9309</v>
      </c>
      <c r="E95" s="72">
        <v>235.8836799999997</v>
      </c>
      <c r="F95" s="70"/>
      <c r="G95" s="71">
        <v>235.88368</v>
      </c>
      <c r="H95" s="70"/>
      <c r="I95" s="71"/>
      <c r="J95" s="70"/>
    </row>
    <row r="96" spans="1:10" ht="12.75">
      <c r="A96" s="73" t="s">
        <v>41</v>
      </c>
      <c r="B96" s="70">
        <v>1410.92852</v>
      </c>
      <c r="C96" s="71">
        <v>46740.8428</v>
      </c>
      <c r="D96" s="70">
        <v>48020.90965</v>
      </c>
      <c r="E96" s="72">
        <v>130.8616700000018</v>
      </c>
      <c r="F96" s="70"/>
      <c r="G96" s="71">
        <v>117.86167</v>
      </c>
      <c r="H96" s="70">
        <v>13</v>
      </c>
      <c r="I96" s="71"/>
      <c r="J96" s="70"/>
    </row>
    <row r="97" spans="1:10" ht="12.75">
      <c r="A97" s="74" t="s">
        <v>116</v>
      </c>
      <c r="B97" s="70">
        <v>6429.523450000001</v>
      </c>
      <c r="C97" s="71">
        <v>43086.63427</v>
      </c>
      <c r="D97" s="70">
        <v>48960.5026</v>
      </c>
      <c r="E97" s="72">
        <v>555.6551200000048</v>
      </c>
      <c r="F97" s="70"/>
      <c r="G97" s="71">
        <v>258.20903</v>
      </c>
      <c r="H97" s="70">
        <v>297.44609</v>
      </c>
      <c r="I97" s="71"/>
      <c r="J97" s="70"/>
    </row>
    <row r="98" spans="1:10" s="5" customFormat="1" ht="12.75">
      <c r="A98" s="73" t="s">
        <v>107</v>
      </c>
      <c r="B98" s="70">
        <v>1177.12677</v>
      </c>
      <c r="C98" s="71">
        <v>28106.43544</v>
      </c>
      <c r="D98" s="70">
        <v>29135.3543</v>
      </c>
      <c r="E98" s="72">
        <v>148.20791000000014</v>
      </c>
      <c r="F98" s="70"/>
      <c r="G98" s="71">
        <v>141.91991000000002</v>
      </c>
      <c r="H98" s="70"/>
      <c r="I98" s="71">
        <v>6.288</v>
      </c>
      <c r="J98" s="70"/>
    </row>
    <row r="99" spans="1:10" ht="12.75">
      <c r="A99" s="73" t="s">
        <v>128</v>
      </c>
      <c r="B99" s="70">
        <v>1543.0878</v>
      </c>
      <c r="C99" s="71">
        <v>31614.119</v>
      </c>
      <c r="D99" s="70">
        <v>33017.58697</v>
      </c>
      <c r="E99" s="72">
        <v>139.61983000000194</v>
      </c>
      <c r="F99" s="70"/>
      <c r="G99" s="71">
        <v>67.85083</v>
      </c>
      <c r="H99" s="70">
        <v>7.539</v>
      </c>
      <c r="I99" s="71">
        <v>64.23</v>
      </c>
      <c r="J99" s="70"/>
    </row>
    <row r="100" spans="1:10" s="5" customFormat="1" ht="12.75">
      <c r="A100" s="74" t="s">
        <v>108</v>
      </c>
      <c r="B100" s="70">
        <v>7055.48284</v>
      </c>
      <c r="C100" s="71">
        <v>82341.04725</v>
      </c>
      <c r="D100" s="70">
        <v>88158.68108</v>
      </c>
      <c r="E100" s="72">
        <v>1237.8490100000054</v>
      </c>
      <c r="F100" s="70"/>
      <c r="G100" s="71">
        <v>1037.84901</v>
      </c>
      <c r="H100" s="70">
        <v>200</v>
      </c>
      <c r="I100" s="71"/>
      <c r="J100" s="70"/>
    </row>
    <row r="101" spans="1:10" ht="12.75">
      <c r="A101" s="75" t="s">
        <v>117</v>
      </c>
      <c r="B101" s="70">
        <v>11542.555779999999</v>
      </c>
      <c r="C101" s="71">
        <v>91871.76464</v>
      </c>
      <c r="D101" s="70">
        <v>103208.44257</v>
      </c>
      <c r="E101" s="72">
        <v>205.87785000000895</v>
      </c>
      <c r="F101" s="70"/>
      <c r="G101" s="71">
        <v>30.87785</v>
      </c>
      <c r="H101" s="70">
        <v>175</v>
      </c>
      <c r="I101" s="71"/>
      <c r="J101" s="70"/>
    </row>
    <row r="102" spans="1:10" ht="12.75">
      <c r="A102" s="73" t="s">
        <v>109</v>
      </c>
      <c r="B102" s="70">
        <v>2136.98413</v>
      </c>
      <c r="C102" s="71">
        <v>14022.965400000001</v>
      </c>
      <c r="D102" s="70">
        <v>15961.337599999999</v>
      </c>
      <c r="E102" s="72">
        <v>198.61193000000156</v>
      </c>
      <c r="F102" s="70"/>
      <c r="G102" s="71">
        <v>194.61193</v>
      </c>
      <c r="H102" s="70">
        <v>4</v>
      </c>
      <c r="I102" s="71"/>
      <c r="J102" s="70"/>
    </row>
    <row r="103" spans="1:10" ht="12.75">
      <c r="A103" s="73" t="s">
        <v>118</v>
      </c>
      <c r="B103" s="70">
        <v>55.69275</v>
      </c>
      <c r="C103" s="71">
        <v>22673.6525</v>
      </c>
      <c r="D103" s="70">
        <v>22718.1908</v>
      </c>
      <c r="E103" s="72">
        <v>11.154449999999255</v>
      </c>
      <c r="F103" s="70"/>
      <c r="G103" s="71">
        <v>11.15445</v>
      </c>
      <c r="H103" s="70"/>
      <c r="I103" s="71"/>
      <c r="J103" s="70"/>
    </row>
    <row r="104" spans="1:10" ht="12.75">
      <c r="A104" s="73" t="s">
        <v>42</v>
      </c>
      <c r="B104" s="70">
        <v>5681.624400000001</v>
      </c>
      <c r="C104" s="71">
        <v>31764.86803</v>
      </c>
      <c r="D104" s="70">
        <v>37145.11636</v>
      </c>
      <c r="E104" s="72">
        <v>301.3760700000003</v>
      </c>
      <c r="F104" s="70"/>
      <c r="G104" s="71">
        <v>241.10607000000002</v>
      </c>
      <c r="H104" s="70">
        <v>60.27</v>
      </c>
      <c r="I104" s="71"/>
      <c r="J104" s="70"/>
    </row>
    <row r="105" spans="1:10" ht="12.75" customHeight="1">
      <c r="A105" s="73" t="s">
        <v>129</v>
      </c>
      <c r="B105" s="70">
        <v>2629.16005</v>
      </c>
      <c r="C105" s="71">
        <v>34742.47305</v>
      </c>
      <c r="D105" s="70">
        <v>37371.6331</v>
      </c>
      <c r="E105" s="72"/>
      <c r="F105" s="70"/>
      <c r="G105" s="71"/>
      <c r="H105" s="70"/>
      <c r="I105" s="71"/>
      <c r="J105" s="70"/>
    </row>
    <row r="106" spans="1:10" ht="12.75">
      <c r="A106" s="73" t="s">
        <v>43</v>
      </c>
      <c r="B106" s="70">
        <v>3959.99546</v>
      </c>
      <c r="C106" s="71">
        <v>26215.27617</v>
      </c>
      <c r="D106" s="70">
        <v>30116.975309999998</v>
      </c>
      <c r="E106" s="72">
        <v>58.29632000000402</v>
      </c>
      <c r="F106" s="70"/>
      <c r="G106" s="71">
        <v>52.49632</v>
      </c>
      <c r="H106" s="70">
        <v>5.8</v>
      </c>
      <c r="I106" s="71"/>
      <c r="J106" s="70"/>
    </row>
    <row r="107" spans="1:10" ht="12.75">
      <c r="A107" s="73" t="s">
        <v>119</v>
      </c>
      <c r="B107" s="70">
        <v>7524.53975</v>
      </c>
      <c r="C107" s="71">
        <v>59180.16635</v>
      </c>
      <c r="D107" s="70">
        <v>66406.05911</v>
      </c>
      <c r="E107" s="72">
        <v>298.64699000000206</v>
      </c>
      <c r="F107" s="70"/>
      <c r="G107" s="71">
        <v>68.64699</v>
      </c>
      <c r="H107" s="70">
        <v>230</v>
      </c>
      <c r="I107" s="71"/>
      <c r="J107" s="70"/>
    </row>
    <row r="108" spans="1:10" ht="12.75" customHeight="1">
      <c r="A108" s="73" t="s">
        <v>120</v>
      </c>
      <c r="B108" s="70">
        <v>3116.1267799999996</v>
      </c>
      <c r="C108" s="71">
        <v>30492.57906</v>
      </c>
      <c r="D108" s="70">
        <v>33462.03309</v>
      </c>
      <c r="E108" s="72">
        <v>146.67274999999628</v>
      </c>
      <c r="F108" s="70"/>
      <c r="G108" s="71">
        <v>136.67275</v>
      </c>
      <c r="H108" s="70">
        <v>10</v>
      </c>
      <c r="I108" s="71"/>
      <c r="J108" s="70"/>
    </row>
    <row r="109" spans="1:10" ht="12.75">
      <c r="A109" s="73" t="s">
        <v>130</v>
      </c>
      <c r="B109" s="70">
        <v>2752.66456</v>
      </c>
      <c r="C109" s="71">
        <v>22771.91464</v>
      </c>
      <c r="D109" s="70">
        <v>25458.51079</v>
      </c>
      <c r="E109" s="72">
        <v>66.06841000000014</v>
      </c>
      <c r="F109" s="70"/>
      <c r="G109" s="71">
        <v>50.947410000000005</v>
      </c>
      <c r="H109" s="70">
        <v>15.121</v>
      </c>
      <c r="I109" s="71"/>
      <c r="J109" s="70"/>
    </row>
    <row r="110" spans="1:10" ht="12.75">
      <c r="A110" s="73" t="s">
        <v>131</v>
      </c>
      <c r="B110" s="70">
        <v>8287.60094</v>
      </c>
      <c r="C110" s="71">
        <v>32235.24597</v>
      </c>
      <c r="D110" s="70">
        <v>40172.01208</v>
      </c>
      <c r="E110" s="72">
        <v>350.8348299999982</v>
      </c>
      <c r="F110" s="70"/>
      <c r="G110" s="71">
        <v>350.83483</v>
      </c>
      <c r="H110" s="70"/>
      <c r="I110" s="71"/>
      <c r="J110" s="70"/>
    </row>
    <row r="111" spans="1:10" ht="12.75">
      <c r="A111" s="73" t="s">
        <v>44</v>
      </c>
      <c r="B111" s="70">
        <v>811.12677</v>
      </c>
      <c r="C111" s="71">
        <v>9241.153</v>
      </c>
      <c r="D111" s="70">
        <v>9765.61325</v>
      </c>
      <c r="E111" s="72">
        <v>286.66651999999954</v>
      </c>
      <c r="F111" s="70"/>
      <c r="G111" s="71">
        <v>251.06652</v>
      </c>
      <c r="H111" s="70">
        <v>28.6</v>
      </c>
      <c r="I111" s="71">
        <v>7</v>
      </c>
      <c r="J111" s="70"/>
    </row>
    <row r="112" spans="1:10" ht="12.75">
      <c r="A112" s="73" t="s">
        <v>45</v>
      </c>
      <c r="B112" s="70">
        <v>1190.15715</v>
      </c>
      <c r="C112" s="71">
        <v>15944.648</v>
      </c>
      <c r="D112" s="70">
        <v>16528.66202</v>
      </c>
      <c r="E112" s="72">
        <v>606.1431299999989</v>
      </c>
      <c r="F112" s="70"/>
      <c r="G112" s="71">
        <v>340.43713</v>
      </c>
      <c r="H112" s="70"/>
      <c r="I112" s="71">
        <v>265.71</v>
      </c>
      <c r="J112" s="70"/>
    </row>
    <row r="113" spans="1:10" ht="12.75">
      <c r="A113" s="73" t="s">
        <v>46</v>
      </c>
      <c r="B113" s="70">
        <v>29.38522</v>
      </c>
      <c r="C113" s="71">
        <v>7456.28</v>
      </c>
      <c r="D113" s="70">
        <v>7408.850240000001</v>
      </c>
      <c r="E113" s="72">
        <v>76.81497999999952</v>
      </c>
      <c r="F113" s="70"/>
      <c r="G113" s="71">
        <v>69.21498</v>
      </c>
      <c r="H113" s="70">
        <v>7.6</v>
      </c>
      <c r="I113" s="71"/>
      <c r="J113" s="70"/>
    </row>
    <row r="114" spans="1:10" ht="12.75">
      <c r="A114" s="73" t="s">
        <v>132</v>
      </c>
      <c r="B114" s="70">
        <v>110.10704</v>
      </c>
      <c r="C114" s="71">
        <v>23612.88173</v>
      </c>
      <c r="D114" s="70">
        <v>23722.98877</v>
      </c>
      <c r="E114" s="72"/>
      <c r="F114" s="70"/>
      <c r="G114" s="71"/>
      <c r="H114" s="70"/>
      <c r="I114" s="71"/>
      <c r="J114" s="70"/>
    </row>
    <row r="115" spans="1:10" ht="12.75">
      <c r="A115" s="73" t="s">
        <v>47</v>
      </c>
      <c r="B115" s="70">
        <v>363.228</v>
      </c>
      <c r="C115" s="71">
        <v>23211.887079999997</v>
      </c>
      <c r="D115" s="70">
        <v>23508.41965</v>
      </c>
      <c r="E115" s="72">
        <v>66.6954299999997</v>
      </c>
      <c r="F115" s="70"/>
      <c r="G115" s="71">
        <v>60.09543</v>
      </c>
      <c r="H115" s="70">
        <v>6.6</v>
      </c>
      <c r="I115" s="71"/>
      <c r="J115" s="70"/>
    </row>
    <row r="116" spans="1:10" ht="12.75">
      <c r="A116" s="73" t="s">
        <v>48</v>
      </c>
      <c r="B116" s="70">
        <v>5734.2212</v>
      </c>
      <c r="C116" s="71">
        <v>46050.096</v>
      </c>
      <c r="D116" s="70">
        <v>51700.9664</v>
      </c>
      <c r="E116" s="72">
        <v>83.35080000000447</v>
      </c>
      <c r="F116" s="70"/>
      <c r="G116" s="71">
        <v>23.3508</v>
      </c>
      <c r="H116" s="70">
        <v>60</v>
      </c>
      <c r="I116" s="71"/>
      <c r="J116" s="70"/>
    </row>
    <row r="117" spans="1:10" ht="12.75">
      <c r="A117" s="74" t="s">
        <v>84</v>
      </c>
      <c r="B117" s="70">
        <v>6844.70147</v>
      </c>
      <c r="C117" s="71">
        <v>47083.007399999995</v>
      </c>
      <c r="D117" s="70">
        <v>53883.19478</v>
      </c>
      <c r="E117" s="72">
        <v>44.51408999999612</v>
      </c>
      <c r="F117" s="70"/>
      <c r="G117" s="71">
        <v>41.026089999999996</v>
      </c>
      <c r="H117" s="70">
        <v>3.488</v>
      </c>
      <c r="I117" s="71"/>
      <c r="J117" s="70"/>
    </row>
    <row r="118" spans="1:10" ht="12.75">
      <c r="A118" s="74" t="s">
        <v>133</v>
      </c>
      <c r="B118" s="70">
        <v>2279.9687400000003</v>
      </c>
      <c r="C118" s="71">
        <v>55513.80962</v>
      </c>
      <c r="D118" s="70">
        <v>57697.916020000004</v>
      </c>
      <c r="E118" s="72">
        <v>95.86233999999612</v>
      </c>
      <c r="F118" s="70"/>
      <c r="G118" s="71">
        <v>95.86234</v>
      </c>
      <c r="H118" s="70"/>
      <c r="I118" s="71"/>
      <c r="J118" s="70"/>
    </row>
    <row r="119" spans="1:10" ht="12.75">
      <c r="A119" s="73" t="s">
        <v>110</v>
      </c>
      <c r="B119" s="70">
        <v>15031.65511</v>
      </c>
      <c r="C119" s="71">
        <v>58625.77912</v>
      </c>
      <c r="D119" s="70">
        <v>73424.38473</v>
      </c>
      <c r="E119" s="72">
        <v>233.0494999999851</v>
      </c>
      <c r="F119" s="70"/>
      <c r="G119" s="71">
        <v>233.0495</v>
      </c>
      <c r="H119" s="70"/>
      <c r="I119" s="71"/>
      <c r="J119" s="70"/>
    </row>
    <row r="120" spans="1:10" ht="12.75">
      <c r="A120" s="73" t="s">
        <v>134</v>
      </c>
      <c r="B120" s="70">
        <v>10143.04973</v>
      </c>
      <c r="C120" s="71">
        <v>64174.975909999994</v>
      </c>
      <c r="D120" s="70">
        <v>73947.92228</v>
      </c>
      <c r="E120" s="72">
        <v>370.1033599999994</v>
      </c>
      <c r="F120" s="70"/>
      <c r="G120" s="71">
        <v>365.10336</v>
      </c>
      <c r="H120" s="70">
        <v>5</v>
      </c>
      <c r="I120" s="71"/>
      <c r="J120" s="70"/>
    </row>
    <row r="121" spans="1:10" ht="12.75">
      <c r="A121" s="73" t="s">
        <v>49</v>
      </c>
      <c r="B121" s="70">
        <v>918.26834</v>
      </c>
      <c r="C121" s="71">
        <v>60546.98771</v>
      </c>
      <c r="D121" s="70">
        <v>61390.87346</v>
      </c>
      <c r="E121" s="72">
        <v>74.38259000000357</v>
      </c>
      <c r="F121" s="70"/>
      <c r="G121" s="71">
        <v>1.44333</v>
      </c>
      <c r="H121" s="70">
        <v>72.93925999999999</v>
      </c>
      <c r="I121" s="71"/>
      <c r="J121" s="70"/>
    </row>
    <row r="122" spans="1:10" ht="12.75" customHeight="1">
      <c r="A122" s="74" t="s">
        <v>85</v>
      </c>
      <c r="B122" s="70">
        <v>5635.54132</v>
      </c>
      <c r="C122" s="71">
        <v>40590.2362</v>
      </c>
      <c r="D122" s="70">
        <v>45152.145939999995</v>
      </c>
      <c r="E122" s="72">
        <v>1073.6315800000057</v>
      </c>
      <c r="F122" s="70"/>
      <c r="G122" s="71">
        <v>752.6799</v>
      </c>
      <c r="H122" s="70">
        <v>320.95168</v>
      </c>
      <c r="I122" s="71"/>
      <c r="J122" s="70"/>
    </row>
    <row r="123" spans="1:10" ht="12.75">
      <c r="A123" s="73" t="s">
        <v>60</v>
      </c>
      <c r="B123" s="70">
        <v>438.8737</v>
      </c>
      <c r="C123" s="71">
        <v>28145.54961</v>
      </c>
      <c r="D123" s="70">
        <v>28516.811980000002</v>
      </c>
      <c r="E123" s="72">
        <v>67.61132999999822</v>
      </c>
      <c r="F123" s="70"/>
      <c r="G123" s="71">
        <v>42.4195</v>
      </c>
      <c r="H123" s="70">
        <v>25.191830000000003</v>
      </c>
      <c r="I123" s="71"/>
      <c r="J123" s="70"/>
    </row>
    <row r="124" spans="1:10" ht="12.75">
      <c r="A124" s="73" t="s">
        <v>61</v>
      </c>
      <c r="B124" s="70">
        <v>654.19597</v>
      </c>
      <c r="C124" s="71">
        <v>16567.75735</v>
      </c>
      <c r="D124" s="70">
        <v>17220.254539999998</v>
      </c>
      <c r="E124" s="72">
        <v>1.6987800000011921</v>
      </c>
      <c r="F124" s="70"/>
      <c r="G124" s="71">
        <v>1.69878</v>
      </c>
      <c r="H124" s="70"/>
      <c r="I124" s="71"/>
      <c r="J124" s="70"/>
    </row>
    <row r="125" spans="1:10" ht="12.75" customHeight="1">
      <c r="A125" s="73" t="s">
        <v>135</v>
      </c>
      <c r="B125" s="70">
        <v>18.223779999999998</v>
      </c>
      <c r="C125" s="71">
        <v>14706.331</v>
      </c>
      <c r="D125" s="70">
        <v>14707.20283</v>
      </c>
      <c r="E125" s="72">
        <v>17.351949999999256</v>
      </c>
      <c r="F125" s="70"/>
      <c r="G125" s="71">
        <v>15.62195</v>
      </c>
      <c r="H125" s="70">
        <v>1.73</v>
      </c>
      <c r="I125" s="71"/>
      <c r="J125" s="70"/>
    </row>
    <row r="126" spans="1:10" ht="12.75">
      <c r="A126" s="73" t="s">
        <v>50</v>
      </c>
      <c r="B126" s="70">
        <v>571.565</v>
      </c>
      <c r="C126" s="71">
        <v>11291.851</v>
      </c>
      <c r="D126" s="70">
        <v>11622.51424</v>
      </c>
      <c r="E126" s="72">
        <v>240.90175999999977</v>
      </c>
      <c r="F126" s="70"/>
      <c r="G126" s="71">
        <v>216.81176000000002</v>
      </c>
      <c r="H126" s="70">
        <v>24.09</v>
      </c>
      <c r="I126" s="71"/>
      <c r="J126" s="70"/>
    </row>
    <row r="127" spans="1:10" ht="12.75">
      <c r="A127" s="73" t="s">
        <v>51</v>
      </c>
      <c r="B127" s="70">
        <v>447.378</v>
      </c>
      <c r="C127" s="71">
        <v>17276.2588</v>
      </c>
      <c r="D127" s="70">
        <v>17716.34964</v>
      </c>
      <c r="E127" s="72">
        <v>7.287160000000149</v>
      </c>
      <c r="F127" s="70"/>
      <c r="G127" s="71">
        <v>7.28716</v>
      </c>
      <c r="H127" s="70"/>
      <c r="I127" s="71"/>
      <c r="J127" s="70"/>
    </row>
    <row r="128" spans="1:10" ht="12.75">
      <c r="A128" s="73" t="s">
        <v>52</v>
      </c>
      <c r="B128" s="70">
        <v>307.61735999999996</v>
      </c>
      <c r="C128" s="71">
        <v>16311.933</v>
      </c>
      <c r="D128" s="70">
        <v>16382.77867</v>
      </c>
      <c r="E128" s="72">
        <v>236.77168999999947</v>
      </c>
      <c r="F128" s="70"/>
      <c r="G128" s="71">
        <v>192.77169</v>
      </c>
      <c r="H128" s="70">
        <v>44</v>
      </c>
      <c r="I128" s="71"/>
      <c r="J128" s="70"/>
    </row>
    <row r="129" spans="1:10" ht="12.75">
      <c r="A129" s="73" t="s">
        <v>53</v>
      </c>
      <c r="B129" s="70">
        <v>177.93202</v>
      </c>
      <c r="C129" s="71">
        <v>21067.789129999997</v>
      </c>
      <c r="D129" s="70">
        <v>21229.55848</v>
      </c>
      <c r="E129" s="72">
        <v>16.162669999998062</v>
      </c>
      <c r="F129" s="70"/>
      <c r="G129" s="71">
        <v>14.56267</v>
      </c>
      <c r="H129" s="70">
        <v>1.6</v>
      </c>
      <c r="I129" s="71"/>
      <c r="J129" s="70"/>
    </row>
    <row r="130" spans="1:10" ht="12.75">
      <c r="A130" s="73" t="s">
        <v>54</v>
      </c>
      <c r="B130" s="70">
        <v>11.47494</v>
      </c>
      <c r="C130" s="71">
        <v>5617.52246</v>
      </c>
      <c r="D130" s="70">
        <v>5560.43729</v>
      </c>
      <c r="E130" s="72">
        <v>68.56011000000034</v>
      </c>
      <c r="F130" s="70"/>
      <c r="G130" s="71">
        <v>68.56011</v>
      </c>
      <c r="H130" s="70"/>
      <c r="I130" s="71"/>
      <c r="J130" s="70"/>
    </row>
    <row r="131" spans="1:10" ht="12.75" customHeight="1">
      <c r="A131" s="73" t="s">
        <v>121</v>
      </c>
      <c r="B131" s="70">
        <v>329.90191999999996</v>
      </c>
      <c r="C131" s="71">
        <v>19803.354</v>
      </c>
      <c r="D131" s="70">
        <v>20062.732</v>
      </c>
      <c r="E131" s="72">
        <v>70.5239200000018</v>
      </c>
      <c r="F131" s="70"/>
      <c r="G131" s="71">
        <v>70.52392</v>
      </c>
      <c r="H131" s="70"/>
      <c r="I131" s="71"/>
      <c r="J131" s="70"/>
    </row>
    <row r="132" spans="1:10" ht="12.75">
      <c r="A132" s="73" t="s">
        <v>122</v>
      </c>
      <c r="B132" s="70">
        <v>739.11602</v>
      </c>
      <c r="C132" s="71">
        <v>16490.05887</v>
      </c>
      <c r="D132" s="70">
        <v>17104.818239999997</v>
      </c>
      <c r="E132" s="72">
        <v>124.35665000000223</v>
      </c>
      <c r="F132" s="70"/>
      <c r="G132" s="71">
        <v>111.95665</v>
      </c>
      <c r="H132" s="70">
        <v>12.4</v>
      </c>
      <c r="I132" s="71"/>
      <c r="J132" s="70"/>
    </row>
    <row r="133" spans="1:10" ht="16.5" customHeight="1" thickBot="1">
      <c r="A133" s="26" t="s">
        <v>10</v>
      </c>
      <c r="B133" s="18">
        <f aca="true" t="shared" si="6" ref="B133:I133">SUM(B61:B132)</f>
        <v>276069.71158000006</v>
      </c>
      <c r="C133" s="18">
        <f t="shared" si="6"/>
        <v>2654738.93678</v>
      </c>
      <c r="D133" s="18">
        <f t="shared" si="6"/>
        <v>2915699.36106</v>
      </c>
      <c r="E133" s="18">
        <f t="shared" si="6"/>
        <v>15109.287300000047</v>
      </c>
      <c r="F133" s="18">
        <f t="shared" si="6"/>
        <v>0</v>
      </c>
      <c r="G133" s="18">
        <f t="shared" si="6"/>
        <v>11970.42435</v>
      </c>
      <c r="H133" s="18">
        <f t="shared" si="6"/>
        <v>2795.6389500000005</v>
      </c>
      <c r="I133" s="18">
        <f t="shared" si="6"/>
        <v>343.22799999999995</v>
      </c>
      <c r="J133" s="18"/>
    </row>
    <row r="134" spans="1:10" ht="12.75">
      <c r="A134" s="28"/>
      <c r="B134" s="29"/>
      <c r="C134" s="29"/>
      <c r="D134" s="29"/>
      <c r="E134" s="28"/>
      <c r="F134" s="28"/>
      <c r="G134" s="29"/>
      <c r="H134" s="29"/>
      <c r="I134" s="29"/>
      <c r="J134" s="28"/>
    </row>
    <row r="135" spans="1:10" ht="12.75">
      <c r="A135" s="28"/>
      <c r="B135" s="29"/>
      <c r="C135" s="29"/>
      <c r="D135" s="29"/>
      <c r="E135" s="28"/>
      <c r="F135" s="28"/>
      <c r="G135" s="29"/>
      <c r="H135" s="29"/>
      <c r="I135" s="29"/>
      <c r="J135" s="28"/>
    </row>
    <row r="136" spans="1:10" ht="12.75">
      <c r="A136" s="28"/>
      <c r="B136" s="29"/>
      <c r="C136" s="29"/>
      <c r="D136" s="29"/>
      <c r="E136" s="28"/>
      <c r="F136" s="28"/>
      <c r="G136" s="29"/>
      <c r="H136" s="29"/>
      <c r="I136" s="29"/>
      <c r="J136" s="28"/>
    </row>
    <row r="137" spans="1:10" ht="12.75">
      <c r="A137" s="28"/>
      <c r="B137" s="29"/>
      <c r="C137" s="29"/>
      <c r="D137" s="29"/>
      <c r="E137" s="28"/>
      <c r="F137" s="28"/>
      <c r="G137" s="29"/>
      <c r="H137" s="29"/>
      <c r="I137" s="29"/>
      <c r="J137" s="28"/>
    </row>
    <row r="138" spans="1:10" ht="12.75">
      <c r="A138" s="28"/>
      <c r="B138" s="29"/>
      <c r="C138" s="29"/>
      <c r="D138" s="29"/>
      <c r="E138" s="28"/>
      <c r="F138" s="28"/>
      <c r="G138" s="29"/>
      <c r="H138" s="29"/>
      <c r="I138" s="29"/>
      <c r="J138" s="28"/>
    </row>
    <row r="139" spans="1:10" ht="12.75">
      <c r="A139" s="28"/>
      <c r="B139" s="29"/>
      <c r="C139" s="29"/>
      <c r="D139" s="29"/>
      <c r="E139" s="28"/>
      <c r="F139" s="28"/>
      <c r="G139" s="29"/>
      <c r="H139" s="29"/>
      <c r="I139" s="29"/>
      <c r="J139" s="28"/>
    </row>
    <row r="140" spans="1:10" ht="12.75">
      <c r="A140" s="28"/>
      <c r="B140" s="29"/>
      <c r="C140" s="29"/>
      <c r="D140" s="29"/>
      <c r="E140" s="28"/>
      <c r="F140" s="28"/>
      <c r="G140" s="29"/>
      <c r="H140" s="29"/>
      <c r="I140" s="29"/>
      <c r="J140" s="28"/>
    </row>
    <row r="141" spans="1:10" ht="12.75">
      <c r="A141" s="28"/>
      <c r="B141" s="29"/>
      <c r="C141" s="29"/>
      <c r="D141" s="29"/>
      <c r="E141" s="28"/>
      <c r="F141" s="28"/>
      <c r="G141" s="29"/>
      <c r="H141" s="29"/>
      <c r="I141" s="29"/>
      <c r="J141" s="28"/>
    </row>
    <row r="142" spans="1:10" ht="12.75">
      <c r="A142" s="28"/>
      <c r="B142" s="29"/>
      <c r="C142" s="29"/>
      <c r="D142" s="29"/>
      <c r="E142" s="28"/>
      <c r="F142" s="28"/>
      <c r="G142" s="29"/>
      <c r="H142" s="29"/>
      <c r="I142" s="29"/>
      <c r="J142" s="28"/>
    </row>
    <row r="143" spans="1:10" ht="12.75">
      <c r="A143" s="28"/>
      <c r="B143" s="29"/>
      <c r="C143" s="29"/>
      <c r="D143" s="29"/>
      <c r="E143" s="28"/>
      <c r="F143" s="28"/>
      <c r="G143" s="29"/>
      <c r="H143" s="29"/>
      <c r="I143" s="29"/>
      <c r="J143" s="28"/>
    </row>
    <row r="144" spans="1:10" ht="12.75">
      <c r="A144" s="28"/>
      <c r="B144" s="29"/>
      <c r="C144" s="29"/>
      <c r="D144" s="29"/>
      <c r="E144" s="28"/>
      <c r="F144" s="28"/>
      <c r="G144" s="29"/>
      <c r="H144" s="29"/>
      <c r="I144" s="29"/>
      <c r="J144" s="28"/>
    </row>
    <row r="145" spans="1:10" ht="12.75">
      <c r="A145" s="28"/>
      <c r="B145" s="29"/>
      <c r="C145" s="29"/>
      <c r="D145" s="29"/>
      <c r="E145" s="28"/>
      <c r="F145" s="28"/>
      <c r="G145" s="29"/>
      <c r="H145" s="29"/>
      <c r="I145" s="29"/>
      <c r="J145" s="28"/>
    </row>
    <row r="146" spans="1:10" ht="12.75">
      <c r="A146" s="28"/>
      <c r="B146" s="29"/>
      <c r="C146" s="29"/>
      <c r="D146" s="29"/>
      <c r="E146" s="28"/>
      <c r="F146" s="28"/>
      <c r="G146" s="29"/>
      <c r="H146" s="29"/>
      <c r="I146" s="29"/>
      <c r="J146" s="28"/>
    </row>
  </sheetData>
  <sheetProtection/>
  <mergeCells count="14"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 03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2020-03-26T07:08:33Z</cp:lastPrinted>
  <dcterms:created xsi:type="dcterms:W3CDTF">1997-01-24T11:07:25Z</dcterms:created>
  <dcterms:modified xsi:type="dcterms:W3CDTF">2020-04-03T10:16:10Z</dcterms:modified>
  <cp:category/>
  <cp:version/>
  <cp:contentType/>
  <cp:contentStatus/>
</cp:coreProperties>
</file>