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65" windowHeight="8460" activeTab="0"/>
  </bookViews>
  <sheets>
    <sheet name="Hospodaření PO " sheetId="1" r:id="rId1"/>
  </sheets>
  <definedNames>
    <definedName name="_xlnm.Print_Titles" localSheetId="0">'Hospodaření PO '!$6:$8</definedName>
    <definedName name="_xlnm.Print_Area" localSheetId="0">'Hospodaření PO '!$A$1:$J$133</definedName>
  </definedNames>
  <calcPr fullCalcOnLoad="1"/>
</workbook>
</file>

<file path=xl/sharedStrings.xml><?xml version="1.0" encoding="utf-8"?>
<sst xmlns="http://schemas.openxmlformats.org/spreadsheetml/2006/main" count="143" uniqueCount="137">
  <si>
    <t>Organizace</t>
  </si>
  <si>
    <t>zisk</t>
  </si>
  <si>
    <t>ztráta</t>
  </si>
  <si>
    <t>Výnosy</t>
  </si>
  <si>
    <t>Náklady</t>
  </si>
  <si>
    <t>Příspěvek na provoz</t>
  </si>
  <si>
    <t>rezervní fond</t>
  </si>
  <si>
    <t>fond odměn</t>
  </si>
  <si>
    <t>(v tis. Kč)</t>
  </si>
  <si>
    <t>Kap. 14 - školství</t>
  </si>
  <si>
    <t>Celkem</t>
  </si>
  <si>
    <t>Kap. 10 - doprava</t>
  </si>
  <si>
    <t>Kap. 15 - zdravotnictví</t>
  </si>
  <si>
    <t>Sdružení ozdravoven a léčeben okresu Trutnov</t>
  </si>
  <si>
    <t>Protialkoholní záchytná stanice KHK</t>
  </si>
  <si>
    <t>Kap. 16 - kultura</t>
  </si>
  <si>
    <t>Galerie výtvarného umění v Náchodě</t>
  </si>
  <si>
    <t>Regionální muzeum a galerie v Jičíně</t>
  </si>
  <si>
    <t>Kap. 28 - sociální věci</t>
  </si>
  <si>
    <t>Domov důchodců Černožice</t>
  </si>
  <si>
    <t>Domov důchodců Humburky</t>
  </si>
  <si>
    <t>Domov důchodců Tmavý Důl</t>
  </si>
  <si>
    <t>Domov důchodců Malá Čermná</t>
  </si>
  <si>
    <t>Domov důchodců Náchod</t>
  </si>
  <si>
    <t>Neroz-   děleno</t>
  </si>
  <si>
    <t>Návrh na rozd.VH do f. org.</t>
  </si>
  <si>
    <t>Galerie moderního umění v Hradci Králové</t>
  </si>
  <si>
    <t>Kap. 21 - investice a evropské projekty</t>
  </si>
  <si>
    <t>Správa silnic Královéhradeckého kraje</t>
  </si>
  <si>
    <t>Návrh na
 řešení ztráty</t>
  </si>
  <si>
    <t>Výsl.hospodaření</t>
  </si>
  <si>
    <t>Gymnázium J. K. Tyla, Hradec Králové, Tylovo nábř. 682</t>
  </si>
  <si>
    <t>Dětský domov a školní jídelna, Nechanice, Hrádecká 267</t>
  </si>
  <si>
    <t>Základní škola, Nový Bydžov, F. Palackého 1240</t>
  </si>
  <si>
    <t>Školní jídelna, Hradec Králové, Hradecká 1219</t>
  </si>
  <si>
    <t>Lepařovo gymnázium, Jičín, Jiráskova 30</t>
  </si>
  <si>
    <t>Masarykova obchodní akademie, Jičín, 17. listopadu 220</t>
  </si>
  <si>
    <t>Střední škola zahradnická, Kopidlno, náměstí Hilmarovo 1</t>
  </si>
  <si>
    <t>Gymnázium, Broumov, Hradební 218</t>
  </si>
  <si>
    <t>Jiráskovo gymnázium, Náchod, Řezníčkova 451</t>
  </si>
  <si>
    <t>Střední škola řemeslná, Jaroměř, Studničkova 260</t>
  </si>
  <si>
    <t>Gymnázium, Dobruška, Pulická 779</t>
  </si>
  <si>
    <t>Dětský domov, Potštejn, Českých bratří 141</t>
  </si>
  <si>
    <t>Dětský domov a školní jídelna, Sedloňov 153</t>
  </si>
  <si>
    <t>Základní škola, Dobruška, Opočenská 115</t>
  </si>
  <si>
    <t>Gymnázium, Dvůr Králové nad Labem, nám. Odboje 304</t>
  </si>
  <si>
    <t>Gymnázium, Trutnov, Jiráskovo náměstí 325</t>
  </si>
  <si>
    <t>Střední průmyslová škola, Trutnov, Školní 101</t>
  </si>
  <si>
    <t>Dětský domov a školní jídelna, Vrchlabí, Žižkova 497</t>
  </si>
  <si>
    <t>Dětský domov, základní škola a školní jídelna, Dolní Lánov 240</t>
  </si>
  <si>
    <t>Speciální základní škola Augustina Bartoše</t>
  </si>
  <si>
    <t>Mateřská škola, Základní škola a Praktická škola, Trutnov</t>
  </si>
  <si>
    <t>Základní škola a Mateřská škola, Vrchlabí, Krkonošská 230</t>
  </si>
  <si>
    <t>ÚSP pro mládež Kvasiny</t>
  </si>
  <si>
    <t>Domov sociálních služeb Skřivany</t>
  </si>
  <si>
    <t>Základní škola a Praktická škola, Jičín</t>
  </si>
  <si>
    <t>Gymnázium Jaroslava Žáka, Jaroměř</t>
  </si>
  <si>
    <t>Střední škola řemesel a Základní škola, Hořice</t>
  </si>
  <si>
    <t>Střední škola a Základní škola Sluneční, Hostinné</t>
  </si>
  <si>
    <t>Mateřská škola, Trutnov, Na Struze 124</t>
  </si>
  <si>
    <t>Domov důchodců Albrechtice nad Orlicí</t>
  </si>
  <si>
    <t>Domov důchodců Borohrádek</t>
  </si>
  <si>
    <t>Domov důchodců Dvůr Králové nad Labem</t>
  </si>
  <si>
    <t xml:space="preserve">Domov U Biřičky </t>
  </si>
  <si>
    <t xml:space="preserve">Domov V Podzámčí </t>
  </si>
  <si>
    <t>Domov důchodců Lampertice</t>
  </si>
  <si>
    <t>Domov pro seniory Pilníkov</t>
  </si>
  <si>
    <t>Domov pro seniory Vrchlabí</t>
  </si>
  <si>
    <t>Barevné domky Hajnice</t>
  </si>
  <si>
    <t>Domov bez bariér</t>
  </si>
  <si>
    <t>Domov sociálních služeb Chotělice</t>
  </si>
  <si>
    <t xml:space="preserve">Domov Dědina </t>
  </si>
  <si>
    <t xml:space="preserve">DOMOV NA STŔÍBRNÉM VRCHU </t>
  </si>
  <si>
    <t xml:space="preserve">Domovy Na Třešňovce </t>
  </si>
  <si>
    <t>Domov důchodců Police nad Metují</t>
  </si>
  <si>
    <t xml:space="preserve">Domov Dolní zámek </t>
  </si>
  <si>
    <t>Studijní a vědecká knihovna v Hradci Králové</t>
  </si>
  <si>
    <t>Hvězdárna a planetárium v Hradci Králové</t>
  </si>
  <si>
    <t>Střední škola služeb, obchodu a gastronomie, Hradec Králové</t>
  </si>
  <si>
    <t>Střední škola strojírenská a elektrotechnická, Nová Paka</t>
  </si>
  <si>
    <t>Krkonošské gymnázium a Střední odborná škola, Vrchlabí</t>
  </si>
  <si>
    <t>Tabulka č. 3</t>
  </si>
  <si>
    <t>Léčebna dlouhodobě nemocných Opočno</t>
  </si>
  <si>
    <t>Muzeum východních Čech v Hradci Králové</t>
  </si>
  <si>
    <t>Centrum investic, rozvoje a inovací</t>
  </si>
  <si>
    <t>Gymnázium Boženy Němcové, Hradec Králové, Pospíšilova tř. 324</t>
  </si>
  <si>
    <t>Střední škola technická a řemeslná, Nový Bydžov, Dr. M. Tyrše 112</t>
  </si>
  <si>
    <t>Střední průmyslová škola Otty Wichterleho, Hronov</t>
  </si>
  <si>
    <t>Základní škola a Praktická škola, Broumov, Kladská 164</t>
  </si>
  <si>
    <t>Školské zařízení pro DVPP KHK, Hradec Králové, Štefánikova 566</t>
  </si>
  <si>
    <t xml:space="preserve"> Přehled o hospodaření příspěvkových organizací zřízených Královéhradeckým krajem za rok 2020</t>
  </si>
  <si>
    <t>Hvězdárna v Úpici</t>
  </si>
  <si>
    <t xml:space="preserve">Muzeum Náchodska </t>
  </si>
  <si>
    <t xml:space="preserve">Muzeum Orlických hor v Rychnově n. Kněžnou </t>
  </si>
  <si>
    <t>Zdravotnická záchranné služba KHK</t>
  </si>
  <si>
    <t>Léčebna pro dlouhodobě nemocné Hradec Králové</t>
  </si>
  <si>
    <t>Domečky Rychnov nad Kněžnou</t>
  </si>
  <si>
    <t>z RF</t>
  </si>
  <si>
    <t>OA, SOŠ a JŠ s právem státní jazykové zkoušky, Hradec Králové</t>
  </si>
  <si>
    <t>Zemědělská akademie a Gymnázium Hořice - SŠ a VOŠ</t>
  </si>
  <si>
    <t>Gymnázium a SOŠ pedagogická, Nová Paka, Kumburská 740</t>
  </si>
  <si>
    <t>Dětský domov, MŠ a ŠJ, Broumov, třída Masarykova 246</t>
  </si>
  <si>
    <t>SPŠ, Odborná škola a Základní škola, Nové Město nad Metují</t>
  </si>
  <si>
    <t>Praktická škola, ZŠ a MŠ Josefa Zemana, Náchod, Jiráskova 461</t>
  </si>
  <si>
    <t>ZŠ a MŠ při dětské léčebně, Janské Lázně, Horní promenáda 268</t>
  </si>
  <si>
    <t>ZŠ logopedická a MŠ logopedická, Choustníkovo Hradiště 161</t>
  </si>
  <si>
    <t>Střední průmyslová škola, SOŠ a SOU, Hradec Králové</t>
  </si>
  <si>
    <t>VOŠ zdravotnická a Střední zdravotnická škola, Hradec Králové</t>
  </si>
  <si>
    <t>dokrytí ze zisku dalších let</t>
  </si>
  <si>
    <t>Gymnázium, Střední odborná škola a VOŠ, Nový Bydžov</t>
  </si>
  <si>
    <t>Střední průmyslová škola stavební, HK, Pospíšilova tř. 787</t>
  </si>
  <si>
    <t>SOŠ veterinární, Hradec Králové-Kukleny, Pražská 68</t>
  </si>
  <si>
    <t>Střední odborná škola a SOU, Hradec Králové, Vocelova 1338</t>
  </si>
  <si>
    <t>SUPŠ hudebních nástrojů a nábytku, HK, 17. listopadu 1202</t>
  </si>
  <si>
    <t>DM, internát a ŠJ, Hradec Králové, Vocelova 1469/5</t>
  </si>
  <si>
    <t>Střední škola profesní přípravy, HK, 17. listopadu 1212</t>
  </si>
  <si>
    <t>MŠ, Speciální základní škola a Praktická škola, Hradec Králové</t>
  </si>
  <si>
    <t>ZŠ a MŠ při Fakultní nemocnici, Hradec Králové, Sokolská 581</t>
  </si>
  <si>
    <t>VOŠ, Střední škola, ZŠ a MŠ, Hradec Králové, Štefánikova 549</t>
  </si>
  <si>
    <t>PPP a Speciální pedagogické centrum, Královéhradeckého kraje</t>
  </si>
  <si>
    <t>VOŠ a Střední průmyslová škola, Jičín, Pod Koželuhy 100</t>
  </si>
  <si>
    <t>SUPŠ sochařská a kamenická, Hořice, příspěvková organizace</t>
  </si>
  <si>
    <t>SŠ gastronomie a služeb, Nová Paka, Masarykovo nám. 2</t>
  </si>
  <si>
    <t>SPŠ stavební a OA arch. Jana Letzela, Náchod</t>
  </si>
  <si>
    <t>Dětský domov, ZŠ speciální a Praktická škola, Jaroměř</t>
  </si>
  <si>
    <t>Gymn. F. M. Pelcla, Rychnov nad Kněžnou, Hrdinů odboje 36</t>
  </si>
  <si>
    <t>Vyšší odborná škola a SPŠ, Rychnov n.Kněžnou, U Stadionu 1166</t>
  </si>
  <si>
    <t>SPŠ elektrotechniky a inform. techn., Dobruška, Čs. odboje 670</t>
  </si>
  <si>
    <t>OA T. G. Masaryka, Kostelec nad Orlicí, Komenského 522</t>
  </si>
  <si>
    <t>SZŠ a SOU chladicí a klim. techniky, Kostelec nad Orlicí</t>
  </si>
  <si>
    <t>ZŠ a Praktická škola, Rychnov n. Kněžnou, Kolowratská 485</t>
  </si>
  <si>
    <t>VOŠ zdravotnická, Střední zdravotnická škola a OA, Trutnov</t>
  </si>
  <si>
    <t>Česká lesnická akademie Trutnov - SŠ a VOŠ</t>
  </si>
  <si>
    <t>SPŠ a SOŠ, Dvůr Králové nad Labem, příspěvková organizace</t>
  </si>
  <si>
    <t>SŠ hotelnictví, řemesel a gastronomie, Trutnov, přísp. organizace</t>
  </si>
  <si>
    <t>ZŠ a Praktická škola, Dvůr Králové nad Labem, Přemyslova 479</t>
  </si>
  <si>
    <t>Impuls Hradec Králové, centrum uměleckých aktivit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</si>
</sst>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#,##0.000"/>
    <numFmt numFmtId="168" formatCode="#,##0.00_ ;\-#,##0.00\ "/>
    <numFmt numFmtId="169" formatCode="###,###,###,##0.00"/>
    <numFmt numFmtId="170" formatCode="###,###,###,##0.0"/>
    <numFmt numFmtId="171" formatCode="_-* #,##0\ _K_č_-;\-* #,##0\ _K_č_-;_-* &quot;-&quot;??\ _K_č_-;_-@_-"/>
    <numFmt numFmtId="172" formatCode="_-* #,##0.0\ _K_č_-;\-* #,##0.0\ _K_č_-;_-* &quot;-&quot;??\ _K_č_-;_-@_-"/>
    <numFmt numFmtId="173" formatCode="??,??0.00"/>
    <numFmt numFmtId="174" formatCode="#,##0.0000"/>
    <numFmt numFmtId="175" formatCode="0.0000"/>
    <numFmt numFmtId="176" formatCode="0.00000"/>
    <numFmt numFmtId="177" formatCode="#,##0.00000"/>
    <numFmt numFmtId="178" formatCode="#,##0.000000"/>
    <numFmt numFmtId="179" formatCode="#,##0.0000000"/>
    <numFmt numFmtId="180" formatCode="0.000000"/>
    <numFmt numFmtId="181" formatCode="???,??0.00"/>
    <numFmt numFmtId="182" formatCode="???,???,??0.00"/>
  </numFmts>
  <fonts count="50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5" xfId="0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2" xfId="0" applyFont="1" applyBorder="1" applyAlignment="1">
      <alignment wrapText="1"/>
    </xf>
    <xf numFmtId="4" fontId="0" fillId="0" borderId="14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5" fillId="34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2" fillId="0" borderId="17" xfId="0" applyFont="1" applyBorder="1" applyAlignment="1">
      <alignment/>
    </xf>
    <xf numFmtId="4" fontId="7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35" borderId="18" xfId="0" applyFont="1" applyFill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35" borderId="2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24" xfId="0" applyNumberForma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34" borderId="27" xfId="0" applyNumberFormat="1" applyFont="1" applyFill="1" applyBorder="1" applyAlignment="1">
      <alignment/>
    </xf>
    <xf numFmtId="4" fontId="0" fillId="34" borderId="29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12" xfId="0" applyBorder="1" applyAlignment="1">
      <alignment wrapText="1"/>
    </xf>
    <xf numFmtId="4" fontId="0" fillId="0" borderId="30" xfId="0" applyNumberFormat="1" applyFill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2" fillId="35" borderId="33" xfId="0" applyFont="1" applyFill="1" applyBorder="1" applyAlignment="1">
      <alignment/>
    </xf>
    <xf numFmtId="4" fontId="0" fillId="0" borderId="15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36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47" fillId="0" borderId="27" xfId="0" applyNumberFormat="1" applyFont="1" applyBorder="1" applyAlignment="1">
      <alignment/>
    </xf>
    <xf numFmtId="4" fontId="47" fillId="0" borderId="29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4" fontId="7" fillId="0" borderId="37" xfId="0" applyNumberFormat="1" applyFont="1" applyBorder="1" applyAlignment="1">
      <alignment/>
    </xf>
    <xf numFmtId="4" fontId="7" fillId="0" borderId="29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19" xfId="0" applyBorder="1" applyAlignment="1">
      <alignment/>
    </xf>
    <xf numFmtId="173" fontId="0" fillId="0" borderId="14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24" xfId="0" applyNumberFormat="1" applyBorder="1" applyAlignment="1">
      <alignment/>
    </xf>
    <xf numFmtId="4" fontId="48" fillId="0" borderId="28" xfId="0" applyNumberFormat="1" applyFont="1" applyBorder="1" applyAlignment="1">
      <alignment/>
    </xf>
    <xf numFmtId="173" fontId="0" fillId="0" borderId="25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34" borderId="22" xfId="0" applyNumberFormat="1" applyFont="1" applyFill="1" applyBorder="1" applyAlignment="1">
      <alignment/>
    </xf>
    <xf numFmtId="0" fontId="5" fillId="0" borderId="13" xfId="0" applyFont="1" applyBorder="1" applyAlignment="1">
      <alignment wrapText="1"/>
    </xf>
    <xf numFmtId="4" fontId="7" fillId="0" borderId="0" xfId="0" applyNumberFormat="1" applyFont="1" applyAlignment="1">
      <alignment/>
    </xf>
    <xf numFmtId="0" fontId="7" fillId="0" borderId="21" xfId="47" applyFont="1" applyBorder="1" applyAlignment="1">
      <alignment horizontal="left"/>
      <protection/>
    </xf>
    <xf numFmtId="0" fontId="7" fillId="0" borderId="20" xfId="47" applyFont="1" applyBorder="1" applyAlignment="1">
      <alignment horizontal="left"/>
      <protection/>
    </xf>
    <xf numFmtId="0" fontId="7" fillId="0" borderId="19" xfId="47" applyFont="1" applyBorder="1" applyAlignment="1">
      <alignment horizontal="left"/>
      <protection/>
    </xf>
    <xf numFmtId="4" fontId="0" fillId="0" borderId="22" xfId="0" applyNumberFormat="1" applyFont="1" applyBorder="1" applyAlignment="1">
      <alignment/>
    </xf>
    <xf numFmtId="4" fontId="7" fillId="0" borderId="13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0" fillId="0" borderId="38" xfId="0" applyNumberForma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34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0" fontId="8" fillId="0" borderId="18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4" fontId="9" fillId="0" borderId="29" xfId="0" applyNumberFormat="1" applyFont="1" applyBorder="1" applyAlignment="1">
      <alignment wrapText="1"/>
    </xf>
    <xf numFmtId="4" fontId="7" fillId="0" borderId="28" xfId="0" applyNumberFormat="1" applyFont="1" applyBorder="1" applyAlignment="1">
      <alignment/>
    </xf>
    <xf numFmtId="4" fontId="47" fillId="0" borderId="22" xfId="0" applyNumberFormat="1" applyFont="1" applyBorder="1" applyAlignment="1">
      <alignment/>
    </xf>
    <xf numFmtId="0" fontId="8" fillId="0" borderId="2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/>
    </xf>
    <xf numFmtId="4" fontId="7" fillId="0" borderId="27" xfId="0" applyNumberFormat="1" applyFont="1" applyBorder="1" applyAlignment="1">
      <alignment/>
    </xf>
    <xf numFmtId="4" fontId="7" fillId="34" borderId="12" xfId="0" applyNumberFormat="1" applyFont="1" applyFill="1" applyBorder="1" applyAlignment="1">
      <alignment/>
    </xf>
    <xf numFmtId="0" fontId="6" fillId="8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 shrinkToFit="1"/>
    </xf>
    <xf numFmtId="2" fontId="1" fillId="0" borderId="26" xfId="0" applyNumberFormat="1" applyFont="1" applyBorder="1" applyAlignment="1">
      <alignment horizontal="center" vertical="center" shrinkToFit="1"/>
    </xf>
    <xf numFmtId="2" fontId="1" fillId="0" borderId="15" xfId="0" applyNumberFormat="1" applyFont="1" applyBorder="1" applyAlignment="1">
      <alignment horizontal="center" vertical="center" shrinkToFit="1"/>
    </xf>
    <xf numFmtId="2" fontId="1" fillId="0" borderId="16" xfId="0" applyNumberFormat="1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2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52.75390625" style="0" customWidth="1"/>
    <col min="2" max="4" width="12.25390625" style="3" customWidth="1"/>
    <col min="5" max="5" width="10.125" style="0" customWidth="1"/>
    <col min="6" max="6" width="8.75390625" style="0" customWidth="1"/>
    <col min="7" max="7" width="10.25390625" style="3" customWidth="1"/>
    <col min="8" max="8" width="10.875" style="3" customWidth="1"/>
    <col min="9" max="9" width="8.375" style="3" customWidth="1"/>
    <col min="10" max="10" width="13.25390625" style="0" customWidth="1"/>
    <col min="11" max="11" width="4.875" style="0" customWidth="1"/>
  </cols>
  <sheetData>
    <row r="1" spans="1:10" ht="12.75">
      <c r="A1" s="1"/>
      <c r="B1" s="2"/>
      <c r="C1" s="2"/>
      <c r="D1" s="2"/>
      <c r="E1" s="1"/>
      <c r="F1" s="1"/>
      <c r="G1" s="2"/>
      <c r="H1" s="2"/>
      <c r="I1" s="2"/>
      <c r="J1" s="6" t="s">
        <v>81</v>
      </c>
    </row>
    <row r="2" ht="6.75" customHeight="1"/>
    <row r="3" spans="1:10" ht="27.75" customHeight="1">
      <c r="A3" s="117" t="s">
        <v>90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4.25" customHeight="1">
      <c r="A4" s="118" t="s">
        <v>8</v>
      </c>
      <c r="B4" s="118"/>
      <c r="C4" s="118"/>
      <c r="D4" s="118"/>
      <c r="E4" s="118"/>
      <c r="F4" s="118"/>
      <c r="G4" s="118"/>
      <c r="H4" s="118"/>
      <c r="I4" s="118"/>
      <c r="J4" s="118"/>
    </row>
    <row r="5" ht="11.25" customHeight="1" thickBot="1"/>
    <row r="6" spans="1:10" ht="15" customHeight="1" thickBot="1">
      <c r="A6" s="127" t="s">
        <v>0</v>
      </c>
      <c r="B6" s="133" t="s">
        <v>3</v>
      </c>
      <c r="C6" s="136" t="s">
        <v>5</v>
      </c>
      <c r="D6" s="133" t="s">
        <v>4</v>
      </c>
      <c r="E6" s="139" t="s">
        <v>30</v>
      </c>
      <c r="F6" s="140"/>
      <c r="G6" s="119" t="s">
        <v>25</v>
      </c>
      <c r="H6" s="119"/>
      <c r="I6" s="130" t="s">
        <v>24</v>
      </c>
      <c r="J6" s="120" t="s">
        <v>29</v>
      </c>
    </row>
    <row r="7" spans="1:10" ht="12.75">
      <c r="A7" s="128"/>
      <c r="B7" s="134"/>
      <c r="C7" s="137"/>
      <c r="D7" s="144"/>
      <c r="E7" s="141" t="s">
        <v>1</v>
      </c>
      <c r="F7" s="143" t="s">
        <v>2</v>
      </c>
      <c r="G7" s="123" t="s">
        <v>6</v>
      </c>
      <c r="H7" s="125" t="s">
        <v>7</v>
      </c>
      <c r="I7" s="131"/>
      <c r="J7" s="121"/>
    </row>
    <row r="8" spans="1:10" ht="8.25" customHeight="1" thickBot="1">
      <c r="A8" s="129"/>
      <c r="B8" s="135"/>
      <c r="C8" s="138"/>
      <c r="D8" s="145"/>
      <c r="E8" s="142"/>
      <c r="F8" s="135"/>
      <c r="G8" s="124"/>
      <c r="H8" s="126"/>
      <c r="I8" s="132"/>
      <c r="J8" s="122"/>
    </row>
    <row r="9" spans="1:10" ht="12.75" customHeight="1" thickBot="1">
      <c r="A9" s="29" t="s">
        <v>11</v>
      </c>
      <c r="B9" s="16"/>
      <c r="C9" s="37"/>
      <c r="D9" s="8"/>
      <c r="E9" s="43"/>
      <c r="F9" s="8"/>
      <c r="G9" s="37"/>
      <c r="H9" s="48"/>
      <c r="I9" s="49"/>
      <c r="J9" s="48"/>
    </row>
    <row r="10" spans="1:10" ht="12.75">
      <c r="A10" s="30" t="s">
        <v>28</v>
      </c>
      <c r="B10" s="14">
        <v>215925</v>
      </c>
      <c r="C10" s="38">
        <v>24000</v>
      </c>
      <c r="D10" s="14">
        <v>239363</v>
      </c>
      <c r="E10" s="38">
        <f>+B10+C10-D10</f>
        <v>562</v>
      </c>
      <c r="F10" s="14"/>
      <c r="G10" s="38">
        <f>+E10</f>
        <v>562</v>
      </c>
      <c r="H10" s="13"/>
      <c r="I10" s="42"/>
      <c r="J10" s="47"/>
    </row>
    <row r="11" spans="1:10" ht="16.5" customHeight="1" thickBot="1">
      <c r="A11" s="31" t="s">
        <v>10</v>
      </c>
      <c r="B11" s="12">
        <f aca="true" t="shared" si="0" ref="B11:I11">B10</f>
        <v>215925</v>
      </c>
      <c r="C11" s="39">
        <f t="shared" si="0"/>
        <v>24000</v>
      </c>
      <c r="D11" s="12">
        <f t="shared" si="0"/>
        <v>239363</v>
      </c>
      <c r="E11" s="39">
        <f t="shared" si="0"/>
        <v>562</v>
      </c>
      <c r="F11" s="12">
        <f t="shared" si="0"/>
        <v>0</v>
      </c>
      <c r="G11" s="39">
        <f t="shared" si="0"/>
        <v>562</v>
      </c>
      <c r="H11" s="12">
        <f t="shared" si="0"/>
        <v>0</v>
      </c>
      <c r="I11" s="35">
        <f t="shared" si="0"/>
        <v>0</v>
      </c>
      <c r="J11" s="10"/>
    </row>
    <row r="12" spans="1:10" ht="13.5" thickBot="1">
      <c r="A12" s="29" t="s">
        <v>12</v>
      </c>
      <c r="B12" s="14"/>
      <c r="C12" s="38"/>
      <c r="D12" s="14"/>
      <c r="E12" s="38"/>
      <c r="F12" s="14"/>
      <c r="G12" s="38"/>
      <c r="H12" s="14"/>
      <c r="I12" s="53"/>
      <c r="J12" s="48"/>
    </row>
    <row r="13" spans="1:10" ht="12.75">
      <c r="A13" s="30" t="s">
        <v>13</v>
      </c>
      <c r="B13" s="14">
        <v>246939</v>
      </c>
      <c r="C13" s="38">
        <v>31762</v>
      </c>
      <c r="D13" s="14">
        <v>275734</v>
      </c>
      <c r="E13" s="57">
        <f>B13+C13-D13</f>
        <v>2967</v>
      </c>
      <c r="F13" s="14"/>
      <c r="G13" s="38">
        <v>667</v>
      </c>
      <c r="H13" s="14">
        <v>2300</v>
      </c>
      <c r="I13" s="45"/>
      <c r="J13" s="19"/>
    </row>
    <row r="14" spans="1:10" ht="12.75">
      <c r="A14" s="32" t="s">
        <v>94</v>
      </c>
      <c r="B14" s="61">
        <v>259967</v>
      </c>
      <c r="C14" s="62">
        <v>225598</v>
      </c>
      <c r="D14" s="61">
        <v>484515</v>
      </c>
      <c r="E14" s="62">
        <f>B14+C14-D14</f>
        <v>1050</v>
      </c>
      <c r="F14" s="61"/>
      <c r="G14" s="62">
        <v>495</v>
      </c>
      <c r="H14" s="61">
        <v>555</v>
      </c>
      <c r="I14" s="46"/>
      <c r="J14" s="15"/>
    </row>
    <row r="15" spans="1:10" ht="12.75" customHeight="1">
      <c r="A15" s="32" t="s">
        <v>82</v>
      </c>
      <c r="B15" s="61">
        <v>34971</v>
      </c>
      <c r="C15" s="62">
        <v>2715</v>
      </c>
      <c r="D15" s="61">
        <v>37531</v>
      </c>
      <c r="E15" s="62">
        <f>B15+C15-D15</f>
        <v>155</v>
      </c>
      <c r="F15" s="61"/>
      <c r="G15" s="62">
        <v>55</v>
      </c>
      <c r="H15" s="61">
        <v>100</v>
      </c>
      <c r="I15" s="46"/>
      <c r="J15" s="22"/>
    </row>
    <row r="16" spans="1:10" ht="12.75">
      <c r="A16" s="32" t="s">
        <v>95</v>
      </c>
      <c r="B16" s="61">
        <v>71007</v>
      </c>
      <c r="C16" s="62">
        <v>8115</v>
      </c>
      <c r="D16" s="61">
        <v>79081</v>
      </c>
      <c r="E16" s="62">
        <f>B16+C16-D16</f>
        <v>41</v>
      </c>
      <c r="F16" s="61"/>
      <c r="G16" s="62">
        <v>41</v>
      </c>
      <c r="H16" s="61"/>
      <c r="I16" s="46"/>
      <c r="J16" s="11"/>
    </row>
    <row r="17" spans="1:10" ht="13.5" thickBot="1">
      <c r="A17" s="75" t="s">
        <v>14</v>
      </c>
      <c r="B17" s="83">
        <v>2846</v>
      </c>
      <c r="C17" s="82">
        <v>10155</v>
      </c>
      <c r="D17" s="83">
        <v>12778</v>
      </c>
      <c r="E17" s="82">
        <f>B17+C17-D17</f>
        <v>223</v>
      </c>
      <c r="F17" s="83"/>
      <c r="G17" s="82"/>
      <c r="H17" s="83"/>
      <c r="I17" s="84"/>
      <c r="J17" s="85"/>
    </row>
    <row r="18" spans="1:10" ht="16.5" customHeight="1" thickBot="1">
      <c r="A18" s="25" t="s">
        <v>10</v>
      </c>
      <c r="B18" s="17">
        <f>SUM(B13:B17)</f>
        <v>615730</v>
      </c>
      <c r="C18" s="40">
        <f aca="true" t="shared" si="1" ref="C18:I18">SUM(C13:C17)</f>
        <v>278345</v>
      </c>
      <c r="D18" s="17">
        <f t="shared" si="1"/>
        <v>889639</v>
      </c>
      <c r="E18" s="40">
        <f t="shared" si="1"/>
        <v>4436</v>
      </c>
      <c r="F18" s="17">
        <f t="shared" si="1"/>
        <v>0</v>
      </c>
      <c r="G18" s="40">
        <f t="shared" si="1"/>
        <v>1258</v>
      </c>
      <c r="H18" s="17">
        <f t="shared" si="1"/>
        <v>2955</v>
      </c>
      <c r="I18" s="36">
        <f t="shared" si="1"/>
        <v>0</v>
      </c>
      <c r="J18" s="18"/>
    </row>
    <row r="19" spans="1:10" ht="13.5" thickBot="1">
      <c r="A19" s="33" t="s">
        <v>15</v>
      </c>
      <c r="B19" s="14"/>
      <c r="C19" s="38"/>
      <c r="D19" s="14"/>
      <c r="E19" s="38"/>
      <c r="F19" s="14"/>
      <c r="G19" s="38"/>
      <c r="H19" s="14"/>
      <c r="I19" s="53"/>
      <c r="J19" s="48"/>
    </row>
    <row r="20" spans="1:10" ht="12.75">
      <c r="A20" s="30" t="s">
        <v>26</v>
      </c>
      <c r="B20" s="76">
        <v>1530.1</v>
      </c>
      <c r="C20" s="79">
        <v>18992.28</v>
      </c>
      <c r="D20" s="76">
        <v>20456.182</v>
      </c>
      <c r="E20" s="38">
        <f>B20+C20-D20</f>
        <v>66.19799999999668</v>
      </c>
      <c r="F20" s="14"/>
      <c r="G20" s="38"/>
      <c r="H20" s="14">
        <v>66.2</v>
      </c>
      <c r="I20" s="42"/>
      <c r="J20" s="9"/>
    </row>
    <row r="21" spans="1:10" ht="12.75">
      <c r="A21" s="32" t="s">
        <v>16</v>
      </c>
      <c r="B21" s="77">
        <v>415.85</v>
      </c>
      <c r="C21" s="62">
        <v>7923.5</v>
      </c>
      <c r="D21" s="61">
        <v>8077.73</v>
      </c>
      <c r="E21" s="62">
        <f>B21+C21-D21</f>
        <v>261.6200000000008</v>
      </c>
      <c r="F21" s="61"/>
      <c r="G21" s="62">
        <v>261.62</v>
      </c>
      <c r="H21" s="61"/>
      <c r="I21" s="44"/>
      <c r="J21" s="7"/>
    </row>
    <row r="22" spans="1:10" ht="12.75">
      <c r="A22" s="32" t="s">
        <v>83</v>
      </c>
      <c r="B22" s="77">
        <v>12303.15</v>
      </c>
      <c r="C22" s="62">
        <v>48003.25</v>
      </c>
      <c r="D22" s="61">
        <v>59357.93</v>
      </c>
      <c r="E22" s="62">
        <f aca="true" t="shared" si="2" ref="E22:E29">B22+C22-D22</f>
        <v>948.4700000000012</v>
      </c>
      <c r="F22" s="61"/>
      <c r="G22" s="62">
        <v>948.47</v>
      </c>
      <c r="H22" s="61"/>
      <c r="I22" s="44"/>
      <c r="J22" s="7"/>
    </row>
    <row r="23" spans="1:10" ht="12.75">
      <c r="A23" s="32" t="s">
        <v>76</v>
      </c>
      <c r="B23" s="77">
        <v>3315.51</v>
      </c>
      <c r="C23" s="62">
        <v>66200.3</v>
      </c>
      <c r="D23" s="61">
        <v>68949</v>
      </c>
      <c r="E23" s="62">
        <f t="shared" si="2"/>
        <v>566.8099999999977</v>
      </c>
      <c r="F23" s="61"/>
      <c r="G23" s="62">
        <v>500</v>
      </c>
      <c r="H23" s="61">
        <v>66.81</v>
      </c>
      <c r="I23" s="44"/>
      <c r="J23" s="7"/>
    </row>
    <row r="24" spans="1:10" ht="12.75">
      <c r="A24" s="32" t="s">
        <v>136</v>
      </c>
      <c r="B24" s="13">
        <v>1146.07</v>
      </c>
      <c r="C24" s="80">
        <v>6238.1</v>
      </c>
      <c r="D24" s="13">
        <v>7377.68</v>
      </c>
      <c r="E24" s="62">
        <f t="shared" si="2"/>
        <v>6.489999999999782</v>
      </c>
      <c r="F24" s="13"/>
      <c r="G24" s="43">
        <v>6.49</v>
      </c>
      <c r="H24" s="13"/>
      <c r="I24" s="44"/>
      <c r="J24" s="7"/>
    </row>
    <row r="25" spans="1:10" ht="12.75">
      <c r="A25" s="32" t="s">
        <v>77</v>
      </c>
      <c r="B25" s="77">
        <v>7912.97</v>
      </c>
      <c r="C25" s="62">
        <v>14800.3</v>
      </c>
      <c r="D25" s="61">
        <v>22233.9</v>
      </c>
      <c r="E25" s="62">
        <f t="shared" si="2"/>
        <v>479.369999999999</v>
      </c>
      <c r="F25" s="61"/>
      <c r="G25" s="62">
        <v>479.37</v>
      </c>
      <c r="H25" s="61"/>
      <c r="I25" s="44"/>
      <c r="J25" s="7"/>
    </row>
    <row r="26" spans="1:10" ht="12.75">
      <c r="A26" s="32" t="s">
        <v>91</v>
      </c>
      <c r="B26" s="77">
        <v>163.79</v>
      </c>
      <c r="C26" s="62">
        <v>6726.5</v>
      </c>
      <c r="D26" s="61">
        <v>6683.36</v>
      </c>
      <c r="E26" s="62">
        <f t="shared" si="2"/>
        <v>206.9300000000003</v>
      </c>
      <c r="F26" s="61"/>
      <c r="G26" s="62">
        <v>206.93</v>
      </c>
      <c r="H26" s="61"/>
      <c r="I26" s="44"/>
      <c r="J26" s="11"/>
    </row>
    <row r="27" spans="1:10" ht="12.75">
      <c r="A27" s="32" t="s">
        <v>17</v>
      </c>
      <c r="B27" s="77">
        <v>6253.85</v>
      </c>
      <c r="C27" s="43">
        <v>13341</v>
      </c>
      <c r="D27" s="13">
        <v>19585.97</v>
      </c>
      <c r="E27" s="62">
        <f t="shared" si="2"/>
        <v>8.87999999999738</v>
      </c>
      <c r="F27" s="13"/>
      <c r="G27" s="43">
        <v>8.88</v>
      </c>
      <c r="H27" s="13"/>
      <c r="I27" s="44"/>
      <c r="J27" s="7"/>
    </row>
    <row r="28" spans="1:10" ht="12.75" customHeight="1">
      <c r="A28" s="32" t="s">
        <v>92</v>
      </c>
      <c r="B28" s="77">
        <v>1807.48</v>
      </c>
      <c r="C28" s="62">
        <v>13727.5</v>
      </c>
      <c r="D28" s="61">
        <v>15357.26</v>
      </c>
      <c r="E28" s="62">
        <f t="shared" si="2"/>
        <v>177.71999999999935</v>
      </c>
      <c r="F28" s="61"/>
      <c r="G28" s="62">
        <v>160.02</v>
      </c>
      <c r="H28" s="61">
        <v>17.7</v>
      </c>
      <c r="I28" s="44"/>
      <c r="J28" s="7"/>
    </row>
    <row r="29" spans="1:10" ht="13.5" thickBot="1">
      <c r="A29" s="75" t="s">
        <v>93</v>
      </c>
      <c r="B29" s="78">
        <v>5839.84</v>
      </c>
      <c r="C29" s="81">
        <v>15353.8</v>
      </c>
      <c r="D29" s="78">
        <v>20863.63</v>
      </c>
      <c r="E29" s="83">
        <f t="shared" si="2"/>
        <v>330.0099999999984</v>
      </c>
      <c r="F29" s="83"/>
      <c r="G29" s="82">
        <v>330.01</v>
      </c>
      <c r="H29" s="83"/>
      <c r="I29" s="74"/>
      <c r="J29" s="10"/>
    </row>
    <row r="30" spans="1:10" ht="16.5" customHeight="1" thickBot="1">
      <c r="A30" s="25" t="s">
        <v>10</v>
      </c>
      <c r="B30" s="17">
        <f aca="true" t="shared" si="3" ref="B30:I30">SUM(B20:B29)</f>
        <v>40688.61</v>
      </c>
      <c r="C30" s="40">
        <f t="shared" si="3"/>
        <v>211306.53</v>
      </c>
      <c r="D30" s="17">
        <f t="shared" si="3"/>
        <v>248942.642</v>
      </c>
      <c r="E30" s="40">
        <f t="shared" si="3"/>
        <v>3052.4979999999905</v>
      </c>
      <c r="F30" s="17">
        <f t="shared" si="3"/>
        <v>0</v>
      </c>
      <c r="G30" s="40">
        <f t="shared" si="3"/>
        <v>2901.79</v>
      </c>
      <c r="H30" s="17">
        <f t="shared" si="3"/>
        <v>150.70999999999998</v>
      </c>
      <c r="I30" s="36">
        <f t="shared" si="3"/>
        <v>0</v>
      </c>
      <c r="J30" s="18"/>
    </row>
    <row r="31" spans="1:10" ht="13.5" thickBot="1">
      <c r="A31" s="29" t="s">
        <v>27</v>
      </c>
      <c r="B31" s="20"/>
      <c r="C31" s="41"/>
      <c r="D31" s="20"/>
      <c r="E31" s="41"/>
      <c r="F31" s="20"/>
      <c r="G31" s="41"/>
      <c r="H31" s="52"/>
      <c r="I31" s="53"/>
      <c r="J31" s="48"/>
    </row>
    <row r="32" spans="1:10" ht="12.75">
      <c r="A32" s="30" t="s">
        <v>84</v>
      </c>
      <c r="B32" s="14">
        <v>1502.97</v>
      </c>
      <c r="C32" s="38">
        <v>45904.66</v>
      </c>
      <c r="D32" s="14">
        <v>47277.81</v>
      </c>
      <c r="E32" s="38">
        <v>129.82</v>
      </c>
      <c r="F32" s="14"/>
      <c r="G32" s="95">
        <v>129.82</v>
      </c>
      <c r="H32" s="21"/>
      <c r="I32" s="42"/>
      <c r="J32" s="51"/>
    </row>
    <row r="33" spans="1:10" ht="16.5" customHeight="1" thickBot="1">
      <c r="A33" s="34" t="s">
        <v>10</v>
      </c>
      <c r="B33" s="12">
        <f aca="true" t="shared" si="4" ref="B33:I33">B32</f>
        <v>1502.97</v>
      </c>
      <c r="C33" s="39">
        <f t="shared" si="4"/>
        <v>45904.66</v>
      </c>
      <c r="D33" s="12">
        <f t="shared" si="4"/>
        <v>47277.81</v>
      </c>
      <c r="E33" s="39">
        <f t="shared" si="4"/>
        <v>129.82</v>
      </c>
      <c r="F33" s="12">
        <f t="shared" si="4"/>
        <v>0</v>
      </c>
      <c r="G33" s="39">
        <f t="shared" si="4"/>
        <v>129.82</v>
      </c>
      <c r="H33" s="12">
        <f t="shared" si="4"/>
        <v>0</v>
      </c>
      <c r="I33" s="35">
        <f t="shared" si="4"/>
        <v>0</v>
      </c>
      <c r="J33" s="10"/>
    </row>
    <row r="34" spans="1:10" ht="13.5" thickBot="1">
      <c r="A34" s="29" t="s">
        <v>18</v>
      </c>
      <c r="B34" s="14"/>
      <c r="C34" s="38"/>
      <c r="D34" s="14"/>
      <c r="E34" s="54"/>
      <c r="F34" s="50"/>
      <c r="G34" s="54"/>
      <c r="H34" s="50"/>
      <c r="I34" s="53"/>
      <c r="J34" s="48"/>
    </row>
    <row r="35" spans="1:10" ht="12.75">
      <c r="A35" s="87" t="s">
        <v>60</v>
      </c>
      <c r="B35" s="66">
        <v>30501</v>
      </c>
      <c r="C35" s="67">
        <v>26737</v>
      </c>
      <c r="D35" s="66">
        <v>57719</v>
      </c>
      <c r="E35" s="86"/>
      <c r="F35" s="59">
        <f>B35+C35-D35</f>
        <v>-481</v>
      </c>
      <c r="G35" s="67"/>
      <c r="H35" s="59"/>
      <c r="I35" s="63"/>
      <c r="J35" s="26" t="s">
        <v>97</v>
      </c>
    </row>
    <row r="36" spans="1:10" ht="12.75">
      <c r="A36" s="88" t="s">
        <v>61</v>
      </c>
      <c r="B36" s="59">
        <v>32323.23</v>
      </c>
      <c r="C36" s="60">
        <v>23651.8</v>
      </c>
      <c r="D36" s="59">
        <v>56033.72</v>
      </c>
      <c r="E36" s="60"/>
      <c r="F36" s="59">
        <f>B36+C36-D36</f>
        <v>-58.69000000000233</v>
      </c>
      <c r="G36" s="60"/>
      <c r="H36" s="59"/>
      <c r="I36" s="64"/>
      <c r="J36" s="23" t="s">
        <v>97</v>
      </c>
    </row>
    <row r="37" spans="1:10" ht="12.75">
      <c r="A37" s="88" t="s">
        <v>19</v>
      </c>
      <c r="B37" s="59">
        <v>33552.4</v>
      </c>
      <c r="C37" s="60">
        <v>35348.8</v>
      </c>
      <c r="D37" s="59">
        <v>68901.2</v>
      </c>
      <c r="E37" s="62">
        <f aca="true" t="shared" si="5" ref="E37:E58">B37+C37-D37</f>
        <v>0</v>
      </c>
      <c r="F37" s="59"/>
      <c r="G37" s="60"/>
      <c r="H37" s="59"/>
      <c r="I37" s="64"/>
      <c r="J37" s="23"/>
    </row>
    <row r="38" spans="1:10" ht="12.75">
      <c r="A38" s="88" t="s">
        <v>62</v>
      </c>
      <c r="B38" s="59">
        <v>24940.92</v>
      </c>
      <c r="C38" s="60">
        <v>31589.81</v>
      </c>
      <c r="D38" s="59">
        <v>56509.12</v>
      </c>
      <c r="E38" s="62">
        <f t="shared" si="5"/>
        <v>21.609999999993306</v>
      </c>
      <c r="F38" s="59"/>
      <c r="G38" s="60">
        <v>21.61</v>
      </c>
      <c r="H38" s="59"/>
      <c r="I38" s="64"/>
      <c r="J38" s="24"/>
    </row>
    <row r="39" spans="1:10" ht="13.5" thickBot="1">
      <c r="A39" s="89" t="s">
        <v>63</v>
      </c>
      <c r="B39" s="70">
        <v>97161.47</v>
      </c>
      <c r="C39" s="71">
        <v>81058.8</v>
      </c>
      <c r="D39" s="70">
        <v>178220.27</v>
      </c>
      <c r="E39" s="71">
        <f t="shared" si="5"/>
        <v>0</v>
      </c>
      <c r="F39" s="70"/>
      <c r="G39" s="71"/>
      <c r="H39" s="70"/>
      <c r="I39" s="112"/>
      <c r="J39" s="91"/>
    </row>
    <row r="40" spans="1:10" ht="12.75">
      <c r="A40" s="87" t="s">
        <v>20</v>
      </c>
      <c r="B40" s="73">
        <v>15174.93</v>
      </c>
      <c r="C40" s="111">
        <v>14653.82</v>
      </c>
      <c r="D40" s="73">
        <v>29809.29</v>
      </c>
      <c r="E40" s="111">
        <f t="shared" si="5"/>
        <v>19.459999999999127</v>
      </c>
      <c r="F40" s="73"/>
      <c r="G40" s="111">
        <v>15.46</v>
      </c>
      <c r="H40" s="73">
        <f>E40-G40</f>
        <v>3.999999999999126</v>
      </c>
      <c r="I40" s="63"/>
      <c r="J40" s="26"/>
    </row>
    <row r="41" spans="1:10" ht="12.75">
      <c r="A41" s="88" t="s">
        <v>64</v>
      </c>
      <c r="B41" s="59">
        <v>35928.92</v>
      </c>
      <c r="C41" s="60">
        <v>35884.05</v>
      </c>
      <c r="D41" s="59">
        <v>71810.2</v>
      </c>
      <c r="E41" s="60">
        <f t="shared" si="5"/>
        <v>2.7700000000040745</v>
      </c>
      <c r="F41" s="59"/>
      <c r="G41" s="60">
        <v>2.77</v>
      </c>
      <c r="H41" s="59"/>
      <c r="I41" s="64"/>
      <c r="J41" s="23"/>
    </row>
    <row r="42" spans="1:10" ht="12.75">
      <c r="A42" s="88" t="s">
        <v>65</v>
      </c>
      <c r="B42" s="59">
        <v>16205.34</v>
      </c>
      <c r="C42" s="60">
        <v>11295.72</v>
      </c>
      <c r="D42" s="59">
        <v>27384.2</v>
      </c>
      <c r="E42" s="60">
        <f t="shared" si="5"/>
        <v>116.85999999999694</v>
      </c>
      <c r="F42" s="92"/>
      <c r="G42" s="60">
        <v>106.86</v>
      </c>
      <c r="H42" s="59">
        <f>E42-G42</f>
        <v>9.999999999996945</v>
      </c>
      <c r="I42" s="64"/>
      <c r="J42" s="24"/>
    </row>
    <row r="43" spans="1:10" ht="12.75">
      <c r="A43" s="88" t="s">
        <v>21</v>
      </c>
      <c r="B43" s="59">
        <v>31332.31</v>
      </c>
      <c r="C43" s="60">
        <v>33242.69</v>
      </c>
      <c r="D43" s="59">
        <v>64498.6</v>
      </c>
      <c r="E43" s="60">
        <f t="shared" si="5"/>
        <v>76.40000000000146</v>
      </c>
      <c r="F43" s="92"/>
      <c r="G43" s="60">
        <v>76.4</v>
      </c>
      <c r="H43" s="59"/>
      <c r="I43" s="64"/>
      <c r="J43" s="23"/>
    </row>
    <row r="44" spans="1:10" ht="12.75">
      <c r="A44" s="88" t="s">
        <v>66</v>
      </c>
      <c r="B44" s="59">
        <v>13326.42</v>
      </c>
      <c r="C44" s="60">
        <v>12011.78</v>
      </c>
      <c r="D44" s="59">
        <v>25329.92</v>
      </c>
      <c r="E44" s="60">
        <f t="shared" si="5"/>
        <v>8.280000000002474</v>
      </c>
      <c r="F44" s="59"/>
      <c r="G44" s="60">
        <v>8.28</v>
      </c>
      <c r="H44" s="59"/>
      <c r="I44" s="64"/>
      <c r="J44" s="23"/>
    </row>
    <row r="45" spans="1:10" ht="12.75">
      <c r="A45" s="88" t="s">
        <v>67</v>
      </c>
      <c r="B45" s="59">
        <v>22513.478</v>
      </c>
      <c r="C45" s="60">
        <v>16922.792</v>
      </c>
      <c r="D45" s="59">
        <v>39246.964</v>
      </c>
      <c r="E45" s="60">
        <f t="shared" si="5"/>
        <v>189.30600000000413</v>
      </c>
      <c r="F45" s="92"/>
      <c r="G45" s="60">
        <v>89.306</v>
      </c>
      <c r="H45" s="59">
        <f>E45-G45</f>
        <v>100.00000000000414</v>
      </c>
      <c r="I45" s="64"/>
      <c r="J45" s="23"/>
    </row>
    <row r="46" spans="1:10" ht="12.75">
      <c r="A46" s="88" t="s">
        <v>68</v>
      </c>
      <c r="B46" s="59">
        <v>33616</v>
      </c>
      <c r="C46" s="60">
        <v>72843</v>
      </c>
      <c r="D46" s="59">
        <v>106450</v>
      </c>
      <c r="E46" s="60">
        <f t="shared" si="5"/>
        <v>9</v>
      </c>
      <c r="F46" s="92"/>
      <c r="G46" s="60">
        <v>9</v>
      </c>
      <c r="H46" s="59"/>
      <c r="I46" s="64"/>
      <c r="J46" s="23"/>
    </row>
    <row r="47" spans="1:10" ht="13.5" customHeight="1">
      <c r="A47" s="88" t="s">
        <v>69</v>
      </c>
      <c r="B47" s="59">
        <v>22101.0717</v>
      </c>
      <c r="C47" s="60">
        <v>34808.73427</v>
      </c>
      <c r="D47" s="59">
        <v>56906.53542</v>
      </c>
      <c r="E47" s="60">
        <f t="shared" si="5"/>
        <v>3.2705500000010943</v>
      </c>
      <c r="F47" s="92"/>
      <c r="G47" s="60">
        <v>3.27055</v>
      </c>
      <c r="H47" s="59"/>
      <c r="I47" s="64"/>
      <c r="J47" s="23"/>
    </row>
    <row r="48" spans="1:10" ht="12.75">
      <c r="A48" s="88" t="s">
        <v>70</v>
      </c>
      <c r="B48" s="59">
        <v>17555.82</v>
      </c>
      <c r="C48" s="60">
        <v>27809.97</v>
      </c>
      <c r="D48" s="59">
        <v>45365.78</v>
      </c>
      <c r="E48" s="60">
        <f t="shared" si="5"/>
        <v>0.010000000002037268</v>
      </c>
      <c r="F48" s="59"/>
      <c r="G48" s="60">
        <v>0.01</v>
      </c>
      <c r="H48" s="59"/>
      <c r="I48" s="64"/>
      <c r="J48" s="23"/>
    </row>
    <row r="49" spans="1:10" ht="12.75">
      <c r="A49" s="88" t="s">
        <v>53</v>
      </c>
      <c r="B49" s="59">
        <v>18642</v>
      </c>
      <c r="C49" s="60">
        <v>47893</v>
      </c>
      <c r="D49" s="59">
        <v>66257</v>
      </c>
      <c r="E49" s="60">
        <f t="shared" si="5"/>
        <v>278</v>
      </c>
      <c r="F49" s="59"/>
      <c r="G49" s="60">
        <v>235</v>
      </c>
      <c r="H49" s="59">
        <f>E49-G49</f>
        <v>43</v>
      </c>
      <c r="I49" s="64"/>
      <c r="J49" s="23"/>
    </row>
    <row r="50" spans="1:10" ht="12.75">
      <c r="A50" s="88" t="s">
        <v>71</v>
      </c>
      <c r="B50" s="59">
        <v>27233.87</v>
      </c>
      <c r="C50" s="60">
        <v>48795.01</v>
      </c>
      <c r="D50" s="59">
        <v>75965.35</v>
      </c>
      <c r="E50" s="60">
        <f t="shared" si="5"/>
        <v>63.529999999998836</v>
      </c>
      <c r="F50" s="92"/>
      <c r="G50" s="60">
        <v>12.71</v>
      </c>
      <c r="H50" s="59">
        <f>E50-G50</f>
        <v>50.819999999998835</v>
      </c>
      <c r="I50" s="64"/>
      <c r="J50" s="23"/>
    </row>
    <row r="51" spans="1:10" ht="12.75">
      <c r="A51" s="88" t="s">
        <v>72</v>
      </c>
      <c r="B51" s="59">
        <v>14144</v>
      </c>
      <c r="C51" s="60">
        <v>33661</v>
      </c>
      <c r="D51" s="59">
        <v>47642</v>
      </c>
      <c r="E51" s="60">
        <f>B51+C51-D51</f>
        <v>163</v>
      </c>
      <c r="F51" s="93"/>
      <c r="G51" s="94">
        <v>163</v>
      </c>
      <c r="H51" s="59"/>
      <c r="I51" s="65"/>
      <c r="J51" s="23"/>
    </row>
    <row r="52" spans="1:10" ht="12.75">
      <c r="A52" s="88" t="s">
        <v>96</v>
      </c>
      <c r="B52" s="59">
        <v>25499.27</v>
      </c>
      <c r="C52" s="60">
        <v>39309.25</v>
      </c>
      <c r="D52" s="59">
        <v>64691.95</v>
      </c>
      <c r="E52" s="60">
        <f t="shared" si="5"/>
        <v>116.57000000000698</v>
      </c>
      <c r="F52" s="59"/>
      <c r="G52" s="60">
        <v>36.57</v>
      </c>
      <c r="H52" s="59">
        <f>E52-G52</f>
        <v>80.00000000000699</v>
      </c>
      <c r="I52" s="64"/>
      <c r="J52" s="23"/>
    </row>
    <row r="53" spans="1:10" ht="12.75">
      <c r="A53" s="88" t="s">
        <v>54</v>
      </c>
      <c r="B53" s="59">
        <v>20994.26</v>
      </c>
      <c r="C53" s="60">
        <v>27516.83</v>
      </c>
      <c r="D53" s="59">
        <v>48397.17</v>
      </c>
      <c r="E53" s="60">
        <f t="shared" si="5"/>
        <v>113.91999999999825</v>
      </c>
      <c r="F53" s="59"/>
      <c r="G53" s="60">
        <v>22.78</v>
      </c>
      <c r="H53" s="59">
        <f>E53-G53</f>
        <v>91.13999999999825</v>
      </c>
      <c r="I53" s="64"/>
      <c r="J53" s="23"/>
    </row>
    <row r="54" spans="1:10" ht="12.75">
      <c r="A54" s="88" t="s">
        <v>73</v>
      </c>
      <c r="B54" s="59">
        <v>45168.68</v>
      </c>
      <c r="C54" s="60">
        <v>33985.53</v>
      </c>
      <c r="D54" s="59">
        <v>79131.8</v>
      </c>
      <c r="E54" s="60">
        <f t="shared" si="5"/>
        <v>22.40999999998894</v>
      </c>
      <c r="F54" s="59"/>
      <c r="G54" s="60">
        <v>4.48</v>
      </c>
      <c r="H54" s="59">
        <f>E54-G54</f>
        <v>17.92999999998894</v>
      </c>
      <c r="I54" s="64"/>
      <c r="J54" s="23"/>
    </row>
    <row r="55" spans="1:10" ht="12.75">
      <c r="A55" s="88" t="s">
        <v>22</v>
      </c>
      <c r="B55" s="59">
        <v>12801.33</v>
      </c>
      <c r="C55" s="60">
        <v>13207.87</v>
      </c>
      <c r="D55" s="59">
        <v>26008.81</v>
      </c>
      <c r="E55" s="60">
        <f t="shared" si="5"/>
        <v>0.3899999999994179</v>
      </c>
      <c r="F55" s="59"/>
      <c r="G55" s="60">
        <v>0.29</v>
      </c>
      <c r="H55" s="59">
        <f>E55-G55</f>
        <v>0.09999999999941794</v>
      </c>
      <c r="I55" s="64"/>
      <c r="J55" s="23"/>
    </row>
    <row r="56" spans="1:10" ht="12.75">
      <c r="A56" s="88" t="s">
        <v>23</v>
      </c>
      <c r="B56" s="59">
        <v>43219</v>
      </c>
      <c r="C56" s="60">
        <v>27184</v>
      </c>
      <c r="D56" s="59">
        <v>70248</v>
      </c>
      <c r="E56" s="60">
        <f t="shared" si="5"/>
        <v>155</v>
      </c>
      <c r="F56" s="59"/>
      <c r="G56" s="60">
        <v>155</v>
      </c>
      <c r="H56" s="59"/>
      <c r="I56" s="65"/>
      <c r="J56" s="23"/>
    </row>
    <row r="57" spans="1:10" ht="12.75">
      <c r="A57" s="88" t="s">
        <v>74</v>
      </c>
      <c r="B57" s="59">
        <v>20512.56</v>
      </c>
      <c r="C57" s="60">
        <v>25851.62</v>
      </c>
      <c r="D57" s="59">
        <v>46304.72</v>
      </c>
      <c r="E57" s="60">
        <f>B57+C57-D57</f>
        <v>59.45999999999913</v>
      </c>
      <c r="F57" s="93"/>
      <c r="G57" s="60">
        <v>29.46</v>
      </c>
      <c r="H57" s="59">
        <f>E57-G57</f>
        <v>29.999999999999126</v>
      </c>
      <c r="I57" s="65"/>
      <c r="J57" s="23"/>
    </row>
    <row r="58" spans="1:10" ht="13.5" thickBot="1">
      <c r="A58" s="89" t="s">
        <v>75</v>
      </c>
      <c r="B58" s="70">
        <v>13665</v>
      </c>
      <c r="C58" s="71">
        <v>26037</v>
      </c>
      <c r="D58" s="70">
        <v>39570</v>
      </c>
      <c r="E58" s="71">
        <f t="shared" si="5"/>
        <v>132</v>
      </c>
      <c r="F58" s="70"/>
      <c r="G58" s="71">
        <v>122</v>
      </c>
      <c r="H58" s="70">
        <f>E58-G58</f>
        <v>10</v>
      </c>
      <c r="I58" s="90"/>
      <c r="J58" s="91"/>
    </row>
    <row r="59" spans="1:10" ht="16.5" customHeight="1" thickBot="1">
      <c r="A59" s="25" t="s">
        <v>10</v>
      </c>
      <c r="B59" s="17">
        <f aca="true" t="shared" si="6" ref="B59:I59">SUM(B35:B58)</f>
        <v>668113.2797000001</v>
      </c>
      <c r="C59" s="40">
        <f t="shared" si="6"/>
        <v>781299.87627</v>
      </c>
      <c r="D59" s="17">
        <f t="shared" si="6"/>
        <v>1448401.5994199999</v>
      </c>
      <c r="E59" s="40">
        <f t="shared" si="6"/>
        <v>1551.2465499999962</v>
      </c>
      <c r="F59" s="17">
        <f t="shared" si="6"/>
        <v>-539.6900000000023</v>
      </c>
      <c r="G59" s="40">
        <f t="shared" si="6"/>
        <v>1114.25655</v>
      </c>
      <c r="H59" s="17">
        <f t="shared" si="6"/>
        <v>436.9899999999917</v>
      </c>
      <c r="I59" s="36">
        <f t="shared" si="6"/>
        <v>0</v>
      </c>
      <c r="J59" s="17"/>
    </row>
    <row r="60" spans="1:10" ht="13.5" thickBot="1">
      <c r="A60" s="55" t="s">
        <v>9</v>
      </c>
      <c r="B60" s="50"/>
      <c r="C60" s="57"/>
      <c r="D60" s="56"/>
      <c r="E60" s="57"/>
      <c r="F60" s="56"/>
      <c r="G60" s="57"/>
      <c r="H60" s="56"/>
      <c r="I60" s="58"/>
      <c r="J60" s="48"/>
    </row>
    <row r="61" spans="1:10" s="4" customFormat="1" ht="12.75" customHeight="1">
      <c r="A61" s="103" t="s">
        <v>85</v>
      </c>
      <c r="B61" s="97">
        <v>1317.9483400000001</v>
      </c>
      <c r="C61" s="97">
        <v>44682.52011</v>
      </c>
      <c r="D61" s="97">
        <v>45852.23599</v>
      </c>
      <c r="E61" s="97">
        <f>B61+C61-D61</f>
        <v>148.23245999999926</v>
      </c>
      <c r="F61" s="97"/>
      <c r="G61" s="97">
        <v>148.23246</v>
      </c>
      <c r="H61" s="97"/>
      <c r="I61" s="97"/>
      <c r="J61" s="68"/>
    </row>
    <row r="62" spans="1:10" ht="12.75" customHeight="1">
      <c r="A62" s="104" t="s">
        <v>31</v>
      </c>
      <c r="B62" s="102">
        <v>2857.4872</v>
      </c>
      <c r="C62" s="98">
        <v>54172.04609</v>
      </c>
      <c r="D62" s="98">
        <v>56841.80709</v>
      </c>
      <c r="E62" s="98">
        <f aca="true" t="shared" si="7" ref="E62:E125">B62+C62-D62</f>
        <v>187.7262000000046</v>
      </c>
      <c r="F62" s="98"/>
      <c r="G62" s="98">
        <v>150.69320000000002</v>
      </c>
      <c r="H62" s="98">
        <v>37.033</v>
      </c>
      <c r="I62" s="98"/>
      <c r="J62" s="69"/>
    </row>
    <row r="63" spans="1:10" ht="12.75" customHeight="1">
      <c r="A63" s="105" t="s">
        <v>109</v>
      </c>
      <c r="B63" s="98">
        <v>1880.25648</v>
      </c>
      <c r="C63" s="98">
        <v>32947.14969</v>
      </c>
      <c r="D63" s="98">
        <v>34294.16465</v>
      </c>
      <c r="E63" s="99">
        <f t="shared" si="7"/>
        <v>533.2415200000032</v>
      </c>
      <c r="F63" s="98"/>
      <c r="G63" s="98">
        <v>479.91752</v>
      </c>
      <c r="H63" s="98">
        <v>53.324</v>
      </c>
      <c r="I63" s="98"/>
      <c r="J63" s="69"/>
    </row>
    <row r="64" spans="1:10" ht="12.75" customHeight="1">
      <c r="A64" s="104" t="s">
        <v>110</v>
      </c>
      <c r="B64" s="98">
        <v>1197.17346</v>
      </c>
      <c r="C64" s="98">
        <v>46579.762579999995</v>
      </c>
      <c r="D64" s="98">
        <v>47562.566020000006</v>
      </c>
      <c r="E64" s="98">
        <f t="shared" si="7"/>
        <v>214.37001999998756</v>
      </c>
      <c r="F64" s="98"/>
      <c r="G64" s="98">
        <v>194.37001999999998</v>
      </c>
      <c r="H64" s="98">
        <v>20</v>
      </c>
      <c r="I64" s="98"/>
      <c r="J64" s="69"/>
    </row>
    <row r="65" spans="1:10" ht="12.75" customHeight="1">
      <c r="A65" s="104" t="s">
        <v>98</v>
      </c>
      <c r="B65" s="98">
        <v>2042.65444</v>
      </c>
      <c r="C65" s="98">
        <v>52207.792729999994</v>
      </c>
      <c r="D65" s="98">
        <v>53820.152630000004</v>
      </c>
      <c r="E65" s="98">
        <f t="shared" si="7"/>
        <v>430.29453999998805</v>
      </c>
      <c r="F65" s="98"/>
      <c r="G65" s="98">
        <v>395.09454</v>
      </c>
      <c r="H65" s="98">
        <v>35.2</v>
      </c>
      <c r="I65" s="98"/>
      <c r="J65" s="69"/>
    </row>
    <row r="66" spans="1:10" ht="12.75" customHeight="1">
      <c r="A66" s="104" t="s">
        <v>111</v>
      </c>
      <c r="B66" s="98">
        <v>2162.98239</v>
      </c>
      <c r="C66" s="98">
        <v>36570.10365999999</v>
      </c>
      <c r="D66" s="98">
        <v>38725.20506</v>
      </c>
      <c r="E66" s="98">
        <f t="shared" si="7"/>
        <v>7.880989999990561</v>
      </c>
      <c r="F66" s="98"/>
      <c r="G66" s="98">
        <v>3.8809899999999997</v>
      </c>
      <c r="H66" s="98">
        <v>4</v>
      </c>
      <c r="I66" s="98"/>
      <c r="J66" s="69"/>
    </row>
    <row r="67" spans="1:10" ht="12.75" customHeight="1">
      <c r="A67" s="104" t="s">
        <v>106</v>
      </c>
      <c r="B67" s="98">
        <v>5982.8331</v>
      </c>
      <c r="C67" s="98">
        <v>133057.21813</v>
      </c>
      <c r="D67" s="98">
        <v>138144.84612</v>
      </c>
      <c r="E67" s="99">
        <f t="shared" si="7"/>
        <v>895.2051099999808</v>
      </c>
      <c r="F67" s="98"/>
      <c r="G67" s="98">
        <v>795.0151099999999</v>
      </c>
      <c r="H67" s="98">
        <v>100.19</v>
      </c>
      <c r="I67" s="98"/>
      <c r="J67" s="69"/>
    </row>
    <row r="68" spans="1:10" ht="12.75" customHeight="1">
      <c r="A68" s="104" t="s">
        <v>112</v>
      </c>
      <c r="B68" s="98">
        <v>6362.43213</v>
      </c>
      <c r="C68" s="98">
        <v>71181.68206</v>
      </c>
      <c r="D68" s="98">
        <v>77380.88665</v>
      </c>
      <c r="E68" s="98">
        <f t="shared" si="7"/>
        <v>163.22754000000714</v>
      </c>
      <c r="F68" s="98"/>
      <c r="G68" s="98">
        <v>163.22754</v>
      </c>
      <c r="H68" s="98"/>
      <c r="I68" s="98"/>
      <c r="J68" s="69"/>
    </row>
    <row r="69" spans="1:10" ht="12.75" customHeight="1">
      <c r="A69" s="106" t="s">
        <v>107</v>
      </c>
      <c r="B69" s="98">
        <v>3872.6125899999997</v>
      </c>
      <c r="C69" s="98">
        <v>91628.27888</v>
      </c>
      <c r="D69" s="98">
        <v>95246.92034</v>
      </c>
      <c r="E69" s="98">
        <f t="shared" si="7"/>
        <v>253.97113000000536</v>
      </c>
      <c r="F69" s="98"/>
      <c r="G69" s="98">
        <v>228.97113000000002</v>
      </c>
      <c r="H69" s="98">
        <v>25</v>
      </c>
      <c r="I69" s="98"/>
      <c r="J69" s="69"/>
    </row>
    <row r="70" spans="1:10" ht="12.75" customHeight="1">
      <c r="A70" s="104" t="s">
        <v>113</v>
      </c>
      <c r="B70" s="98">
        <v>1678.65237</v>
      </c>
      <c r="C70" s="98">
        <v>46213.98146</v>
      </c>
      <c r="D70" s="98">
        <v>47645.28943</v>
      </c>
      <c r="E70" s="98">
        <f t="shared" si="7"/>
        <v>247.34440000000905</v>
      </c>
      <c r="F70" s="98"/>
      <c r="G70" s="98">
        <v>229.74439999999998</v>
      </c>
      <c r="H70" s="98">
        <v>17.6</v>
      </c>
      <c r="I70" s="98"/>
      <c r="J70" s="69"/>
    </row>
    <row r="71" spans="1:10" ht="12.75" customHeight="1">
      <c r="A71" s="105" t="s">
        <v>78</v>
      </c>
      <c r="B71" s="98">
        <v>3336.08937</v>
      </c>
      <c r="C71" s="98">
        <v>86842.24759999999</v>
      </c>
      <c r="D71" s="98">
        <v>89916.2519</v>
      </c>
      <c r="E71" s="100">
        <f t="shared" si="7"/>
        <v>262.08506999998644</v>
      </c>
      <c r="F71" s="98"/>
      <c r="G71" s="98">
        <v>262.08507000000003</v>
      </c>
      <c r="H71" s="98"/>
      <c r="I71" s="98"/>
      <c r="J71" s="69"/>
    </row>
    <row r="72" spans="1:10" ht="12.75" customHeight="1">
      <c r="A72" s="104" t="s">
        <v>32</v>
      </c>
      <c r="B72" s="98">
        <v>430.57431</v>
      </c>
      <c r="C72" s="98">
        <v>26642.975</v>
      </c>
      <c r="D72" s="98">
        <v>26615.435559999998</v>
      </c>
      <c r="E72" s="100">
        <f t="shared" si="7"/>
        <v>458.11375000000044</v>
      </c>
      <c r="F72" s="98"/>
      <c r="G72" s="98">
        <v>418.11375</v>
      </c>
      <c r="H72" s="98">
        <v>40</v>
      </c>
      <c r="I72" s="98"/>
      <c r="J72" s="69"/>
    </row>
    <row r="73" spans="1:10" ht="12.75" customHeight="1">
      <c r="A73" s="104" t="s">
        <v>114</v>
      </c>
      <c r="B73" s="98">
        <v>5190.9935</v>
      </c>
      <c r="C73" s="98">
        <v>34638.306979999994</v>
      </c>
      <c r="D73" s="98">
        <v>39809.112649999995</v>
      </c>
      <c r="E73" s="100">
        <f t="shared" si="7"/>
        <v>20.1878299999953</v>
      </c>
      <c r="F73" s="98"/>
      <c r="G73" s="98">
        <v>20.18783</v>
      </c>
      <c r="H73" s="98"/>
      <c r="I73" s="98"/>
      <c r="J73" s="69"/>
    </row>
    <row r="74" spans="1:10" ht="12.75" customHeight="1">
      <c r="A74" s="104" t="s">
        <v>115</v>
      </c>
      <c r="B74" s="98">
        <v>1226.85846</v>
      </c>
      <c r="C74" s="98">
        <v>45179.55459000001</v>
      </c>
      <c r="D74" s="98">
        <v>45928.22845</v>
      </c>
      <c r="E74" s="100">
        <f t="shared" si="7"/>
        <v>478.1846000000078</v>
      </c>
      <c r="F74" s="98"/>
      <c r="G74" s="98">
        <v>430.36659999999995</v>
      </c>
      <c r="H74" s="98">
        <v>47.818</v>
      </c>
      <c r="I74" s="98"/>
      <c r="J74" s="69"/>
    </row>
    <row r="75" spans="1:10" ht="12.75" customHeight="1">
      <c r="A75" s="104" t="s">
        <v>116</v>
      </c>
      <c r="B75" s="98">
        <v>460.09944</v>
      </c>
      <c r="C75" s="98">
        <v>65759.159</v>
      </c>
      <c r="D75" s="98">
        <v>66217.68231</v>
      </c>
      <c r="E75" s="100">
        <f t="shared" si="7"/>
        <v>1.5761300000012852</v>
      </c>
      <c r="F75" s="98"/>
      <c r="G75" s="98">
        <v>1.57613</v>
      </c>
      <c r="H75" s="98"/>
      <c r="I75" s="98"/>
      <c r="J75" s="69"/>
    </row>
    <row r="76" spans="1:10" ht="12.75" customHeight="1" thickBot="1">
      <c r="A76" s="109" t="s">
        <v>33</v>
      </c>
      <c r="B76" s="96">
        <v>10.551350000000001</v>
      </c>
      <c r="C76" s="96">
        <v>11883.806</v>
      </c>
      <c r="D76" s="96">
        <v>11855.26156</v>
      </c>
      <c r="E76" s="101">
        <f t="shared" si="7"/>
        <v>39.0957899999994</v>
      </c>
      <c r="F76" s="96"/>
      <c r="G76" s="96">
        <v>38.09579</v>
      </c>
      <c r="H76" s="96">
        <v>1</v>
      </c>
      <c r="I76" s="96"/>
      <c r="J76" s="72"/>
    </row>
    <row r="77" spans="1:10" ht="12.75" customHeight="1">
      <c r="A77" s="113" t="s">
        <v>117</v>
      </c>
      <c r="B77" s="102">
        <v>89.48711</v>
      </c>
      <c r="C77" s="102">
        <v>7490.238</v>
      </c>
      <c r="D77" s="102">
        <v>7552.64812</v>
      </c>
      <c r="E77" s="114">
        <f t="shared" si="7"/>
        <v>27.076990000000478</v>
      </c>
      <c r="F77" s="102"/>
      <c r="G77" s="102">
        <v>24.326990000000002</v>
      </c>
      <c r="H77" s="102">
        <v>2.75</v>
      </c>
      <c r="I77" s="102"/>
      <c r="J77" s="115"/>
    </row>
    <row r="78" spans="1:10" ht="12.75" customHeight="1">
      <c r="A78" s="104" t="s">
        <v>118</v>
      </c>
      <c r="B78" s="98">
        <v>2916.4354</v>
      </c>
      <c r="C78" s="98">
        <v>132684.91421</v>
      </c>
      <c r="D78" s="98">
        <v>135554.00171</v>
      </c>
      <c r="E78" s="100">
        <f t="shared" si="7"/>
        <v>47.347899999964284</v>
      </c>
      <c r="F78" s="98"/>
      <c r="G78" s="98">
        <v>47.3479</v>
      </c>
      <c r="H78" s="98"/>
      <c r="I78" s="98"/>
      <c r="J78" s="69"/>
    </row>
    <row r="79" spans="1:10" ht="12.75" customHeight="1">
      <c r="A79" s="104" t="s">
        <v>119</v>
      </c>
      <c r="B79" s="98">
        <v>693.55985</v>
      </c>
      <c r="C79" s="98">
        <v>58575.95514</v>
      </c>
      <c r="D79" s="98">
        <v>59188.2926</v>
      </c>
      <c r="E79" s="100">
        <f t="shared" si="7"/>
        <v>81.22238999999536</v>
      </c>
      <c r="F79" s="98"/>
      <c r="G79" s="98">
        <v>61.22239</v>
      </c>
      <c r="H79" s="98">
        <v>20</v>
      </c>
      <c r="I79" s="98"/>
      <c r="J79" s="69"/>
    </row>
    <row r="80" spans="1:10" ht="21.75" customHeight="1">
      <c r="A80" s="104" t="s">
        <v>34</v>
      </c>
      <c r="B80" s="98">
        <v>7505.4742400000005</v>
      </c>
      <c r="C80" s="98">
        <v>11652.14685</v>
      </c>
      <c r="D80" s="98">
        <v>19636.948239999998</v>
      </c>
      <c r="E80" s="98"/>
      <c r="F80" s="100">
        <v>-479.33</v>
      </c>
      <c r="G80" s="98"/>
      <c r="H80" s="98"/>
      <c r="I80" s="98"/>
      <c r="J80" s="110" t="s">
        <v>108</v>
      </c>
    </row>
    <row r="81" spans="1:10" ht="12.75" customHeight="1">
      <c r="A81" s="104" t="s">
        <v>86</v>
      </c>
      <c r="B81" s="98">
        <v>7864.51546</v>
      </c>
      <c r="C81" s="98">
        <v>57773.37365</v>
      </c>
      <c r="D81" s="98">
        <v>65554.34773</v>
      </c>
      <c r="E81" s="100">
        <f t="shared" si="7"/>
        <v>83.54138000000967</v>
      </c>
      <c r="F81" s="98"/>
      <c r="G81" s="98">
        <v>33.54138</v>
      </c>
      <c r="H81" s="98">
        <v>50</v>
      </c>
      <c r="I81" s="98"/>
      <c r="J81" s="69"/>
    </row>
    <row r="82" spans="1:10" ht="12.75" customHeight="1">
      <c r="A82" s="104" t="s">
        <v>89</v>
      </c>
      <c r="B82" s="98">
        <v>3739.49838</v>
      </c>
      <c r="C82" s="98">
        <v>5750.07174</v>
      </c>
      <c r="D82" s="98">
        <v>9489.570119999998</v>
      </c>
      <c r="E82" s="99">
        <f t="shared" si="7"/>
        <v>0</v>
      </c>
      <c r="F82" s="98"/>
      <c r="G82" s="98"/>
      <c r="H82" s="98"/>
      <c r="I82" s="98"/>
      <c r="J82" s="69"/>
    </row>
    <row r="83" spans="1:10" ht="12.75" customHeight="1">
      <c r="A83" s="104" t="s">
        <v>35</v>
      </c>
      <c r="B83" s="98">
        <v>398.445</v>
      </c>
      <c r="C83" s="98">
        <v>33186.53439</v>
      </c>
      <c r="D83" s="98">
        <v>33385.05327</v>
      </c>
      <c r="E83" s="100">
        <f t="shared" si="7"/>
        <v>199.92612000000372</v>
      </c>
      <c r="F83" s="98"/>
      <c r="G83" s="98">
        <v>199.92612</v>
      </c>
      <c r="H83" s="98"/>
      <c r="I83" s="98"/>
      <c r="J83" s="69"/>
    </row>
    <row r="84" spans="1:10" ht="12.75" customHeight="1">
      <c r="A84" s="105" t="s">
        <v>99</v>
      </c>
      <c r="B84" s="98">
        <v>17529.258120000002</v>
      </c>
      <c r="C84" s="98">
        <v>72681.63369</v>
      </c>
      <c r="D84" s="98">
        <v>90075.41625</v>
      </c>
      <c r="E84" s="100">
        <f>B84+C84-D84</f>
        <v>135.47556000000623</v>
      </c>
      <c r="F84" s="98"/>
      <c r="G84" s="98">
        <v>135.47556</v>
      </c>
      <c r="H84" s="98"/>
      <c r="I84" s="98"/>
      <c r="J84" s="69"/>
    </row>
    <row r="85" spans="1:10" ht="12.75" customHeight="1">
      <c r="A85" s="104" t="s">
        <v>100</v>
      </c>
      <c r="B85" s="98">
        <v>2113.83572</v>
      </c>
      <c r="C85" s="98">
        <v>43750.81636</v>
      </c>
      <c r="D85" s="98">
        <v>45807.62642</v>
      </c>
      <c r="E85" s="100">
        <f>B85+C85-D85</f>
        <v>57.025659999999334</v>
      </c>
      <c r="F85" s="98"/>
      <c r="G85" s="98">
        <v>37.02566</v>
      </c>
      <c r="H85" s="98">
        <v>20</v>
      </c>
      <c r="I85" s="98"/>
      <c r="J85" s="69"/>
    </row>
    <row r="86" spans="1:10" ht="12.75" customHeight="1">
      <c r="A86" s="104" t="s">
        <v>36</v>
      </c>
      <c r="B86" s="98">
        <v>436.61240000000004</v>
      </c>
      <c r="C86" s="98">
        <v>26433.767600000003</v>
      </c>
      <c r="D86" s="98">
        <v>26858.21689</v>
      </c>
      <c r="E86" s="100">
        <f t="shared" si="7"/>
        <v>12.163110000004963</v>
      </c>
      <c r="F86" s="98"/>
      <c r="G86" s="98">
        <v>12.163110000000001</v>
      </c>
      <c r="H86" s="98"/>
      <c r="I86" s="98"/>
      <c r="J86" s="69"/>
    </row>
    <row r="87" spans="1:10" ht="12.75" customHeight="1">
      <c r="A87" s="107" t="s">
        <v>120</v>
      </c>
      <c r="B87" s="98">
        <v>4646.39257</v>
      </c>
      <c r="C87" s="98">
        <v>54613.04115999999</v>
      </c>
      <c r="D87" s="98">
        <v>59036.43881</v>
      </c>
      <c r="E87" s="100">
        <f t="shared" si="7"/>
        <v>222.9949199999901</v>
      </c>
      <c r="F87" s="98"/>
      <c r="G87" s="98">
        <v>163.99492</v>
      </c>
      <c r="H87" s="98">
        <v>59</v>
      </c>
      <c r="I87" s="98"/>
      <c r="J87" s="69"/>
    </row>
    <row r="88" spans="1:10" ht="12.75" customHeight="1">
      <c r="A88" s="105" t="s">
        <v>121</v>
      </c>
      <c r="B88" s="98">
        <v>2130.67052</v>
      </c>
      <c r="C88" s="98">
        <v>28133.87506</v>
      </c>
      <c r="D88" s="98">
        <v>30060.88105</v>
      </c>
      <c r="E88" s="100">
        <f t="shared" si="7"/>
        <v>203.6645299999982</v>
      </c>
      <c r="F88" s="98"/>
      <c r="G88" s="98">
        <v>203.66452999999998</v>
      </c>
      <c r="H88" s="98"/>
      <c r="I88" s="98"/>
      <c r="J88" s="69"/>
    </row>
    <row r="89" spans="1:10" ht="12.75" customHeight="1">
      <c r="A89" s="104" t="s">
        <v>37</v>
      </c>
      <c r="B89" s="98">
        <v>2458.83</v>
      </c>
      <c r="C89" s="98">
        <v>25025.87</v>
      </c>
      <c r="D89" s="98">
        <v>27427.3</v>
      </c>
      <c r="E89" s="100">
        <f t="shared" si="7"/>
        <v>57.39999999999782</v>
      </c>
      <c r="F89" s="98"/>
      <c r="G89" s="98">
        <v>49.4</v>
      </c>
      <c r="H89" s="98">
        <v>8</v>
      </c>
      <c r="I89" s="98"/>
      <c r="J89" s="69"/>
    </row>
    <row r="90" spans="1:10" ht="12.75" customHeight="1">
      <c r="A90" s="105" t="s">
        <v>79</v>
      </c>
      <c r="B90" s="98">
        <v>811.46317</v>
      </c>
      <c r="C90" s="98">
        <v>39393.147</v>
      </c>
      <c r="D90" s="98">
        <v>39549.34705</v>
      </c>
      <c r="E90" s="99">
        <f t="shared" si="7"/>
        <v>655.2631200000033</v>
      </c>
      <c r="F90" s="98"/>
      <c r="G90" s="98">
        <v>571.6756</v>
      </c>
      <c r="H90" s="98">
        <v>83.58752</v>
      </c>
      <c r="I90" s="98"/>
      <c r="J90" s="69"/>
    </row>
    <row r="91" spans="1:10" ht="12.75" customHeight="1">
      <c r="A91" s="104" t="s">
        <v>122</v>
      </c>
      <c r="B91" s="98">
        <v>2332.32136</v>
      </c>
      <c r="C91" s="98">
        <v>35998.43932</v>
      </c>
      <c r="D91" s="98">
        <v>38303.829829999995</v>
      </c>
      <c r="E91" s="100">
        <f t="shared" si="7"/>
        <v>26.930850000004284</v>
      </c>
      <c r="F91" s="98"/>
      <c r="G91" s="98">
        <v>26.93085</v>
      </c>
      <c r="H91" s="98"/>
      <c r="I91" s="98"/>
      <c r="J91" s="69"/>
    </row>
    <row r="92" spans="1:10" ht="12.75" customHeight="1">
      <c r="A92" s="104" t="s">
        <v>57</v>
      </c>
      <c r="B92" s="98">
        <v>1924.54382</v>
      </c>
      <c r="C92" s="98">
        <v>27192.44196</v>
      </c>
      <c r="D92" s="98">
        <v>28903.61997</v>
      </c>
      <c r="E92" s="100">
        <f t="shared" si="7"/>
        <v>213.36580999999933</v>
      </c>
      <c r="F92" s="98"/>
      <c r="G92" s="98">
        <v>192.02923</v>
      </c>
      <c r="H92" s="98">
        <v>21.33658</v>
      </c>
      <c r="I92" s="98"/>
      <c r="J92" s="69"/>
    </row>
    <row r="93" spans="1:10" ht="12.75" customHeight="1">
      <c r="A93" s="104" t="s">
        <v>55</v>
      </c>
      <c r="B93" s="98">
        <v>48.99</v>
      </c>
      <c r="C93" s="98">
        <v>20467.8955</v>
      </c>
      <c r="D93" s="98">
        <v>20515.571989999997</v>
      </c>
      <c r="E93" s="99">
        <f t="shared" si="7"/>
        <v>1.313510000003589</v>
      </c>
      <c r="F93" s="98"/>
      <c r="G93" s="98">
        <v>1.31351</v>
      </c>
      <c r="H93" s="98"/>
      <c r="I93" s="98"/>
      <c r="J93" s="69"/>
    </row>
    <row r="94" spans="1:10" ht="12.75" customHeight="1">
      <c r="A94" s="104" t="s">
        <v>38</v>
      </c>
      <c r="B94" s="98">
        <v>287.69579</v>
      </c>
      <c r="C94" s="98">
        <v>28923.167859999998</v>
      </c>
      <c r="D94" s="98">
        <v>29142.18545</v>
      </c>
      <c r="E94" s="100">
        <f t="shared" si="7"/>
        <v>68.67819999999847</v>
      </c>
      <c r="F94" s="98"/>
      <c r="G94" s="98">
        <v>61.8112</v>
      </c>
      <c r="H94" s="98">
        <v>6.867</v>
      </c>
      <c r="I94" s="98"/>
      <c r="J94" s="69"/>
    </row>
    <row r="95" spans="1:10" ht="12.75" customHeight="1">
      <c r="A95" s="104" t="s">
        <v>56</v>
      </c>
      <c r="B95" s="98">
        <v>607.84005</v>
      </c>
      <c r="C95" s="98">
        <v>29754.433719999997</v>
      </c>
      <c r="D95" s="98">
        <v>29914.305579999997</v>
      </c>
      <c r="E95" s="100">
        <f t="shared" si="7"/>
        <v>447.9681899999996</v>
      </c>
      <c r="F95" s="98"/>
      <c r="G95" s="98">
        <v>447.96819</v>
      </c>
      <c r="H95" s="98"/>
      <c r="I95" s="98"/>
      <c r="J95" s="69"/>
    </row>
    <row r="96" spans="1:10" ht="12.75" customHeight="1">
      <c r="A96" s="104" t="s">
        <v>39</v>
      </c>
      <c r="B96" s="98">
        <v>1032.36382</v>
      </c>
      <c r="C96" s="98">
        <v>54671.240600000005</v>
      </c>
      <c r="D96" s="98">
        <v>55405.7441</v>
      </c>
      <c r="E96" s="100">
        <f t="shared" si="7"/>
        <v>297.8603199999998</v>
      </c>
      <c r="F96" s="98"/>
      <c r="G96" s="98">
        <v>268.36032</v>
      </c>
      <c r="H96" s="98">
        <v>29.5</v>
      </c>
      <c r="I96" s="98"/>
      <c r="J96" s="69"/>
    </row>
    <row r="97" spans="1:10" ht="12.75" customHeight="1">
      <c r="A97" s="105" t="s">
        <v>123</v>
      </c>
      <c r="B97" s="98">
        <v>5392.1105099999995</v>
      </c>
      <c r="C97" s="98">
        <v>48999.64378</v>
      </c>
      <c r="D97" s="98">
        <v>54144.39663</v>
      </c>
      <c r="E97" s="100">
        <f t="shared" si="7"/>
        <v>247.3576599999942</v>
      </c>
      <c r="F97" s="98"/>
      <c r="G97" s="98">
        <v>15.21772</v>
      </c>
      <c r="H97" s="98">
        <v>232.13994</v>
      </c>
      <c r="I97" s="98"/>
      <c r="J97" s="69"/>
    </row>
    <row r="98" spans="1:10" s="5" customFormat="1" ht="12.75" customHeight="1">
      <c r="A98" s="104" t="s">
        <v>124</v>
      </c>
      <c r="B98" s="98">
        <v>1269.8347099999999</v>
      </c>
      <c r="C98" s="98">
        <v>31648.62665</v>
      </c>
      <c r="D98" s="98">
        <v>32793.87016</v>
      </c>
      <c r="E98" s="100">
        <f t="shared" si="7"/>
        <v>124.59120000000257</v>
      </c>
      <c r="F98" s="98"/>
      <c r="G98" s="98">
        <v>97.70519999999999</v>
      </c>
      <c r="H98" s="98"/>
      <c r="I98" s="98">
        <v>26.886</v>
      </c>
      <c r="J98" s="69"/>
    </row>
    <row r="99" spans="1:10" ht="12.75" customHeight="1">
      <c r="A99" s="104" t="s">
        <v>101</v>
      </c>
      <c r="B99" s="98">
        <v>1189.65014</v>
      </c>
      <c r="C99" s="98">
        <v>37528.686</v>
      </c>
      <c r="D99" s="98">
        <v>38133.22921</v>
      </c>
      <c r="E99" s="100">
        <f t="shared" si="7"/>
        <v>585.1069300000017</v>
      </c>
      <c r="F99" s="98"/>
      <c r="G99" s="98">
        <v>319.16793</v>
      </c>
      <c r="H99" s="98">
        <v>35.463</v>
      </c>
      <c r="I99" s="98">
        <v>230.476</v>
      </c>
      <c r="J99" s="69"/>
    </row>
    <row r="100" spans="1:10" s="5" customFormat="1" ht="12.75" customHeight="1">
      <c r="A100" s="105" t="s">
        <v>87</v>
      </c>
      <c r="B100" s="98">
        <v>4822.96156</v>
      </c>
      <c r="C100" s="98">
        <v>86218.69797</v>
      </c>
      <c r="D100" s="98">
        <v>90584.87998</v>
      </c>
      <c r="E100" s="100">
        <f t="shared" si="7"/>
        <v>456.779549999992</v>
      </c>
      <c r="F100" s="98"/>
      <c r="G100" s="98">
        <v>456.77955</v>
      </c>
      <c r="H100" s="98"/>
      <c r="I100" s="98"/>
      <c r="J100" s="69"/>
    </row>
    <row r="101" spans="1:10" ht="12.75" customHeight="1">
      <c r="A101" s="106" t="s">
        <v>102</v>
      </c>
      <c r="B101" s="98">
        <v>4971.574799999999</v>
      </c>
      <c r="C101" s="98">
        <v>99098.9433</v>
      </c>
      <c r="D101" s="98">
        <v>104059.68293000001</v>
      </c>
      <c r="E101" s="100">
        <f t="shared" si="7"/>
        <v>10.835169999991194</v>
      </c>
      <c r="F101" s="98"/>
      <c r="G101" s="98">
        <v>10.83517</v>
      </c>
      <c r="H101" s="98"/>
      <c r="I101" s="98"/>
      <c r="J101" s="69"/>
    </row>
    <row r="102" spans="1:10" ht="12.75" customHeight="1">
      <c r="A102" s="104" t="s">
        <v>88</v>
      </c>
      <c r="B102" s="98">
        <v>1694.1160300000001</v>
      </c>
      <c r="C102" s="98">
        <v>14228.3839</v>
      </c>
      <c r="D102" s="98">
        <v>15751.21721</v>
      </c>
      <c r="E102" s="100">
        <f t="shared" si="7"/>
        <v>171.28272000000106</v>
      </c>
      <c r="F102" s="98"/>
      <c r="G102" s="98">
        <v>165.28272</v>
      </c>
      <c r="H102" s="98">
        <v>6</v>
      </c>
      <c r="I102" s="98"/>
      <c r="J102" s="69"/>
    </row>
    <row r="103" spans="1:10" ht="12.75" customHeight="1">
      <c r="A103" s="104" t="s">
        <v>103</v>
      </c>
      <c r="B103" s="98">
        <v>72.1045</v>
      </c>
      <c r="C103" s="98">
        <v>28146.1538</v>
      </c>
      <c r="D103" s="98">
        <v>28217.6705</v>
      </c>
      <c r="E103" s="100">
        <f t="shared" si="7"/>
        <v>0.5878000000011525</v>
      </c>
      <c r="F103" s="98"/>
      <c r="G103" s="98">
        <v>0.5878</v>
      </c>
      <c r="H103" s="98"/>
      <c r="I103" s="98"/>
      <c r="J103" s="69"/>
    </row>
    <row r="104" spans="1:10" ht="12.75" customHeight="1">
      <c r="A104" s="104" t="s">
        <v>40</v>
      </c>
      <c r="B104" s="98">
        <v>2767.82395</v>
      </c>
      <c r="C104" s="98">
        <v>36950.95032</v>
      </c>
      <c r="D104" s="98">
        <v>39481.64383</v>
      </c>
      <c r="E104" s="100">
        <f t="shared" si="7"/>
        <v>237.13044000000082</v>
      </c>
      <c r="F104" s="98"/>
      <c r="G104" s="98">
        <v>189.70444</v>
      </c>
      <c r="H104" s="98">
        <v>47.426</v>
      </c>
      <c r="I104" s="98"/>
      <c r="J104" s="69"/>
    </row>
    <row r="105" spans="1:10" ht="12.75" customHeight="1">
      <c r="A105" s="104" t="s">
        <v>125</v>
      </c>
      <c r="B105" s="98">
        <v>1456.99285</v>
      </c>
      <c r="C105" s="98">
        <v>37427.4334</v>
      </c>
      <c r="D105" s="98">
        <v>38708.04799</v>
      </c>
      <c r="E105" s="99">
        <f t="shared" si="7"/>
        <v>176.37826000000496</v>
      </c>
      <c r="F105" s="98"/>
      <c r="G105" s="98">
        <v>158.74026</v>
      </c>
      <c r="H105" s="98">
        <v>17.638</v>
      </c>
      <c r="I105" s="98"/>
      <c r="J105" s="69"/>
    </row>
    <row r="106" spans="1:10" ht="12.75" customHeight="1">
      <c r="A106" s="104" t="s">
        <v>41</v>
      </c>
      <c r="B106" s="98">
        <v>2789.18766</v>
      </c>
      <c r="C106" s="98">
        <v>31456.35827</v>
      </c>
      <c r="D106" s="98">
        <v>34172.84329</v>
      </c>
      <c r="E106" s="100">
        <f t="shared" si="7"/>
        <v>72.70264000000316</v>
      </c>
      <c r="F106" s="98"/>
      <c r="G106" s="98">
        <v>65.43264</v>
      </c>
      <c r="H106" s="98">
        <v>7.27</v>
      </c>
      <c r="I106" s="98"/>
      <c r="J106" s="69"/>
    </row>
    <row r="107" spans="1:10" ht="12.75" customHeight="1">
      <c r="A107" s="104" t="s">
        <v>126</v>
      </c>
      <c r="B107" s="98">
        <v>5731.8312000000005</v>
      </c>
      <c r="C107" s="98">
        <v>63058.35188</v>
      </c>
      <c r="D107" s="98">
        <v>68056.11774</v>
      </c>
      <c r="E107" s="99">
        <f t="shared" si="7"/>
        <v>734.065340000001</v>
      </c>
      <c r="F107" s="98"/>
      <c r="G107" s="98">
        <v>534.06534</v>
      </c>
      <c r="H107" s="98">
        <v>200</v>
      </c>
      <c r="I107" s="98"/>
      <c r="J107" s="69"/>
    </row>
    <row r="108" spans="1:10" ht="12.75" customHeight="1">
      <c r="A108" s="104" t="s">
        <v>127</v>
      </c>
      <c r="B108" s="98">
        <v>949.6009</v>
      </c>
      <c r="C108" s="98">
        <v>34905.183</v>
      </c>
      <c r="D108" s="98">
        <v>35724.74393</v>
      </c>
      <c r="E108" s="100">
        <f t="shared" si="7"/>
        <v>130.039969999998</v>
      </c>
      <c r="F108" s="98"/>
      <c r="G108" s="98">
        <v>120.03997</v>
      </c>
      <c r="H108" s="98">
        <v>10</v>
      </c>
      <c r="I108" s="98"/>
      <c r="J108" s="69"/>
    </row>
    <row r="109" spans="1:10" ht="12.75" customHeight="1">
      <c r="A109" s="104" t="s">
        <v>128</v>
      </c>
      <c r="B109" s="98">
        <v>1385.28363</v>
      </c>
      <c r="C109" s="98">
        <v>27227.40234</v>
      </c>
      <c r="D109" s="98">
        <v>28491.225280000002</v>
      </c>
      <c r="E109" s="100">
        <f t="shared" si="7"/>
        <v>121.46068999999625</v>
      </c>
      <c r="F109" s="98"/>
      <c r="G109" s="98">
        <v>109.25969</v>
      </c>
      <c r="H109" s="98">
        <v>12.201</v>
      </c>
      <c r="I109" s="98"/>
      <c r="J109" s="69"/>
    </row>
    <row r="110" spans="1:10" ht="12.75" customHeight="1">
      <c r="A110" s="104" t="s">
        <v>129</v>
      </c>
      <c r="B110" s="98">
        <v>6313.007269999999</v>
      </c>
      <c r="C110" s="98">
        <v>38619.47834</v>
      </c>
      <c r="D110" s="98">
        <v>44710.757509999996</v>
      </c>
      <c r="E110" s="100">
        <f t="shared" si="7"/>
        <v>221.72810000000754</v>
      </c>
      <c r="F110" s="98"/>
      <c r="G110" s="98">
        <v>221.7281</v>
      </c>
      <c r="H110" s="98"/>
      <c r="I110" s="98"/>
      <c r="J110" s="69"/>
    </row>
    <row r="111" spans="1:10" ht="12.75" customHeight="1">
      <c r="A111" s="104" t="s">
        <v>42</v>
      </c>
      <c r="B111" s="98">
        <v>509.55993</v>
      </c>
      <c r="C111" s="98">
        <v>11244.986</v>
      </c>
      <c r="D111" s="98">
        <v>11507.71625</v>
      </c>
      <c r="E111" s="100">
        <f t="shared" si="7"/>
        <v>246.82968000000074</v>
      </c>
      <c r="F111" s="98"/>
      <c r="G111" s="98">
        <v>142.32968</v>
      </c>
      <c r="H111" s="98">
        <v>24.5</v>
      </c>
      <c r="I111" s="98">
        <v>80</v>
      </c>
      <c r="J111" s="69"/>
    </row>
    <row r="112" spans="1:10" ht="12.75" customHeight="1">
      <c r="A112" s="104" t="s">
        <v>43</v>
      </c>
      <c r="B112" s="98">
        <v>655.8111700000001</v>
      </c>
      <c r="C112" s="98">
        <v>18775.477</v>
      </c>
      <c r="D112" s="98">
        <v>18834.69248</v>
      </c>
      <c r="E112" s="100">
        <f t="shared" si="7"/>
        <v>596.5956899999983</v>
      </c>
      <c r="F112" s="98"/>
      <c r="G112" s="98">
        <v>320.15369</v>
      </c>
      <c r="H112" s="98"/>
      <c r="I112" s="98">
        <v>276.442</v>
      </c>
      <c r="J112" s="69"/>
    </row>
    <row r="113" spans="1:10" ht="12.75" customHeight="1" thickBot="1">
      <c r="A113" s="109" t="s">
        <v>44</v>
      </c>
      <c r="B113" s="96">
        <v>23.38264</v>
      </c>
      <c r="C113" s="96">
        <v>9371.149</v>
      </c>
      <c r="D113" s="96">
        <v>9304.66554</v>
      </c>
      <c r="E113" s="101">
        <f t="shared" si="7"/>
        <v>89.86609999999928</v>
      </c>
      <c r="F113" s="96"/>
      <c r="G113" s="96">
        <v>80.96610000000001</v>
      </c>
      <c r="H113" s="96">
        <v>8.9</v>
      </c>
      <c r="I113" s="96"/>
      <c r="J113" s="72"/>
    </row>
    <row r="114" spans="1:10" ht="12.75" customHeight="1">
      <c r="A114" s="113" t="s">
        <v>130</v>
      </c>
      <c r="B114" s="102">
        <v>47.325849999999996</v>
      </c>
      <c r="C114" s="102">
        <v>27937.7</v>
      </c>
      <c r="D114" s="102">
        <v>27932.5635</v>
      </c>
      <c r="E114" s="116">
        <f t="shared" si="7"/>
        <v>52.46235000000161</v>
      </c>
      <c r="F114" s="102"/>
      <c r="G114" s="102">
        <v>47.216120000000004</v>
      </c>
      <c r="H114" s="102">
        <v>5.246239999999999</v>
      </c>
      <c r="I114" s="102"/>
      <c r="J114" s="115"/>
    </row>
    <row r="115" spans="1:10" ht="12.75" customHeight="1">
      <c r="A115" s="104" t="s">
        <v>45</v>
      </c>
      <c r="B115" s="98">
        <v>259.53917</v>
      </c>
      <c r="C115" s="98">
        <v>24754.165800000002</v>
      </c>
      <c r="D115" s="98">
        <v>24996.863100000002</v>
      </c>
      <c r="E115" s="100">
        <f t="shared" si="7"/>
        <v>16.8418700000002</v>
      </c>
      <c r="F115" s="98"/>
      <c r="G115" s="98">
        <v>15.24187</v>
      </c>
      <c r="H115" s="98">
        <v>1.6</v>
      </c>
      <c r="I115" s="98"/>
      <c r="J115" s="69"/>
    </row>
    <row r="116" spans="1:10" ht="12.75" customHeight="1">
      <c r="A116" s="104" t="s">
        <v>46</v>
      </c>
      <c r="B116" s="98">
        <v>4668.62656</v>
      </c>
      <c r="C116" s="98">
        <v>52255.931130000004</v>
      </c>
      <c r="D116" s="98">
        <v>56767.392289999996</v>
      </c>
      <c r="E116" s="100">
        <f t="shared" si="7"/>
        <v>157.16540000000532</v>
      </c>
      <c r="F116" s="98"/>
      <c r="G116" s="98">
        <v>117.16539999999999</v>
      </c>
      <c r="H116" s="98">
        <v>40</v>
      </c>
      <c r="I116" s="98"/>
      <c r="J116" s="69"/>
    </row>
    <row r="117" spans="1:10" ht="12.75" customHeight="1">
      <c r="A117" s="105" t="s">
        <v>80</v>
      </c>
      <c r="B117" s="98">
        <v>4616.96392</v>
      </c>
      <c r="C117" s="98">
        <v>53317.587159999995</v>
      </c>
      <c r="D117" s="98">
        <v>57877.404969999996</v>
      </c>
      <c r="E117" s="100">
        <f t="shared" si="7"/>
        <v>57.1461100000015</v>
      </c>
      <c r="F117" s="98"/>
      <c r="G117" s="98">
        <v>52.44611</v>
      </c>
      <c r="H117" s="98">
        <v>4.7</v>
      </c>
      <c r="I117" s="98"/>
      <c r="J117" s="69"/>
    </row>
    <row r="118" spans="1:10" ht="12.75" customHeight="1">
      <c r="A118" s="105" t="s">
        <v>131</v>
      </c>
      <c r="B118" s="98">
        <v>2067.72071</v>
      </c>
      <c r="C118" s="98">
        <v>65796.66149</v>
      </c>
      <c r="D118" s="98">
        <v>67782.61743000001</v>
      </c>
      <c r="E118" s="100">
        <f t="shared" si="7"/>
        <v>81.76476999997976</v>
      </c>
      <c r="F118" s="98"/>
      <c r="G118" s="98">
        <v>81.76477</v>
      </c>
      <c r="H118" s="98"/>
      <c r="I118" s="98"/>
      <c r="J118" s="69"/>
    </row>
    <row r="119" spans="1:10" ht="12.75" customHeight="1">
      <c r="A119" s="104" t="s">
        <v>132</v>
      </c>
      <c r="B119" s="98">
        <v>16983.88959</v>
      </c>
      <c r="C119" s="98">
        <v>65575.58704</v>
      </c>
      <c r="D119" s="98">
        <v>81806.0512</v>
      </c>
      <c r="E119" s="99">
        <f t="shared" si="7"/>
        <v>753.4254299999884</v>
      </c>
      <c r="F119" s="98"/>
      <c r="G119" s="98">
        <v>753.42543</v>
      </c>
      <c r="H119" s="98"/>
      <c r="I119" s="98"/>
      <c r="J119" s="69"/>
    </row>
    <row r="120" spans="1:10" ht="12.75" customHeight="1">
      <c r="A120" s="108" t="s">
        <v>133</v>
      </c>
      <c r="B120" s="98">
        <v>6525.75813</v>
      </c>
      <c r="C120" s="98">
        <v>61351.771049999996</v>
      </c>
      <c r="D120" s="98">
        <v>67764.5108</v>
      </c>
      <c r="E120" s="100">
        <f t="shared" si="7"/>
        <v>113.01837999999407</v>
      </c>
      <c r="F120" s="98"/>
      <c r="G120" s="98">
        <v>108.01838000000001</v>
      </c>
      <c r="H120" s="98">
        <v>5</v>
      </c>
      <c r="I120" s="98"/>
      <c r="J120" s="69"/>
    </row>
    <row r="121" spans="1:10" ht="12.75" customHeight="1">
      <c r="A121" s="105" t="s">
        <v>47</v>
      </c>
      <c r="B121" s="98">
        <v>1023.6311800000001</v>
      </c>
      <c r="C121" s="98">
        <v>62651.89041</v>
      </c>
      <c r="D121" s="98">
        <v>63593.635579999995</v>
      </c>
      <c r="E121" s="100">
        <f t="shared" si="7"/>
        <v>81.88601000000199</v>
      </c>
      <c r="F121" s="98"/>
      <c r="G121" s="98"/>
      <c r="H121" s="98">
        <v>81.88601</v>
      </c>
      <c r="I121" s="98"/>
      <c r="J121" s="69"/>
    </row>
    <row r="122" spans="1:10" ht="12.75" customHeight="1">
      <c r="A122" s="105" t="s">
        <v>134</v>
      </c>
      <c r="B122" s="98">
        <v>2766.29345</v>
      </c>
      <c r="C122" s="98">
        <v>45669.40765</v>
      </c>
      <c r="D122" s="98">
        <v>48275.2559</v>
      </c>
      <c r="E122" s="100">
        <f t="shared" si="7"/>
        <v>160.44520000000193</v>
      </c>
      <c r="F122" s="98"/>
      <c r="G122" s="98">
        <v>4.2660100000000005</v>
      </c>
      <c r="H122" s="98">
        <v>156.17919</v>
      </c>
      <c r="I122" s="98"/>
      <c r="J122" s="69"/>
    </row>
    <row r="123" spans="1:10" ht="12.75" customHeight="1">
      <c r="A123" s="104" t="s">
        <v>58</v>
      </c>
      <c r="B123" s="98">
        <v>367.55157</v>
      </c>
      <c r="C123" s="98">
        <v>31479.183989999998</v>
      </c>
      <c r="D123" s="98">
        <v>31757.06899</v>
      </c>
      <c r="E123" s="100">
        <f t="shared" si="7"/>
        <v>89.66656999999759</v>
      </c>
      <c r="F123" s="98"/>
      <c r="G123" s="98">
        <v>83.83357000000001</v>
      </c>
      <c r="H123" s="98">
        <v>5.833</v>
      </c>
      <c r="I123" s="98"/>
      <c r="J123" s="69"/>
    </row>
    <row r="124" spans="1:10" ht="12.75" customHeight="1">
      <c r="A124" s="104" t="s">
        <v>59</v>
      </c>
      <c r="B124" s="98">
        <v>448.68667999999997</v>
      </c>
      <c r="C124" s="98">
        <v>19999.16255</v>
      </c>
      <c r="D124" s="98">
        <v>20356.50417</v>
      </c>
      <c r="E124" s="100">
        <f t="shared" si="7"/>
        <v>91.34505999999965</v>
      </c>
      <c r="F124" s="98"/>
      <c r="G124" s="98">
        <v>91.34506</v>
      </c>
      <c r="H124" s="98"/>
      <c r="I124" s="98"/>
      <c r="J124" s="69"/>
    </row>
    <row r="125" spans="1:10" ht="12.75" customHeight="1">
      <c r="A125" s="104" t="s">
        <v>135</v>
      </c>
      <c r="B125" s="98">
        <v>28.53255</v>
      </c>
      <c r="C125" s="98">
        <v>17485.223899999997</v>
      </c>
      <c r="D125" s="98">
        <v>17445.042690000002</v>
      </c>
      <c r="E125" s="100">
        <f t="shared" si="7"/>
        <v>68.71375999999509</v>
      </c>
      <c r="F125" s="98"/>
      <c r="G125" s="98">
        <v>68.71376</v>
      </c>
      <c r="H125" s="98"/>
      <c r="I125" s="98"/>
      <c r="J125" s="69"/>
    </row>
    <row r="126" spans="1:10" ht="12.75" customHeight="1">
      <c r="A126" s="104" t="s">
        <v>48</v>
      </c>
      <c r="B126" s="98">
        <v>627.2918199999999</v>
      </c>
      <c r="C126" s="98">
        <v>14703.183</v>
      </c>
      <c r="D126" s="98">
        <v>15177.37568</v>
      </c>
      <c r="E126" s="100">
        <f aca="true" t="shared" si="8" ref="E126:E132">B126+C126-D126</f>
        <v>153.09914000000208</v>
      </c>
      <c r="F126" s="98"/>
      <c r="G126" s="98">
        <v>137.79014</v>
      </c>
      <c r="H126" s="98">
        <v>15.309</v>
      </c>
      <c r="I126" s="98"/>
      <c r="J126" s="69"/>
    </row>
    <row r="127" spans="1:10" ht="12.75" customHeight="1">
      <c r="A127" s="104" t="s">
        <v>49</v>
      </c>
      <c r="B127" s="98">
        <v>363.3963</v>
      </c>
      <c r="C127" s="98">
        <v>21540.1248</v>
      </c>
      <c r="D127" s="98">
        <v>21787.9884</v>
      </c>
      <c r="E127" s="100">
        <f t="shared" si="8"/>
        <v>115.53270000000339</v>
      </c>
      <c r="F127" s="98"/>
      <c r="G127" s="98">
        <v>115.53269999999999</v>
      </c>
      <c r="H127" s="98"/>
      <c r="I127" s="98"/>
      <c r="J127" s="69"/>
    </row>
    <row r="128" spans="1:10" ht="12.75" customHeight="1">
      <c r="A128" s="104" t="s">
        <v>50</v>
      </c>
      <c r="B128" s="98">
        <v>196.34198999999998</v>
      </c>
      <c r="C128" s="98">
        <v>17969.3146</v>
      </c>
      <c r="D128" s="98">
        <v>17870.4764</v>
      </c>
      <c r="E128" s="100">
        <f t="shared" si="8"/>
        <v>295.18019000000277</v>
      </c>
      <c r="F128" s="98"/>
      <c r="G128" s="98">
        <v>295.18019</v>
      </c>
      <c r="H128" s="98"/>
      <c r="I128" s="98"/>
      <c r="J128" s="69"/>
    </row>
    <row r="129" spans="1:10" ht="12.75" customHeight="1">
      <c r="A129" s="104" t="s">
        <v>51</v>
      </c>
      <c r="B129" s="98">
        <v>129.38225</v>
      </c>
      <c r="C129" s="98">
        <v>22272.50505</v>
      </c>
      <c r="D129" s="98">
        <v>22348.76541</v>
      </c>
      <c r="E129" s="100">
        <f t="shared" si="8"/>
        <v>53.12188999999853</v>
      </c>
      <c r="F129" s="98"/>
      <c r="G129" s="98">
        <v>53.12189</v>
      </c>
      <c r="H129" s="98"/>
      <c r="I129" s="98"/>
      <c r="J129" s="69"/>
    </row>
    <row r="130" spans="1:10" ht="12.75" customHeight="1">
      <c r="A130" s="104" t="s">
        <v>52</v>
      </c>
      <c r="B130" s="98">
        <v>25.28201</v>
      </c>
      <c r="C130" s="98">
        <v>7074.42561</v>
      </c>
      <c r="D130" s="98">
        <v>7099.70762</v>
      </c>
      <c r="E130" s="99">
        <f t="shared" si="8"/>
        <v>0</v>
      </c>
      <c r="F130" s="98"/>
      <c r="G130" s="98"/>
      <c r="H130" s="98"/>
      <c r="I130" s="98"/>
      <c r="J130" s="69"/>
    </row>
    <row r="131" spans="1:10" ht="12.75" customHeight="1">
      <c r="A131" s="104" t="s">
        <v>104</v>
      </c>
      <c r="B131" s="98">
        <v>413.14663</v>
      </c>
      <c r="C131" s="98">
        <v>23530.579</v>
      </c>
      <c r="D131" s="98">
        <v>23878.939609999998</v>
      </c>
      <c r="E131" s="100">
        <f t="shared" si="8"/>
        <v>64.78602000000319</v>
      </c>
      <c r="F131" s="98"/>
      <c r="G131" s="98">
        <v>64.78602</v>
      </c>
      <c r="H131" s="98"/>
      <c r="I131" s="98"/>
      <c r="J131" s="69"/>
    </row>
    <row r="132" spans="1:10" ht="12.75" customHeight="1" thickBot="1">
      <c r="A132" s="109" t="s">
        <v>105</v>
      </c>
      <c r="B132" s="96">
        <v>495.77047</v>
      </c>
      <c r="C132" s="96">
        <v>17797.1941</v>
      </c>
      <c r="D132" s="96">
        <v>18164.24894</v>
      </c>
      <c r="E132" s="101">
        <f t="shared" si="8"/>
        <v>128.71562999999878</v>
      </c>
      <c r="F132" s="96"/>
      <c r="G132" s="96">
        <v>115.91563000000001</v>
      </c>
      <c r="H132" s="96">
        <v>12.8</v>
      </c>
      <c r="I132" s="96"/>
      <c r="J132" s="72"/>
    </row>
    <row r="133" spans="1:10" ht="16.5" customHeight="1" thickBot="1">
      <c r="A133" s="25" t="s">
        <v>10</v>
      </c>
      <c r="B133" s="17">
        <f aca="true" t="shared" si="9" ref="B133:I133">SUM(B61:B132)</f>
        <v>183628.39599</v>
      </c>
      <c r="C133" s="17">
        <f t="shared" si="9"/>
        <v>2982407.0916500003</v>
      </c>
      <c r="D133" s="17">
        <f t="shared" si="9"/>
        <v>3152577.2047300013</v>
      </c>
      <c r="E133" s="17">
        <f t="shared" si="9"/>
        <v>13937.610059999915</v>
      </c>
      <c r="F133" s="17">
        <f t="shared" si="9"/>
        <v>-479.33</v>
      </c>
      <c r="G133" s="17">
        <f t="shared" si="9"/>
        <v>11711.508589999996</v>
      </c>
      <c r="H133" s="17">
        <f t="shared" si="9"/>
        <v>1612.2974800000002</v>
      </c>
      <c r="I133" s="17">
        <f t="shared" si="9"/>
        <v>613.8040000000001</v>
      </c>
      <c r="J133" s="17"/>
    </row>
    <row r="134" spans="1:10" ht="12.75">
      <c r="A134" s="27"/>
      <c r="B134" s="28"/>
      <c r="C134" s="28"/>
      <c r="D134" s="28"/>
      <c r="E134" s="27"/>
      <c r="F134" s="27"/>
      <c r="G134" s="28"/>
      <c r="H134" s="28"/>
      <c r="I134" s="28"/>
      <c r="J134" s="27"/>
    </row>
    <row r="135" spans="1:10" ht="12.75">
      <c r="A135" s="27"/>
      <c r="B135" s="28"/>
      <c r="C135" s="28"/>
      <c r="D135" s="28"/>
      <c r="E135" s="27"/>
      <c r="F135" s="27"/>
      <c r="G135" s="28"/>
      <c r="H135" s="28"/>
      <c r="I135" s="28"/>
      <c r="J135" s="27"/>
    </row>
    <row r="136" spans="1:10" ht="12.75">
      <c r="A136" s="27"/>
      <c r="B136" s="28"/>
      <c r="C136" s="28"/>
      <c r="D136" s="28"/>
      <c r="E136" s="27"/>
      <c r="F136" s="27"/>
      <c r="G136" s="28"/>
      <c r="H136" s="28"/>
      <c r="I136" s="28"/>
      <c r="J136" s="27"/>
    </row>
    <row r="137" spans="1:10" ht="12.75">
      <c r="A137" s="27"/>
      <c r="B137" s="28"/>
      <c r="C137" s="28"/>
      <c r="D137" s="28"/>
      <c r="E137" s="27"/>
      <c r="F137" s="27"/>
      <c r="G137" s="28"/>
      <c r="H137" s="28"/>
      <c r="I137" s="28"/>
      <c r="J137" s="27"/>
    </row>
    <row r="138" spans="1:10" ht="12.75">
      <c r="A138" s="27"/>
      <c r="B138" s="28"/>
      <c r="C138" s="28"/>
      <c r="D138" s="28"/>
      <c r="E138" s="27"/>
      <c r="F138" s="27"/>
      <c r="G138" s="28"/>
      <c r="H138" s="28"/>
      <c r="I138" s="28"/>
      <c r="J138" s="27"/>
    </row>
    <row r="139" spans="1:10" ht="12.75">
      <c r="A139" s="27"/>
      <c r="B139" s="28"/>
      <c r="C139" s="28"/>
      <c r="D139" s="28"/>
      <c r="E139" s="27"/>
      <c r="F139" s="27"/>
      <c r="G139" s="28"/>
      <c r="H139" s="28"/>
      <c r="I139" s="28"/>
      <c r="J139" s="27"/>
    </row>
    <row r="140" spans="1:10" ht="12.75">
      <c r="A140" s="27"/>
      <c r="B140" s="28"/>
      <c r="C140" s="28"/>
      <c r="D140" s="28"/>
      <c r="E140" s="27"/>
      <c r="F140" s="27"/>
      <c r="G140" s="28"/>
      <c r="H140" s="28"/>
      <c r="I140" s="28"/>
      <c r="J140" s="27"/>
    </row>
    <row r="141" spans="1:10" ht="12.75">
      <c r="A141" s="27"/>
      <c r="B141" s="28"/>
      <c r="C141" s="28"/>
      <c r="D141" s="28"/>
      <c r="E141" s="27"/>
      <c r="F141" s="27"/>
      <c r="G141" s="28"/>
      <c r="H141" s="28"/>
      <c r="I141" s="28"/>
      <c r="J141" s="27"/>
    </row>
    <row r="142" spans="1:10" ht="12.75">
      <c r="A142" s="27"/>
      <c r="B142" s="28"/>
      <c r="C142" s="28"/>
      <c r="D142" s="28"/>
      <c r="E142" s="27"/>
      <c r="F142" s="27"/>
      <c r="G142" s="28"/>
      <c r="H142" s="28"/>
      <c r="I142" s="28"/>
      <c r="J142" s="27"/>
    </row>
    <row r="143" spans="1:10" ht="12.75">
      <c r="A143" s="27"/>
      <c r="B143" s="28"/>
      <c r="C143" s="28"/>
      <c r="D143" s="28"/>
      <c r="E143" s="27"/>
      <c r="F143" s="27"/>
      <c r="G143" s="28"/>
      <c r="H143" s="28"/>
      <c r="I143" s="28"/>
      <c r="J143" s="27"/>
    </row>
    <row r="144" spans="1:10" ht="12.75">
      <c r="A144" s="27"/>
      <c r="B144" s="28"/>
      <c r="C144" s="28"/>
      <c r="D144" s="28"/>
      <c r="E144" s="27"/>
      <c r="F144" s="27"/>
      <c r="G144" s="28"/>
      <c r="H144" s="28"/>
      <c r="I144" s="28"/>
      <c r="J144" s="27"/>
    </row>
    <row r="145" spans="1:10" ht="12.75">
      <c r="A145" s="27"/>
      <c r="B145" s="28"/>
      <c r="C145" s="28"/>
      <c r="D145" s="28"/>
      <c r="E145" s="27"/>
      <c r="F145" s="27"/>
      <c r="G145" s="28"/>
      <c r="H145" s="28"/>
      <c r="I145" s="28"/>
      <c r="J145" s="27"/>
    </row>
    <row r="146" spans="1:10" ht="12.75">
      <c r="A146" s="27"/>
      <c r="B146" s="28"/>
      <c r="C146" s="28"/>
      <c r="D146" s="28"/>
      <c r="E146" s="27"/>
      <c r="F146" s="27"/>
      <c r="G146" s="28"/>
      <c r="H146" s="28"/>
      <c r="I146" s="28"/>
      <c r="J146" s="27"/>
    </row>
  </sheetData>
  <sheetProtection/>
  <mergeCells count="14">
    <mergeCell ref="E6:F6"/>
    <mergeCell ref="E7:E8"/>
    <mergeCell ref="F7:F8"/>
    <mergeCell ref="D6:D8"/>
    <mergeCell ref="A3:J3"/>
    <mergeCell ref="A4:J4"/>
    <mergeCell ref="G6:H6"/>
    <mergeCell ref="J6:J8"/>
    <mergeCell ref="G7:G8"/>
    <mergeCell ref="H7:H8"/>
    <mergeCell ref="A6:A8"/>
    <mergeCell ref="I6:I8"/>
    <mergeCell ref="B6:B8"/>
    <mergeCell ref="C6:C8"/>
  </mergeCells>
  <printOptions horizontalCentered="1"/>
  <pageMargins left="0.31496062992125984" right="0.31496062992125984" top="0.9055118110236221" bottom="0.7874015748031497" header="0.7086614173228347" footer="0.5511811023622047"/>
  <pageSetup horizontalDpi="600" verticalDpi="600" orientation="landscape" paperSize="9" scale="90" r:id="rId1"/>
  <headerFooter alignWithMargins="0">
    <oddFooter>&amp;CStránka &amp;P&amp;RTab.č. 03 PO hospodaření</oddFooter>
  </headerFooter>
  <rowBreaks count="3" manualBreakCount="3">
    <brk id="39" max="9" man="1"/>
    <brk id="76" max="9" man="1"/>
    <brk id="1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2021-05-12T14:42:25Z</cp:lastPrinted>
  <dcterms:created xsi:type="dcterms:W3CDTF">1997-01-24T11:07:25Z</dcterms:created>
  <dcterms:modified xsi:type="dcterms:W3CDTF">2021-05-12T14:43:37Z</dcterms:modified>
  <cp:category/>
  <cp:version/>
  <cp:contentType/>
  <cp:contentStatus/>
</cp:coreProperties>
</file>