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23910" windowHeight="97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  <definedName name="_xlnm.Print_Area" localSheetId="0">'List1'!$A$1:$D$113</definedName>
  </definedNames>
  <calcPr fullCalcOnLoad="1"/>
</workbook>
</file>

<file path=xl/sharedStrings.xml><?xml version="1.0" encoding="utf-8"?>
<sst xmlns="http://schemas.openxmlformats.org/spreadsheetml/2006/main" count="116" uniqueCount="93">
  <si>
    <t>odvětví - název akce</t>
  </si>
  <si>
    <t xml:space="preserve">skutečnost </t>
  </si>
  <si>
    <t>rozpočet</t>
  </si>
  <si>
    <t>(rozpis investičních akcí PO a obch.společ. - samostatná tabulka)</t>
  </si>
  <si>
    <t>schválený</t>
  </si>
  <si>
    <t xml:space="preserve">upravený </t>
  </si>
  <si>
    <t>kap. 19 - činnost krajského úřadu</t>
  </si>
  <si>
    <t>v tom:</t>
  </si>
  <si>
    <t>kofinancování a předfinancování</t>
  </si>
  <si>
    <t>kap. 02 - životní prostředí a zemědělství</t>
  </si>
  <si>
    <t>investiční transfery obcím</t>
  </si>
  <si>
    <t>investiční transfery ZOO Dvůr Králové n. L., a.s.</t>
  </si>
  <si>
    <t>ostatní kapitálové výdaje:</t>
  </si>
  <si>
    <t>kap. 10 - doprava</t>
  </si>
  <si>
    <t>kap. 12 - správa majetku kraje</t>
  </si>
  <si>
    <t>kap. 13 - evropská integrace a globální granty</t>
  </si>
  <si>
    <t>kap. 14 - školství</t>
  </si>
  <si>
    <t>investiční transfery PO</t>
  </si>
  <si>
    <t>kap. 15 - zdravotnictví</t>
  </si>
  <si>
    <t>kap. 21 - investice a evropské projekty</t>
  </si>
  <si>
    <t>EPC</t>
  </si>
  <si>
    <t>Digitální planetárium - zásobník na chlad</t>
  </si>
  <si>
    <t>Modernizace a dostavba ON Náchod</t>
  </si>
  <si>
    <t>průmyslová zóna Vrchlabí</t>
  </si>
  <si>
    <t>kofinacování a předfinancování</t>
  </si>
  <si>
    <t>kap. 28 - sociální věci</t>
  </si>
  <si>
    <t>kap. 39 - regionální rozvoj a cestovní ruch</t>
  </si>
  <si>
    <t>kap. 48 - Dotační fond KHK</t>
  </si>
  <si>
    <t>celkem</t>
  </si>
  <si>
    <t>vodohospodářské akce</t>
  </si>
  <si>
    <t>vodohospodářské akce dle vodního zákona</t>
  </si>
  <si>
    <t>kap. 16 - kultura</t>
  </si>
  <si>
    <t>kap. 18 - zastupitelstvo kraje</t>
  </si>
  <si>
    <t>kofinancování a předfinancování:</t>
  </si>
  <si>
    <t xml:space="preserve"> - v tom: - evropská integrace </t>
  </si>
  <si>
    <t xml:space="preserve">             - činnost KÚ</t>
  </si>
  <si>
    <t xml:space="preserve">             - doprava</t>
  </si>
  <si>
    <t xml:space="preserve">             - školství</t>
  </si>
  <si>
    <t xml:space="preserve">             - kultura</t>
  </si>
  <si>
    <t xml:space="preserve">             - zdravotnictví</t>
  </si>
  <si>
    <t xml:space="preserve">             - sociální věci</t>
  </si>
  <si>
    <t>regionální rozvoj</t>
  </si>
  <si>
    <t>volnočasové aktivity</t>
  </si>
  <si>
    <t>životní prostředí a zemědělství</t>
  </si>
  <si>
    <t xml:space="preserve">individuální dotace </t>
  </si>
  <si>
    <t>program obnovy venkova</t>
  </si>
  <si>
    <t>Tabulka č. 6</t>
  </si>
  <si>
    <t>Přehled o čerpání výdajů na investiční akce z vlastních prostředků kraje v roce 2019</t>
  </si>
  <si>
    <t>investiční transfer PO</t>
  </si>
  <si>
    <t xml:space="preserve">investiční transfery obcím </t>
  </si>
  <si>
    <t>půjčené prostředky obcím na předfinancování</t>
  </si>
  <si>
    <t>kultura a památková péče</t>
  </si>
  <si>
    <t xml:space="preserve">   investiční práce na nemovitém majetku KHK pronajatého společnosti SÚS KHK a.s.</t>
  </si>
  <si>
    <t xml:space="preserve">   výkupy pozemků</t>
  </si>
  <si>
    <t xml:space="preserve">    Technické zhodnocení v krajských nemocnicích - areály pronajímané Zdravotnickému holdingu KHK a.s.</t>
  </si>
  <si>
    <t xml:space="preserve">   investiční dotace na dovybavení Horské služby ČR, o.p.s.</t>
  </si>
  <si>
    <t xml:space="preserve">   evidenční muzejní systém Museion - uložiště dat </t>
  </si>
  <si>
    <t xml:space="preserve">   Reko objektu garáží nákladních vozidel Jičín - areál pronajímaný Údržbě silnic KHK a.s.</t>
  </si>
  <si>
    <t xml:space="preserve">   Smlouva o dodávce a poskytování servisních služeb SW produktu ePROFIS - DS2019/02951 - firma ProDos s.r.o.</t>
  </si>
  <si>
    <t xml:space="preserve">   Kotlíkové dotace II - řešení problému s  kotlem Atmos (viz. 4.ZR KHK)</t>
  </si>
  <si>
    <t>individuální dotace Rady KHK:</t>
  </si>
  <si>
    <t xml:space="preserve">Obec Lhoty u Potštejna na projekt Pořízení AED pro JSDH </t>
  </si>
  <si>
    <t>Obec Jetřichov na Nákup zahradního traktoru</t>
  </si>
  <si>
    <t>Bruslařský klub Nová Paka na projekt Časoměrné zařízení zimního stadionu</t>
  </si>
  <si>
    <t xml:space="preserve"> ZŠ Nové Město nad Metují, Komenského 15, projekt Živá voda</t>
  </si>
  <si>
    <t>Oblastní charita Sobotka na projekt Žádost o individ.dotaci na vypracování studie navýšení kapacity a řešení barierovosti v Domově pokojného stáří</t>
  </si>
  <si>
    <t>Okresní sdružení hasičů Rychnov nK., projekt Zhotovení praporů sborů okresu RK, grafické práce na knize sborů okresu RK</t>
  </si>
  <si>
    <t>Společnost ochránců památek ve východních Čechách, z.s. na projekt Záchrana a renovace objektu Hrnčířova mlýna a jeho vybavení</t>
  </si>
  <si>
    <t>PROINTEPO - Střední školu, Základní školu a Mateřskou školu, s.r.o. na projekt Venkovní učebna</t>
  </si>
  <si>
    <t>Generální ředitelství cel na projekt Prapor Celního úřadu pro KHK</t>
  </si>
  <si>
    <t>pro Římskokatolickou farnost České Meziříčí na projekt Rekonstrukce přízemí fary v Českém Meziříčí</t>
  </si>
  <si>
    <t>Město Rokytnice v OH na projekt Vícenáklady spojené s výstavbou parkoviště na Panském Poli</t>
  </si>
  <si>
    <t xml:space="preserve"> ostatní kapitálové výdaje:</t>
  </si>
  <si>
    <t xml:space="preserve">   závěsný odznak hejtmana Královéhradeckého kraje</t>
  </si>
  <si>
    <t xml:space="preserve">   Krajské ředitelství policie KHK na projekt Speciální vybavení a technika pro Krajské ředitelství policie KHK</t>
  </si>
  <si>
    <t xml:space="preserve">finanční dary Rady kraje:  </t>
  </si>
  <si>
    <t>Jaroslav Macek na projekt REALIZACE A OTEVŘENÍ MUZEA HISTORICKÝCH VAH V MILOVICÍCH U HOŘIC PRO VEŘEJNOST</t>
  </si>
  <si>
    <t>Naďa Hrubá na projekt Huntířov - Pastviny 2019</t>
  </si>
  <si>
    <t>ústav PFERDA z.ú.. na projekt Auto pro Pferdu</t>
  </si>
  <si>
    <t xml:space="preserve">Zastupitelsvo kraje - účelové dotace </t>
  </si>
  <si>
    <t>průmyslová zóna Kvasiny III</t>
  </si>
  <si>
    <t>CIRI - investiční transfer</t>
  </si>
  <si>
    <t xml:space="preserve">             - evropská integrace - org. 2088</t>
  </si>
  <si>
    <t xml:space="preserve">             - evropská integrace - org. 2077 </t>
  </si>
  <si>
    <t xml:space="preserve">             - evropská integrace - org. 2099 </t>
  </si>
  <si>
    <t>kapitálové výdaje: doprava - příprava staveb</t>
  </si>
  <si>
    <t xml:space="preserve">   Domov Dědina - výkup nemovitých věcí v obci Jaroměř </t>
  </si>
  <si>
    <t>ostatní kapitálové výdaje: Město Hořice</t>
  </si>
  <si>
    <t>k 31.12.2019</t>
  </si>
  <si>
    <t xml:space="preserve">Město Kostelec n.O. na projekt Termokamera pro hasiče </t>
  </si>
  <si>
    <t>Obec Hejtmánkovice na projekt Mechanický vozík pro M.Rozuma</t>
  </si>
  <si>
    <t>SDH Souvlastní na projekt Pořízení dopravního automobilu (DA)</t>
  </si>
  <si>
    <t>SDH Olešnice v OH na projekt Pořízení slavnostního praporu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</si>
</sst>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#,##0.00\ _K_č"/>
    <numFmt numFmtId="167" formatCode="?,??0.00"/>
    <numFmt numFmtId="168" formatCode="0.00;[Red]0.0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3">
    <xf numFmtId="3" fontId="0" fillId="0" borderId="0" xfId="0" applyAlignment="1">
      <alignment/>
    </xf>
    <xf numFmtId="3" fontId="0" fillId="0" borderId="0" xfId="0" applyAlignment="1">
      <alignment horizontal="right"/>
    </xf>
    <xf numFmtId="2" fontId="0" fillId="0" borderId="10" xfId="37" applyNumberFormat="1" applyFont="1" applyFill="1" applyBorder="1" applyAlignment="1">
      <alignment/>
    </xf>
    <xf numFmtId="3" fontId="0" fillId="0" borderId="0" xfId="0" applyBorder="1" applyAlignment="1">
      <alignment/>
    </xf>
    <xf numFmtId="3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Font="1" applyBorder="1" applyAlignment="1">
      <alignment/>
    </xf>
    <xf numFmtId="164" fontId="0" fillId="0" borderId="0" xfId="37" applyNumberFormat="1" applyFont="1" applyBorder="1" applyAlignment="1">
      <alignment/>
    </xf>
    <xf numFmtId="3" fontId="3" fillId="0" borderId="0" xfId="0" applyFont="1" applyBorder="1" applyAlignment="1">
      <alignment/>
    </xf>
    <xf numFmtId="164" fontId="1" fillId="0" borderId="0" xfId="37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Border="1" applyAlignment="1">
      <alignment horizontal="right" vertical="center" wrapText="1"/>
    </xf>
    <xf numFmtId="3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3" fontId="1" fillId="4" borderId="12" xfId="0" applyFont="1" applyFill="1" applyBorder="1" applyAlignment="1">
      <alignment/>
    </xf>
    <xf numFmtId="3" fontId="4" fillId="0" borderId="13" xfId="0" applyFont="1" applyFill="1" applyBorder="1" applyAlignment="1">
      <alignment/>
    </xf>
    <xf numFmtId="3" fontId="0" fillId="0" borderId="13" xfId="0" applyFont="1" applyFill="1" applyBorder="1" applyAlignment="1">
      <alignment/>
    </xf>
    <xf numFmtId="3" fontId="0" fillId="0" borderId="13" xfId="0" applyFill="1" applyBorder="1" applyAlignment="1">
      <alignment/>
    </xf>
    <xf numFmtId="3" fontId="0" fillId="0" borderId="14" xfId="0" applyFont="1" applyFill="1" applyBorder="1" applyAlignment="1">
      <alignment/>
    </xf>
    <xf numFmtId="3" fontId="5" fillId="4" borderId="12" xfId="0" applyFont="1" applyFill="1" applyBorder="1" applyAlignment="1">
      <alignment/>
    </xf>
    <xf numFmtId="3" fontId="6" fillId="0" borderId="14" xfId="0" applyFont="1" applyFill="1" applyBorder="1" applyAlignment="1">
      <alignment/>
    </xf>
    <xf numFmtId="3" fontId="0" fillId="0" borderId="14" xfId="0" applyFill="1" applyBorder="1" applyAlignment="1">
      <alignment wrapText="1"/>
    </xf>
    <xf numFmtId="3" fontId="0" fillId="0" borderId="13" xfId="0" applyFont="1" applyBorder="1" applyAlignment="1">
      <alignment wrapText="1"/>
    </xf>
    <xf numFmtId="3" fontId="0" fillId="0" borderId="15" xfId="0" applyFont="1" applyFill="1" applyBorder="1" applyAlignment="1">
      <alignment/>
    </xf>
    <xf numFmtId="3" fontId="1" fillId="4" borderId="12" xfId="0" applyFont="1" applyFill="1" applyBorder="1" applyAlignment="1">
      <alignment/>
    </xf>
    <xf numFmtId="3" fontId="4" fillId="0" borderId="14" xfId="0" applyFont="1" applyFill="1" applyBorder="1" applyAlignment="1">
      <alignment/>
    </xf>
    <xf numFmtId="3" fontId="0" fillId="0" borderId="14" xfId="0" applyFill="1" applyBorder="1" applyAlignment="1">
      <alignment/>
    </xf>
    <xf numFmtId="3" fontId="0" fillId="0" borderId="13" xfId="0" applyFont="1" applyBorder="1" applyAlignment="1">
      <alignment vertical="center"/>
    </xf>
    <xf numFmtId="3" fontId="0" fillId="0" borderId="13" xfId="0" applyFont="1" applyBorder="1" applyAlignment="1">
      <alignment vertical="center" wrapText="1"/>
    </xf>
    <xf numFmtId="3" fontId="0" fillId="0" borderId="14" xfId="0" applyFont="1" applyBorder="1" applyAlignment="1">
      <alignment vertical="center" wrapText="1"/>
    </xf>
    <xf numFmtId="3" fontId="0" fillId="0" borderId="13" xfId="0" applyFont="1" applyBorder="1" applyAlignment="1">
      <alignment wrapText="1"/>
    </xf>
    <xf numFmtId="3" fontId="0" fillId="0" borderId="13" xfId="0" applyFont="1" applyBorder="1" applyAlignment="1">
      <alignment/>
    </xf>
    <xf numFmtId="3" fontId="0" fillId="0" borderId="14" xfId="0" applyFont="1" applyBorder="1" applyAlignment="1">
      <alignment/>
    </xf>
    <xf numFmtId="3" fontId="3" fillId="0" borderId="14" xfId="0" applyFont="1" applyBorder="1" applyAlignment="1">
      <alignment/>
    </xf>
    <xf numFmtId="3" fontId="6" fillId="0" borderId="13" xfId="0" applyFont="1" applyFill="1" applyBorder="1" applyAlignment="1">
      <alignment/>
    </xf>
    <xf numFmtId="3" fontId="0" fillId="0" borderId="14" xfId="0" applyFont="1" applyFill="1" applyBorder="1" applyAlignment="1">
      <alignment/>
    </xf>
    <xf numFmtId="3" fontId="0" fillId="0" borderId="13" xfId="0" applyFont="1" applyFill="1" applyBorder="1" applyAlignment="1">
      <alignment wrapText="1"/>
    </xf>
    <xf numFmtId="3" fontId="0" fillId="0" borderId="16" xfId="0" applyFont="1" applyFill="1" applyBorder="1" applyAlignment="1">
      <alignment horizontal="left" vertical="center" wrapText="1"/>
    </xf>
    <xf numFmtId="3" fontId="1" fillId="4" borderId="12" xfId="0" applyFont="1" applyFill="1" applyBorder="1" applyAlignment="1">
      <alignment wrapText="1"/>
    </xf>
    <xf numFmtId="3" fontId="4" fillId="0" borderId="13" xfId="0" applyFont="1" applyFill="1" applyBorder="1" applyAlignment="1">
      <alignment wrapText="1"/>
    </xf>
    <xf numFmtId="3" fontId="0" fillId="0" borderId="15" xfId="0" applyFont="1" applyBorder="1" applyAlignment="1">
      <alignment/>
    </xf>
    <xf numFmtId="3" fontId="1" fillId="4" borderId="13" xfId="0" applyFont="1" applyFill="1" applyBorder="1" applyAlignment="1">
      <alignment/>
    </xf>
    <xf numFmtId="3" fontId="4" fillId="0" borderId="14" xfId="0" applyFont="1" applyFill="1" applyBorder="1" applyAlignment="1">
      <alignment wrapText="1"/>
    </xf>
    <xf numFmtId="3" fontId="0" fillId="0" borderId="14" xfId="0" applyFont="1" applyBorder="1" applyAlignment="1">
      <alignment wrapText="1"/>
    </xf>
    <xf numFmtId="3" fontId="0" fillId="0" borderId="16" xfId="0" applyFill="1" applyBorder="1" applyAlignment="1">
      <alignment/>
    </xf>
    <xf numFmtId="3" fontId="0" fillId="0" borderId="13" xfId="0" applyBorder="1" applyAlignment="1">
      <alignment horizontal="left" vertical="center" wrapText="1"/>
    </xf>
    <xf numFmtId="3" fontId="0" fillId="0" borderId="13" xfId="0" applyBorder="1" applyAlignment="1">
      <alignment/>
    </xf>
    <xf numFmtId="3" fontId="0" fillId="0" borderId="13" xfId="0" applyFont="1" applyBorder="1" applyAlignment="1">
      <alignment/>
    </xf>
    <xf numFmtId="3" fontId="6" fillId="0" borderId="14" xfId="0" applyFont="1" applyBorder="1" applyAlignment="1">
      <alignment/>
    </xf>
    <xf numFmtId="3" fontId="4" fillId="0" borderId="14" xfId="0" applyFont="1" applyBorder="1" applyAlignment="1">
      <alignment/>
    </xf>
    <xf numFmtId="3" fontId="0" fillId="0" borderId="14" xfId="0" applyFont="1" applyFill="1" applyBorder="1" applyAlignment="1">
      <alignment wrapText="1"/>
    </xf>
    <xf numFmtId="3" fontId="3" fillId="0" borderId="14" xfId="0" applyFont="1" applyBorder="1" applyAlignment="1">
      <alignment wrapText="1"/>
    </xf>
    <xf numFmtId="3" fontId="0" fillId="0" borderId="17" xfId="0" applyFont="1" applyFill="1" applyBorder="1" applyAlignment="1">
      <alignment/>
    </xf>
    <xf numFmtId="3" fontId="1" fillId="0" borderId="18" xfId="0" applyFont="1" applyFill="1" applyBorder="1" applyAlignment="1">
      <alignment vertical="center"/>
    </xf>
    <xf numFmtId="4" fontId="1" fillId="4" borderId="19" xfId="37" applyNumberFormat="1" applyFont="1" applyFill="1" applyBorder="1" applyAlignment="1">
      <alignment horizontal="right"/>
    </xf>
    <xf numFmtId="2" fontId="0" fillId="0" borderId="20" xfId="37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0" xfId="37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4" fontId="1" fillId="0" borderId="20" xfId="37" applyNumberFormat="1" applyFont="1" applyFill="1" applyBorder="1" applyAlignment="1">
      <alignment/>
    </xf>
    <xf numFmtId="4" fontId="0" fillId="0" borderId="22" xfId="37" applyNumberFormat="1" applyFont="1" applyFill="1" applyBorder="1" applyAlignment="1">
      <alignment/>
    </xf>
    <xf numFmtId="4" fontId="0" fillId="0" borderId="21" xfId="0" applyNumberFormat="1" applyFont="1" applyBorder="1" applyAlignment="1">
      <alignment vertical="center"/>
    </xf>
    <xf numFmtId="164" fontId="0" fillId="0" borderId="20" xfId="37" applyNumberFormat="1" applyFont="1" applyFill="1" applyBorder="1" applyAlignment="1">
      <alignment/>
    </xf>
    <xf numFmtId="164" fontId="0" fillId="0" borderId="20" xfId="37" applyNumberFormat="1" applyFont="1" applyBorder="1" applyAlignment="1">
      <alignment/>
    </xf>
    <xf numFmtId="3" fontId="1" fillId="0" borderId="21" xfId="0" applyFont="1" applyBorder="1" applyAlignment="1">
      <alignment/>
    </xf>
    <xf numFmtId="4" fontId="0" fillId="0" borderId="21" xfId="0" applyNumberFormat="1" applyFill="1" applyBorder="1" applyAlignment="1">
      <alignment/>
    </xf>
    <xf numFmtId="2" fontId="0" fillId="0" borderId="21" xfId="37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164" fontId="0" fillId="0" borderId="23" xfId="37" applyNumberFormat="1" applyFont="1" applyFill="1" applyBorder="1" applyAlignment="1">
      <alignment/>
    </xf>
    <xf numFmtId="4" fontId="1" fillId="4" borderId="19" xfId="37" applyNumberFormat="1" applyFont="1" applyFill="1" applyBorder="1" applyAlignment="1">
      <alignment/>
    </xf>
    <xf numFmtId="4" fontId="1" fillId="0" borderId="21" xfId="37" applyNumberFormat="1" applyFont="1" applyFill="1" applyBorder="1" applyAlignment="1">
      <alignment/>
    </xf>
    <xf numFmtId="167" fontId="0" fillId="0" borderId="22" xfId="0" applyNumberFormat="1" applyFont="1" applyBorder="1" applyAlignment="1">
      <alignment/>
    </xf>
    <xf numFmtId="4" fontId="1" fillId="4" borderId="21" xfId="37" applyNumberFormat="1" applyFont="1" applyFill="1" applyBorder="1" applyAlignment="1">
      <alignment horizontal="right"/>
    </xf>
    <xf numFmtId="168" fontId="4" fillId="0" borderId="20" xfId="37" applyNumberFormat="1" applyFont="1" applyFill="1" applyBorder="1" applyAlignment="1">
      <alignment wrapText="1"/>
    </xf>
    <xf numFmtId="168" fontId="0" fillId="0" borderId="20" xfId="37" applyNumberFormat="1" applyFont="1" applyBorder="1" applyAlignment="1">
      <alignment wrapText="1"/>
    </xf>
    <xf numFmtId="2" fontId="0" fillId="0" borderId="22" xfId="37" applyNumberFormat="1" applyFont="1" applyFill="1" applyBorder="1" applyAlignment="1">
      <alignment/>
    </xf>
    <xf numFmtId="4" fontId="0" fillId="0" borderId="21" xfId="0" applyNumberFormat="1" applyBorder="1" applyAlignment="1">
      <alignment horizontal="right" vertical="center" wrapText="1"/>
    </xf>
    <xf numFmtId="4" fontId="0" fillId="0" borderId="21" xfId="0" applyNumberFormat="1" applyFont="1" applyBorder="1" applyAlignment="1">
      <alignment/>
    </xf>
    <xf numFmtId="4" fontId="4" fillId="0" borderId="20" xfId="37" applyNumberFormat="1" applyFont="1" applyBorder="1" applyAlignment="1">
      <alignment/>
    </xf>
    <xf numFmtId="4" fontId="4" fillId="0" borderId="21" xfId="37" applyNumberFormat="1" applyFont="1" applyBorder="1" applyAlignment="1">
      <alignment/>
    </xf>
    <xf numFmtId="3" fontId="0" fillId="0" borderId="20" xfId="0" applyFill="1" applyBorder="1" applyAlignment="1">
      <alignment/>
    </xf>
    <xf numFmtId="4" fontId="0" fillId="0" borderId="20" xfId="0" applyNumberFormat="1" applyFont="1" applyFill="1" applyBorder="1" applyAlignment="1">
      <alignment vertical="center"/>
    </xf>
    <xf numFmtId="4" fontId="7" fillId="0" borderId="24" xfId="37" applyNumberFormat="1" applyFont="1" applyFill="1" applyBorder="1" applyAlignment="1">
      <alignment horizontal="right" vertical="center"/>
    </xf>
    <xf numFmtId="4" fontId="1" fillId="4" borderId="25" xfId="37" applyNumberFormat="1" applyFont="1" applyFill="1" applyBorder="1" applyAlignment="1">
      <alignment horizontal="right"/>
    </xf>
    <xf numFmtId="2" fontId="0" fillId="0" borderId="10" xfId="37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0" xfId="37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1" fillId="0" borderId="10" xfId="37" applyNumberFormat="1" applyFont="1" applyFill="1" applyBorder="1" applyAlignment="1">
      <alignment/>
    </xf>
    <xf numFmtId="4" fontId="0" fillId="0" borderId="26" xfId="37" applyNumberFormat="1" applyFont="1" applyFill="1" applyBorder="1" applyAlignment="1">
      <alignment/>
    </xf>
    <xf numFmtId="4" fontId="0" fillId="0" borderId="11" xfId="0" applyNumberFormat="1" applyFont="1" applyBorder="1" applyAlignment="1">
      <alignment vertical="center"/>
    </xf>
    <xf numFmtId="4" fontId="0" fillId="0" borderId="10" xfId="37" applyNumberFormat="1" applyFont="1" applyBorder="1" applyAlignment="1">
      <alignment vertical="center"/>
    </xf>
    <xf numFmtId="164" fontId="0" fillId="0" borderId="10" xfId="37" applyNumberFormat="1" applyFont="1" applyFill="1" applyBorder="1" applyAlignment="1">
      <alignment/>
    </xf>
    <xf numFmtId="3" fontId="0" fillId="0" borderId="11" xfId="0" applyBorder="1" applyAlignment="1">
      <alignment/>
    </xf>
    <xf numFmtId="2" fontId="0" fillId="0" borderId="11" xfId="37" applyNumberFormat="1" applyFont="1" applyFill="1" applyBorder="1" applyAlignment="1">
      <alignment/>
    </xf>
    <xf numFmtId="4" fontId="1" fillId="4" borderId="25" xfId="37" applyNumberFormat="1" applyFont="1" applyFill="1" applyBorder="1" applyAlignment="1">
      <alignment/>
    </xf>
    <xf numFmtId="4" fontId="1" fillId="0" borderId="11" xfId="37" applyNumberFormat="1" applyFont="1" applyFill="1" applyBorder="1" applyAlignment="1">
      <alignment/>
    </xf>
    <xf numFmtId="167" fontId="0" fillId="0" borderId="26" xfId="0" applyNumberFormat="1" applyFont="1" applyBorder="1" applyAlignment="1">
      <alignment/>
    </xf>
    <xf numFmtId="4" fontId="1" fillId="4" borderId="11" xfId="37" applyNumberFormat="1" applyFont="1" applyFill="1" applyBorder="1" applyAlignment="1">
      <alignment horizontal="right"/>
    </xf>
    <xf numFmtId="168" fontId="4" fillId="0" borderId="10" xfId="37" applyNumberFormat="1" applyFont="1" applyFill="1" applyBorder="1" applyAlignment="1">
      <alignment wrapText="1"/>
    </xf>
    <xf numFmtId="168" fontId="0" fillId="0" borderId="10" xfId="37" applyNumberFormat="1" applyFont="1" applyBorder="1" applyAlignment="1">
      <alignment wrapText="1"/>
    </xf>
    <xf numFmtId="168" fontId="0" fillId="0" borderId="27" xfId="37" applyNumberFormat="1" applyFont="1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4" fillId="0" borderId="10" xfId="37" applyNumberFormat="1" applyFont="1" applyBorder="1" applyAlignment="1">
      <alignment/>
    </xf>
    <xf numFmtId="4" fontId="4" fillId="0" borderId="11" xfId="37" applyNumberFormat="1" applyFont="1" applyBorder="1" applyAlignment="1">
      <alignment/>
    </xf>
    <xf numFmtId="37" fontId="0" fillId="0" borderId="10" xfId="37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7" fillId="0" borderId="28" xfId="37" applyNumberFormat="1" applyFont="1" applyFill="1" applyBorder="1" applyAlignment="1">
      <alignment horizontal="right" vertical="center"/>
    </xf>
    <xf numFmtId="4" fontId="1" fillId="4" borderId="12" xfId="37" applyNumberFormat="1" applyFont="1" applyFill="1" applyBorder="1" applyAlignment="1">
      <alignment horizontal="right"/>
    </xf>
    <xf numFmtId="2" fontId="0" fillId="0" borderId="14" xfId="37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4" xfId="37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1" fillId="0" borderId="14" xfId="37" applyNumberFormat="1" applyFont="1" applyFill="1" applyBorder="1" applyAlignment="1">
      <alignment/>
    </xf>
    <xf numFmtId="4" fontId="0" fillId="0" borderId="15" xfId="37" applyNumberFormat="1" applyFont="1" applyFill="1" applyBorder="1" applyAlignment="1">
      <alignment/>
    </xf>
    <xf numFmtId="2" fontId="0" fillId="0" borderId="14" xfId="37" applyNumberFormat="1" applyFont="1" applyFill="1" applyBorder="1" applyAlignment="1">
      <alignment/>
    </xf>
    <xf numFmtId="4" fontId="0" fillId="0" borderId="13" xfId="0" applyNumberFormat="1" applyFont="1" applyBorder="1" applyAlignment="1">
      <alignment vertical="center"/>
    </xf>
    <xf numFmtId="4" fontId="0" fillId="0" borderId="14" xfId="37" applyNumberFormat="1" applyFont="1" applyBorder="1" applyAlignment="1">
      <alignment vertical="center"/>
    </xf>
    <xf numFmtId="164" fontId="0" fillId="0" borderId="14" xfId="37" applyNumberFormat="1" applyFont="1" applyFill="1" applyBorder="1" applyAlignment="1">
      <alignment/>
    </xf>
    <xf numFmtId="2" fontId="0" fillId="0" borderId="13" xfId="37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1" fillId="4" borderId="12" xfId="37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167" fontId="0" fillId="0" borderId="15" xfId="0" applyNumberFormat="1" applyFont="1" applyBorder="1" applyAlignment="1">
      <alignment/>
    </xf>
    <xf numFmtId="4" fontId="1" fillId="4" borderId="13" xfId="37" applyNumberFormat="1" applyFont="1" applyFill="1" applyBorder="1" applyAlignment="1">
      <alignment horizontal="right"/>
    </xf>
    <xf numFmtId="168" fontId="4" fillId="0" borderId="14" xfId="37" applyNumberFormat="1" applyFont="1" applyFill="1" applyBorder="1" applyAlignment="1">
      <alignment wrapText="1"/>
    </xf>
    <xf numFmtId="168" fontId="0" fillId="0" borderId="14" xfId="37" applyNumberFormat="1" applyFont="1" applyBorder="1" applyAlignment="1">
      <alignment wrapText="1"/>
    </xf>
    <xf numFmtId="168" fontId="0" fillId="0" borderId="29" xfId="37" applyNumberFormat="1" applyFont="1" applyFill="1" applyBorder="1" applyAlignment="1">
      <alignment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4" fillId="0" borderId="14" xfId="37" applyNumberFormat="1" applyFont="1" applyBorder="1" applyAlignment="1">
      <alignment/>
    </xf>
    <xf numFmtId="4" fontId="4" fillId="0" borderId="13" xfId="37" applyNumberFormat="1" applyFont="1" applyBorder="1" applyAlignment="1">
      <alignment/>
    </xf>
    <xf numFmtId="37" fontId="0" fillId="0" borderId="14" xfId="37" applyFont="1" applyFill="1" applyBorder="1" applyAlignment="1">
      <alignment/>
    </xf>
    <xf numFmtId="4" fontId="0" fillId="0" borderId="14" xfId="0" applyNumberFormat="1" applyFont="1" applyFill="1" applyBorder="1" applyAlignment="1">
      <alignment vertical="center"/>
    </xf>
    <xf numFmtId="4" fontId="7" fillId="0" borderId="18" xfId="37" applyNumberFormat="1" applyFont="1" applyFill="1" applyBorder="1" applyAlignment="1">
      <alignment horizontal="right" vertical="center"/>
    </xf>
    <xf numFmtId="3" fontId="1" fillId="0" borderId="30" xfId="0" applyFont="1" applyBorder="1" applyAlignment="1">
      <alignment horizontal="center" vertical="center" wrapText="1"/>
    </xf>
    <xf numFmtId="3" fontId="1" fillId="0" borderId="31" xfId="0" applyFont="1" applyBorder="1" applyAlignment="1">
      <alignment horizontal="center" vertical="center" wrapText="1"/>
    </xf>
    <xf numFmtId="3" fontId="1" fillId="0" borderId="32" xfId="0" applyFont="1" applyBorder="1" applyAlignment="1">
      <alignment horizontal="center" vertical="center" wrapText="1"/>
    </xf>
    <xf numFmtId="3" fontId="1" fillId="0" borderId="16" xfId="0" applyFont="1" applyBorder="1" applyAlignment="1">
      <alignment horizontal="center" vertical="center" wrapText="1"/>
    </xf>
    <xf numFmtId="3" fontId="1" fillId="0" borderId="23" xfId="0" applyFont="1" applyBorder="1" applyAlignment="1">
      <alignment horizontal="center" vertical="center" wrapText="1"/>
    </xf>
    <xf numFmtId="3" fontId="1" fillId="0" borderId="33" xfId="0" applyFont="1" applyBorder="1" applyAlignment="1">
      <alignment horizontal="center" vertical="center" wrapText="1"/>
    </xf>
    <xf numFmtId="3" fontId="3" fillId="0" borderId="15" xfId="0" applyFont="1" applyBorder="1" applyAlignment="1">
      <alignment wrapText="1"/>
    </xf>
    <xf numFmtId="4" fontId="0" fillId="0" borderId="22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3" fontId="2" fillId="19" borderId="0" xfId="0" applyFont="1" applyFill="1" applyAlignment="1">
      <alignment horizontal="center" vertical="center" wrapText="1"/>
    </xf>
    <xf numFmtId="3" fontId="0" fillId="0" borderId="0" xfId="0" applyFont="1" applyAlignment="1">
      <alignment horizontal="center" vertical="center"/>
    </xf>
    <xf numFmtId="3" fontId="1" fillId="0" borderId="30" xfId="0" applyFont="1" applyBorder="1" applyAlignment="1">
      <alignment horizontal="center" vertical="center" wrapText="1"/>
    </xf>
    <xf numFmtId="3" fontId="1" fillId="0" borderId="16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43">
      <selection activeCell="B57" sqref="B57"/>
    </sheetView>
  </sheetViews>
  <sheetFormatPr defaultColWidth="9.00390625" defaultRowHeight="12.75"/>
  <cols>
    <col min="1" max="1" width="57.375" style="0" customWidth="1"/>
    <col min="2" max="2" width="12.75390625" style="0" customWidth="1"/>
    <col min="3" max="4" width="14.25390625" style="0" customWidth="1"/>
    <col min="5" max="6" width="12.75390625" style="0" customWidth="1"/>
    <col min="7" max="7" width="19.125" style="0" customWidth="1"/>
    <col min="9" max="9" width="17.875" style="0" customWidth="1"/>
    <col min="10" max="10" width="25.375" style="0" customWidth="1"/>
  </cols>
  <sheetData>
    <row r="1" ht="12.75">
      <c r="D1" s="1" t="s">
        <v>46</v>
      </c>
    </row>
    <row r="3" spans="1:4" ht="18.75" customHeight="1">
      <c r="A3" s="149" t="s">
        <v>47</v>
      </c>
      <c r="B3" s="149"/>
      <c r="C3" s="149"/>
      <c r="D3" s="149"/>
    </row>
    <row r="4" spans="1:4" ht="12.75" customHeight="1">
      <c r="A4" s="150" t="s">
        <v>3</v>
      </c>
      <c r="B4" s="150"/>
      <c r="C4" s="150"/>
      <c r="D4" s="150"/>
    </row>
    <row r="5" ht="13.5" thickBot="1"/>
    <row r="6" spans="1:4" ht="13.5" customHeight="1">
      <c r="A6" s="151" t="s">
        <v>0</v>
      </c>
      <c r="B6" s="140" t="s">
        <v>4</v>
      </c>
      <c r="C6" s="139" t="s">
        <v>5</v>
      </c>
      <c r="D6" s="141" t="s">
        <v>1</v>
      </c>
    </row>
    <row r="7" spans="1:4" ht="13.5" customHeight="1" thickBot="1">
      <c r="A7" s="152"/>
      <c r="B7" s="143" t="s">
        <v>2</v>
      </c>
      <c r="C7" s="142" t="s">
        <v>2</v>
      </c>
      <c r="D7" s="144" t="s">
        <v>88</v>
      </c>
    </row>
    <row r="8" spans="1:4" ht="13.5" customHeight="1">
      <c r="A8" s="15" t="s">
        <v>9</v>
      </c>
      <c r="B8" s="55">
        <f>B10+B11+B13+B14</f>
        <v>32000</v>
      </c>
      <c r="C8" s="110">
        <f>C10+C11+C12+C13+C14</f>
        <v>140046.7</v>
      </c>
      <c r="D8" s="84">
        <f>D10+D11+D12+D13+D14</f>
        <v>78048.92</v>
      </c>
    </row>
    <row r="9" spans="1:4" ht="13.5" customHeight="1">
      <c r="A9" s="16" t="s">
        <v>7</v>
      </c>
      <c r="B9" s="56"/>
      <c r="C9" s="111"/>
      <c r="D9" s="85"/>
    </row>
    <row r="10" spans="1:4" ht="13.5" customHeight="1">
      <c r="A10" s="17" t="s">
        <v>10</v>
      </c>
      <c r="B10" s="57"/>
      <c r="C10" s="112">
        <v>51561.36</v>
      </c>
      <c r="D10" s="86">
        <v>26773</v>
      </c>
    </row>
    <row r="11" spans="1:4" ht="13.5" customHeight="1">
      <c r="A11" s="17" t="s">
        <v>11</v>
      </c>
      <c r="B11" s="57"/>
      <c r="C11" s="112">
        <v>18780</v>
      </c>
      <c r="D11" s="86">
        <v>18780</v>
      </c>
    </row>
    <row r="12" spans="1:4" ht="13.5" customHeight="1">
      <c r="A12" s="18" t="s">
        <v>8</v>
      </c>
      <c r="B12" s="57"/>
      <c r="C12" s="112">
        <v>11305</v>
      </c>
      <c r="D12" s="86">
        <v>11305</v>
      </c>
    </row>
    <row r="13" spans="1:4" ht="13.5" customHeight="1">
      <c r="A13" s="17" t="s">
        <v>29</v>
      </c>
      <c r="B13" s="57">
        <v>2000</v>
      </c>
      <c r="C13" s="112">
        <v>2000</v>
      </c>
      <c r="D13" s="86">
        <v>0</v>
      </c>
    </row>
    <row r="14" spans="1:4" ht="13.5" customHeight="1" thickBot="1">
      <c r="A14" s="19" t="s">
        <v>30</v>
      </c>
      <c r="B14" s="58">
        <v>30000</v>
      </c>
      <c r="C14" s="113">
        <v>56400.34</v>
      </c>
      <c r="D14" s="87">
        <v>21190.92</v>
      </c>
    </row>
    <row r="15" spans="1:4" ht="13.5" customHeight="1">
      <c r="A15" s="20" t="s">
        <v>13</v>
      </c>
      <c r="B15" s="55">
        <f>B18+B19</f>
        <v>10000</v>
      </c>
      <c r="C15" s="110">
        <f>C18+C19</f>
        <v>4000</v>
      </c>
      <c r="D15" s="84">
        <f>D18+D19</f>
        <v>4000</v>
      </c>
    </row>
    <row r="16" spans="1:4" ht="13.5" customHeight="1">
      <c r="A16" s="21" t="s">
        <v>7</v>
      </c>
      <c r="B16" s="59"/>
      <c r="C16" s="114"/>
      <c r="D16" s="88"/>
    </row>
    <row r="17" spans="1:4" ht="13.5" customHeight="1">
      <c r="A17" s="22" t="s">
        <v>12</v>
      </c>
      <c r="B17" s="60"/>
      <c r="C17" s="115"/>
      <c r="D17" s="89"/>
    </row>
    <row r="18" spans="1:4" ht="24.75" customHeight="1">
      <c r="A18" s="23" t="s">
        <v>52</v>
      </c>
      <c r="B18" s="57">
        <v>10000</v>
      </c>
      <c r="C18" s="112">
        <v>0</v>
      </c>
      <c r="D18" s="86">
        <v>0</v>
      </c>
    </row>
    <row r="19" spans="1:4" ht="13.5" customHeight="1" thickBot="1">
      <c r="A19" s="24" t="s">
        <v>48</v>
      </c>
      <c r="B19" s="61"/>
      <c r="C19" s="116">
        <v>4000</v>
      </c>
      <c r="D19" s="90">
        <v>4000</v>
      </c>
    </row>
    <row r="20" spans="1:4" ht="13.5" customHeight="1">
      <c r="A20" s="25" t="s">
        <v>14</v>
      </c>
      <c r="B20" s="55">
        <f>B23+B24+B25</f>
        <v>2000</v>
      </c>
      <c r="C20" s="110">
        <f>C23+C24+C25</f>
        <v>27651.690000000002</v>
      </c>
      <c r="D20" s="84">
        <f>D23+D24+D25</f>
        <v>14302.599999999999</v>
      </c>
    </row>
    <row r="21" spans="1:4" ht="13.5" customHeight="1">
      <c r="A21" s="26" t="s">
        <v>7</v>
      </c>
      <c r="B21" s="56"/>
      <c r="C21" s="111"/>
      <c r="D21" s="85"/>
    </row>
    <row r="22" spans="1:10" ht="13.5" customHeight="1">
      <c r="A22" s="27" t="s">
        <v>12</v>
      </c>
      <c r="B22" s="56"/>
      <c r="C22" s="117"/>
      <c r="D22" s="2"/>
      <c r="G22" s="3"/>
      <c r="H22" s="3"/>
      <c r="I22" s="3"/>
      <c r="J22" s="3"/>
    </row>
    <row r="23" spans="1:10" ht="13.5" customHeight="1">
      <c r="A23" s="28" t="s">
        <v>53</v>
      </c>
      <c r="B23" s="62">
        <v>2000</v>
      </c>
      <c r="C23" s="118">
        <v>5350</v>
      </c>
      <c r="D23" s="91">
        <v>3869.84</v>
      </c>
      <c r="F23" s="14"/>
      <c r="G23" s="5"/>
      <c r="H23" s="3"/>
      <c r="I23" s="3"/>
      <c r="J23" s="3"/>
    </row>
    <row r="24" spans="1:10" ht="24.75" customHeight="1">
      <c r="A24" s="29" t="s">
        <v>57</v>
      </c>
      <c r="B24" s="62"/>
      <c r="C24" s="118">
        <v>17261.68</v>
      </c>
      <c r="D24" s="91">
        <v>9051.21</v>
      </c>
      <c r="F24" s="14"/>
      <c r="G24" s="5"/>
      <c r="H24" s="3"/>
      <c r="I24" s="3"/>
      <c r="J24" s="3"/>
    </row>
    <row r="25" spans="1:10" ht="26.25" customHeight="1" thickBot="1">
      <c r="A25" s="30" t="s">
        <v>54</v>
      </c>
      <c r="B25" s="62"/>
      <c r="C25" s="119">
        <v>5040.01</v>
      </c>
      <c r="D25" s="92">
        <v>1381.55</v>
      </c>
      <c r="F25" s="14"/>
      <c r="G25" s="5"/>
      <c r="H25" s="3"/>
      <c r="I25" s="3"/>
      <c r="J25" s="3"/>
    </row>
    <row r="26" spans="1:10" ht="13.5" customHeight="1">
      <c r="A26" s="25" t="s">
        <v>15</v>
      </c>
      <c r="B26" s="55">
        <f>B29+B30+B31</f>
        <v>0</v>
      </c>
      <c r="C26" s="110">
        <f>C29+C30+C31</f>
        <v>1782.27</v>
      </c>
      <c r="D26" s="84">
        <f>D29+D30+D31</f>
        <v>1619.43</v>
      </c>
      <c r="G26" s="4"/>
      <c r="H26" s="4"/>
      <c r="I26" s="3"/>
      <c r="J26" s="5"/>
    </row>
    <row r="27" spans="1:10" ht="13.5" customHeight="1">
      <c r="A27" s="26" t="s">
        <v>7</v>
      </c>
      <c r="B27" s="63"/>
      <c r="C27" s="120"/>
      <c r="D27" s="93"/>
      <c r="G27" s="6"/>
      <c r="H27" s="7"/>
      <c r="I27" s="7"/>
      <c r="J27" s="5"/>
    </row>
    <row r="28" spans="1:10" ht="13.5" customHeight="1">
      <c r="A28" s="27" t="s">
        <v>12</v>
      </c>
      <c r="B28" s="63"/>
      <c r="C28" s="120"/>
      <c r="D28" s="93"/>
      <c r="G28" s="3"/>
      <c r="H28" s="3"/>
      <c r="I28" s="3"/>
      <c r="J28" s="3"/>
    </row>
    <row r="29" spans="1:10" ht="27" customHeight="1">
      <c r="A29" s="31" t="s">
        <v>58</v>
      </c>
      <c r="B29" s="64"/>
      <c r="C29" s="118">
        <v>1692</v>
      </c>
      <c r="D29" s="91">
        <v>1452</v>
      </c>
      <c r="G29" s="3"/>
      <c r="H29" s="3"/>
      <c r="I29" s="3"/>
      <c r="J29" s="3"/>
    </row>
    <row r="30" spans="1:10" ht="25.5" customHeight="1">
      <c r="A30" s="31" t="s">
        <v>59</v>
      </c>
      <c r="B30" s="64"/>
      <c r="C30" s="118"/>
      <c r="D30" s="91">
        <v>120</v>
      </c>
      <c r="G30" s="8"/>
      <c r="H30" s="7"/>
      <c r="I30" s="7"/>
      <c r="J30" s="5"/>
    </row>
    <row r="31" spans="1:10" ht="13.5" customHeight="1" thickBot="1">
      <c r="A31" s="18" t="s">
        <v>8</v>
      </c>
      <c r="B31" s="64"/>
      <c r="C31" s="116">
        <v>90.27</v>
      </c>
      <c r="D31" s="90">
        <v>47.43</v>
      </c>
      <c r="G31" s="8"/>
      <c r="H31" s="7"/>
      <c r="I31" s="7"/>
      <c r="J31" s="5"/>
    </row>
    <row r="32" spans="1:10" ht="13.5" customHeight="1">
      <c r="A32" s="20" t="s">
        <v>16</v>
      </c>
      <c r="B32" s="55">
        <f>B34+B35</f>
        <v>555</v>
      </c>
      <c r="C32" s="110">
        <f>C34+C35</f>
        <v>10251.54</v>
      </c>
      <c r="D32" s="84">
        <f>D34+D35</f>
        <v>8564.26</v>
      </c>
      <c r="G32" s="8"/>
      <c r="H32" s="7"/>
      <c r="I32" s="7"/>
      <c r="J32" s="5"/>
    </row>
    <row r="33" spans="1:10" ht="13.5" customHeight="1">
      <c r="A33" s="32" t="s">
        <v>7</v>
      </c>
      <c r="B33" s="65"/>
      <c r="C33" s="32"/>
      <c r="D33" s="94"/>
      <c r="G33" s="8"/>
      <c r="H33" s="7"/>
      <c r="I33" s="7"/>
      <c r="J33" s="5"/>
    </row>
    <row r="34" spans="1:10" ht="13.5" customHeight="1">
      <c r="A34" s="33" t="s">
        <v>17</v>
      </c>
      <c r="B34" s="66">
        <v>555</v>
      </c>
      <c r="C34" s="112">
        <v>3506.8</v>
      </c>
      <c r="D34" s="86">
        <v>3506.8</v>
      </c>
      <c r="G34" s="3"/>
      <c r="H34" s="7"/>
      <c r="I34" s="9"/>
      <c r="J34" s="10"/>
    </row>
    <row r="35" spans="1:10" ht="13.5" customHeight="1" thickBot="1">
      <c r="A35" s="34" t="s">
        <v>33</v>
      </c>
      <c r="B35" s="64"/>
      <c r="C35" s="112">
        <v>6744.74</v>
      </c>
      <c r="D35" s="86">
        <v>5057.46</v>
      </c>
      <c r="G35" s="3"/>
      <c r="H35" s="3"/>
      <c r="I35" s="3"/>
      <c r="J35" s="3"/>
    </row>
    <row r="36" spans="1:4" ht="13.5" customHeight="1">
      <c r="A36" s="20" t="s">
        <v>18</v>
      </c>
      <c r="B36" s="55">
        <f>B39+B40+B41</f>
        <v>270</v>
      </c>
      <c r="C36" s="110">
        <f>C39+C40+C41</f>
        <v>18265.9</v>
      </c>
      <c r="D36" s="84">
        <f>D39+D40+D41</f>
        <v>18265.9</v>
      </c>
    </row>
    <row r="37" spans="1:4" ht="13.5" customHeight="1">
      <c r="A37" s="35" t="s">
        <v>7</v>
      </c>
      <c r="B37" s="67"/>
      <c r="C37" s="121"/>
      <c r="D37" s="95"/>
    </row>
    <row r="38" spans="1:4" ht="13.5" customHeight="1">
      <c r="A38" s="36" t="s">
        <v>12</v>
      </c>
      <c r="B38" s="60"/>
      <c r="C38" s="113"/>
      <c r="D38" s="87"/>
    </row>
    <row r="39" spans="1:5" ht="13.5" customHeight="1">
      <c r="A39" s="37" t="s">
        <v>55</v>
      </c>
      <c r="B39" s="66">
        <v>270</v>
      </c>
      <c r="C39" s="112">
        <v>200</v>
      </c>
      <c r="D39" s="86">
        <v>200</v>
      </c>
      <c r="E39" s="12"/>
    </row>
    <row r="40" spans="1:5" ht="13.5" customHeight="1">
      <c r="A40" s="33" t="s">
        <v>17</v>
      </c>
      <c r="B40" s="68"/>
      <c r="C40" s="122">
        <v>16085</v>
      </c>
      <c r="D40" s="13">
        <v>16085</v>
      </c>
      <c r="E40" s="12"/>
    </row>
    <row r="41" spans="1:4" ht="13.5" customHeight="1" thickBot="1">
      <c r="A41" s="38" t="s">
        <v>8</v>
      </c>
      <c r="B41" s="69"/>
      <c r="C41" s="122">
        <v>1980.9</v>
      </c>
      <c r="D41" s="13">
        <v>1980.9</v>
      </c>
    </row>
    <row r="42" spans="1:4" ht="13.5" customHeight="1">
      <c r="A42" s="39" t="s">
        <v>31</v>
      </c>
      <c r="B42" s="70">
        <f>B44+B46</f>
        <v>9699</v>
      </c>
      <c r="C42" s="123">
        <f>C44+C46</f>
        <v>9731.77</v>
      </c>
      <c r="D42" s="96">
        <f>D44+D46</f>
        <v>5844.55</v>
      </c>
    </row>
    <row r="43" spans="1:4" ht="13.5" customHeight="1">
      <c r="A43" s="40" t="s">
        <v>7</v>
      </c>
      <c r="B43" s="71"/>
      <c r="C43" s="124"/>
      <c r="D43" s="97"/>
    </row>
    <row r="44" spans="1:4" ht="13.5" customHeight="1">
      <c r="A44" s="36" t="s">
        <v>17</v>
      </c>
      <c r="B44" s="58">
        <v>2729</v>
      </c>
      <c r="C44" s="114">
        <v>6361.77</v>
      </c>
      <c r="D44" s="87">
        <v>5844.55</v>
      </c>
    </row>
    <row r="45" spans="1:4" ht="13.5" customHeight="1">
      <c r="A45" s="36" t="s">
        <v>12</v>
      </c>
      <c r="B45" s="60"/>
      <c r="C45" s="125"/>
      <c r="D45" s="89"/>
    </row>
    <row r="46" spans="1:4" ht="13.5" customHeight="1" thickBot="1">
      <c r="A46" s="41" t="s">
        <v>56</v>
      </c>
      <c r="B46" s="72">
        <v>6970</v>
      </c>
      <c r="C46" s="126">
        <v>3370</v>
      </c>
      <c r="D46" s="98">
        <v>0</v>
      </c>
    </row>
    <row r="47" spans="1:4" ht="13.5" customHeight="1">
      <c r="A47" s="42" t="s">
        <v>32</v>
      </c>
      <c r="B47" s="73">
        <f>B49+B70+B72</f>
        <v>0</v>
      </c>
      <c r="C47" s="127">
        <f>C49+C70+C72</f>
        <v>2150</v>
      </c>
      <c r="D47" s="99">
        <f>D49+D70+D72</f>
        <v>1994.03</v>
      </c>
    </row>
    <row r="48" spans="1:4" ht="13.5" customHeight="1">
      <c r="A48" s="16" t="s">
        <v>7</v>
      </c>
      <c r="B48" s="56"/>
      <c r="C48" s="111"/>
      <c r="D48" s="85"/>
    </row>
    <row r="49" spans="1:4" ht="13.5" customHeight="1">
      <c r="A49" s="43" t="s">
        <v>60</v>
      </c>
      <c r="B49" s="74">
        <f>SUM(B50:B68)</f>
        <v>0</v>
      </c>
      <c r="C49" s="128">
        <f>SUM(C50:C68)</f>
        <v>1600</v>
      </c>
      <c r="D49" s="100">
        <f>SUM(D50:D68)</f>
        <v>1494.03</v>
      </c>
    </row>
    <row r="50" spans="1:4" ht="13.5" customHeight="1">
      <c r="A50" s="44" t="s">
        <v>61</v>
      </c>
      <c r="B50" s="75"/>
      <c r="C50" s="129">
        <v>51.03</v>
      </c>
      <c r="D50" s="101">
        <v>51.03</v>
      </c>
    </row>
    <row r="51" spans="1:4" ht="26.25" customHeight="1">
      <c r="A51" s="44" t="s">
        <v>76</v>
      </c>
      <c r="B51" s="75"/>
      <c r="C51" s="129">
        <v>50</v>
      </c>
      <c r="D51" s="101">
        <v>50</v>
      </c>
    </row>
    <row r="52" spans="1:4" ht="13.5" customHeight="1">
      <c r="A52" s="44" t="s">
        <v>62</v>
      </c>
      <c r="B52" s="75"/>
      <c r="C52" s="129">
        <v>45</v>
      </c>
      <c r="D52" s="101">
        <v>45</v>
      </c>
    </row>
    <row r="53" spans="1:4" ht="13.5" customHeight="1">
      <c r="A53" s="44" t="s">
        <v>63</v>
      </c>
      <c r="B53" s="75"/>
      <c r="C53" s="129">
        <v>100</v>
      </c>
      <c r="D53" s="101">
        <v>100</v>
      </c>
    </row>
    <row r="54" spans="1:4" ht="13.5" customHeight="1">
      <c r="A54" s="44" t="s">
        <v>64</v>
      </c>
      <c r="B54" s="75"/>
      <c r="C54" s="129">
        <v>143</v>
      </c>
      <c r="D54" s="101">
        <v>143</v>
      </c>
    </row>
    <row r="55" spans="1:4" ht="24.75" customHeight="1">
      <c r="A55" s="44" t="s">
        <v>91</v>
      </c>
      <c r="B55" s="75"/>
      <c r="C55" s="129">
        <v>50</v>
      </c>
      <c r="D55" s="101">
        <v>50</v>
      </c>
    </row>
    <row r="56" spans="1:4" ht="15" customHeight="1">
      <c r="A56" s="44" t="s">
        <v>77</v>
      </c>
      <c r="B56" s="75"/>
      <c r="C56" s="129">
        <v>10</v>
      </c>
      <c r="D56" s="101">
        <v>10</v>
      </c>
    </row>
    <row r="57" spans="1:4" ht="41.25" customHeight="1">
      <c r="A57" s="44" t="s">
        <v>65</v>
      </c>
      <c r="B57" s="75"/>
      <c r="C57" s="129">
        <v>80</v>
      </c>
      <c r="D57" s="101">
        <v>80</v>
      </c>
    </row>
    <row r="58" spans="1:4" ht="27" customHeight="1">
      <c r="A58" s="44" t="s">
        <v>66</v>
      </c>
      <c r="B58" s="75"/>
      <c r="C58" s="129">
        <v>15</v>
      </c>
      <c r="D58" s="101">
        <v>15</v>
      </c>
    </row>
    <row r="59" spans="1:4" ht="13.5" customHeight="1">
      <c r="A59" s="44" t="s">
        <v>92</v>
      </c>
      <c r="B59" s="75"/>
      <c r="C59" s="129">
        <v>40</v>
      </c>
      <c r="D59" s="101">
        <v>40</v>
      </c>
    </row>
    <row r="60" spans="1:4" ht="26.25" customHeight="1">
      <c r="A60" s="44" t="s">
        <v>67</v>
      </c>
      <c r="B60" s="75"/>
      <c r="C60" s="129">
        <v>120</v>
      </c>
      <c r="D60" s="101">
        <v>120</v>
      </c>
    </row>
    <row r="61" spans="1:4" ht="13.5" customHeight="1">
      <c r="A61" s="44" t="s">
        <v>78</v>
      </c>
      <c r="B61" s="75"/>
      <c r="C61" s="129">
        <v>200</v>
      </c>
      <c r="D61" s="101">
        <v>200</v>
      </c>
    </row>
    <row r="62" spans="1:4" ht="27" customHeight="1">
      <c r="A62" s="44" t="s">
        <v>68</v>
      </c>
      <c r="B62" s="75"/>
      <c r="C62" s="129">
        <v>200</v>
      </c>
      <c r="D62" s="101">
        <v>200</v>
      </c>
    </row>
    <row r="63" spans="1:4" ht="13.5" customHeight="1">
      <c r="A63" s="44" t="s">
        <v>69</v>
      </c>
      <c r="B63" s="75"/>
      <c r="C63" s="129">
        <v>85</v>
      </c>
      <c r="D63" s="101">
        <v>0</v>
      </c>
    </row>
    <row r="64" spans="1:4" ht="26.25" customHeight="1">
      <c r="A64" s="44" t="s">
        <v>70</v>
      </c>
      <c r="B64" s="75"/>
      <c r="C64" s="129">
        <v>100</v>
      </c>
      <c r="D64" s="101">
        <v>100</v>
      </c>
    </row>
    <row r="65" spans="1:4" ht="13.5" customHeight="1">
      <c r="A65" s="44" t="s">
        <v>89</v>
      </c>
      <c r="B65" s="75"/>
      <c r="C65" s="129">
        <v>50</v>
      </c>
      <c r="D65" s="101">
        <v>50</v>
      </c>
    </row>
    <row r="66" spans="1:4" ht="26.25" customHeight="1">
      <c r="A66" s="44" t="s">
        <v>71</v>
      </c>
      <c r="B66" s="75"/>
      <c r="C66" s="129">
        <v>190</v>
      </c>
      <c r="D66" s="101">
        <v>190</v>
      </c>
    </row>
    <row r="67" spans="1:4" ht="13.5" customHeight="1">
      <c r="A67" s="44" t="s">
        <v>90</v>
      </c>
      <c r="B67" s="75"/>
      <c r="C67" s="129">
        <v>50</v>
      </c>
      <c r="D67" s="101">
        <v>50</v>
      </c>
    </row>
    <row r="68" spans="1:4" ht="13.5" customHeight="1">
      <c r="A68" s="44" t="s">
        <v>79</v>
      </c>
      <c r="B68" s="75"/>
      <c r="C68" s="129">
        <v>20.97</v>
      </c>
      <c r="D68" s="101">
        <v>0</v>
      </c>
    </row>
    <row r="69" spans="1:4" ht="13.5" customHeight="1">
      <c r="A69" s="44" t="s">
        <v>75</v>
      </c>
      <c r="B69" s="75"/>
      <c r="C69" s="129"/>
      <c r="D69" s="101"/>
    </row>
    <row r="70" spans="1:4" ht="26.25" customHeight="1">
      <c r="A70" s="44" t="s">
        <v>74</v>
      </c>
      <c r="B70" s="75">
        <v>0</v>
      </c>
      <c r="C70" s="129">
        <v>300</v>
      </c>
      <c r="D70" s="101">
        <v>300</v>
      </c>
    </row>
    <row r="71" spans="1:4" ht="13.5" customHeight="1">
      <c r="A71" s="23" t="s">
        <v>72</v>
      </c>
      <c r="B71" s="75"/>
      <c r="C71" s="129"/>
      <c r="D71" s="101"/>
    </row>
    <row r="72" spans="1:4" ht="15.75" customHeight="1" thickBot="1">
      <c r="A72" s="23" t="s">
        <v>73</v>
      </c>
      <c r="B72" s="5">
        <v>0</v>
      </c>
      <c r="C72" s="130">
        <v>250</v>
      </c>
      <c r="D72" s="102">
        <v>200</v>
      </c>
    </row>
    <row r="73" spans="1:4" ht="15" customHeight="1">
      <c r="A73" s="15" t="s">
        <v>6</v>
      </c>
      <c r="B73" s="55">
        <f>B75</f>
        <v>0</v>
      </c>
      <c r="C73" s="110">
        <f>C75</f>
        <v>33295.27</v>
      </c>
      <c r="D73" s="84">
        <f>D75</f>
        <v>31474.45</v>
      </c>
    </row>
    <row r="74" spans="1:4" ht="13.5" customHeight="1">
      <c r="A74" s="16" t="s">
        <v>7</v>
      </c>
      <c r="B74" s="56"/>
      <c r="C74" s="111"/>
      <c r="D74" s="85"/>
    </row>
    <row r="75" spans="1:4" ht="13.5" customHeight="1" thickBot="1">
      <c r="A75" s="45" t="s">
        <v>8</v>
      </c>
      <c r="B75" s="76"/>
      <c r="C75" s="116">
        <v>33295.27</v>
      </c>
      <c r="D75" s="90">
        <v>31474.45</v>
      </c>
    </row>
    <row r="76" spans="1:4" ht="15" customHeight="1">
      <c r="A76" s="39" t="s">
        <v>19</v>
      </c>
      <c r="B76" s="55">
        <f>B78+B79+B80+B81+B82+B83+B84+B85</f>
        <v>775236</v>
      </c>
      <c r="C76" s="110">
        <f>C78+C79+C80+C81+C82+C83+C84+C85</f>
        <v>3149353.69</v>
      </c>
      <c r="D76" s="84">
        <f>D78+D79+D80+D81+D82+D83+D84+D85</f>
        <v>1653382.7499999998</v>
      </c>
    </row>
    <row r="77" spans="1:4" ht="13.5" customHeight="1">
      <c r="A77" s="21" t="s">
        <v>7</v>
      </c>
      <c r="B77" s="56"/>
      <c r="C77" s="111"/>
      <c r="D77" s="85"/>
    </row>
    <row r="78" spans="1:4" ht="13.5" customHeight="1">
      <c r="A78" s="46" t="s">
        <v>20</v>
      </c>
      <c r="B78" s="77">
        <v>5725</v>
      </c>
      <c r="C78" s="131">
        <v>6517.52</v>
      </c>
      <c r="D78" s="11">
        <v>5825.17</v>
      </c>
    </row>
    <row r="79" spans="1:4" ht="13.5" customHeight="1">
      <c r="A79" s="47" t="s">
        <v>85</v>
      </c>
      <c r="B79" s="78">
        <v>33853</v>
      </c>
      <c r="C79" s="132">
        <v>45175.06</v>
      </c>
      <c r="D79" s="103">
        <v>44463.09</v>
      </c>
    </row>
    <row r="80" spans="1:4" ht="13.5" customHeight="1">
      <c r="A80" s="47" t="s">
        <v>21</v>
      </c>
      <c r="B80" s="78"/>
      <c r="C80" s="132">
        <v>788.1</v>
      </c>
      <c r="D80" s="103"/>
    </row>
    <row r="81" spans="1:4" ht="13.5" customHeight="1">
      <c r="A81" s="47" t="s">
        <v>22</v>
      </c>
      <c r="B81" s="78">
        <v>420000</v>
      </c>
      <c r="C81" s="132">
        <v>1164584.79</v>
      </c>
      <c r="D81" s="103">
        <v>482894.41</v>
      </c>
    </row>
    <row r="82" spans="1:4" ht="13.5" customHeight="1">
      <c r="A82" s="32" t="s">
        <v>80</v>
      </c>
      <c r="B82" s="78">
        <v>81932</v>
      </c>
      <c r="C82" s="133">
        <v>140882.95</v>
      </c>
      <c r="D82" s="104">
        <v>59790.21</v>
      </c>
    </row>
    <row r="83" spans="1:4" ht="13.5" customHeight="1">
      <c r="A83" s="48" t="s">
        <v>23</v>
      </c>
      <c r="B83" s="78"/>
      <c r="C83" s="132">
        <v>45097.04</v>
      </c>
      <c r="D83" s="103">
        <v>1610.73</v>
      </c>
    </row>
    <row r="84" spans="1:4" ht="13.5" customHeight="1">
      <c r="A84" s="48" t="s">
        <v>81</v>
      </c>
      <c r="B84" s="78"/>
      <c r="C84" s="132">
        <v>1240.71</v>
      </c>
      <c r="D84" s="103">
        <v>1240.71</v>
      </c>
    </row>
    <row r="85" spans="1:4" ht="13.5" customHeight="1">
      <c r="A85" s="34" t="s">
        <v>24</v>
      </c>
      <c r="B85" s="79">
        <f>SUM(B86:B95)</f>
        <v>233726</v>
      </c>
      <c r="C85" s="134">
        <f>SUM(C86:C95)</f>
        <v>1745067.52</v>
      </c>
      <c r="D85" s="105">
        <f>SUM(D86:D95)</f>
        <v>1057558.43</v>
      </c>
    </row>
    <row r="86" spans="1:4" ht="13.5" customHeight="1">
      <c r="A86" s="49" t="s">
        <v>34</v>
      </c>
      <c r="B86" s="80">
        <v>7410</v>
      </c>
      <c r="C86" s="135">
        <v>244300.5</v>
      </c>
      <c r="D86" s="106">
        <v>174896.59</v>
      </c>
    </row>
    <row r="87" spans="1:4" ht="13.5" customHeight="1">
      <c r="A87" s="49" t="s">
        <v>35</v>
      </c>
      <c r="B87" s="80">
        <v>3071</v>
      </c>
      <c r="C87" s="135">
        <v>420</v>
      </c>
      <c r="D87" s="106"/>
    </row>
    <row r="88" spans="1:4" ht="13.5" customHeight="1">
      <c r="A88" s="49" t="s">
        <v>36</v>
      </c>
      <c r="B88" s="79">
        <v>82040</v>
      </c>
      <c r="C88" s="134">
        <v>677161.99</v>
      </c>
      <c r="D88" s="105">
        <v>506781.22</v>
      </c>
    </row>
    <row r="89" spans="1:4" ht="13.5" customHeight="1">
      <c r="A89" s="50" t="s">
        <v>37</v>
      </c>
      <c r="B89" s="79">
        <v>19531</v>
      </c>
      <c r="C89" s="134">
        <v>247203.72</v>
      </c>
      <c r="D89" s="105">
        <v>242999.43</v>
      </c>
    </row>
    <row r="90" spans="1:4" ht="13.5" customHeight="1">
      <c r="A90" s="50" t="s">
        <v>38</v>
      </c>
      <c r="B90" s="79">
        <v>57230</v>
      </c>
      <c r="C90" s="134">
        <v>108635.78</v>
      </c>
      <c r="D90" s="105">
        <v>46505.59</v>
      </c>
    </row>
    <row r="91" spans="1:4" ht="13.5" customHeight="1">
      <c r="A91" s="50" t="s">
        <v>39</v>
      </c>
      <c r="B91" s="79">
        <v>50803</v>
      </c>
      <c r="C91" s="134">
        <v>56640.04</v>
      </c>
      <c r="D91" s="105">
        <v>33908.64</v>
      </c>
    </row>
    <row r="92" spans="1:4" ht="13.5" customHeight="1">
      <c r="A92" s="50" t="s">
        <v>40</v>
      </c>
      <c r="B92" s="79">
        <v>8641</v>
      </c>
      <c r="C92" s="134">
        <v>86349.01</v>
      </c>
      <c r="D92" s="105">
        <v>52466.96</v>
      </c>
    </row>
    <row r="93" spans="1:4" ht="13.5" customHeight="1">
      <c r="A93" s="49" t="s">
        <v>82</v>
      </c>
      <c r="B93" s="80"/>
      <c r="C93" s="135">
        <v>138935.27</v>
      </c>
      <c r="D93" s="106"/>
    </row>
    <row r="94" spans="1:4" ht="13.5" customHeight="1">
      <c r="A94" s="49" t="s">
        <v>83</v>
      </c>
      <c r="B94" s="80">
        <v>5000</v>
      </c>
      <c r="C94" s="135">
        <v>116514.28</v>
      </c>
      <c r="D94" s="106"/>
    </row>
    <row r="95" spans="1:4" ht="13.5" customHeight="1" thickBot="1">
      <c r="A95" s="49" t="s">
        <v>84</v>
      </c>
      <c r="B95" s="80"/>
      <c r="C95" s="135">
        <v>68906.93</v>
      </c>
      <c r="D95" s="106"/>
    </row>
    <row r="96" spans="1:4" ht="15" customHeight="1">
      <c r="A96" s="39" t="s">
        <v>25</v>
      </c>
      <c r="B96" s="70">
        <f>B99</f>
        <v>0</v>
      </c>
      <c r="C96" s="123">
        <f>C99</f>
        <v>4180</v>
      </c>
      <c r="D96" s="96">
        <f>D99</f>
        <v>3980</v>
      </c>
    </row>
    <row r="97" spans="1:4" ht="13.5" customHeight="1">
      <c r="A97" s="40" t="s">
        <v>7</v>
      </c>
      <c r="B97" s="71"/>
      <c r="C97" s="124"/>
      <c r="D97" s="97"/>
    </row>
    <row r="98" spans="1:4" ht="13.5" customHeight="1">
      <c r="A98" s="51" t="s">
        <v>12</v>
      </c>
      <c r="B98" s="60"/>
      <c r="C98" s="125"/>
      <c r="D98" s="89"/>
    </row>
    <row r="99" spans="1:4" ht="13.5" customHeight="1" thickBot="1">
      <c r="A99" s="36" t="s">
        <v>86</v>
      </c>
      <c r="B99" s="78">
        <v>0</v>
      </c>
      <c r="C99" s="132">
        <v>4180</v>
      </c>
      <c r="D99" s="103">
        <v>3980</v>
      </c>
    </row>
    <row r="100" spans="1:4" ht="15" customHeight="1">
      <c r="A100" s="39" t="s">
        <v>26</v>
      </c>
      <c r="B100" s="55">
        <f>B102+B103+B104</f>
        <v>2000</v>
      </c>
      <c r="C100" s="110">
        <f>C102+C103+C104</f>
        <v>5000</v>
      </c>
      <c r="D100" s="84">
        <f>D102+D103+D104</f>
        <v>5000</v>
      </c>
    </row>
    <row r="101" spans="1:4" ht="13.5" customHeight="1">
      <c r="A101" s="40" t="s">
        <v>7</v>
      </c>
      <c r="B101" s="81"/>
      <c r="C101" s="136"/>
      <c r="D101" s="107"/>
    </row>
    <row r="102" spans="1:4" ht="13.5" customHeight="1">
      <c r="A102" s="52" t="s">
        <v>49</v>
      </c>
      <c r="B102" s="82"/>
      <c r="C102" s="137">
        <v>2000</v>
      </c>
      <c r="D102" s="108">
        <v>2000</v>
      </c>
    </row>
    <row r="103" spans="1:4" ht="13.5" customHeight="1">
      <c r="A103" s="52" t="s">
        <v>50</v>
      </c>
      <c r="B103" s="82"/>
      <c r="C103" s="137">
        <v>3000</v>
      </c>
      <c r="D103" s="108">
        <v>3000</v>
      </c>
    </row>
    <row r="104" spans="1:4" ht="13.5" customHeight="1" thickBot="1">
      <c r="A104" s="145" t="s">
        <v>87</v>
      </c>
      <c r="B104" s="146">
        <v>2000</v>
      </c>
      <c r="C104" s="147">
        <v>0</v>
      </c>
      <c r="D104" s="148">
        <v>0</v>
      </c>
    </row>
    <row r="105" spans="1:4" ht="15" customHeight="1">
      <c r="A105" s="25" t="s">
        <v>27</v>
      </c>
      <c r="B105" s="55">
        <f>B107+B108+B109+B110+B111+B112</f>
        <v>41100</v>
      </c>
      <c r="C105" s="110">
        <f>C107+C108+C109+C110+C111+C112</f>
        <v>195063.13999999998</v>
      </c>
      <c r="D105" s="84">
        <f>D107+D108+D109+D110+D111+D112</f>
        <v>177723.22</v>
      </c>
    </row>
    <row r="106" spans="1:4" ht="13.5" customHeight="1">
      <c r="A106" s="26" t="s">
        <v>7</v>
      </c>
      <c r="B106" s="56"/>
      <c r="C106" s="111"/>
      <c r="D106" s="85"/>
    </row>
    <row r="107" spans="1:4" ht="13.5" customHeight="1">
      <c r="A107" s="36" t="s">
        <v>41</v>
      </c>
      <c r="B107" s="82">
        <v>3000</v>
      </c>
      <c r="C107" s="137">
        <v>40618.34</v>
      </c>
      <c r="D107" s="108">
        <v>33624.29</v>
      </c>
    </row>
    <row r="108" spans="1:4" ht="13.5" customHeight="1">
      <c r="A108" s="36" t="s">
        <v>42</v>
      </c>
      <c r="B108" s="56">
        <v>600</v>
      </c>
      <c r="C108" s="111">
        <v>604.45</v>
      </c>
      <c r="D108" s="85">
        <v>604</v>
      </c>
    </row>
    <row r="109" spans="1:4" ht="13.5" customHeight="1">
      <c r="A109" s="27" t="s">
        <v>51</v>
      </c>
      <c r="B109" s="56"/>
      <c r="C109" s="111">
        <v>555</v>
      </c>
      <c r="D109" s="85">
        <v>543.12</v>
      </c>
    </row>
    <row r="110" spans="1:4" ht="13.5" customHeight="1">
      <c r="A110" s="36" t="s">
        <v>43</v>
      </c>
      <c r="B110" s="56"/>
      <c r="C110" s="114">
        <v>1150</v>
      </c>
      <c r="D110" s="88">
        <v>552</v>
      </c>
    </row>
    <row r="111" spans="1:4" ht="13.5" customHeight="1">
      <c r="A111" s="53" t="s">
        <v>44</v>
      </c>
      <c r="B111" s="59">
        <v>7500</v>
      </c>
      <c r="C111" s="114">
        <v>110432.12</v>
      </c>
      <c r="D111" s="88">
        <v>101230.56</v>
      </c>
    </row>
    <row r="112" spans="1:4" ht="13.5" customHeight="1" thickBot="1">
      <c r="A112" s="36" t="s">
        <v>45</v>
      </c>
      <c r="B112" s="59">
        <v>30000</v>
      </c>
      <c r="C112" s="114">
        <v>41703.23</v>
      </c>
      <c r="D112" s="88">
        <v>41169.25</v>
      </c>
    </row>
    <row r="113" spans="1:4" ht="18.75" customHeight="1" thickBot="1">
      <c r="A113" s="54" t="s">
        <v>28</v>
      </c>
      <c r="B113" s="83">
        <f>B8+B15+B20+B26+B32+B36+B42+B47+B73+B76+B96+B100+B105</f>
        <v>872860</v>
      </c>
      <c r="C113" s="138">
        <f>C8+C15+C20+C26+C32+C36+C42+C47+C73+C76+C96+C100+C105</f>
        <v>3600771.97</v>
      </c>
      <c r="D113" s="109">
        <f>D8+D15+D20+D26+D32+D36+D42+D47+D73+D76+D96+D100+D105</f>
        <v>2004200.1099999996</v>
      </c>
    </row>
    <row r="115" ht="19.5" customHeight="1"/>
  </sheetData>
  <sheetProtection/>
  <mergeCells count="3">
    <mergeCell ref="A3:D3"/>
    <mergeCell ref="A4:D4"/>
    <mergeCell ref="A6:A7"/>
  </mergeCells>
  <printOptions horizontalCentered="1"/>
  <pageMargins left="0.7874015748031497" right="0.5905511811023623" top="0.7874015748031497" bottom="0.5905511811023623" header="0.31496062992125984" footer="0.31496062992125984"/>
  <pageSetup horizontalDpi="600" verticalDpi="600" orientation="portrait" paperSize="9" scale="86" r:id="rId1"/>
  <headerFooter alignWithMargins="0">
    <oddFooter>&amp;CStránka &amp;P&amp;RTab.č. 6 Investiční výdaje</oddFooter>
  </headerFooter>
  <rowBreaks count="1" manualBreakCount="1">
    <brk id="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Kopřivová Věra</cp:lastModifiedBy>
  <cp:lastPrinted>2020-05-20T12:06:23Z</cp:lastPrinted>
  <dcterms:created xsi:type="dcterms:W3CDTF">2003-05-29T06:21:43Z</dcterms:created>
  <dcterms:modified xsi:type="dcterms:W3CDTF">2020-05-20T12:06:48Z</dcterms:modified>
  <cp:category/>
  <cp:version/>
  <cp:contentType/>
  <cp:contentStatus/>
</cp:coreProperties>
</file>