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3910" windowHeight="9735" activeTab="0"/>
  </bookViews>
  <sheets>
    <sheet name="List1" sheetId="1" r:id="rId1"/>
  </sheets>
  <definedNames>
    <definedName name="_xlnm.Print_Titles" localSheetId="0">'List1'!$6:$7</definedName>
    <definedName name="_xlnm.Print_Area" localSheetId="0">'List1'!$A:$D</definedName>
  </definedNames>
  <calcPr fullCalcOnLoad="1"/>
</workbook>
</file>

<file path=xl/sharedStrings.xml><?xml version="1.0" encoding="utf-8"?>
<sst xmlns="http://schemas.openxmlformats.org/spreadsheetml/2006/main" count="123" uniqueCount="104">
  <si>
    <t>odvětví - název akce</t>
  </si>
  <si>
    <t xml:space="preserve">skutečnost </t>
  </si>
  <si>
    <t>rozpočet</t>
  </si>
  <si>
    <t>(rozpis investičních akcí PO a obch.společ. - samostatná tabulka)</t>
  </si>
  <si>
    <t>schválený</t>
  </si>
  <si>
    <t xml:space="preserve">upravený </t>
  </si>
  <si>
    <t>v tom:</t>
  </si>
  <si>
    <t>kofinancování a předfinancování</t>
  </si>
  <si>
    <t>kap. 02 - životní prostředí a zemědělství</t>
  </si>
  <si>
    <t>investiční transfery ZOO Dvůr Králové n. L., a.s.</t>
  </si>
  <si>
    <t>ostatní kapitálové výdaje:</t>
  </si>
  <si>
    <t>kap. 10 - doprava</t>
  </si>
  <si>
    <t>kap. 12 - správa majetku kraje</t>
  </si>
  <si>
    <t>kap. 14 - školství</t>
  </si>
  <si>
    <t>investiční transfery PO</t>
  </si>
  <si>
    <t>kap. 15 - zdravotnictví</t>
  </si>
  <si>
    <t>kap. 21 - investice a evropské projekty</t>
  </si>
  <si>
    <t>Modernizace a dostavba ON Náchod</t>
  </si>
  <si>
    <t>průmyslová zóna Vrchlabí</t>
  </si>
  <si>
    <t>kofinacování a předfinancování</t>
  </si>
  <si>
    <t>kap. 28 - sociální věci</t>
  </si>
  <si>
    <t>kap. 39 - regionální rozvoj a cestovní ruch</t>
  </si>
  <si>
    <t>kap. 48 - Dotační fond KHK</t>
  </si>
  <si>
    <t>celkem</t>
  </si>
  <si>
    <t>vodohospodářské akce</t>
  </si>
  <si>
    <t>vodohospodářské akce dle vodního zákona</t>
  </si>
  <si>
    <t>kap. 16 - kultura</t>
  </si>
  <si>
    <t>kap. 18 - zastupitelstvo kraje</t>
  </si>
  <si>
    <t>kofinancování a předfinancování:</t>
  </si>
  <si>
    <t xml:space="preserve">             - doprava</t>
  </si>
  <si>
    <t xml:space="preserve">             - školství</t>
  </si>
  <si>
    <t xml:space="preserve">             - kultura</t>
  </si>
  <si>
    <t xml:space="preserve">             - zdravotnictví</t>
  </si>
  <si>
    <t xml:space="preserve">             - sociální věci</t>
  </si>
  <si>
    <t>regionální rozvoj</t>
  </si>
  <si>
    <t>volnočasové aktivity</t>
  </si>
  <si>
    <t>životní prostředí a zemědělství</t>
  </si>
  <si>
    <t>program obnovy venkova</t>
  </si>
  <si>
    <t>Tabulka č. 6</t>
  </si>
  <si>
    <t>kultura a památková péče</t>
  </si>
  <si>
    <t>individuální dotace Rady KHK:</t>
  </si>
  <si>
    <t>Přehled o čerpání výdajů na investiční akce z vlastních prostředků kraje v roce 2020</t>
  </si>
  <si>
    <t>k 31.12.2020</t>
  </si>
  <si>
    <t>investiční transfery obcím a DSO</t>
  </si>
  <si>
    <t>investiční transfery a.s.</t>
  </si>
  <si>
    <t>Zastupitelsvo kraje - účelové dotace zastupitelstva kraje - dotace pro Filipa Bělíka na projekt Informační a integrační centru pro cizince Trutnov</t>
  </si>
  <si>
    <t>Zastupitelsvo kraje - účelové dotace zastupitelstva kraje</t>
  </si>
  <si>
    <t>řešení havarijních a krizových situací:</t>
  </si>
  <si>
    <t>pro PES SENIOR z. s. na projekt Rekonstrukce psího domova</t>
  </si>
  <si>
    <t>pro Ing. arch. Martina Poura na projekt Obnova dřevěné podlahy a tzv. zauhlovávacího patra historické cihelny v obci Šárovcově Lhotě</t>
  </si>
  <si>
    <t>pro Sbor dobrovolných hasičů Havlovice na projekt Nákup zásahové čtyřkolky</t>
  </si>
  <si>
    <t>pro Život bez bariér, z.ú. na projekt Osobní vůz pro zaměstnance Života bez bariér</t>
  </si>
  <si>
    <t>pro Oblastní spolek Českého červeného kříže Jičín na projekt Základní dovybavení pro Humanitární jednotku pověřeného OS ČČK Jičín</t>
  </si>
  <si>
    <t>pro Nadační fond HOSPITAL BROUMOV na projekt Dotace na koupi trenažéru - sofistikovaného resuscitačního modelu k výuce lékařů ON Náchod a.s.</t>
  </si>
  <si>
    <t>pro Spolek Dobrá mysl na projekt Výukový úl s fotografiemi ze života včel</t>
  </si>
  <si>
    <t>pro MARINA KEMP STÉBLOVÁ s.r.o. na projekt Molo</t>
  </si>
  <si>
    <t>pro OBEC TETÍN na projekt Výsadba aleje na Kamenci</t>
  </si>
  <si>
    <t>pro YELLOW POINT, spol. s r.o. na projekt Dětský lanový park - ZOO Dvůr Králové nad Labem</t>
  </si>
  <si>
    <t>pro Snow&amp;Fun, s.r.o. na projekt Nákup pásů na rolbu</t>
  </si>
  <si>
    <t>pro TJ Labe Hostinné, z.s. na projekt Oprava centrálního teplovodního vytápění sportovního areálu</t>
  </si>
  <si>
    <t>pro TJ Kraso Náchod z.s. na projekt Tréninkové vybavení</t>
  </si>
  <si>
    <t>pro TJ Lokomotiva Meziměstí z.s. na projekt Podpora fotbalové mládeže  v r. 2020</t>
  </si>
  <si>
    <t>pro OBEC ČERNČICE na projekt Reko a úprava septiků s pořízením nových biologických filtrů pro ZŠ a MŠ Černčice</t>
  </si>
  <si>
    <t>pro Les Chalupes, z.ú. na projekt Projektová dokumentace chráněného bydlení Les Chalupes</t>
  </si>
  <si>
    <t>pro Ádrboulder z.s. na projekt  pořízení tréninkové horolezecké stěny v Adršpachu</t>
  </si>
  <si>
    <t>pro Společnost ochránců památek ve východních Čechách, o.s. na projekt Záchrana a renovace objektu Hrnčířova mlýna a jeho vybavení II.</t>
  </si>
  <si>
    <t>pro Státní léčebné lázně Janské Lázně, s.p. na projekt Statické podchycení a oprava havárie opěrné zdi u příjezdové komunikace k budově.</t>
  </si>
  <si>
    <t>pro Náboženská obec Církve československé husitské v HK na projekt Zvonohra u Ambrože</t>
  </si>
  <si>
    <t>pro FK Kopidlno, z.s. na projekt Uzamykatelná garáž</t>
  </si>
  <si>
    <t>dotace pro KHK atletický svaz na projekt Nákup větroměru pro atletické soutěže tipu Mistrovství ČR a mistrovství Čech</t>
  </si>
  <si>
    <t>pro Českomoravskou mysliveckou jednotu, z.s., okresní myslivecký spolek RK na projekt Zajištění vody a dobudování přípojek v areálu Okresní střelnice v RK</t>
  </si>
  <si>
    <t>Návratná finanční výpomoc - Revitalizace KUKS, o.p.s.</t>
  </si>
  <si>
    <t>sport a tělovýchova</t>
  </si>
  <si>
    <t>individuální dotace</t>
  </si>
  <si>
    <t>Digitální planetárium - zásobník na chlad, PD kotelny</t>
  </si>
  <si>
    <t xml:space="preserve">             - krajský úřad</t>
  </si>
  <si>
    <t>finanční dar Rady KHK:  projekt Pořízení speciální techniky pro Krajské ředitelství policie KHK r. 2020</t>
  </si>
  <si>
    <t>kapitálové výdaje - EPC, energetika</t>
  </si>
  <si>
    <t>kapitálové výdaje - doprava</t>
  </si>
  <si>
    <t>průmyslová zóna Solnice -  Kvasiny III.</t>
  </si>
  <si>
    <t xml:space="preserve">             - evropská integrace, ostatní</t>
  </si>
  <si>
    <t xml:space="preserve">             - evropská integrace: org. 2088</t>
  </si>
  <si>
    <t xml:space="preserve">             - evropská integrace: org. 2077 </t>
  </si>
  <si>
    <t xml:space="preserve">             - evropská integrace: org. 2099 </t>
  </si>
  <si>
    <t>ostatní kapitálové výdaje - ISO 50001</t>
  </si>
  <si>
    <t>dotace pro Obec Čermná n.O.í na projekt Podpora komunitního života v Číčové</t>
  </si>
  <si>
    <t>výkupy pozemků</t>
  </si>
  <si>
    <t>demolice garáží v Rychnově nad Kněžnou - areál pronajímaný Údržbě silnic KHK a.s.</t>
  </si>
  <si>
    <t>technické zhodnocení v krajských nemocnicích - areály pronajímané Zdravotnickému holdingu KHK a.s.</t>
  </si>
  <si>
    <t>nákup plynovodní přípojky - Rychnov n.K.</t>
  </si>
  <si>
    <t>technické zhodnocení kap. 19 - stání elektromobilů</t>
  </si>
  <si>
    <t xml:space="preserve">evidenční muzejní systém Museion </t>
  </si>
  <si>
    <t xml:space="preserve">investiční příspěvek Archeopark Všestary, o. p. s. </t>
  </si>
  <si>
    <t>proplacení výdajů za AED a vybavení pro obec Olešnice v OH</t>
  </si>
  <si>
    <t>proplacení výdajů  pro město Žacléř</t>
  </si>
  <si>
    <t xml:space="preserve">proplacení výdajů obci Adršpach </t>
  </si>
  <si>
    <t xml:space="preserve">proplacení výdajů městu Rokytnice v OH </t>
  </si>
  <si>
    <t xml:space="preserve">proplacení výdajů městu Teplice nad Metují </t>
  </si>
  <si>
    <t>proplacení výdajů obci Orlické Záhoří</t>
  </si>
  <si>
    <t>výdaje na řešení havarijních a krizových situací</t>
  </si>
  <si>
    <t xml:space="preserve">v tom: - CIRI,PO </t>
  </si>
  <si>
    <t>Domov Na stříbrném vrchu - nákup nemovitosti</t>
  </si>
  <si>
    <t xml:space="preserve">Domov pro seniory Pilníkov - zaplacení kupní ceny pozemku </t>
  </si>
  <si>
    <t>Město Hořice - dostavba Věže samostatnosti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</si>
</sst>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0\ _K_č"/>
    <numFmt numFmtId="167" formatCode="?,??0.00"/>
    <numFmt numFmtId="168" formatCode="0.00;[Red]0.0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0">
    <xf numFmtId="3" fontId="0" fillId="0" borderId="0" xfId="0" applyAlignment="1">
      <alignment/>
    </xf>
    <xf numFmtId="3" fontId="0" fillId="0" borderId="10" xfId="0" applyFont="1" applyFill="1" applyBorder="1" applyAlignment="1">
      <alignment horizontal="left" vertical="center" wrapText="1"/>
    </xf>
    <xf numFmtId="3" fontId="0" fillId="0" borderId="11" xfId="0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3" fontId="0" fillId="0" borderId="16" xfId="0" applyFont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3" fontId="0" fillId="0" borderId="0" xfId="0" applyAlignment="1">
      <alignment horizontal="right" vertical="center"/>
    </xf>
    <xf numFmtId="3" fontId="4" fillId="0" borderId="16" xfId="0" applyFont="1" applyFill="1" applyBorder="1" applyAlignment="1">
      <alignment vertical="center"/>
    </xf>
    <xf numFmtId="2" fontId="0" fillId="0" borderId="14" xfId="37" applyNumberFormat="1" applyFont="1" applyFill="1" applyBorder="1" applyAlignment="1">
      <alignment vertical="center"/>
    </xf>
    <xf numFmtId="2" fontId="0" fillId="0" borderId="19" xfId="37" applyNumberFormat="1" applyFont="1" applyFill="1" applyBorder="1" applyAlignment="1">
      <alignment vertical="center"/>
    </xf>
    <xf numFmtId="2" fontId="0" fillId="0" borderId="15" xfId="37" applyNumberFormat="1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3" fontId="0" fillId="0" borderId="16" xfId="0" applyFill="1" applyBorder="1" applyAlignment="1">
      <alignment vertical="center"/>
    </xf>
    <xf numFmtId="4" fontId="0" fillId="0" borderId="14" xfId="37" applyNumberFormat="1" applyFont="1" applyFill="1" applyBorder="1" applyAlignment="1">
      <alignment vertical="center"/>
    </xf>
    <xf numFmtId="4" fontId="0" fillId="0" borderId="15" xfId="37" applyNumberFormat="1" applyFont="1" applyFill="1" applyBorder="1" applyAlignment="1">
      <alignment vertical="center"/>
    </xf>
    <xf numFmtId="3" fontId="6" fillId="0" borderId="21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3" fontId="0" fillId="0" borderId="22" xfId="0" applyFont="1" applyFill="1" applyBorder="1" applyAlignment="1">
      <alignment vertical="center"/>
    </xf>
    <xf numFmtId="4" fontId="0" fillId="0" borderId="17" xfId="37" applyNumberFormat="1" applyFont="1" applyFill="1" applyBorder="1" applyAlignment="1">
      <alignment vertical="center"/>
    </xf>
    <xf numFmtId="4" fontId="0" fillId="0" borderId="18" xfId="37" applyNumberFormat="1" applyFont="1" applyFill="1" applyBorder="1" applyAlignment="1">
      <alignment vertical="center"/>
    </xf>
    <xf numFmtId="3" fontId="4" fillId="0" borderId="21" xfId="0" applyFont="1" applyFill="1" applyBorder="1" applyAlignment="1">
      <alignment vertical="center"/>
    </xf>
    <xf numFmtId="3" fontId="0" fillId="0" borderId="23" xfId="0" applyFill="1" applyBorder="1" applyAlignment="1">
      <alignment vertical="center"/>
    </xf>
    <xf numFmtId="3" fontId="0" fillId="0" borderId="0" xfId="0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164" fontId="0" fillId="0" borderId="0" xfId="37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0" fillId="0" borderId="21" xfId="0" applyFont="1" applyBorder="1" applyAlignment="1">
      <alignment vertical="center"/>
    </xf>
    <xf numFmtId="164" fontId="1" fillId="0" borderId="0" xfId="37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6" fillId="0" borderId="16" xfId="0" applyFont="1" applyFill="1" applyBorder="1" applyAlignment="1">
      <alignment vertical="center"/>
    </xf>
    <xf numFmtId="2" fontId="0" fillId="0" borderId="12" xfId="37" applyNumberFormat="1" applyFont="1" applyFill="1" applyBorder="1" applyAlignment="1">
      <alignment vertical="center"/>
    </xf>
    <xf numFmtId="2" fontId="0" fillId="0" borderId="24" xfId="37" applyNumberFormat="1" applyFont="1" applyFill="1" applyBorder="1" applyAlignment="1">
      <alignment vertical="center"/>
    </xf>
    <xf numFmtId="2" fontId="0" fillId="0" borderId="20" xfId="37" applyNumberFormat="1" applyFont="1" applyFill="1" applyBorder="1" applyAlignment="1">
      <alignment vertical="center"/>
    </xf>
    <xf numFmtId="4" fontId="1" fillId="0" borderId="14" xfId="37" applyNumberFormat="1" applyFont="1" applyFill="1" applyBorder="1" applyAlignment="1">
      <alignment vertical="center"/>
    </xf>
    <xf numFmtId="3" fontId="0" fillId="0" borderId="16" xfId="0" applyFont="1" applyFill="1" applyBorder="1" applyAlignment="1">
      <alignment vertical="center" wrapText="1"/>
    </xf>
    <xf numFmtId="164" fontId="0" fillId="0" borderId="25" xfId="37" applyNumberFormat="1" applyFont="1" applyFill="1" applyBorder="1" applyAlignment="1">
      <alignment vertical="center"/>
    </xf>
    <xf numFmtId="3" fontId="4" fillId="0" borderId="16" xfId="0" applyFont="1" applyFill="1" applyBorder="1" applyAlignment="1">
      <alignment vertical="center" wrapText="1"/>
    </xf>
    <xf numFmtId="4" fontId="1" fillId="0" borderId="12" xfId="37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1" fillId="0" borderId="20" xfId="37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0" fillId="0" borderId="25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3" fontId="4" fillId="0" borderId="23" xfId="0" applyFont="1" applyFill="1" applyBorder="1" applyAlignment="1">
      <alignment vertical="center"/>
    </xf>
    <xf numFmtId="2" fontId="4" fillId="0" borderId="14" xfId="37" applyNumberFormat="1" applyFont="1" applyFill="1" applyBorder="1" applyAlignment="1">
      <alignment vertical="center"/>
    </xf>
    <xf numFmtId="2" fontId="4" fillId="0" borderId="15" xfId="37" applyNumberFormat="1" applyFont="1" applyFill="1" applyBorder="1" applyAlignment="1">
      <alignment vertical="center"/>
    </xf>
    <xf numFmtId="4" fontId="0" fillId="0" borderId="14" xfId="37" applyNumberFormat="1" applyFont="1" applyBorder="1" applyAlignment="1">
      <alignment vertical="center" wrapText="1"/>
    </xf>
    <xf numFmtId="4" fontId="0" fillId="0" borderId="14" xfId="37" applyNumberFormat="1" applyFont="1" applyBorder="1" applyAlignment="1">
      <alignment vertical="center" wrapText="1"/>
    </xf>
    <xf numFmtId="4" fontId="0" fillId="0" borderId="15" xfId="37" applyNumberFormat="1" applyFont="1" applyBorder="1" applyAlignment="1">
      <alignment vertical="center" wrapText="1"/>
    </xf>
    <xf numFmtId="3" fontId="4" fillId="0" borderId="21" xfId="0" applyFont="1" applyBorder="1" applyAlignment="1">
      <alignment vertical="center" wrapText="1"/>
    </xf>
    <xf numFmtId="4" fontId="4" fillId="0" borderId="14" xfId="37" applyNumberFormat="1" applyFont="1" applyBorder="1" applyAlignment="1">
      <alignment vertical="center" wrapText="1"/>
    </xf>
    <xf numFmtId="4" fontId="4" fillId="0" borderId="15" xfId="37" applyNumberFormat="1" applyFont="1" applyBorder="1" applyAlignment="1">
      <alignment vertical="center" wrapText="1"/>
    </xf>
    <xf numFmtId="3" fontId="0" fillId="0" borderId="16" xfId="0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4" fontId="0" fillId="0" borderId="14" xfId="37" applyNumberFormat="1" applyFont="1" applyBorder="1" applyAlignment="1">
      <alignment vertical="center"/>
    </xf>
    <xf numFmtId="4" fontId="0" fillId="0" borderId="15" xfId="37" applyNumberFormat="1" applyFont="1" applyBorder="1" applyAlignment="1">
      <alignment vertical="center"/>
    </xf>
    <xf numFmtId="3" fontId="6" fillId="0" borderId="21" xfId="0" applyFont="1" applyBorder="1" applyAlignment="1">
      <alignment vertical="center"/>
    </xf>
    <xf numFmtId="4" fontId="0" fillId="0" borderId="12" xfId="37" applyNumberFormat="1" applyFont="1" applyBorder="1" applyAlignment="1">
      <alignment vertical="center"/>
    </xf>
    <xf numFmtId="4" fontId="0" fillId="0" borderId="20" xfId="37" applyNumberFormat="1" applyFont="1" applyBorder="1" applyAlignment="1">
      <alignment vertical="center"/>
    </xf>
    <xf numFmtId="3" fontId="4" fillId="0" borderId="21" xfId="0" applyFont="1" applyBorder="1" applyAlignment="1">
      <alignment vertical="center"/>
    </xf>
    <xf numFmtId="3" fontId="4" fillId="0" borderId="11" xfId="0" applyFont="1" applyFill="1" applyBorder="1" applyAlignment="1">
      <alignment vertical="center" wrapText="1"/>
    </xf>
    <xf numFmtId="3" fontId="0" fillId="0" borderId="23" xfId="0" applyFont="1" applyFill="1" applyBorder="1" applyAlignment="1">
      <alignment vertical="center" wrapText="1"/>
    </xf>
    <xf numFmtId="3" fontId="0" fillId="0" borderId="14" xfId="0" applyFill="1" applyBorder="1" applyAlignment="1">
      <alignment vertical="center"/>
    </xf>
    <xf numFmtId="37" fontId="0" fillId="0" borderId="14" xfId="37" applyFont="1" applyFill="1" applyBorder="1" applyAlignment="1">
      <alignment vertical="center"/>
    </xf>
    <xf numFmtId="37" fontId="0" fillId="0" borderId="15" xfId="37" applyFont="1" applyFill="1" applyBorder="1" applyAlignment="1">
      <alignment vertical="center"/>
    </xf>
    <xf numFmtId="4" fontId="0" fillId="0" borderId="16" xfId="0" applyNumberFormat="1" applyFont="1" applyBorder="1" applyAlignment="1">
      <alignment horizontal="left" vertical="center"/>
    </xf>
    <xf numFmtId="3" fontId="0" fillId="0" borderId="12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3" fillId="0" borderId="21" xfId="0" applyFont="1" applyBorder="1" applyAlignment="1">
      <alignment horizontal="left" vertical="center"/>
    </xf>
    <xf numFmtId="3" fontId="3" fillId="0" borderId="21" xfId="0" applyFont="1" applyBorder="1" applyAlignment="1">
      <alignment vertical="center" wrapText="1"/>
    </xf>
    <xf numFmtId="3" fontId="0" fillId="0" borderId="21" xfId="0" applyFont="1" applyFill="1" applyBorder="1" applyAlignment="1">
      <alignment vertical="center"/>
    </xf>
    <xf numFmtId="3" fontId="1" fillId="0" borderId="27" xfId="0" applyFont="1" applyBorder="1" applyAlignment="1">
      <alignment horizontal="center" vertical="center" wrapText="1"/>
    </xf>
    <xf numFmtId="3" fontId="1" fillId="0" borderId="28" xfId="0" applyFont="1" applyBorder="1" applyAlignment="1">
      <alignment horizontal="center" vertical="center" wrapText="1"/>
    </xf>
    <xf numFmtId="3" fontId="1" fillId="0" borderId="25" xfId="0" applyFont="1" applyBorder="1" applyAlignment="1">
      <alignment horizontal="center" vertical="center" wrapText="1"/>
    </xf>
    <xf numFmtId="3" fontId="1" fillId="0" borderId="26" xfId="0" applyFont="1" applyBorder="1" applyAlignment="1">
      <alignment horizontal="center" vertical="center" wrapText="1"/>
    </xf>
    <xf numFmtId="164" fontId="0" fillId="0" borderId="17" xfId="37" applyNumberFormat="1" applyFont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3" fontId="4" fillId="0" borderId="22" xfId="0" applyFont="1" applyBorder="1" applyAlignment="1">
      <alignment vertical="center" wrapText="1"/>
    </xf>
    <xf numFmtId="4" fontId="4" fillId="0" borderId="17" xfId="37" applyNumberFormat="1" applyFont="1" applyBorder="1" applyAlignment="1">
      <alignment vertical="center" wrapText="1"/>
    </xf>
    <xf numFmtId="4" fontId="4" fillId="0" borderId="18" xfId="37" applyNumberFormat="1" applyFont="1" applyBorder="1" applyAlignment="1">
      <alignment vertical="center" wrapText="1"/>
    </xf>
    <xf numFmtId="3" fontId="6" fillId="0" borderId="22" xfId="0" applyFont="1" applyBorder="1" applyAlignment="1">
      <alignment vertical="center"/>
    </xf>
    <xf numFmtId="4" fontId="0" fillId="0" borderId="25" xfId="37" applyNumberFormat="1" applyFont="1" applyBorder="1" applyAlignment="1">
      <alignment vertical="center"/>
    </xf>
    <xf numFmtId="4" fontId="0" fillId="0" borderId="26" xfId="37" applyNumberFormat="1" applyFont="1" applyBorder="1" applyAlignment="1">
      <alignment vertical="center"/>
    </xf>
    <xf numFmtId="37" fontId="0" fillId="0" borderId="17" xfId="37" applyFont="1" applyFill="1" applyBorder="1" applyAlignment="1">
      <alignment vertical="center"/>
    </xf>
    <xf numFmtId="37" fontId="0" fillId="0" borderId="18" xfId="37" applyFont="1" applyFill="1" applyBorder="1" applyAlignment="1">
      <alignment vertical="center"/>
    </xf>
    <xf numFmtId="3" fontId="2" fillId="0" borderId="30" xfId="0" applyFont="1" applyFill="1" applyBorder="1" applyAlignment="1">
      <alignment vertical="center"/>
    </xf>
    <xf numFmtId="4" fontId="2" fillId="0" borderId="31" xfId="37" applyNumberFormat="1" applyFont="1" applyFill="1" applyBorder="1" applyAlignment="1">
      <alignment horizontal="right" vertical="center"/>
    </xf>
    <xf numFmtId="3" fontId="7" fillId="0" borderId="0" xfId="0" applyFont="1" applyAlignment="1">
      <alignment vertical="center"/>
    </xf>
    <xf numFmtId="3" fontId="0" fillId="0" borderId="32" xfId="0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4" fontId="2" fillId="0" borderId="35" xfId="37" applyNumberFormat="1" applyFont="1" applyFill="1" applyBorder="1" applyAlignment="1">
      <alignment horizontal="right" vertical="center"/>
    </xf>
    <xf numFmtId="3" fontId="0" fillId="0" borderId="16" xfId="0" applyFont="1" applyBorder="1" applyAlignment="1">
      <alignment horizontal="left" vertical="center" indent="1"/>
    </xf>
    <xf numFmtId="3" fontId="0" fillId="0" borderId="16" xfId="0" applyFont="1" applyBorder="1" applyAlignment="1">
      <alignment horizontal="left" vertical="center" wrapText="1" indent="1"/>
    </xf>
    <xf numFmtId="3" fontId="0" fillId="0" borderId="21" xfId="0" applyFont="1" applyBorder="1" applyAlignment="1">
      <alignment horizontal="left" vertical="center" wrapText="1" indent="1"/>
    </xf>
    <xf numFmtId="3" fontId="0" fillId="0" borderId="21" xfId="0" applyBorder="1" applyAlignment="1">
      <alignment horizontal="left" vertical="center" indent="1"/>
    </xf>
    <xf numFmtId="3" fontId="3" fillId="0" borderId="22" xfId="0" applyFont="1" applyBorder="1" applyAlignment="1">
      <alignment horizontal="left" vertical="center" indent="1"/>
    </xf>
    <xf numFmtId="4" fontId="0" fillId="0" borderId="36" xfId="37" applyNumberFormat="1" applyFont="1" applyFill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14" xfId="37" applyNumberFormat="1" applyFont="1" applyBorder="1" applyAlignment="1">
      <alignment horizontal="right" vertical="center"/>
    </xf>
    <xf numFmtId="4" fontId="0" fillId="0" borderId="15" xfId="37" applyNumberFormat="1" applyFont="1" applyBorder="1" applyAlignment="1">
      <alignment horizontal="right" vertical="center"/>
    </xf>
    <xf numFmtId="4" fontId="0" fillId="0" borderId="17" xfId="37" applyNumberFormat="1" applyFont="1" applyBorder="1" applyAlignment="1">
      <alignment horizontal="right" vertical="center"/>
    </xf>
    <xf numFmtId="4" fontId="0" fillId="0" borderId="18" xfId="37" applyNumberFormat="1" applyFont="1" applyBorder="1" applyAlignment="1">
      <alignment horizontal="right" vertical="center"/>
    </xf>
    <xf numFmtId="3" fontId="1" fillId="10" borderId="37" xfId="0" applyFont="1" applyFill="1" applyBorder="1" applyAlignment="1">
      <alignment/>
    </xf>
    <xf numFmtId="4" fontId="1" fillId="10" borderId="38" xfId="37" applyNumberFormat="1" applyFont="1" applyFill="1" applyBorder="1" applyAlignment="1">
      <alignment horizontal="right"/>
    </xf>
    <xf numFmtId="4" fontId="1" fillId="10" borderId="39" xfId="37" applyNumberFormat="1" applyFont="1" applyFill="1" applyBorder="1" applyAlignment="1">
      <alignment horizontal="right"/>
    </xf>
    <xf numFmtId="3" fontId="6" fillId="0" borderId="21" xfId="0" applyFont="1" applyBorder="1" applyAlignment="1">
      <alignment horizontal="left" vertical="center" indent="1"/>
    </xf>
    <xf numFmtId="3" fontId="0" fillId="0" borderId="21" xfId="0" applyFont="1" applyBorder="1" applyAlignment="1">
      <alignment horizontal="left" vertical="center" wrapText="1" indent="1"/>
    </xf>
    <xf numFmtId="3" fontId="0" fillId="0" borderId="22" xfId="0" applyFont="1" applyBorder="1" applyAlignment="1">
      <alignment horizontal="left" vertical="center" wrapText="1" indent="1"/>
    </xf>
    <xf numFmtId="3" fontId="0" fillId="0" borderId="40" xfId="0" applyFont="1" applyFill="1" applyBorder="1" applyAlignment="1">
      <alignment horizontal="left" vertical="center" wrapText="1" indent="1"/>
    </xf>
    <xf numFmtId="3" fontId="2" fillId="19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1" fillId="0" borderId="41" xfId="0" applyFont="1" applyBorder="1" applyAlignment="1">
      <alignment horizontal="center" vertical="center" wrapText="1"/>
    </xf>
    <xf numFmtId="3" fontId="1" fillId="0" borderId="40" xfId="0" applyFont="1" applyBorder="1" applyAlignment="1">
      <alignment horizontal="center" vertical="center" wrapText="1"/>
    </xf>
    <xf numFmtId="4" fontId="0" fillId="0" borderId="12" xfId="37" applyNumberFormat="1" applyFont="1" applyBorder="1" applyAlignment="1">
      <alignment vertical="center" wrapText="1"/>
    </xf>
    <xf numFmtId="4" fontId="0" fillId="0" borderId="12" xfId="37" applyNumberFormat="1" applyFont="1" applyBorder="1" applyAlignment="1">
      <alignment vertical="center" wrapText="1"/>
    </xf>
    <xf numFmtId="4" fontId="0" fillId="0" borderId="20" xfId="37" applyNumberFormat="1" applyFont="1" applyBorder="1" applyAlignment="1">
      <alignment vertical="center" wrapText="1"/>
    </xf>
    <xf numFmtId="3" fontId="6" fillId="0" borderId="16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A96" sqref="A96:D96"/>
    </sheetView>
  </sheetViews>
  <sheetFormatPr defaultColWidth="9.00390625" defaultRowHeight="12.75"/>
  <cols>
    <col min="1" max="1" width="57.375" style="11" customWidth="1"/>
    <col min="2" max="2" width="12.75390625" style="11" customWidth="1"/>
    <col min="3" max="4" width="14.25390625" style="11" customWidth="1"/>
    <col min="5" max="5" width="12.75390625" style="11" customWidth="1"/>
    <col min="6" max="6" width="19.125" style="11" customWidth="1"/>
    <col min="7" max="7" width="9.125" style="11" customWidth="1"/>
    <col min="8" max="8" width="17.875" style="11" customWidth="1"/>
    <col min="9" max="9" width="25.375" style="11" customWidth="1"/>
    <col min="10" max="16384" width="9.125" style="11" customWidth="1"/>
  </cols>
  <sheetData>
    <row r="1" ht="12.75">
      <c r="D1" s="12" t="s">
        <v>38</v>
      </c>
    </row>
    <row r="3" spans="1:4" ht="18.75" customHeight="1">
      <c r="A3" s="132" t="s">
        <v>41</v>
      </c>
      <c r="B3" s="132"/>
      <c r="C3" s="132"/>
      <c r="D3" s="132"/>
    </row>
    <row r="4" spans="1:4" ht="12.75" customHeight="1">
      <c r="A4" s="133" t="s">
        <v>3</v>
      </c>
      <c r="B4" s="133"/>
      <c r="C4" s="133"/>
      <c r="D4" s="133"/>
    </row>
    <row r="5" ht="13.5" thickBot="1"/>
    <row r="6" spans="1:4" ht="13.5" customHeight="1">
      <c r="A6" s="134" t="s">
        <v>0</v>
      </c>
      <c r="B6" s="91" t="s">
        <v>4</v>
      </c>
      <c r="C6" s="91" t="s">
        <v>5</v>
      </c>
      <c r="D6" s="92" t="s">
        <v>1</v>
      </c>
    </row>
    <row r="7" spans="1:4" ht="13.5" customHeight="1" thickBot="1">
      <c r="A7" s="135"/>
      <c r="B7" s="93" t="s">
        <v>2</v>
      </c>
      <c r="C7" s="93" t="s">
        <v>2</v>
      </c>
      <c r="D7" s="94" t="s">
        <v>42</v>
      </c>
    </row>
    <row r="8" spans="1:4" ht="13.5" customHeight="1">
      <c r="A8" s="125" t="s">
        <v>8</v>
      </c>
      <c r="B8" s="126">
        <f>B10+B11+B13+B14</f>
        <v>32000</v>
      </c>
      <c r="C8" s="126">
        <f>C10+C11+C12+C13+C14</f>
        <v>98440.73</v>
      </c>
      <c r="D8" s="127">
        <f>D10+D11+D12+D13+D14</f>
        <v>63093.08</v>
      </c>
    </row>
    <row r="9" spans="1:4" ht="13.5" customHeight="1">
      <c r="A9" s="13" t="s">
        <v>6</v>
      </c>
      <c r="B9" s="14"/>
      <c r="C9" s="15"/>
      <c r="D9" s="16"/>
    </row>
    <row r="10" spans="1:4" ht="13.5" customHeight="1">
      <c r="A10" s="17" t="s">
        <v>43</v>
      </c>
      <c r="B10" s="18"/>
      <c r="C10" s="19">
        <v>44239.78</v>
      </c>
      <c r="D10" s="20">
        <v>25241.46</v>
      </c>
    </row>
    <row r="11" spans="1:4" ht="13.5" customHeight="1">
      <c r="A11" s="17" t="s">
        <v>9</v>
      </c>
      <c r="B11" s="18"/>
      <c r="C11" s="19">
        <v>24000</v>
      </c>
      <c r="D11" s="20">
        <v>24000</v>
      </c>
    </row>
    <row r="12" spans="1:4" ht="13.5" customHeight="1">
      <c r="A12" s="21" t="s">
        <v>7</v>
      </c>
      <c r="B12" s="18"/>
      <c r="C12" s="19">
        <v>503.36</v>
      </c>
      <c r="D12" s="20">
        <v>503.36</v>
      </c>
    </row>
    <row r="13" spans="1:4" ht="13.5" customHeight="1">
      <c r="A13" s="17" t="s">
        <v>24</v>
      </c>
      <c r="B13" s="18">
        <v>2000</v>
      </c>
      <c r="C13" s="19">
        <v>2000</v>
      </c>
      <c r="D13" s="20">
        <v>0</v>
      </c>
    </row>
    <row r="14" spans="1:4" ht="13.5" customHeight="1" thickBot="1">
      <c r="A14" s="27" t="s">
        <v>25</v>
      </c>
      <c r="B14" s="28">
        <v>30000</v>
      </c>
      <c r="C14" s="28">
        <v>27697.59</v>
      </c>
      <c r="D14" s="29">
        <v>13348.26</v>
      </c>
    </row>
    <row r="15" spans="1:4" ht="13.5" customHeight="1">
      <c r="A15" s="125" t="s">
        <v>11</v>
      </c>
      <c r="B15" s="126">
        <f>B17</f>
        <v>2500</v>
      </c>
      <c r="C15" s="126">
        <f>C17</f>
        <v>10000</v>
      </c>
      <c r="D15" s="127">
        <f>D17</f>
        <v>10000</v>
      </c>
    </row>
    <row r="16" spans="1:4" ht="13.5" customHeight="1">
      <c r="A16" s="24" t="s">
        <v>6</v>
      </c>
      <c r="B16" s="25"/>
      <c r="C16" s="25"/>
      <c r="D16" s="26"/>
    </row>
    <row r="17" spans="1:4" ht="13.5" customHeight="1" thickBot="1">
      <c r="A17" s="27" t="s">
        <v>14</v>
      </c>
      <c r="B17" s="28">
        <v>2500</v>
      </c>
      <c r="C17" s="28">
        <v>10000</v>
      </c>
      <c r="D17" s="29">
        <v>10000</v>
      </c>
    </row>
    <row r="18" spans="1:4" ht="13.5" customHeight="1">
      <c r="A18" s="125" t="s">
        <v>12</v>
      </c>
      <c r="B18" s="126">
        <f>B21+B22+B23+B24+B25</f>
        <v>17000</v>
      </c>
      <c r="C18" s="126">
        <f>C21+C22+C23+C24+C25</f>
        <v>15144.05</v>
      </c>
      <c r="D18" s="127">
        <f>D21+D22+D23+D24+D25</f>
        <v>5663.74</v>
      </c>
    </row>
    <row r="19" spans="1:4" ht="13.5" customHeight="1">
      <c r="A19" s="30" t="s">
        <v>6</v>
      </c>
      <c r="B19" s="22"/>
      <c r="C19" s="22"/>
      <c r="D19" s="23"/>
    </row>
    <row r="20" spans="1:9" ht="13.5" customHeight="1">
      <c r="A20" s="31" t="s">
        <v>10</v>
      </c>
      <c r="B20" s="22"/>
      <c r="C20" s="22"/>
      <c r="D20" s="118"/>
      <c r="F20" s="32"/>
      <c r="G20" s="32"/>
      <c r="H20" s="32"/>
      <c r="I20" s="32"/>
    </row>
    <row r="21" spans="1:9" ht="13.5" customHeight="1">
      <c r="A21" s="113" t="s">
        <v>86</v>
      </c>
      <c r="B21" s="119">
        <v>3000</v>
      </c>
      <c r="C21" s="119">
        <v>4635</v>
      </c>
      <c r="D21" s="120">
        <v>2281.2</v>
      </c>
      <c r="F21" s="32"/>
      <c r="G21" s="32"/>
      <c r="H21" s="32"/>
      <c r="I21" s="32"/>
    </row>
    <row r="22" spans="1:9" ht="24.75" customHeight="1">
      <c r="A22" s="114" t="s">
        <v>87</v>
      </c>
      <c r="B22" s="119">
        <v>9000</v>
      </c>
      <c r="C22" s="119">
        <v>1252.76</v>
      </c>
      <c r="D22" s="120">
        <v>1252.76</v>
      </c>
      <c r="F22" s="32"/>
      <c r="G22" s="32"/>
      <c r="H22" s="32"/>
      <c r="I22" s="32"/>
    </row>
    <row r="23" spans="1:9" ht="27" customHeight="1">
      <c r="A23" s="115" t="s">
        <v>88</v>
      </c>
      <c r="B23" s="119">
        <v>5000</v>
      </c>
      <c r="C23" s="119">
        <v>9174.39</v>
      </c>
      <c r="D23" s="120">
        <v>2047.88</v>
      </c>
      <c r="F23" s="32"/>
      <c r="G23" s="32"/>
      <c r="H23" s="32"/>
      <c r="I23" s="32"/>
    </row>
    <row r="24" spans="1:9" ht="13.5" customHeight="1">
      <c r="A24" s="116" t="s">
        <v>89</v>
      </c>
      <c r="B24" s="121"/>
      <c r="C24" s="121">
        <v>5</v>
      </c>
      <c r="D24" s="122">
        <v>5</v>
      </c>
      <c r="F24" s="32"/>
      <c r="G24" s="32"/>
      <c r="H24" s="32"/>
      <c r="I24" s="32"/>
    </row>
    <row r="25" spans="1:9" ht="15" customHeight="1" thickBot="1">
      <c r="A25" s="117" t="s">
        <v>90</v>
      </c>
      <c r="B25" s="123"/>
      <c r="C25" s="123">
        <v>76.9</v>
      </c>
      <c r="D25" s="124">
        <v>76.9</v>
      </c>
      <c r="F25" s="32"/>
      <c r="G25" s="32"/>
      <c r="H25" s="32"/>
      <c r="I25" s="32"/>
    </row>
    <row r="26" spans="1:4" ht="13.5" customHeight="1">
      <c r="A26" s="125" t="s">
        <v>13</v>
      </c>
      <c r="B26" s="126">
        <f>B28+B29</f>
        <v>740</v>
      </c>
      <c r="C26" s="126">
        <f>C28+C29</f>
        <v>3178.3</v>
      </c>
      <c r="D26" s="127">
        <f>D28+D29</f>
        <v>3157.03</v>
      </c>
    </row>
    <row r="27" spans="1:9" ht="13.5" customHeight="1">
      <c r="A27" s="7" t="s">
        <v>6</v>
      </c>
      <c r="B27" s="37"/>
      <c r="C27" s="38"/>
      <c r="D27" s="39"/>
      <c r="F27" s="34"/>
      <c r="G27" s="35"/>
      <c r="H27" s="35"/>
      <c r="I27" s="36"/>
    </row>
    <row r="28" spans="1:9" ht="15" customHeight="1">
      <c r="A28" s="40" t="s">
        <v>14</v>
      </c>
      <c r="B28" s="19">
        <v>740</v>
      </c>
      <c r="C28" s="19">
        <v>3157.03</v>
      </c>
      <c r="D28" s="20">
        <v>3157.03</v>
      </c>
      <c r="F28" s="32"/>
      <c r="G28" s="35"/>
      <c r="H28" s="41"/>
      <c r="I28" s="42"/>
    </row>
    <row r="29" spans="1:9" ht="16.5" customHeight="1" thickBot="1">
      <c r="A29" s="33" t="s">
        <v>7</v>
      </c>
      <c r="B29" s="95"/>
      <c r="C29" s="57">
        <v>21.27</v>
      </c>
      <c r="D29" s="58">
        <v>0</v>
      </c>
      <c r="F29" s="32"/>
      <c r="G29" s="32"/>
      <c r="H29" s="32"/>
      <c r="I29" s="32"/>
    </row>
    <row r="30" spans="1:4" ht="13.5" customHeight="1">
      <c r="A30" s="125" t="s">
        <v>15</v>
      </c>
      <c r="B30" s="126">
        <f>B32+B33+B34</f>
        <v>0</v>
      </c>
      <c r="C30" s="126">
        <f>C32+C33+C34</f>
        <v>30272.15</v>
      </c>
      <c r="D30" s="127">
        <f>D32+D33+D34</f>
        <v>30272.15</v>
      </c>
    </row>
    <row r="31" spans="1:4" ht="13.5" customHeight="1">
      <c r="A31" s="44" t="s">
        <v>6</v>
      </c>
      <c r="B31" s="45"/>
      <c r="C31" s="46"/>
      <c r="D31" s="47"/>
    </row>
    <row r="32" spans="1:4" ht="13.5" customHeight="1">
      <c r="A32" s="40" t="s">
        <v>14</v>
      </c>
      <c r="B32" s="48"/>
      <c r="C32" s="22">
        <v>16770</v>
      </c>
      <c r="D32" s="23">
        <v>16770</v>
      </c>
    </row>
    <row r="33" spans="1:4" ht="13.5" customHeight="1">
      <c r="A33" s="49" t="s">
        <v>44</v>
      </c>
      <c r="B33" s="19"/>
      <c r="C33" s="19">
        <v>12180.07</v>
      </c>
      <c r="D33" s="20">
        <v>12180.07</v>
      </c>
    </row>
    <row r="34" spans="1:4" ht="13.5" customHeight="1" thickBot="1">
      <c r="A34" s="1" t="s">
        <v>7</v>
      </c>
      <c r="B34" s="50"/>
      <c r="C34" s="96">
        <v>1322.08</v>
      </c>
      <c r="D34" s="97">
        <v>1322.08</v>
      </c>
    </row>
    <row r="35" spans="1:4" ht="13.5" customHeight="1">
      <c r="A35" s="125" t="s">
        <v>26</v>
      </c>
      <c r="B35" s="126">
        <f>B37+B39+B40</f>
        <v>3380</v>
      </c>
      <c r="C35" s="126">
        <f>C37+C39+C40</f>
        <v>4662.99</v>
      </c>
      <c r="D35" s="127">
        <f>D37+D39+D40</f>
        <v>4662.99</v>
      </c>
    </row>
    <row r="36" spans="1:4" ht="13.5" customHeight="1">
      <c r="A36" s="51" t="s">
        <v>6</v>
      </c>
      <c r="B36" s="52"/>
      <c r="C36" s="53"/>
      <c r="D36" s="54"/>
    </row>
    <row r="37" spans="1:4" ht="13.5" customHeight="1">
      <c r="A37" s="40" t="s">
        <v>14</v>
      </c>
      <c r="B37" s="19">
        <v>2850</v>
      </c>
      <c r="C37" s="19">
        <v>4062.99</v>
      </c>
      <c r="D37" s="20">
        <v>4062.99</v>
      </c>
    </row>
    <row r="38" spans="1:4" ht="13.5" customHeight="1">
      <c r="A38" s="31" t="s">
        <v>10</v>
      </c>
      <c r="B38" s="55"/>
      <c r="C38" s="55"/>
      <c r="D38" s="56"/>
    </row>
    <row r="39" spans="1:4" ht="13.5" customHeight="1">
      <c r="A39" s="116" t="s">
        <v>91</v>
      </c>
      <c r="B39" s="19">
        <v>530</v>
      </c>
      <c r="C39" s="19"/>
      <c r="D39" s="20"/>
    </row>
    <row r="40" spans="1:4" ht="13.5" customHeight="1" thickBot="1">
      <c r="A40" s="116" t="s">
        <v>92</v>
      </c>
      <c r="B40" s="57"/>
      <c r="C40" s="57">
        <v>600</v>
      </c>
      <c r="D40" s="58">
        <v>600</v>
      </c>
    </row>
    <row r="41" spans="1:4" ht="13.5" customHeight="1">
      <c r="A41" s="125" t="s">
        <v>27</v>
      </c>
      <c r="B41" s="126">
        <f>B43+B51+B78</f>
        <v>0</v>
      </c>
      <c r="C41" s="126">
        <f>C43+C51+C78</f>
        <v>6872.0599999999995</v>
      </c>
      <c r="D41" s="127">
        <f>D43+D51+D78</f>
        <v>6550.3099999999995</v>
      </c>
    </row>
    <row r="42" spans="1:4" ht="13.5" customHeight="1">
      <c r="A42" s="13" t="s">
        <v>6</v>
      </c>
      <c r="B42" s="14"/>
      <c r="C42" s="15"/>
      <c r="D42" s="16"/>
    </row>
    <row r="43" spans="1:4" ht="13.5" customHeight="1">
      <c r="A43" s="59" t="s">
        <v>47</v>
      </c>
      <c r="B43" s="60"/>
      <c r="C43" s="60">
        <f>C44+C45+C46+C47+C48+C49+C50</f>
        <v>360</v>
      </c>
      <c r="D43" s="61">
        <f>D44+D45+D46+D47+D48+D49+D50</f>
        <v>311.86</v>
      </c>
    </row>
    <row r="44" spans="1:4" ht="14.25" customHeight="1">
      <c r="A44" s="116" t="s">
        <v>93</v>
      </c>
      <c r="B44" s="62"/>
      <c r="C44" s="63">
        <v>60</v>
      </c>
      <c r="D44" s="64">
        <v>60</v>
      </c>
    </row>
    <row r="45" spans="1:4" ht="13.5" customHeight="1">
      <c r="A45" s="116" t="s">
        <v>94</v>
      </c>
      <c r="B45" s="62"/>
      <c r="C45" s="63">
        <v>35.59</v>
      </c>
      <c r="D45" s="64">
        <v>35.59</v>
      </c>
    </row>
    <row r="46" spans="1:4" ht="13.5" customHeight="1">
      <c r="A46" s="116" t="s">
        <v>95</v>
      </c>
      <c r="B46" s="62"/>
      <c r="C46" s="63">
        <v>42.91</v>
      </c>
      <c r="D46" s="64">
        <v>42.91</v>
      </c>
    </row>
    <row r="47" spans="1:4" ht="13.5" customHeight="1">
      <c r="A47" s="116" t="s">
        <v>96</v>
      </c>
      <c r="B47" s="62"/>
      <c r="C47" s="63">
        <v>60</v>
      </c>
      <c r="D47" s="64">
        <v>60</v>
      </c>
    </row>
    <row r="48" spans="1:4" ht="13.5" customHeight="1">
      <c r="A48" s="116" t="s">
        <v>97</v>
      </c>
      <c r="B48" s="62"/>
      <c r="C48" s="63">
        <v>53.36</v>
      </c>
      <c r="D48" s="64">
        <v>53.36</v>
      </c>
    </row>
    <row r="49" spans="1:4" ht="13.5" customHeight="1">
      <c r="A49" s="116" t="s">
        <v>98</v>
      </c>
      <c r="B49" s="62"/>
      <c r="C49" s="63">
        <v>60</v>
      </c>
      <c r="D49" s="64">
        <v>60</v>
      </c>
    </row>
    <row r="50" spans="1:4" ht="13.5" customHeight="1">
      <c r="A50" s="116" t="s">
        <v>99</v>
      </c>
      <c r="B50" s="62"/>
      <c r="C50" s="63">
        <v>48.14</v>
      </c>
      <c r="D50" s="64"/>
    </row>
    <row r="51" spans="1:4" ht="13.5" customHeight="1">
      <c r="A51" s="65" t="s">
        <v>40</v>
      </c>
      <c r="B51" s="66"/>
      <c r="C51" s="66">
        <f>C52+C53+C54+C55+C56+C57+C58+C59+C60+C61+C62+C63+C64+C65+C66+C67+C68+C69+C70+C71+C72+C73+C74+C75+C76+C77</f>
        <v>2871</v>
      </c>
      <c r="D51" s="67">
        <f>D52+D53+D54+D55+D56+D57+D58+D59+D60+D61+D62+D63+D64+D65+D66+D67+D68+D69+D70+D71+D72+D73+D74+D75+D76+D77</f>
        <v>2597.39</v>
      </c>
    </row>
    <row r="52" spans="1:4" ht="13.5" customHeight="1">
      <c r="A52" s="116" t="s">
        <v>60</v>
      </c>
      <c r="B52" s="62"/>
      <c r="C52" s="63">
        <v>60</v>
      </c>
      <c r="D52" s="64">
        <v>60</v>
      </c>
    </row>
    <row r="53" spans="1:4" ht="25.5" customHeight="1">
      <c r="A53" s="115" t="s">
        <v>49</v>
      </c>
      <c r="B53" s="62"/>
      <c r="C53" s="63">
        <v>29</v>
      </c>
      <c r="D53" s="64">
        <v>29</v>
      </c>
    </row>
    <row r="54" spans="1:4" ht="25.5" customHeight="1">
      <c r="A54" s="115" t="s">
        <v>85</v>
      </c>
      <c r="B54" s="62"/>
      <c r="C54" s="63">
        <v>120</v>
      </c>
      <c r="D54" s="64">
        <v>120</v>
      </c>
    </row>
    <row r="55" spans="1:4" ht="25.5" customHeight="1">
      <c r="A55" s="115" t="s">
        <v>50</v>
      </c>
      <c r="B55" s="62"/>
      <c r="C55" s="63">
        <v>132</v>
      </c>
      <c r="D55" s="64">
        <v>132</v>
      </c>
    </row>
    <row r="56" spans="1:4" ht="26.25" customHeight="1">
      <c r="A56" s="115" t="s">
        <v>51</v>
      </c>
      <c r="B56" s="62"/>
      <c r="C56" s="63">
        <v>100</v>
      </c>
      <c r="D56" s="64">
        <v>100</v>
      </c>
    </row>
    <row r="57" spans="1:4" ht="14.25" customHeight="1">
      <c r="A57" s="114" t="s">
        <v>48</v>
      </c>
      <c r="B57" s="136"/>
      <c r="C57" s="137">
        <v>150</v>
      </c>
      <c r="D57" s="138">
        <v>150</v>
      </c>
    </row>
    <row r="58" spans="1:4" ht="25.5" customHeight="1">
      <c r="A58" s="115" t="s">
        <v>61</v>
      </c>
      <c r="B58" s="62"/>
      <c r="C58" s="63">
        <v>70</v>
      </c>
      <c r="D58" s="64">
        <v>70</v>
      </c>
    </row>
    <row r="59" spans="1:4" ht="25.5" customHeight="1">
      <c r="A59" s="115" t="s">
        <v>52</v>
      </c>
      <c r="B59" s="62"/>
      <c r="C59" s="63">
        <v>40</v>
      </c>
      <c r="D59" s="64">
        <v>40</v>
      </c>
    </row>
    <row r="60" spans="1:4" ht="39" customHeight="1">
      <c r="A60" s="115" t="s">
        <v>53</v>
      </c>
      <c r="B60" s="62"/>
      <c r="C60" s="63">
        <v>180</v>
      </c>
      <c r="D60" s="64">
        <v>180</v>
      </c>
    </row>
    <row r="61" spans="1:4" ht="25.5" customHeight="1">
      <c r="A61" s="115" t="s">
        <v>54</v>
      </c>
      <c r="B61" s="62"/>
      <c r="C61" s="63">
        <v>5.7</v>
      </c>
      <c r="D61" s="64">
        <v>5.7</v>
      </c>
    </row>
    <row r="62" spans="1:4" ht="14.25" customHeight="1">
      <c r="A62" s="115" t="s">
        <v>55</v>
      </c>
      <c r="B62" s="62"/>
      <c r="C62" s="63">
        <v>80</v>
      </c>
      <c r="D62" s="64">
        <v>80</v>
      </c>
    </row>
    <row r="63" spans="1:4" ht="14.25" customHeight="1">
      <c r="A63" s="115" t="s">
        <v>56</v>
      </c>
      <c r="B63" s="62"/>
      <c r="C63" s="63">
        <v>100</v>
      </c>
      <c r="D63" s="64">
        <v>0</v>
      </c>
    </row>
    <row r="64" spans="1:4" ht="25.5" customHeight="1">
      <c r="A64" s="115" t="s">
        <v>62</v>
      </c>
      <c r="B64" s="62"/>
      <c r="C64" s="63">
        <v>200</v>
      </c>
      <c r="D64" s="64">
        <v>200</v>
      </c>
    </row>
    <row r="65" spans="1:4" ht="25.5" customHeight="1">
      <c r="A65" s="115" t="s">
        <v>57</v>
      </c>
      <c r="B65" s="62"/>
      <c r="C65" s="63">
        <v>150</v>
      </c>
      <c r="D65" s="64">
        <v>150</v>
      </c>
    </row>
    <row r="66" spans="1:4" ht="14.25" customHeight="1">
      <c r="A66" s="115" t="s">
        <v>58</v>
      </c>
      <c r="B66" s="62"/>
      <c r="C66" s="63">
        <v>150</v>
      </c>
      <c r="D66" s="64">
        <v>150</v>
      </c>
    </row>
    <row r="67" spans="1:4" ht="25.5" customHeight="1">
      <c r="A67" s="115" t="s">
        <v>59</v>
      </c>
      <c r="B67" s="62"/>
      <c r="C67" s="63">
        <v>200</v>
      </c>
      <c r="D67" s="64">
        <v>200</v>
      </c>
    </row>
    <row r="68" spans="1:4" ht="25.5" customHeight="1">
      <c r="A68" s="115" t="s">
        <v>63</v>
      </c>
      <c r="B68" s="62"/>
      <c r="C68" s="63">
        <v>199</v>
      </c>
      <c r="D68" s="64">
        <v>199</v>
      </c>
    </row>
    <row r="69" spans="1:4" ht="25.5" customHeight="1">
      <c r="A69" s="115" t="s">
        <v>64</v>
      </c>
      <c r="B69" s="62"/>
      <c r="C69" s="63">
        <v>200</v>
      </c>
      <c r="D69" s="64">
        <v>200</v>
      </c>
    </row>
    <row r="70" spans="1:4" ht="25.5" customHeight="1">
      <c r="A70" s="115" t="s">
        <v>65</v>
      </c>
      <c r="B70" s="62"/>
      <c r="C70" s="63">
        <v>100</v>
      </c>
      <c r="D70" s="64">
        <v>100</v>
      </c>
    </row>
    <row r="71" spans="1:4" ht="37.5" customHeight="1">
      <c r="A71" s="115" t="s">
        <v>66</v>
      </c>
      <c r="B71" s="62"/>
      <c r="C71" s="63">
        <v>170</v>
      </c>
      <c r="D71" s="64">
        <v>170</v>
      </c>
    </row>
    <row r="72" spans="1:4" ht="25.5" customHeight="1">
      <c r="A72" s="115" t="s">
        <v>67</v>
      </c>
      <c r="B72" s="62"/>
      <c r="C72" s="63">
        <v>150</v>
      </c>
      <c r="D72" s="64">
        <v>150</v>
      </c>
    </row>
    <row r="73" spans="1:4" ht="14.25" customHeight="1">
      <c r="A73" s="115" t="s">
        <v>68</v>
      </c>
      <c r="B73" s="62"/>
      <c r="C73" s="63">
        <v>40</v>
      </c>
      <c r="D73" s="64">
        <v>40</v>
      </c>
    </row>
    <row r="74" spans="1:4" ht="27.75" customHeight="1">
      <c r="A74" s="115" t="s">
        <v>69</v>
      </c>
      <c r="B74" s="62"/>
      <c r="C74" s="63">
        <v>40</v>
      </c>
      <c r="D74" s="64">
        <f>40-3.31</f>
        <v>36.69</v>
      </c>
    </row>
    <row r="75" spans="1:4" ht="39" customHeight="1">
      <c r="A75" s="115" t="s">
        <v>45</v>
      </c>
      <c r="B75" s="62"/>
      <c r="C75" s="63">
        <v>15</v>
      </c>
      <c r="D75" s="64">
        <v>15</v>
      </c>
    </row>
    <row r="76" spans="1:4" ht="37.5" customHeight="1">
      <c r="A76" s="115" t="s">
        <v>70</v>
      </c>
      <c r="B76" s="62"/>
      <c r="C76" s="63">
        <v>20</v>
      </c>
      <c r="D76" s="64">
        <v>20</v>
      </c>
    </row>
    <row r="77" spans="1:4" ht="18" customHeight="1">
      <c r="A77" s="115" t="s">
        <v>46</v>
      </c>
      <c r="B77" s="62"/>
      <c r="C77" s="63">
        <v>170.3</v>
      </c>
      <c r="D77" s="64"/>
    </row>
    <row r="78" spans="1:4" ht="27.75" customHeight="1" thickBot="1">
      <c r="A78" s="98" t="s">
        <v>76</v>
      </c>
      <c r="B78" s="99"/>
      <c r="C78" s="99">
        <v>3641.06</v>
      </c>
      <c r="D78" s="100">
        <v>3641.06</v>
      </c>
    </row>
    <row r="79" spans="1:4" ht="13.5" customHeight="1">
      <c r="A79" s="125" t="s">
        <v>16</v>
      </c>
      <c r="B79" s="126">
        <f>SUM(B81:B99)</f>
        <v>753141.5900000001</v>
      </c>
      <c r="C79" s="126">
        <f>SUM(C81:C99)</f>
        <v>3435637.58</v>
      </c>
      <c r="D79" s="127">
        <f>SUM(D81:D99)</f>
        <v>2231413.3600000003</v>
      </c>
    </row>
    <row r="80" spans="1:4" ht="15" customHeight="1">
      <c r="A80" s="24" t="s">
        <v>6</v>
      </c>
      <c r="B80" s="14"/>
      <c r="C80" s="14"/>
      <c r="D80" s="16"/>
    </row>
    <row r="81" spans="1:4" ht="15" customHeight="1">
      <c r="A81" s="2" t="s">
        <v>77</v>
      </c>
      <c r="B81" s="3">
        <v>6044</v>
      </c>
      <c r="C81" s="3">
        <v>6736.36</v>
      </c>
      <c r="D81" s="4">
        <v>6144.34</v>
      </c>
    </row>
    <row r="82" spans="1:4" ht="15" customHeight="1">
      <c r="A82" s="68" t="s">
        <v>78</v>
      </c>
      <c r="B82" s="69">
        <v>19868.59</v>
      </c>
      <c r="C82" s="70">
        <v>50580.56</v>
      </c>
      <c r="D82" s="71">
        <v>43100.8</v>
      </c>
    </row>
    <row r="83" spans="1:4" ht="15" customHeight="1">
      <c r="A83" s="68" t="s">
        <v>84</v>
      </c>
      <c r="B83" s="69">
        <v>5000</v>
      </c>
      <c r="C83" s="70">
        <v>3200</v>
      </c>
      <c r="D83" s="71"/>
    </row>
    <row r="84" spans="1:4" ht="15" customHeight="1">
      <c r="A84" s="68" t="s">
        <v>74</v>
      </c>
      <c r="B84" s="69"/>
      <c r="C84" s="70">
        <v>788.1</v>
      </c>
      <c r="D84" s="71"/>
    </row>
    <row r="85" spans="1:4" ht="15" customHeight="1">
      <c r="A85" s="68" t="s">
        <v>17</v>
      </c>
      <c r="B85" s="69">
        <v>400000</v>
      </c>
      <c r="C85" s="70">
        <v>1168690.37</v>
      </c>
      <c r="D85" s="71">
        <v>845438.17</v>
      </c>
    </row>
    <row r="86" spans="1:4" ht="15" customHeight="1">
      <c r="A86" s="7" t="s">
        <v>79</v>
      </c>
      <c r="B86" s="69">
        <v>36000</v>
      </c>
      <c r="C86" s="69">
        <v>88810.63</v>
      </c>
      <c r="D86" s="72">
        <v>48612.24</v>
      </c>
    </row>
    <row r="87" spans="1:4" ht="15" customHeight="1">
      <c r="A87" s="73" t="s">
        <v>18</v>
      </c>
      <c r="B87" s="69"/>
      <c r="C87" s="69">
        <v>13486.32</v>
      </c>
      <c r="D87" s="72">
        <v>364.89</v>
      </c>
    </row>
    <row r="88" spans="1:4" ht="15" customHeight="1">
      <c r="A88" s="43" t="s">
        <v>19</v>
      </c>
      <c r="B88" s="74"/>
      <c r="C88" s="74"/>
      <c r="D88" s="75"/>
    </row>
    <row r="89" spans="1:4" ht="15" customHeight="1">
      <c r="A89" s="128" t="s">
        <v>100</v>
      </c>
      <c r="B89" s="77">
        <v>1000</v>
      </c>
      <c r="C89" s="77">
        <v>1000</v>
      </c>
      <c r="D89" s="78">
        <v>1000</v>
      </c>
    </row>
    <row r="90" spans="1:4" ht="15" customHeight="1">
      <c r="A90" s="76" t="s">
        <v>80</v>
      </c>
      <c r="B90" s="77"/>
      <c r="C90" s="77">
        <v>151803.18</v>
      </c>
      <c r="D90" s="78">
        <v>39200.27</v>
      </c>
    </row>
    <row r="91" spans="1:4" ht="15" customHeight="1">
      <c r="A91" s="76" t="s">
        <v>75</v>
      </c>
      <c r="B91" s="77"/>
      <c r="C91" s="77">
        <v>3510</v>
      </c>
      <c r="D91" s="78">
        <v>2598.79</v>
      </c>
    </row>
    <row r="92" spans="1:4" ht="15" customHeight="1">
      <c r="A92" s="76" t="s">
        <v>29</v>
      </c>
      <c r="B92" s="74">
        <v>119349</v>
      </c>
      <c r="C92" s="74">
        <v>884957.02</v>
      </c>
      <c r="D92" s="75">
        <v>697447.01</v>
      </c>
    </row>
    <row r="93" spans="1:4" ht="15" customHeight="1">
      <c r="A93" s="79" t="s">
        <v>30</v>
      </c>
      <c r="B93" s="74">
        <v>82319</v>
      </c>
      <c r="C93" s="74">
        <v>211818.96</v>
      </c>
      <c r="D93" s="75">
        <v>181626.68</v>
      </c>
    </row>
    <row r="94" spans="1:4" ht="15" customHeight="1">
      <c r="A94" s="79" t="s">
        <v>31</v>
      </c>
      <c r="B94" s="74">
        <v>22295</v>
      </c>
      <c r="C94" s="74">
        <v>287293.92</v>
      </c>
      <c r="D94" s="75">
        <v>202411.04</v>
      </c>
    </row>
    <row r="95" spans="1:4" ht="15" customHeight="1">
      <c r="A95" s="79" t="s">
        <v>32</v>
      </c>
      <c r="B95" s="74">
        <v>40400</v>
      </c>
      <c r="C95" s="74">
        <v>77711.2</v>
      </c>
      <c r="D95" s="75">
        <v>61869.84</v>
      </c>
    </row>
    <row r="96" spans="1:4" ht="15" customHeight="1">
      <c r="A96" s="79" t="s">
        <v>33</v>
      </c>
      <c r="B96" s="74">
        <v>15000</v>
      </c>
      <c r="C96" s="74">
        <v>211636.9</v>
      </c>
      <c r="D96" s="75">
        <v>101599.29</v>
      </c>
    </row>
    <row r="97" spans="1:4" ht="15" customHeight="1">
      <c r="A97" s="139" t="s">
        <v>81</v>
      </c>
      <c r="B97" s="77"/>
      <c r="C97" s="77">
        <v>64395.89</v>
      </c>
      <c r="D97" s="78"/>
    </row>
    <row r="98" spans="1:4" ht="15" customHeight="1">
      <c r="A98" s="76" t="s">
        <v>82</v>
      </c>
      <c r="B98" s="77">
        <v>5866</v>
      </c>
      <c r="C98" s="77">
        <v>127505.62</v>
      </c>
      <c r="D98" s="78"/>
    </row>
    <row r="99" spans="1:4" ht="15" customHeight="1" thickBot="1">
      <c r="A99" s="101" t="s">
        <v>83</v>
      </c>
      <c r="B99" s="102"/>
      <c r="C99" s="102">
        <v>81712.55</v>
      </c>
      <c r="D99" s="103"/>
    </row>
    <row r="100" spans="1:4" ht="13.5" customHeight="1">
      <c r="A100" s="125" t="s">
        <v>20</v>
      </c>
      <c r="B100" s="126">
        <f>B103+B104</f>
        <v>0</v>
      </c>
      <c r="C100" s="126">
        <f>C103+C104</f>
        <v>2385.35</v>
      </c>
      <c r="D100" s="127">
        <f>D103+D104</f>
        <v>2185.35</v>
      </c>
    </row>
    <row r="101" spans="1:4" ht="15" customHeight="1">
      <c r="A101" s="80" t="s">
        <v>6</v>
      </c>
      <c r="B101" s="52"/>
      <c r="C101" s="53"/>
      <c r="D101" s="54"/>
    </row>
    <row r="102" spans="1:4" ht="15" customHeight="1">
      <c r="A102" s="81" t="s">
        <v>10</v>
      </c>
      <c r="B102" s="5"/>
      <c r="C102" s="5"/>
      <c r="D102" s="6"/>
    </row>
    <row r="103" spans="1:4" ht="15" customHeight="1">
      <c r="A103" s="129" t="s">
        <v>101</v>
      </c>
      <c r="B103" s="5"/>
      <c r="C103" s="5">
        <v>2200</v>
      </c>
      <c r="D103" s="6">
        <v>2000</v>
      </c>
    </row>
    <row r="104" spans="1:4" ht="15" customHeight="1" thickBot="1">
      <c r="A104" s="130" t="s">
        <v>102</v>
      </c>
      <c r="B104" s="8"/>
      <c r="C104" s="8">
        <v>185.35</v>
      </c>
      <c r="D104" s="9">
        <v>185.35</v>
      </c>
    </row>
    <row r="105" spans="1:4" ht="13.5" customHeight="1">
      <c r="A105" s="125" t="s">
        <v>21</v>
      </c>
      <c r="B105" s="126">
        <f>B108+B110</f>
        <v>2000</v>
      </c>
      <c r="C105" s="126">
        <f>C108+C110</f>
        <v>830.52</v>
      </c>
      <c r="D105" s="127">
        <f>D108+D110</f>
        <v>830.52</v>
      </c>
    </row>
    <row r="106" spans="1:4" ht="15" customHeight="1">
      <c r="A106" s="51" t="s">
        <v>6</v>
      </c>
      <c r="B106" s="82"/>
      <c r="C106" s="83"/>
      <c r="D106" s="84"/>
    </row>
    <row r="107" spans="1:4" ht="15" customHeight="1">
      <c r="A107" s="85" t="s">
        <v>28</v>
      </c>
      <c r="B107" s="86"/>
      <c r="C107" s="38"/>
      <c r="D107" s="87"/>
    </row>
    <row r="108" spans="1:4" ht="15" customHeight="1">
      <c r="A108" s="88" t="s">
        <v>71</v>
      </c>
      <c r="B108" s="5"/>
      <c r="C108" s="5">
        <v>830.52</v>
      </c>
      <c r="D108" s="6">
        <v>830.52</v>
      </c>
    </row>
    <row r="109" spans="1:4" ht="14.25" customHeight="1">
      <c r="A109" s="89" t="s">
        <v>10</v>
      </c>
      <c r="B109" s="5"/>
      <c r="C109" s="5"/>
      <c r="D109" s="6"/>
    </row>
    <row r="110" spans="1:4" ht="15.75" customHeight="1" thickBot="1">
      <c r="A110" s="131" t="s">
        <v>103</v>
      </c>
      <c r="B110" s="8">
        <v>2000</v>
      </c>
      <c r="C110" s="104"/>
      <c r="D110" s="105"/>
    </row>
    <row r="111" spans="1:4" ht="13.5" customHeight="1">
      <c r="A111" s="125" t="s">
        <v>22</v>
      </c>
      <c r="B111" s="126">
        <f>B113+B114+B115+B116+B117+B118+B119</f>
        <v>54600</v>
      </c>
      <c r="C111" s="126">
        <f>C113+C114+C115+C116+C117+C118+C119</f>
        <v>197690.45</v>
      </c>
      <c r="D111" s="127">
        <f>D113+D114+D115+D116+D117+D118+D119</f>
        <v>193723.12</v>
      </c>
    </row>
    <row r="112" spans="1:4" ht="15" customHeight="1">
      <c r="A112" s="30" t="s">
        <v>6</v>
      </c>
      <c r="B112" s="14"/>
      <c r="C112" s="15"/>
      <c r="D112" s="16"/>
    </row>
    <row r="113" spans="1:4" ht="15" customHeight="1">
      <c r="A113" s="90" t="s">
        <v>72</v>
      </c>
      <c r="B113" s="5">
        <v>8000</v>
      </c>
      <c r="C113" s="5">
        <v>8270</v>
      </c>
      <c r="D113" s="6">
        <v>8270</v>
      </c>
    </row>
    <row r="114" spans="1:4" ht="15" customHeight="1">
      <c r="A114" s="90" t="s">
        <v>35</v>
      </c>
      <c r="B114" s="5">
        <v>600</v>
      </c>
      <c r="C114" s="10">
        <v>819</v>
      </c>
      <c r="D114" s="6">
        <v>726</v>
      </c>
    </row>
    <row r="115" spans="1:4" ht="15" customHeight="1">
      <c r="A115" s="90" t="s">
        <v>36</v>
      </c>
      <c r="B115" s="5"/>
      <c r="C115" s="10">
        <v>607</v>
      </c>
      <c r="D115" s="6">
        <v>607</v>
      </c>
    </row>
    <row r="116" spans="1:4" ht="15" customHeight="1">
      <c r="A116" s="90" t="s">
        <v>39</v>
      </c>
      <c r="B116" s="5"/>
      <c r="C116" s="10">
        <v>50</v>
      </c>
      <c r="D116" s="6">
        <v>50</v>
      </c>
    </row>
    <row r="117" spans="1:4" ht="15" customHeight="1">
      <c r="A117" s="90" t="s">
        <v>34</v>
      </c>
      <c r="B117" s="5"/>
      <c r="C117" s="10">
        <v>34549.35</v>
      </c>
      <c r="D117" s="6">
        <v>33914.59</v>
      </c>
    </row>
    <row r="118" spans="1:4" ht="15" customHeight="1">
      <c r="A118" s="90" t="s">
        <v>73</v>
      </c>
      <c r="B118" s="5">
        <v>16000</v>
      </c>
      <c r="C118" s="5">
        <v>107315.56</v>
      </c>
      <c r="D118" s="6">
        <v>104347.53</v>
      </c>
    </row>
    <row r="119" spans="1:4" ht="15" customHeight="1" thickBot="1">
      <c r="A119" s="109" t="s">
        <v>37</v>
      </c>
      <c r="B119" s="110">
        <v>30000</v>
      </c>
      <c r="C119" s="110">
        <v>46079.54</v>
      </c>
      <c r="D119" s="111">
        <v>45808</v>
      </c>
    </row>
    <row r="120" spans="1:4" s="108" customFormat="1" ht="18.75" customHeight="1" thickBot="1">
      <c r="A120" s="106" t="s">
        <v>23</v>
      </c>
      <c r="B120" s="107">
        <f>B8+B15+B18+B26+B30+B35+B41+B79+B100+B105+B111</f>
        <v>865361.5900000001</v>
      </c>
      <c r="C120" s="107">
        <f>C8+C15+C18+C26+C30+C35+C41+C79+C100+C105+C111</f>
        <v>3805114.18</v>
      </c>
      <c r="D120" s="112">
        <f>D8+D15+D18+D26+D30+D35+D41+D79+D100+D105+D111</f>
        <v>2551551.6500000004</v>
      </c>
    </row>
    <row r="125" ht="19.5" customHeight="1"/>
  </sheetData>
  <sheetProtection/>
  <mergeCells count="3">
    <mergeCell ref="A3:D3"/>
    <mergeCell ref="A4:D4"/>
    <mergeCell ref="A6:A7"/>
  </mergeCells>
  <printOptions horizontalCentered="1"/>
  <pageMargins left="0.7874015748031497" right="0.5905511811023623" top="0.7874015748031497" bottom="0.5905511811023623" header="0.11811023622047245" footer="0.31496062992125984"/>
  <pageSetup horizontalDpi="600" verticalDpi="600" orientation="portrait" paperSize="9" scale="90" r:id="rId1"/>
  <headerFooter alignWithMargins="0">
    <oddFooter>&amp;CStránka &amp;P&amp;RTab.č. 6 Investiční výdaje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2021-05-07T10:14:15Z</cp:lastPrinted>
  <dcterms:created xsi:type="dcterms:W3CDTF">2003-05-29T06:21:43Z</dcterms:created>
  <dcterms:modified xsi:type="dcterms:W3CDTF">2021-05-07T11:10:30Z</dcterms:modified>
  <cp:category/>
  <cp:version/>
  <cp:contentType/>
  <cp:contentStatus/>
</cp:coreProperties>
</file>