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335" windowHeight="8280" activeTab="0"/>
  </bookViews>
  <sheets>
    <sheet name="Fondy PO" sheetId="1" r:id="rId1"/>
  </sheets>
  <definedNames>
    <definedName name="_xlnm.Print_Titles" localSheetId="0">'Fondy PO'!$6:$8</definedName>
  </definedNames>
  <calcPr fullCalcOnLoad="1"/>
</workbook>
</file>

<file path=xl/sharedStrings.xml><?xml version="1.0" encoding="utf-8"?>
<sst xmlns="http://schemas.openxmlformats.org/spreadsheetml/2006/main" count="165" uniqueCount="152">
  <si>
    <t>Organizace</t>
  </si>
  <si>
    <t>Rezervní fond</t>
  </si>
  <si>
    <t>tvorba</t>
  </si>
  <si>
    <t>použití</t>
  </si>
  <si>
    <t>Investiční fond</t>
  </si>
  <si>
    <t>z odpisů</t>
  </si>
  <si>
    <t>z inv.dot.</t>
  </si>
  <si>
    <t>ostatní</t>
  </si>
  <si>
    <t>Fond odměn</t>
  </si>
  <si>
    <t>(v tis. Kč)</t>
  </si>
  <si>
    <t>Zdravotnická záchranná služba KHK</t>
  </si>
  <si>
    <t>Protialkoholní záchytná stanice KHK</t>
  </si>
  <si>
    <t xml:space="preserve"> </t>
  </si>
  <si>
    <t>Celkem</t>
  </si>
  <si>
    <t>Kap. 10 - doprava</t>
  </si>
  <si>
    <t>Kap. 15 - zdravotnictví</t>
  </si>
  <si>
    <t>Kap. 16 - kultura</t>
  </si>
  <si>
    <t>Galerie výtvarného umění v Náchodě</t>
  </si>
  <si>
    <t>Regionální muzeum a galerie v Jičíně</t>
  </si>
  <si>
    <t>Regionální muzeum v Náchodě</t>
  </si>
  <si>
    <t>Kap. 28 - sociální věci</t>
  </si>
  <si>
    <t>Domov důchodců Borohrádek</t>
  </si>
  <si>
    <t>Domov důchodců Černožice</t>
  </si>
  <si>
    <t>Domov důchodců Hradec Králové</t>
  </si>
  <si>
    <t>Domov důchodců Humburky</t>
  </si>
  <si>
    <t>Domov důchodců Tmavý Důl</t>
  </si>
  <si>
    <t>Domov důchodců Malá Čermná</t>
  </si>
  <si>
    <t>Domov důchodců Náchod</t>
  </si>
  <si>
    <t>Léčebna pro dlouhodobě nemocné HK</t>
  </si>
  <si>
    <t>Léčebna dlouhodobě nemocných Opočno</t>
  </si>
  <si>
    <t>Kap. 14 - školství</t>
  </si>
  <si>
    <t>ÚSP pro mentálně postiženou mládež Chotělice</t>
  </si>
  <si>
    <t>ÚSP pro mládež Kvasiny</t>
  </si>
  <si>
    <t>Domov Dědina Opočno</t>
  </si>
  <si>
    <t>Domov sociálních služeb Skřivany</t>
  </si>
  <si>
    <t>Domov důchodců Lampertice</t>
  </si>
  <si>
    <t>Domov důchodců Albrechtice nad Orlicí</t>
  </si>
  <si>
    <t>Barevné domky Hajnice</t>
  </si>
  <si>
    <t>Tabulka č. 7</t>
  </si>
  <si>
    <t>Tvorba a použití fondů příspěvkových organizací zřízených Královéhradeckým krajem v roce 2013</t>
  </si>
  <si>
    <t>k 1.1.2013</t>
  </si>
  <si>
    <t>k 31.12.2013</t>
  </si>
  <si>
    <t>Kap. 21 - investice a evr. projekty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</si>
  <si>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</si>
  <si>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</si>
  <si>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</si>
  <si>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OA, SOŠ  a Jazyková škola s právem státní jazykové zkoušky, Hradec Králové</t>
  </si>
  <si>
    <t>Vyšší odborná škola a SOŠ, Nový Bydžov, Jana Maláta 1869</t>
  </si>
  <si>
    <t>SOŠ veterinární , Hradec Králové-Kukleny, Pražská 68</t>
  </si>
  <si>
    <t>SPŠ, SOŠ a SOU, Hradec Králové, Hradební 1029</t>
  </si>
  <si>
    <t>Střední odborná škola a SOU, Hradec Králové, Vocelova 1338</t>
  </si>
  <si>
    <t>Střední škola technická a řemeslná, Nový Bydžov, Dr. M. Tyrše 112</t>
  </si>
  <si>
    <t>SUPŠ hudebních nástrojů a nábytku, Hradec Králové, 17. listopadu 1202</t>
  </si>
  <si>
    <t>SPŠ stavební, Hradec Králové 3, Pospíšilova tř. 787</t>
  </si>
  <si>
    <t>VOŠ zdravotnická a SZŠ, Hradec Králové, Komenského 234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</si>
  <si>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</si>
  <si>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</si>
  <si>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</si>
  <si>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Mateřská škola,Speciální ZŠ a Praktická škola, Hradec Králové, Hradecká 1231</t>
  </si>
  <si>
    <t>Střední škola, ZŠ a MŠ, Hradec Králové, Štefánikova 549</t>
  </si>
  <si>
    <t>ZŠ a MŠ při Fakultní nemocnici, Hradec Králové, Sokolská tř. 581</t>
  </si>
  <si>
    <t>Speciální základní škola, Chlumec nad Cidlinou, Smetanova 123</t>
  </si>
  <si>
    <t>Základní škola, Nový Bydžov, Palackého 1240</t>
  </si>
  <si>
    <t>PPP KHK, Hradec Králové, M. Horákové 504</t>
  </si>
  <si>
    <t>Dětský domov a školní jídelna, Nechanice, Hrádecká 267</t>
  </si>
  <si>
    <t>Domov mládeže,internát a školní jídelna, Hradec Králové, Vocelova 1469/5</t>
  </si>
  <si>
    <t>Plavecká škola Zéva, Hradec Králové, Eliščino nábř. 842</t>
  </si>
  <si>
    <t>Školní jídelna, Hradec Králové, Hradecká 1219</t>
  </si>
  <si>
    <t>Školské zařízení pro DVPP KHK, HK, Štefánikova 566</t>
  </si>
  <si>
    <t>Lepařovo gymnázium, Jičín, Jiráskova 30</t>
  </si>
  <si>
    <t>Gymnázium, střední odborná škola, střední odborné učiliště a vyšší odborná škola,  Hořice</t>
  </si>
  <si>
    <t>Gymnázium a Střední odborná škola pedagogická, Nová Paka, Kumburská 740</t>
  </si>
  <si>
    <t>Masarykova obchodní akademie, Jičín, 17. listopadu 220</t>
  </si>
  <si>
    <t>SPŠ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</si>
  <si>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</si>
  <si>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</si>
  <si>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</si>
  <si>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</si>
  <si>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SPŠ, Jičín, Pod Koželuhy 100</t>
  </si>
  <si>
    <t>Odborné učiliště a Praktická škola, Hořice, Havlíčkova 54</t>
  </si>
  <si>
    <t>ZŠ při dětské láz.léčebně, Lázně Bělohrad, Lázeňská 146</t>
  </si>
  <si>
    <t>Základní škola, Hořice, Husova 11</t>
  </si>
  <si>
    <t>Základní škola, Jičín, Soudná 12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</si>
  <si>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</si>
  <si>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</si>
  <si>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</si>
  <si>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</si>
  <si>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</si>
  <si>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</si>
  <si>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SŠ oděvní, služeb a ekonomiky, Červený Kostelec, 17.listopadu 1197</t>
  </si>
  <si>
    <t>SPŠ, SOŠ a SOU, Nové Město nad Metují, Školní 1377</t>
  </si>
  <si>
    <t>SŠ hotelnictví a společného stravování, Teplice nad Metují, Střmenské podhradí 218</t>
  </si>
  <si>
    <t>Střední průmyslová škola, Hronov, Hostovského 910</t>
  </si>
  <si>
    <t>VOŠ stavební a SPŠ stavební arch.Jana Letzela, Náchod, Pražská 931</t>
  </si>
  <si>
    <t>SŠ a ZŠ, Nové Město nad Metují, Husovo nám. 1218</t>
  </si>
  <si>
    <t>ZŠ a MŠ Josefa Zemana, Náchod, Jiráskova 461</t>
  </si>
  <si>
    <t>Základní škola praktická, Jaroměř, Komenského 392</t>
  </si>
  <si>
    <t>Základní škola speciální, Jaroměř, Palackého 142</t>
  </si>
  <si>
    <t>Dětský domov, MŠ a školní jídelna, Broumov, třída Masarykova 246</t>
  </si>
  <si>
    <t>Základní  škola, Broumov, Kladská 164</t>
  </si>
  <si>
    <t>Gymnázium F.M.Pelcla, Rychnov nad Kněžnou, Hrdinů odboje 36</t>
  </si>
  <si>
    <t>Gymnázium, Dobruška, Pulická 779</t>
  </si>
  <si>
    <t>OA T.G.Masaryka, Kostelec nad Orlicí, Komenského 522</t>
  </si>
  <si>
    <t>Střední průmyslová škola elektrotechniky a informačních technologií, Dobruška, Čs. odboje 670</t>
  </si>
  <si>
    <t>VOŠ a SPŠ, Rychnov nad Kněžnou, U Stadionu 1166</t>
  </si>
  <si>
    <t>SŠ zem. a ekol. a  SOU chlad. a klim. tech., Kostelec nad Orlicí, Komenského 873</t>
  </si>
  <si>
    <t>Základní škola a PŠ, Rychnov nad Kněžnou, Kolowratská 485</t>
  </si>
  <si>
    <t>Základní škola, Kostelec nad Orlicí, Komenského 515</t>
  </si>
  <si>
    <t>Základní škola, Dobruška, Opočenská 115</t>
  </si>
  <si>
    <t>Dětský domov, Potštejn, Českých bratří 141</t>
  </si>
  <si>
    <t>Dětský domov a školní jídelna, Sedloňov 153</t>
  </si>
  <si>
    <t>Gymnázium, Dvůr Králové nad Labem, nám. Odboje 304</t>
  </si>
  <si>
    <t>Gymnázium, Trutnov, Jiráskovo náměstí 325</t>
  </si>
  <si>
    <t>Gymnázium, Vrchlabí, Komenského 586</t>
  </si>
  <si>
    <t>Gymnázium a Střední odborná škola, Hostinné, Horská 309</t>
  </si>
  <si>
    <t>Obchodní akademie, Trutnov, Malé náměstí 158</t>
  </si>
  <si>
    <t>SOŠ a Střední odborné učiliště, Vrchlabí, Krkonošská 265</t>
  </si>
  <si>
    <t>SŠ informatiky a služeb, Dvůr Králové n. L., E.Krásnohorské 2069</t>
  </si>
  <si>
    <t>Střední průmyslová škola, Trutnov, Školní 101</t>
  </si>
  <si>
    <t>VOŠ zdravotnická a SZŠ, Trutnov, Procházkova 303</t>
  </si>
  <si>
    <t>Střední odborná škola a SOU, Trutnov, Volanovská 243</t>
  </si>
  <si>
    <t>Odborné učiliště a ZŠ Sluneční, Hostinné, Mládežnická 329</t>
  </si>
  <si>
    <t>Mateřská škola speciální, Trutnov, Na Struze 124</t>
  </si>
  <si>
    <t>Základní škola a MŠ, Vrchlabí, Krkonošská 230</t>
  </si>
  <si>
    <t>ZŠ a MŠ při dětské léčebně, Janské Lázně, Horní promenáda 268</t>
  </si>
  <si>
    <t>Základní škola a PŠ, Dvůr Králové nad Labem, Přemyslova 479</t>
  </si>
  <si>
    <t>Speciální základní škola a MŠ, Trutnov, Horská 160</t>
  </si>
  <si>
    <t>Speciální základní škola Augustina Bartoše, Úpice, Nábřeží pplk. A. Bunzla 660</t>
  </si>
  <si>
    <t>Dětský domov, základní škola a ŠJ, Dolní Lánov 240</t>
  </si>
  <si>
    <t>Dětský domov a školní jídelna, Vrchlabí, Žižkova 497</t>
  </si>
  <si>
    <t>ZŠ logopedická a MŠ logopedická, Choustníkovo Hradiště 161</t>
  </si>
  <si>
    <t>Domov důchodců Dvůr Králové nad Labem</t>
  </si>
  <si>
    <t>Domov V Podzámčí Chlumec nad Cidlinou</t>
  </si>
  <si>
    <t>Domov pro seniory Pilníkov</t>
  </si>
  <si>
    <t>Domov pro seniory Vrchlabí</t>
  </si>
  <si>
    <t>ÚSP pro tělesně postižené v Hořicích v Podkrkonoší</t>
  </si>
  <si>
    <t>DOMOV NA STŔÍBRNÉM VRCHU Rokytnice v O.h.</t>
  </si>
  <si>
    <t>ÚSP pro mládež DOMEČKY Rychnov nad Kněžnou</t>
  </si>
  <si>
    <t>Domovy Na Třešňovce Česká Skalice</t>
  </si>
  <si>
    <t>Domov důchodců Police nad Metují</t>
  </si>
  <si>
    <t>Domov Dolní zámek Teplice nad Metují</t>
  </si>
  <si>
    <t>Sdružení ozdravoven a léčeben okresu Trutnov</t>
  </si>
  <si>
    <t>Správa silnic Královéhradeckého kraje</t>
  </si>
  <si>
    <t>Galerie moderního umění v Hradci Králové</t>
  </si>
  <si>
    <t>Muzeum východních Čech v Hradci Králové</t>
  </si>
  <si>
    <t>Studijní a vědecká knihovna v Hradci Králové</t>
  </si>
  <si>
    <t>Impuls HK, centrum podpory um. aktivit</t>
  </si>
  <si>
    <t>Hvězdárna a planetárium v Hradci Králové</t>
  </si>
  <si>
    <t>Hvězdárna v Úpici</t>
  </si>
  <si>
    <t>Muzeum a galerie Orlických hor v RK</t>
  </si>
  <si>
    <t xml:space="preserve">Centrum EP, Hradec Králové </t>
  </si>
  <si>
    <t>Česká lesnická akademie Trutnov-SŠ a VOŠ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</si>
</sst>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</numFmts>
  <fonts count="4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Times New Roman"/>
      <family val="1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22" xfId="0" applyFont="1" applyBorder="1" applyAlignment="1" applyProtection="1">
      <alignment shrinkToFit="1"/>
      <protection locked="0"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15" xfId="47" applyNumberFormat="1" applyFont="1" applyBorder="1">
      <alignment/>
      <protection/>
    </xf>
    <xf numFmtId="4" fontId="0" fillId="0" borderId="18" xfId="47" applyNumberFormat="1" applyFont="1" applyBorder="1">
      <alignment/>
      <protection/>
    </xf>
    <xf numFmtId="0" fontId="1" fillId="19" borderId="26" xfId="0" applyFont="1" applyFill="1" applyBorder="1" applyAlignment="1">
      <alignment/>
    </xf>
    <xf numFmtId="0" fontId="1" fillId="19" borderId="27" xfId="0" applyFont="1" applyFill="1" applyBorder="1" applyAlignment="1">
      <alignment/>
    </xf>
    <xf numFmtId="0" fontId="1" fillId="19" borderId="28" xfId="0" applyFont="1" applyFill="1" applyBorder="1" applyAlignment="1">
      <alignment/>
    </xf>
    <xf numFmtId="0" fontId="5" fillId="0" borderId="29" xfId="0" applyFont="1" applyBorder="1" applyAlignment="1">
      <alignment shrinkToFit="1"/>
    </xf>
    <xf numFmtId="0" fontId="5" fillId="0" borderId="29" xfId="0" applyFont="1" applyFill="1" applyBorder="1" applyAlignment="1">
      <alignment shrinkToFit="1"/>
    </xf>
    <xf numFmtId="0" fontId="5" fillId="33" borderId="29" xfId="0" applyFont="1" applyFill="1" applyBorder="1" applyAlignment="1">
      <alignment shrinkToFit="1"/>
    </xf>
    <xf numFmtId="0" fontId="5" fillId="0" borderId="29" xfId="0" applyFont="1" applyBorder="1" applyAlignment="1" applyProtection="1">
      <alignment shrinkToFit="1"/>
      <protection locked="0"/>
    </xf>
    <xf numFmtId="4" fontId="0" fillId="0" borderId="20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1" fillId="0" borderId="29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right" vertical="center"/>
    </xf>
    <xf numFmtId="4" fontId="0" fillId="0" borderId="29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1" fillId="0" borderId="29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46" fillId="0" borderId="29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4" fontId="0" fillId="34" borderId="33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center"/>
    </xf>
    <xf numFmtId="4" fontId="0" fillId="34" borderId="16" xfId="0" applyNumberFormat="1" applyFont="1" applyFill="1" applyBorder="1" applyAlignment="1">
      <alignment horizontal="right" vertical="center"/>
    </xf>
    <xf numFmtId="4" fontId="0" fillId="34" borderId="29" xfId="0" applyNumberFormat="1" applyFont="1" applyFill="1" applyBorder="1" applyAlignment="1">
      <alignment horizontal="right" vertical="center"/>
    </xf>
    <xf numFmtId="4" fontId="0" fillId="34" borderId="15" xfId="0" applyNumberFormat="1" applyFont="1" applyFill="1" applyBorder="1" applyAlignment="1">
      <alignment horizontal="right" vertical="center"/>
    </xf>
    <xf numFmtId="4" fontId="0" fillId="0" borderId="35" xfId="0" applyNumberFormat="1" applyFont="1" applyBorder="1" applyAlignment="1">
      <alignment horizontal="right" vertical="center"/>
    </xf>
    <xf numFmtId="4" fontId="46" fillId="0" borderId="29" xfId="0" applyNumberFormat="1" applyFont="1" applyBorder="1" applyAlignment="1">
      <alignment horizontal="right" vertical="center"/>
    </xf>
    <xf numFmtId="4" fontId="47" fillId="0" borderId="29" xfId="0" applyNumberFormat="1" applyFont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 vertical="center"/>
    </xf>
    <xf numFmtId="4" fontId="47" fillId="0" borderId="16" xfId="0" applyNumberFormat="1" applyFont="1" applyBorder="1" applyAlignment="1">
      <alignment horizontal="right" vertical="center"/>
    </xf>
    <xf numFmtId="4" fontId="47" fillId="34" borderId="10" xfId="0" applyNumberFormat="1" applyFont="1" applyFill="1" applyBorder="1" applyAlignment="1">
      <alignment horizontal="right" vertical="center"/>
    </xf>
    <xf numFmtId="4" fontId="47" fillId="34" borderId="16" xfId="0" applyNumberFormat="1" applyFont="1" applyFill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4" fontId="0" fillId="0" borderId="36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shrinkToFit="1"/>
    </xf>
    <xf numFmtId="4" fontId="0" fillId="0" borderId="17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5" fillId="0" borderId="22" xfId="46" applyFont="1" applyBorder="1">
      <alignment/>
      <protection/>
    </xf>
    <xf numFmtId="0" fontId="5" fillId="0" borderId="29" xfId="46" applyFont="1" applyBorder="1">
      <alignment/>
      <protection/>
    </xf>
    <xf numFmtId="0" fontId="5" fillId="33" borderId="29" xfId="46" applyFont="1" applyFill="1" applyBorder="1">
      <alignment/>
      <protection/>
    </xf>
    <xf numFmtId="0" fontId="5" fillId="0" borderId="29" xfId="46" applyFont="1" applyBorder="1" applyAlignment="1">
      <alignment/>
      <protection/>
    </xf>
    <xf numFmtId="0" fontId="5" fillId="0" borderId="29" xfId="46" applyFont="1" applyBorder="1" applyAlignment="1">
      <alignment wrapText="1"/>
      <protection/>
    </xf>
    <xf numFmtId="0" fontId="5" fillId="33" borderId="29" xfId="46" applyFont="1" applyFill="1" applyBorder="1" applyAlignment="1">
      <alignment wrapText="1"/>
      <protection/>
    </xf>
    <xf numFmtId="4" fontId="0" fillId="0" borderId="19" xfId="47" applyNumberFormat="1" applyFont="1" applyBorder="1">
      <alignment/>
      <protection/>
    </xf>
    <xf numFmtId="0" fontId="0" fillId="34" borderId="29" xfId="0" applyFont="1" applyFill="1" applyBorder="1" applyAlignment="1">
      <alignment shrinkToFit="1"/>
    </xf>
    <xf numFmtId="4" fontId="0" fillId="34" borderId="18" xfId="0" applyNumberFormat="1" applyFont="1" applyFill="1" applyBorder="1" applyAlignment="1">
      <alignment/>
    </xf>
    <xf numFmtId="4" fontId="0" fillId="34" borderId="19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65" fontId="2" fillId="0" borderId="18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32" xfId="0" applyNumberFormat="1" applyBorder="1" applyAlignment="1">
      <alignment/>
    </xf>
    <xf numFmtId="0" fontId="0" fillId="0" borderId="27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38" xfId="0" applyBorder="1" applyAlignment="1">
      <alignment shrinkToFit="1"/>
    </xf>
    <xf numFmtId="0" fontId="0" fillId="34" borderId="22" xfId="0" applyFont="1" applyFill="1" applyBorder="1" applyAlignment="1">
      <alignment shrinkToFit="1"/>
    </xf>
    <xf numFmtId="0" fontId="1" fillId="19" borderId="39" xfId="0" applyFont="1" applyFill="1" applyBorder="1" applyAlignment="1">
      <alignment/>
    </xf>
    <xf numFmtId="0" fontId="8" fillId="0" borderId="40" xfId="47" applyFont="1" applyBorder="1">
      <alignment/>
      <protection/>
    </xf>
    <xf numFmtId="4" fontId="1" fillId="0" borderId="24" xfId="47" applyNumberFormat="1" applyFont="1" applyBorder="1">
      <alignment/>
      <protection/>
    </xf>
    <xf numFmtId="4" fontId="1" fillId="0" borderId="22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/>
    </xf>
    <xf numFmtId="4" fontId="0" fillId="0" borderId="20" xfId="47" applyNumberFormat="1" applyFont="1" applyBorder="1">
      <alignment/>
      <protection/>
    </xf>
    <xf numFmtId="4" fontId="0" fillId="0" borderId="10" xfId="47" applyNumberFormat="1" applyFont="1" applyBorder="1">
      <alignment/>
      <protection/>
    </xf>
    <xf numFmtId="4" fontId="1" fillId="0" borderId="41" xfId="47" applyNumberFormat="1" applyFont="1" applyBorder="1">
      <alignment/>
      <protection/>
    </xf>
    <xf numFmtId="4" fontId="1" fillId="0" borderId="41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1" fillId="0" borderId="36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9" xfId="0" applyNumberFormat="1" applyFill="1" applyBorder="1" applyAlignment="1">
      <alignment/>
    </xf>
    <xf numFmtId="4" fontId="0" fillId="34" borderId="22" xfId="0" applyNumberFormat="1" applyFont="1" applyFill="1" applyBorder="1" applyAlignment="1">
      <alignment/>
    </xf>
    <xf numFmtId="4" fontId="0" fillId="34" borderId="30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0" borderId="39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1" xfId="0" applyNumberFormat="1" applyBorder="1" applyAlignment="1">
      <alignment/>
    </xf>
    <xf numFmtId="4" fontId="1" fillId="0" borderId="36" xfId="0" applyNumberFormat="1" applyFont="1" applyFill="1" applyBorder="1" applyAlignment="1">
      <alignment/>
    </xf>
    <xf numFmtId="4" fontId="0" fillId="0" borderId="22" xfId="47" applyNumberFormat="1" applyFont="1" applyBorder="1">
      <alignment/>
      <protection/>
    </xf>
    <xf numFmtId="4" fontId="0" fillId="0" borderId="29" xfId="47" applyNumberFormat="1" applyFont="1" applyBorder="1">
      <alignment/>
      <protection/>
    </xf>
    <xf numFmtId="4" fontId="8" fillId="0" borderId="40" xfId="47" applyNumberFormat="1" applyFont="1" applyBorder="1">
      <alignment/>
      <protection/>
    </xf>
    <xf numFmtId="4" fontId="3" fillId="0" borderId="3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0" fontId="0" fillId="0" borderId="16" xfId="0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0" fillId="0" borderId="16" xfId="47" applyNumberFormat="1" applyFont="1" applyBorder="1">
      <alignment/>
      <protection/>
    </xf>
    <xf numFmtId="4" fontId="0" fillId="34" borderId="16" xfId="47" applyNumberFormat="1" applyFont="1" applyFill="1" applyBorder="1">
      <alignment/>
      <protection/>
    </xf>
    <xf numFmtId="4" fontId="1" fillId="0" borderId="25" xfId="47" applyNumberFormat="1" applyFont="1" applyBorder="1">
      <alignment/>
      <protection/>
    </xf>
    <xf numFmtId="0" fontId="3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165" fontId="2" fillId="0" borderId="20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4" fontId="1" fillId="0" borderId="40" xfId="47" applyNumberFormat="1" applyFont="1" applyBorder="1">
      <alignment/>
      <protection/>
    </xf>
    <xf numFmtId="4" fontId="1" fillId="0" borderId="42" xfId="0" applyNumberFormat="1" applyFont="1" applyFill="1" applyBorder="1" applyAlignment="1">
      <alignment/>
    </xf>
    <xf numFmtId="4" fontId="0" fillId="0" borderId="43" xfId="47" applyNumberFormat="1" applyFont="1" applyBorder="1">
      <alignment/>
      <protection/>
    </xf>
    <xf numFmtId="4" fontId="0" fillId="34" borderId="10" xfId="47" applyNumberFormat="1" applyFont="1" applyFill="1" applyBorder="1">
      <alignment/>
      <protection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4" fontId="0" fillId="0" borderId="22" xfId="0" applyNumberFormat="1" applyFont="1" applyBorder="1" applyAlignment="1">
      <alignment/>
    </xf>
    <xf numFmtId="4" fontId="0" fillId="34" borderId="29" xfId="47" applyNumberFormat="1" applyFont="1" applyFill="1" applyBorder="1">
      <alignment/>
      <protection/>
    </xf>
    <xf numFmtId="4" fontId="0" fillId="0" borderId="44" xfId="47" applyNumberFormat="1" applyFont="1" applyBorder="1">
      <alignment/>
      <protection/>
    </xf>
    <xf numFmtId="0" fontId="5" fillId="0" borderId="36" xfId="46" applyFont="1" applyBorder="1">
      <alignment/>
      <protection/>
    </xf>
    <xf numFmtId="4" fontId="0" fillId="0" borderId="36" xfId="47" applyNumberFormat="1" applyFont="1" applyBorder="1">
      <alignment/>
      <protection/>
    </xf>
    <xf numFmtId="4" fontId="0" fillId="0" borderId="17" xfId="47" applyNumberFormat="1" applyFont="1" applyBorder="1">
      <alignment/>
      <protection/>
    </xf>
    <xf numFmtId="4" fontId="0" fillId="0" borderId="37" xfId="47" applyNumberFormat="1" applyFont="1" applyBorder="1">
      <alignment/>
      <protection/>
    </xf>
    <xf numFmtId="4" fontId="0" fillId="0" borderId="11" xfId="47" applyNumberFormat="1" applyFont="1" applyBorder="1">
      <alignment/>
      <protection/>
    </xf>
    <xf numFmtId="0" fontId="5" fillId="0" borderId="22" xfId="0" applyFont="1" applyBorder="1" applyAlignment="1">
      <alignment shrinkToFit="1"/>
    </xf>
    <xf numFmtId="4" fontId="0" fillId="0" borderId="42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left" vertical="top" wrapText="1"/>
    </xf>
    <xf numFmtId="4" fontId="8" fillId="0" borderId="40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/>
    </xf>
    <xf numFmtId="0" fontId="6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PageLayoutView="0" workbookViewId="0" topLeftCell="A1">
      <pane xSplit="1" ySplit="8" topLeftCell="I9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W124" sqref="W124"/>
    </sheetView>
  </sheetViews>
  <sheetFormatPr defaultColWidth="9.00390625" defaultRowHeight="12.75"/>
  <cols>
    <col min="1" max="1" width="33.375" style="0" customWidth="1"/>
    <col min="2" max="2" width="9.125" style="0" customWidth="1"/>
    <col min="3" max="4" width="9.00390625" style="0" customWidth="1"/>
    <col min="5" max="5" width="9.25390625" style="0" customWidth="1"/>
    <col min="6" max="7" width="9.125" style="0" customWidth="1"/>
    <col min="8" max="8" width="9.75390625" style="0" customWidth="1"/>
    <col min="9" max="9" width="9.375" style="0" customWidth="1"/>
    <col min="10" max="10" width="9.875" style="0" customWidth="1"/>
    <col min="11" max="12" width="9.00390625" style="0" customWidth="1"/>
    <col min="13" max="13" width="7.875" style="0" customWidth="1"/>
    <col min="14" max="14" width="8.00390625" style="0" customWidth="1"/>
    <col min="15" max="15" width="8.87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N1" s="176" t="s">
        <v>38</v>
      </c>
      <c r="O1" s="176"/>
    </row>
    <row r="3" spans="1:15" ht="27" customHeight="1">
      <c r="A3" s="177" t="s">
        <v>39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12.75">
      <c r="A4" s="179" t="s">
        <v>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ht="9.75" customHeight="1" thickBot="1"/>
    <row r="6" spans="1:15" ht="12.75">
      <c r="A6" s="166" t="s">
        <v>0</v>
      </c>
      <c r="B6" s="169" t="s">
        <v>1</v>
      </c>
      <c r="C6" s="170"/>
      <c r="D6" s="170"/>
      <c r="E6" s="171"/>
      <c r="F6" s="180" t="s">
        <v>4</v>
      </c>
      <c r="G6" s="181"/>
      <c r="H6" s="181"/>
      <c r="I6" s="181"/>
      <c r="J6" s="182"/>
      <c r="K6" s="183"/>
      <c r="L6" s="185" t="s">
        <v>8</v>
      </c>
      <c r="M6" s="181"/>
      <c r="N6" s="181"/>
      <c r="O6" s="183"/>
    </row>
    <row r="7" spans="1:15" ht="12.75">
      <c r="A7" s="167"/>
      <c r="B7" s="172" t="s">
        <v>40</v>
      </c>
      <c r="C7" s="174" t="s">
        <v>2</v>
      </c>
      <c r="D7" s="175" t="s">
        <v>3</v>
      </c>
      <c r="E7" s="164" t="s">
        <v>41</v>
      </c>
      <c r="F7" s="172" t="s">
        <v>40</v>
      </c>
      <c r="G7" s="174" t="s">
        <v>2</v>
      </c>
      <c r="H7" s="184"/>
      <c r="I7" s="184"/>
      <c r="J7" s="162" t="s">
        <v>3</v>
      </c>
      <c r="K7" s="164" t="s">
        <v>41</v>
      </c>
      <c r="L7" s="172" t="s">
        <v>40</v>
      </c>
      <c r="M7" s="160" t="s">
        <v>2</v>
      </c>
      <c r="N7" s="162" t="s">
        <v>3</v>
      </c>
      <c r="O7" s="164" t="s">
        <v>41</v>
      </c>
    </row>
    <row r="8" spans="1:15" ht="13.5" thickBot="1">
      <c r="A8" s="168"/>
      <c r="B8" s="173"/>
      <c r="C8" s="161"/>
      <c r="D8" s="163"/>
      <c r="E8" s="165"/>
      <c r="F8" s="173"/>
      <c r="G8" s="136" t="s">
        <v>5</v>
      </c>
      <c r="H8" s="2" t="s">
        <v>6</v>
      </c>
      <c r="I8" s="2" t="s">
        <v>7</v>
      </c>
      <c r="J8" s="163"/>
      <c r="K8" s="165"/>
      <c r="L8" s="173"/>
      <c r="M8" s="161"/>
      <c r="N8" s="163"/>
      <c r="O8" s="165"/>
    </row>
    <row r="9" spans="1:15" ht="12.75">
      <c r="A9" s="28" t="s">
        <v>14</v>
      </c>
      <c r="B9" s="112"/>
      <c r="C9" s="1"/>
      <c r="D9" s="130"/>
      <c r="E9" s="112"/>
      <c r="F9" s="140"/>
      <c r="G9" s="137"/>
      <c r="H9" s="5"/>
      <c r="I9" s="5"/>
      <c r="J9" s="6"/>
      <c r="K9" s="145"/>
      <c r="L9" s="146"/>
      <c r="M9" s="1"/>
      <c r="N9" s="130"/>
      <c r="O9" s="146"/>
    </row>
    <row r="10" spans="1:15" ht="12.75">
      <c r="A10" s="22" t="s">
        <v>142</v>
      </c>
      <c r="B10" s="113">
        <v>2665.1</v>
      </c>
      <c r="C10" s="8"/>
      <c r="D10" s="9"/>
      <c r="E10" s="113">
        <f>B10+C10-D10</f>
        <v>2665.1</v>
      </c>
      <c r="F10" s="115">
        <v>5659.8</v>
      </c>
      <c r="G10" s="138">
        <v>134621.2</v>
      </c>
      <c r="H10" s="12">
        <v>2478.9</v>
      </c>
      <c r="I10" s="88">
        <v>-134124.2</v>
      </c>
      <c r="J10" s="13">
        <v>2479.1</v>
      </c>
      <c r="K10" s="147">
        <f>(F10+G10+H10+I10-J10)</f>
        <v>6156.599999999982</v>
      </c>
      <c r="L10" s="113">
        <v>666.6</v>
      </c>
      <c r="M10" s="8"/>
      <c r="N10" s="9"/>
      <c r="O10" s="113">
        <f>L10+M10-N10</f>
        <v>666.6</v>
      </c>
    </row>
    <row r="11" spans="1:15" ht="13.5" thickBot="1">
      <c r="A11" s="4" t="s">
        <v>13</v>
      </c>
      <c r="B11" s="114">
        <f aca="true" t="shared" si="0" ref="B11:K11">B10</f>
        <v>2665.1</v>
      </c>
      <c r="C11" s="11">
        <f t="shared" si="0"/>
        <v>0</v>
      </c>
      <c r="D11" s="131">
        <f t="shared" si="0"/>
        <v>0</v>
      </c>
      <c r="E11" s="114">
        <f t="shared" si="0"/>
        <v>2665.1</v>
      </c>
      <c r="F11" s="114">
        <f t="shared" si="0"/>
        <v>5659.8</v>
      </c>
      <c r="G11" s="139">
        <f t="shared" si="0"/>
        <v>134621.2</v>
      </c>
      <c r="H11" s="10">
        <f t="shared" si="0"/>
        <v>2478.9</v>
      </c>
      <c r="I11" s="89">
        <f t="shared" si="0"/>
        <v>-134124.2</v>
      </c>
      <c r="J11" s="131">
        <f t="shared" si="0"/>
        <v>2479.1</v>
      </c>
      <c r="K11" s="114">
        <f t="shared" si="0"/>
        <v>6156.599999999982</v>
      </c>
      <c r="L11" s="114">
        <f>SUM(L10)</f>
        <v>666.6</v>
      </c>
      <c r="M11" s="11">
        <f>M10</f>
        <v>0</v>
      </c>
      <c r="N11" s="131">
        <f>N10</f>
        <v>0</v>
      </c>
      <c r="O11" s="114">
        <f>O10</f>
        <v>666.6</v>
      </c>
    </row>
    <row r="12" spans="1:15" ht="12.75">
      <c r="A12" s="103" t="s">
        <v>15</v>
      </c>
      <c r="B12" s="115"/>
      <c r="C12" s="14"/>
      <c r="D12" s="13"/>
      <c r="E12" s="115"/>
      <c r="F12" s="120"/>
      <c r="G12" s="107"/>
      <c r="H12" s="15"/>
      <c r="I12" s="15" t="s">
        <v>12</v>
      </c>
      <c r="J12" s="16"/>
      <c r="K12" s="120"/>
      <c r="L12" s="115"/>
      <c r="M12" s="14"/>
      <c r="N12" s="13"/>
      <c r="O12" s="115"/>
    </row>
    <row r="13" spans="1:15" ht="12.75">
      <c r="A13" s="102" t="s">
        <v>141</v>
      </c>
      <c r="B13" s="117">
        <v>711.6</v>
      </c>
      <c r="C13" s="84">
        <v>1236.3</v>
      </c>
      <c r="D13" s="83">
        <v>567.1</v>
      </c>
      <c r="E13" s="117">
        <v>1380.8</v>
      </c>
      <c r="F13" s="117">
        <v>14228.1</v>
      </c>
      <c r="G13" s="84">
        <v>13592.3</v>
      </c>
      <c r="H13" s="82"/>
      <c r="I13" s="82"/>
      <c r="J13" s="83">
        <v>15095.7</v>
      </c>
      <c r="K13" s="117">
        <v>12724.7</v>
      </c>
      <c r="L13" s="117"/>
      <c r="M13" s="84"/>
      <c r="N13" s="83"/>
      <c r="O13" s="117"/>
    </row>
    <row r="14" spans="1:15" ht="12.75">
      <c r="A14" s="81" t="s">
        <v>10</v>
      </c>
      <c r="B14" s="118">
        <v>40.5</v>
      </c>
      <c r="C14" s="87">
        <v>724</v>
      </c>
      <c r="D14" s="86">
        <v>169.8</v>
      </c>
      <c r="E14" s="119">
        <v>594.7</v>
      </c>
      <c r="F14" s="119">
        <v>5022.3</v>
      </c>
      <c r="G14" s="87">
        <v>8579.185</v>
      </c>
      <c r="H14" s="85">
        <v>1074.238</v>
      </c>
      <c r="I14" s="85">
        <v>150</v>
      </c>
      <c r="J14" s="86">
        <v>8851.2</v>
      </c>
      <c r="K14" s="119">
        <v>5974.5</v>
      </c>
      <c r="L14" s="119">
        <v>37</v>
      </c>
      <c r="M14" s="87"/>
      <c r="N14" s="86"/>
      <c r="O14" s="119">
        <v>37</v>
      </c>
    </row>
    <row r="15" spans="1:15" ht="12.75">
      <c r="A15" s="81" t="s">
        <v>11</v>
      </c>
      <c r="B15" s="119">
        <v>234.9</v>
      </c>
      <c r="C15" s="87"/>
      <c r="D15" s="86"/>
      <c r="E15" s="119">
        <v>234.9</v>
      </c>
      <c r="F15" s="119">
        <v>14.8</v>
      </c>
      <c r="G15" s="87"/>
      <c r="H15" s="85"/>
      <c r="I15" s="85"/>
      <c r="J15" s="86"/>
      <c r="K15" s="119">
        <v>14.8</v>
      </c>
      <c r="L15" s="119">
        <v>1.4</v>
      </c>
      <c r="M15" s="87"/>
      <c r="N15" s="86"/>
      <c r="O15" s="119">
        <v>1.4</v>
      </c>
    </row>
    <row r="16" spans="1:15" ht="12.75">
      <c r="A16" s="81" t="s">
        <v>28</v>
      </c>
      <c r="B16" s="119">
        <v>1864.8</v>
      </c>
      <c r="C16" s="87">
        <v>124.1</v>
      </c>
      <c r="D16" s="86">
        <v>14.4</v>
      </c>
      <c r="E16" s="119">
        <v>1974.5</v>
      </c>
      <c r="F16" s="119">
        <v>1382.7</v>
      </c>
      <c r="G16" s="87">
        <v>467.2</v>
      </c>
      <c r="H16" s="85"/>
      <c r="I16" s="85"/>
      <c r="J16" s="86">
        <v>467.2</v>
      </c>
      <c r="K16" s="119">
        <v>1382.7</v>
      </c>
      <c r="L16" s="119">
        <v>31.3</v>
      </c>
      <c r="M16" s="87"/>
      <c r="N16" s="86"/>
      <c r="O16" s="119">
        <v>31.3</v>
      </c>
    </row>
    <row r="17" spans="1:15" ht="12.75">
      <c r="A17" s="81" t="s">
        <v>29</v>
      </c>
      <c r="B17" s="119">
        <v>2098.1</v>
      </c>
      <c r="C17" s="87">
        <v>141.8</v>
      </c>
      <c r="D17" s="86"/>
      <c r="E17" s="119">
        <v>2239.9</v>
      </c>
      <c r="F17" s="119">
        <v>1372.2</v>
      </c>
      <c r="G17" s="87">
        <v>840.9</v>
      </c>
      <c r="H17" s="85"/>
      <c r="I17" s="85"/>
      <c r="J17" s="86">
        <v>1274.5</v>
      </c>
      <c r="K17" s="119">
        <v>938.6</v>
      </c>
      <c r="L17" s="119">
        <v>2568.9</v>
      </c>
      <c r="M17" s="87">
        <v>100</v>
      </c>
      <c r="N17" s="86">
        <v>172</v>
      </c>
      <c r="O17" s="119">
        <v>2496.9</v>
      </c>
    </row>
    <row r="18" spans="1:15" ht="13.5" thickBot="1">
      <c r="A18" s="4" t="s">
        <v>13</v>
      </c>
      <c r="B18" s="114">
        <f aca="true" t="shared" si="1" ref="B18:O18">SUM(B13:B17)</f>
        <v>4949.9</v>
      </c>
      <c r="C18" s="11">
        <f t="shared" si="1"/>
        <v>2226.2000000000003</v>
      </c>
      <c r="D18" s="131">
        <f t="shared" si="1"/>
        <v>751.3000000000001</v>
      </c>
      <c r="E18" s="114">
        <f t="shared" si="1"/>
        <v>6424.799999999999</v>
      </c>
      <c r="F18" s="114">
        <f t="shared" si="1"/>
        <v>22020.100000000002</v>
      </c>
      <c r="G18" s="11">
        <f t="shared" si="1"/>
        <v>23479.585000000003</v>
      </c>
      <c r="H18" s="10">
        <f t="shared" si="1"/>
        <v>1074.238</v>
      </c>
      <c r="I18" s="10">
        <f t="shared" si="1"/>
        <v>150</v>
      </c>
      <c r="J18" s="131">
        <f t="shared" si="1"/>
        <v>25688.600000000002</v>
      </c>
      <c r="K18" s="114">
        <f t="shared" si="1"/>
        <v>21035.3</v>
      </c>
      <c r="L18" s="114">
        <f t="shared" si="1"/>
        <v>2638.6</v>
      </c>
      <c r="M18" s="11">
        <f t="shared" si="1"/>
        <v>100</v>
      </c>
      <c r="N18" s="131">
        <f t="shared" si="1"/>
        <v>172</v>
      </c>
      <c r="O18" s="114">
        <f t="shared" si="1"/>
        <v>2566.6</v>
      </c>
    </row>
    <row r="19" spans="1:15" ht="12.75">
      <c r="A19" s="29" t="s">
        <v>16</v>
      </c>
      <c r="B19" s="120"/>
      <c r="C19" s="107"/>
      <c r="D19" s="16"/>
      <c r="E19" s="120"/>
      <c r="F19" s="115"/>
      <c r="G19" s="14"/>
      <c r="H19" s="12"/>
      <c r="I19" s="12"/>
      <c r="J19" s="13"/>
      <c r="K19" s="115"/>
      <c r="L19" s="120"/>
      <c r="M19" s="107"/>
      <c r="N19" s="16"/>
      <c r="O19" s="120"/>
    </row>
    <row r="20" spans="1:15" ht="12.75">
      <c r="A20" s="99" t="s">
        <v>143</v>
      </c>
      <c r="B20" s="121">
        <v>319.51000000000005</v>
      </c>
      <c r="C20" s="92">
        <v>8.9</v>
      </c>
      <c r="D20" s="91">
        <v>167</v>
      </c>
      <c r="E20" s="121">
        <f aca="true" t="shared" si="2" ref="E20:E29">SUM(B20:C20)-D20</f>
        <v>161.41000000000003</v>
      </c>
      <c r="F20" s="121">
        <v>159.29000000000002</v>
      </c>
      <c r="G20" s="92">
        <v>228.8</v>
      </c>
      <c r="H20" s="90"/>
      <c r="I20" s="90">
        <v>107</v>
      </c>
      <c r="J20" s="91">
        <v>450</v>
      </c>
      <c r="K20" s="121">
        <f>SUM(F20:I20)-J20</f>
        <v>45.09000000000003</v>
      </c>
      <c r="L20" s="121">
        <v>670.87</v>
      </c>
      <c r="M20" s="92"/>
      <c r="N20" s="91">
        <v>104</v>
      </c>
      <c r="O20" s="121">
        <f>SUM(L20:M20)-N20</f>
        <v>566.87</v>
      </c>
    </row>
    <row r="21" spans="1:15" ht="12.75">
      <c r="A21" s="100" t="s">
        <v>17</v>
      </c>
      <c r="B21" s="122">
        <v>491.5400000000001</v>
      </c>
      <c r="C21" s="95">
        <v>155</v>
      </c>
      <c r="D21" s="94">
        <v>160</v>
      </c>
      <c r="E21" s="122">
        <f t="shared" si="2"/>
        <v>486.5400000000001</v>
      </c>
      <c r="F21" s="122">
        <v>584.31</v>
      </c>
      <c r="G21" s="95">
        <v>233</v>
      </c>
      <c r="H21" s="93"/>
      <c r="I21" s="93"/>
      <c r="J21" s="94">
        <v>309.7</v>
      </c>
      <c r="K21" s="122">
        <f aca="true" t="shared" si="3" ref="K21:K29">SUM(F21:I21)-J21</f>
        <v>507.60999999999996</v>
      </c>
      <c r="L21" s="122">
        <v>90.47</v>
      </c>
      <c r="M21" s="95"/>
      <c r="N21" s="94"/>
      <c r="O21" s="122">
        <f aca="true" t="shared" si="4" ref="O21:O29">SUM(L21:M21)-N21</f>
        <v>90.47</v>
      </c>
    </row>
    <row r="22" spans="1:15" ht="12.75">
      <c r="A22" s="100" t="s">
        <v>144</v>
      </c>
      <c r="B22" s="122">
        <v>119.85000000000002</v>
      </c>
      <c r="C22" s="95">
        <v>866</v>
      </c>
      <c r="D22" s="94">
        <v>249</v>
      </c>
      <c r="E22" s="122">
        <f t="shared" si="2"/>
        <v>736.85</v>
      </c>
      <c r="F22" s="122">
        <v>2435.6400000000003</v>
      </c>
      <c r="G22" s="95">
        <v>3047.8</v>
      </c>
      <c r="H22" s="93">
        <v>8.3</v>
      </c>
      <c r="I22" s="93">
        <v>285</v>
      </c>
      <c r="J22" s="94">
        <v>5756.1</v>
      </c>
      <c r="K22" s="122">
        <f t="shared" si="3"/>
        <v>20.640000000000327</v>
      </c>
      <c r="L22" s="122"/>
      <c r="M22" s="95">
        <v>846.99</v>
      </c>
      <c r="N22" s="94"/>
      <c r="O22" s="122">
        <f t="shared" si="4"/>
        <v>846.99</v>
      </c>
    </row>
    <row r="23" spans="1:15" ht="12.75">
      <c r="A23" s="100" t="s">
        <v>145</v>
      </c>
      <c r="B23" s="122">
        <v>155.899</v>
      </c>
      <c r="C23" s="95">
        <v>304.051</v>
      </c>
      <c r="D23" s="94"/>
      <c r="E23" s="122">
        <f t="shared" si="2"/>
        <v>459.95</v>
      </c>
      <c r="F23" s="122">
        <v>5912.3910000000005</v>
      </c>
      <c r="G23" s="95">
        <v>8231.194</v>
      </c>
      <c r="H23" s="93">
        <v>975</v>
      </c>
      <c r="I23" s="93"/>
      <c r="J23" s="94">
        <v>10785.265</v>
      </c>
      <c r="K23" s="122">
        <f t="shared" si="3"/>
        <v>4333.32</v>
      </c>
      <c r="L23" s="122">
        <v>75.8</v>
      </c>
      <c r="M23" s="95">
        <v>40</v>
      </c>
      <c r="N23" s="94"/>
      <c r="O23" s="122">
        <f t="shared" si="4"/>
        <v>115.8</v>
      </c>
    </row>
    <row r="24" spans="1:15" ht="12.75">
      <c r="A24" s="100" t="s">
        <v>146</v>
      </c>
      <c r="B24" s="122">
        <v>116.78999999999999</v>
      </c>
      <c r="C24" s="95">
        <v>15.48</v>
      </c>
      <c r="D24" s="94">
        <v>15</v>
      </c>
      <c r="E24" s="122">
        <f t="shared" si="2"/>
        <v>117.26999999999998</v>
      </c>
      <c r="F24" s="122">
        <v>355.49</v>
      </c>
      <c r="G24" s="95">
        <v>128.42</v>
      </c>
      <c r="H24" s="93"/>
      <c r="I24" s="93"/>
      <c r="J24" s="94">
        <v>115.5</v>
      </c>
      <c r="K24" s="122">
        <f t="shared" si="3"/>
        <v>368.40999999999997</v>
      </c>
      <c r="L24" s="122">
        <v>13.38</v>
      </c>
      <c r="M24" s="95"/>
      <c r="N24" s="94"/>
      <c r="O24" s="122">
        <f t="shared" si="4"/>
        <v>13.38</v>
      </c>
    </row>
    <row r="25" spans="1:15" ht="12.75">
      <c r="A25" s="100" t="s">
        <v>147</v>
      </c>
      <c r="B25" s="122">
        <v>1619.85</v>
      </c>
      <c r="C25" s="95">
        <v>1002.2</v>
      </c>
      <c r="D25" s="94">
        <v>126.25</v>
      </c>
      <c r="E25" s="122">
        <f t="shared" si="2"/>
        <v>2495.8</v>
      </c>
      <c r="F25" s="122">
        <v>465.15</v>
      </c>
      <c r="G25" s="95">
        <v>107.11</v>
      </c>
      <c r="H25" s="93"/>
      <c r="I25" s="93"/>
      <c r="J25" s="94">
        <v>94.1</v>
      </c>
      <c r="K25" s="122">
        <f t="shared" si="3"/>
        <v>478.15999999999997</v>
      </c>
      <c r="L25" s="122">
        <v>353.91</v>
      </c>
      <c r="M25" s="95"/>
      <c r="N25" s="94"/>
      <c r="O25" s="122">
        <f t="shared" si="4"/>
        <v>353.91</v>
      </c>
    </row>
    <row r="26" spans="1:15" ht="12.75">
      <c r="A26" s="100" t="s">
        <v>148</v>
      </c>
      <c r="B26" s="122">
        <v>35.71</v>
      </c>
      <c r="C26" s="95">
        <v>286.7</v>
      </c>
      <c r="D26" s="94">
        <v>286.7</v>
      </c>
      <c r="E26" s="122">
        <f t="shared" si="2"/>
        <v>35.70999999999998</v>
      </c>
      <c r="F26" s="122">
        <v>568.4499999999999</v>
      </c>
      <c r="G26" s="95">
        <v>519.7</v>
      </c>
      <c r="H26" s="93"/>
      <c r="I26" s="93"/>
      <c r="J26" s="94">
        <v>904.7</v>
      </c>
      <c r="K26" s="122">
        <f t="shared" si="3"/>
        <v>183.45000000000005</v>
      </c>
      <c r="L26" s="122">
        <v>20</v>
      </c>
      <c r="M26" s="95"/>
      <c r="N26" s="94"/>
      <c r="O26" s="122">
        <f t="shared" si="4"/>
        <v>20</v>
      </c>
    </row>
    <row r="27" spans="1:15" ht="12.75">
      <c r="A27" s="100" t="s">
        <v>18</v>
      </c>
      <c r="B27" s="122">
        <v>196.124</v>
      </c>
      <c r="C27" s="95">
        <v>300</v>
      </c>
      <c r="D27" s="94">
        <v>346.03359</v>
      </c>
      <c r="E27" s="122">
        <f t="shared" si="2"/>
        <v>150.09041000000002</v>
      </c>
      <c r="F27" s="122">
        <v>433.03</v>
      </c>
      <c r="G27" s="95">
        <v>301.351</v>
      </c>
      <c r="H27" s="93"/>
      <c r="I27" s="93"/>
      <c r="J27" s="94">
        <v>407.5</v>
      </c>
      <c r="K27" s="122">
        <f t="shared" si="3"/>
        <v>326.881</v>
      </c>
      <c r="L27" s="122">
        <v>57.876</v>
      </c>
      <c r="M27" s="95">
        <v>71.63407000000001</v>
      </c>
      <c r="N27" s="94"/>
      <c r="O27" s="122">
        <f t="shared" si="4"/>
        <v>129.51007</v>
      </c>
    </row>
    <row r="28" spans="1:15" ht="12.75">
      <c r="A28" s="100" t="s">
        <v>19</v>
      </c>
      <c r="B28" s="122">
        <v>640.73</v>
      </c>
      <c r="C28" s="95">
        <v>180</v>
      </c>
      <c r="D28" s="94"/>
      <c r="E28" s="122">
        <f t="shared" si="2"/>
        <v>820.73</v>
      </c>
      <c r="F28" s="122">
        <v>4467.15</v>
      </c>
      <c r="G28" s="95">
        <v>288</v>
      </c>
      <c r="H28" s="93"/>
      <c r="I28" s="93"/>
      <c r="J28" s="94">
        <v>590</v>
      </c>
      <c r="K28" s="122">
        <f t="shared" si="3"/>
        <v>4165.15</v>
      </c>
      <c r="L28" s="122">
        <v>239</v>
      </c>
      <c r="M28" s="95">
        <v>91</v>
      </c>
      <c r="N28" s="94"/>
      <c r="O28" s="122">
        <f t="shared" si="4"/>
        <v>330</v>
      </c>
    </row>
    <row r="29" spans="1:15" ht="12.75">
      <c r="A29" s="101" t="s">
        <v>149</v>
      </c>
      <c r="B29" s="123">
        <v>845.01</v>
      </c>
      <c r="C29" s="98">
        <v>22</v>
      </c>
      <c r="D29" s="97"/>
      <c r="E29" s="123">
        <f t="shared" si="2"/>
        <v>867.01</v>
      </c>
      <c r="F29" s="123">
        <v>394.66</v>
      </c>
      <c r="G29" s="98">
        <v>213.9</v>
      </c>
      <c r="H29" s="96">
        <v>4140.7</v>
      </c>
      <c r="I29" s="96"/>
      <c r="J29" s="97">
        <v>1862.8</v>
      </c>
      <c r="K29" s="123">
        <f t="shared" si="3"/>
        <v>2886.46</v>
      </c>
      <c r="L29" s="123">
        <v>24.72</v>
      </c>
      <c r="M29" s="98"/>
      <c r="N29" s="97"/>
      <c r="O29" s="123">
        <f t="shared" si="4"/>
        <v>24.72</v>
      </c>
    </row>
    <row r="30" spans="1:15" ht="13.5" thickBot="1">
      <c r="A30" s="4" t="s">
        <v>13</v>
      </c>
      <c r="B30" s="124">
        <f aca="true" t="shared" si="5" ref="B30:O30">SUM(B20:B29)</f>
        <v>4541.013</v>
      </c>
      <c r="C30" s="17">
        <f t="shared" si="5"/>
        <v>3140.331</v>
      </c>
      <c r="D30" s="132">
        <f t="shared" si="5"/>
        <v>1349.98359</v>
      </c>
      <c r="E30" s="124">
        <f t="shared" si="5"/>
        <v>6331.360410000001</v>
      </c>
      <c r="F30" s="124">
        <f t="shared" si="5"/>
        <v>15775.561000000002</v>
      </c>
      <c r="G30" s="17">
        <f t="shared" si="5"/>
        <v>13299.275000000001</v>
      </c>
      <c r="H30" s="17">
        <f t="shared" si="5"/>
        <v>5124</v>
      </c>
      <c r="I30" s="17">
        <f t="shared" si="5"/>
        <v>392</v>
      </c>
      <c r="J30" s="142">
        <f t="shared" si="5"/>
        <v>21275.664999999997</v>
      </c>
      <c r="K30" s="124">
        <f t="shared" si="5"/>
        <v>13315.170999999998</v>
      </c>
      <c r="L30" s="124">
        <f t="shared" si="5"/>
        <v>1546.026</v>
      </c>
      <c r="M30" s="17">
        <f t="shared" si="5"/>
        <v>1049.62407</v>
      </c>
      <c r="N30" s="142">
        <f t="shared" si="5"/>
        <v>104</v>
      </c>
      <c r="O30" s="124">
        <f t="shared" si="5"/>
        <v>2491.6500699999997</v>
      </c>
    </row>
    <row r="31" spans="1:15" ht="12.75">
      <c r="A31" s="29" t="s">
        <v>42</v>
      </c>
      <c r="B31" s="115"/>
      <c r="C31" s="14"/>
      <c r="D31" s="13"/>
      <c r="E31" s="115"/>
      <c r="F31" s="115"/>
      <c r="G31" s="14"/>
      <c r="H31" s="12"/>
      <c r="I31" s="12"/>
      <c r="J31" s="13"/>
      <c r="K31" s="115"/>
      <c r="L31" s="115"/>
      <c r="M31" s="14"/>
      <c r="N31" s="13"/>
      <c r="O31" s="115"/>
    </row>
    <row r="32" spans="1:15" ht="12.75">
      <c r="A32" s="22" t="s">
        <v>150</v>
      </c>
      <c r="B32" s="116">
        <v>114</v>
      </c>
      <c r="C32" s="8">
        <v>262</v>
      </c>
      <c r="D32" s="9">
        <v>27</v>
      </c>
      <c r="E32" s="113">
        <f>B32+C32-D32</f>
        <v>349</v>
      </c>
      <c r="F32" s="113">
        <v>342</v>
      </c>
      <c r="G32" s="8">
        <v>366</v>
      </c>
      <c r="H32" s="7">
        <v>111</v>
      </c>
      <c r="I32" s="7"/>
      <c r="J32" s="9">
        <v>239</v>
      </c>
      <c r="K32" s="147">
        <f>(F32+G32+H32+I32-J32)</f>
        <v>580</v>
      </c>
      <c r="L32" s="113">
        <v>101</v>
      </c>
      <c r="M32" s="8">
        <v>261</v>
      </c>
      <c r="N32" s="9"/>
      <c r="O32" s="113">
        <f>L32+M32-N32</f>
        <v>362</v>
      </c>
    </row>
    <row r="33" spans="1:15" ht="13.5" thickBot="1">
      <c r="A33" s="4" t="s">
        <v>13</v>
      </c>
      <c r="B33" s="114">
        <f aca="true" t="shared" si="6" ref="B33:O33">B32</f>
        <v>114</v>
      </c>
      <c r="C33" s="11">
        <f t="shared" si="6"/>
        <v>262</v>
      </c>
      <c r="D33" s="131">
        <f t="shared" si="6"/>
        <v>27</v>
      </c>
      <c r="E33" s="114">
        <f t="shared" si="6"/>
        <v>349</v>
      </c>
      <c r="F33" s="114">
        <f t="shared" si="6"/>
        <v>342</v>
      </c>
      <c r="G33" s="11">
        <f t="shared" si="6"/>
        <v>366</v>
      </c>
      <c r="H33" s="10">
        <f t="shared" si="6"/>
        <v>111</v>
      </c>
      <c r="I33" s="10">
        <f t="shared" si="6"/>
        <v>0</v>
      </c>
      <c r="J33" s="131">
        <f t="shared" si="6"/>
        <v>239</v>
      </c>
      <c r="K33" s="114">
        <f t="shared" si="6"/>
        <v>580</v>
      </c>
      <c r="L33" s="114">
        <f t="shared" si="6"/>
        <v>101</v>
      </c>
      <c r="M33" s="11">
        <f t="shared" si="6"/>
        <v>261</v>
      </c>
      <c r="N33" s="131">
        <f t="shared" si="6"/>
        <v>0</v>
      </c>
      <c r="O33" s="114">
        <f t="shared" si="6"/>
        <v>362</v>
      </c>
    </row>
    <row r="34" spans="1:15" ht="12.75">
      <c r="A34" s="30" t="s">
        <v>20</v>
      </c>
      <c r="B34" s="120"/>
      <c r="C34" s="107"/>
      <c r="D34" s="16"/>
      <c r="E34" s="120"/>
      <c r="F34" s="120"/>
      <c r="G34" s="107"/>
      <c r="H34" s="15"/>
      <c r="I34" s="15"/>
      <c r="J34" s="16"/>
      <c r="K34" s="120"/>
      <c r="L34" s="120"/>
      <c r="M34" s="107"/>
      <c r="N34" s="16"/>
      <c r="O34" s="120"/>
    </row>
    <row r="35" spans="1:15" ht="12.75">
      <c r="A35" s="74" t="s">
        <v>36</v>
      </c>
      <c r="B35" s="125">
        <v>442</v>
      </c>
      <c r="C35" s="108">
        <v>98</v>
      </c>
      <c r="D35" s="80">
        <v>99</v>
      </c>
      <c r="E35" s="125">
        <f>B35+C35-D35</f>
        <v>441</v>
      </c>
      <c r="F35" s="125">
        <v>462</v>
      </c>
      <c r="G35" s="108">
        <v>1752</v>
      </c>
      <c r="H35" s="27">
        <v>524</v>
      </c>
      <c r="I35" s="27">
        <v>48</v>
      </c>
      <c r="J35" s="80">
        <v>2709</v>
      </c>
      <c r="K35" s="125">
        <f>F35+G35+H35+I35-J35</f>
        <v>77</v>
      </c>
      <c r="L35" s="125">
        <v>270</v>
      </c>
      <c r="M35" s="143">
        <v>5</v>
      </c>
      <c r="N35" s="149"/>
      <c r="O35" s="125">
        <f>L35+M35-N35</f>
        <v>275</v>
      </c>
    </row>
    <row r="36" spans="1:15" ht="12.75">
      <c r="A36" s="75" t="s">
        <v>21</v>
      </c>
      <c r="B36" s="126">
        <v>232.32</v>
      </c>
      <c r="C36" s="109">
        <v>79.09</v>
      </c>
      <c r="D36" s="133">
        <v>70.51</v>
      </c>
      <c r="E36" s="126">
        <f>B36+C36-D36</f>
        <v>240.89999999999998</v>
      </c>
      <c r="F36" s="126">
        <v>282.65</v>
      </c>
      <c r="G36" s="109">
        <v>703.16</v>
      </c>
      <c r="H36" s="26">
        <v>132</v>
      </c>
      <c r="I36" s="26"/>
      <c r="J36" s="133">
        <v>913.6</v>
      </c>
      <c r="K36" s="126">
        <f>F36+G36+H36+I36-J36</f>
        <v>204.20999999999992</v>
      </c>
      <c r="L36" s="126">
        <v>514.17</v>
      </c>
      <c r="M36" s="109">
        <v>72.1</v>
      </c>
      <c r="N36" s="133"/>
      <c r="O36" s="126">
        <f>L36+M36-N36</f>
        <v>586.27</v>
      </c>
    </row>
    <row r="37" spans="1:15" ht="12.75">
      <c r="A37" s="75" t="s">
        <v>22</v>
      </c>
      <c r="B37" s="126">
        <v>392</v>
      </c>
      <c r="C37" s="109">
        <v>68</v>
      </c>
      <c r="D37" s="133">
        <v>58</v>
      </c>
      <c r="E37" s="126">
        <f aca="true" t="shared" si="7" ref="E37:E54">B37+C37-D37</f>
        <v>402</v>
      </c>
      <c r="F37" s="126">
        <v>1008</v>
      </c>
      <c r="G37" s="109">
        <v>1680</v>
      </c>
      <c r="H37" s="26"/>
      <c r="I37" s="26"/>
      <c r="J37" s="133">
        <v>1519</v>
      </c>
      <c r="K37" s="126">
        <f aca="true" t="shared" si="8" ref="K37:K53">F37+G37+H37+I37-J37</f>
        <v>1169</v>
      </c>
      <c r="L37" s="126">
        <v>160</v>
      </c>
      <c r="M37" s="109"/>
      <c r="N37" s="133"/>
      <c r="O37" s="126">
        <f aca="true" t="shared" si="9" ref="O37:O53">L37+M37-N37</f>
        <v>160</v>
      </c>
    </row>
    <row r="38" spans="1:15" ht="12.75">
      <c r="A38" s="75" t="s">
        <v>131</v>
      </c>
      <c r="B38" s="126">
        <v>1836</v>
      </c>
      <c r="C38" s="109">
        <v>65</v>
      </c>
      <c r="D38" s="134">
        <v>98</v>
      </c>
      <c r="E38" s="126">
        <f t="shared" si="7"/>
        <v>1803</v>
      </c>
      <c r="F38" s="126">
        <v>3697</v>
      </c>
      <c r="G38" s="109">
        <v>1146</v>
      </c>
      <c r="H38" s="26"/>
      <c r="I38" s="26"/>
      <c r="J38" s="133">
        <v>3135</v>
      </c>
      <c r="K38" s="126">
        <f t="shared" si="8"/>
        <v>1708</v>
      </c>
      <c r="L38" s="126">
        <v>609</v>
      </c>
      <c r="M38" s="109"/>
      <c r="N38" s="133"/>
      <c r="O38" s="126">
        <f t="shared" si="9"/>
        <v>609</v>
      </c>
    </row>
    <row r="39" spans="1:15" ht="12.75">
      <c r="A39" s="75" t="s">
        <v>23</v>
      </c>
      <c r="B39" s="126">
        <v>831</v>
      </c>
      <c r="C39" s="109">
        <v>52</v>
      </c>
      <c r="D39" s="133">
        <v>11</v>
      </c>
      <c r="E39" s="126">
        <f t="shared" si="7"/>
        <v>872</v>
      </c>
      <c r="F39" s="125">
        <v>1992.51447</v>
      </c>
      <c r="G39" s="109">
        <v>4196.399</v>
      </c>
      <c r="H39" s="26"/>
      <c r="I39" s="26"/>
      <c r="J39" s="80">
        <v>4660.477</v>
      </c>
      <c r="K39" s="126">
        <f t="shared" si="8"/>
        <v>1528.4364700000006</v>
      </c>
      <c r="L39" s="126">
        <v>206</v>
      </c>
      <c r="M39" s="109"/>
      <c r="N39" s="133"/>
      <c r="O39" s="126">
        <f t="shared" si="9"/>
        <v>206</v>
      </c>
    </row>
    <row r="40" spans="1:15" ht="12.75">
      <c r="A40" s="76" t="s">
        <v>24</v>
      </c>
      <c r="B40" s="126">
        <v>149</v>
      </c>
      <c r="C40" s="109">
        <v>30</v>
      </c>
      <c r="D40" s="133">
        <v>17</v>
      </c>
      <c r="E40" s="126">
        <f t="shared" si="7"/>
        <v>162</v>
      </c>
      <c r="F40" s="126">
        <v>455</v>
      </c>
      <c r="G40" s="109">
        <v>588</v>
      </c>
      <c r="H40" s="26">
        <v>399</v>
      </c>
      <c r="I40" s="26"/>
      <c r="J40" s="133">
        <v>568</v>
      </c>
      <c r="K40" s="126">
        <f t="shared" si="8"/>
        <v>874</v>
      </c>
      <c r="L40" s="126">
        <v>58</v>
      </c>
      <c r="M40" s="109">
        <v>3</v>
      </c>
      <c r="N40" s="133"/>
      <c r="O40" s="126">
        <f t="shared" si="9"/>
        <v>61</v>
      </c>
    </row>
    <row r="41" spans="1:15" ht="12.75">
      <c r="A41" s="75" t="s">
        <v>132</v>
      </c>
      <c r="B41" s="126">
        <v>802</v>
      </c>
      <c r="C41" s="109">
        <v>85</v>
      </c>
      <c r="D41" s="133">
        <v>107</v>
      </c>
      <c r="E41" s="126">
        <f t="shared" si="7"/>
        <v>780</v>
      </c>
      <c r="F41" s="126">
        <v>1015</v>
      </c>
      <c r="G41" s="109">
        <v>2214</v>
      </c>
      <c r="H41" s="26"/>
      <c r="I41" s="26"/>
      <c r="J41" s="133">
        <v>2345</v>
      </c>
      <c r="K41" s="126">
        <f t="shared" si="8"/>
        <v>884</v>
      </c>
      <c r="L41" s="126">
        <v>839</v>
      </c>
      <c r="M41" s="109">
        <v>9</v>
      </c>
      <c r="N41" s="133"/>
      <c r="O41" s="126">
        <f t="shared" si="9"/>
        <v>848</v>
      </c>
    </row>
    <row r="42" spans="1:15" ht="13.5" thickBot="1">
      <c r="A42" s="150" t="s">
        <v>35</v>
      </c>
      <c r="B42" s="151">
        <v>1164</v>
      </c>
      <c r="C42" s="152">
        <v>77</v>
      </c>
      <c r="D42" s="153">
        <v>63</v>
      </c>
      <c r="E42" s="151">
        <f t="shared" si="7"/>
        <v>1178</v>
      </c>
      <c r="F42" s="151">
        <v>515.858</v>
      </c>
      <c r="G42" s="152">
        <v>437.144</v>
      </c>
      <c r="H42" s="154"/>
      <c r="I42" s="154"/>
      <c r="J42" s="153">
        <v>449.5</v>
      </c>
      <c r="K42" s="151">
        <f t="shared" si="8"/>
        <v>503.50199999999995</v>
      </c>
      <c r="L42" s="151">
        <v>378</v>
      </c>
      <c r="M42" s="152"/>
      <c r="N42" s="153"/>
      <c r="O42" s="151">
        <f t="shared" si="9"/>
        <v>378</v>
      </c>
    </row>
    <row r="43" spans="1:15" ht="12.75">
      <c r="A43" s="74" t="s">
        <v>25</v>
      </c>
      <c r="B43" s="125">
        <v>633</v>
      </c>
      <c r="C43" s="108">
        <v>72</v>
      </c>
      <c r="D43" s="80">
        <v>373</v>
      </c>
      <c r="E43" s="125">
        <f t="shared" si="7"/>
        <v>332</v>
      </c>
      <c r="F43" s="125">
        <v>488.17773</v>
      </c>
      <c r="G43" s="108">
        <v>896.7315</v>
      </c>
      <c r="H43" s="27">
        <v>136.8906</v>
      </c>
      <c r="I43" s="27">
        <v>300</v>
      </c>
      <c r="J43" s="80">
        <v>1596.484</v>
      </c>
      <c r="K43" s="125">
        <f t="shared" si="8"/>
        <v>225.31583</v>
      </c>
      <c r="L43" s="125">
        <v>309</v>
      </c>
      <c r="M43" s="108">
        <v>12</v>
      </c>
      <c r="N43" s="80"/>
      <c r="O43" s="125">
        <f t="shared" si="9"/>
        <v>321</v>
      </c>
    </row>
    <row r="44" spans="1:15" ht="12.75">
      <c r="A44" s="75" t="s">
        <v>133</v>
      </c>
      <c r="B44" s="126">
        <v>823</v>
      </c>
      <c r="C44" s="109">
        <v>193</v>
      </c>
      <c r="D44" s="133">
        <v>276</v>
      </c>
      <c r="E44" s="126">
        <f t="shared" si="7"/>
        <v>740</v>
      </c>
      <c r="F44" s="126">
        <v>269</v>
      </c>
      <c r="G44" s="109">
        <v>342</v>
      </c>
      <c r="H44" s="26"/>
      <c r="I44" s="26">
        <v>180</v>
      </c>
      <c r="J44" s="133">
        <v>768</v>
      </c>
      <c r="K44" s="126">
        <f t="shared" si="8"/>
        <v>23</v>
      </c>
      <c r="L44" s="126">
        <v>77</v>
      </c>
      <c r="M44" s="109">
        <v>26</v>
      </c>
      <c r="N44" s="133"/>
      <c r="O44" s="126">
        <f t="shared" si="9"/>
        <v>103</v>
      </c>
    </row>
    <row r="45" spans="1:15" ht="12.75">
      <c r="A45" s="76" t="s">
        <v>134</v>
      </c>
      <c r="B45" s="126">
        <v>1090.98</v>
      </c>
      <c r="C45" s="109">
        <v>25.646</v>
      </c>
      <c r="D45" s="133">
        <v>243</v>
      </c>
      <c r="E45" s="126">
        <f t="shared" si="7"/>
        <v>873.626</v>
      </c>
      <c r="F45" s="126">
        <v>102.922</v>
      </c>
      <c r="G45" s="109">
        <v>1144.19</v>
      </c>
      <c r="H45" s="26">
        <v>230</v>
      </c>
      <c r="I45" s="26">
        <v>220</v>
      </c>
      <c r="J45" s="133">
        <v>1484.112</v>
      </c>
      <c r="K45" s="126">
        <f t="shared" si="8"/>
        <v>213</v>
      </c>
      <c r="L45" s="126">
        <v>198.366</v>
      </c>
      <c r="M45" s="109"/>
      <c r="N45" s="133"/>
      <c r="O45" s="126">
        <f t="shared" si="9"/>
        <v>198.366</v>
      </c>
    </row>
    <row r="46" spans="1:15" ht="12.75">
      <c r="A46" s="77" t="s">
        <v>37</v>
      </c>
      <c r="B46" s="126">
        <v>1102</v>
      </c>
      <c r="C46" s="109">
        <v>346</v>
      </c>
      <c r="D46" s="133">
        <v>250</v>
      </c>
      <c r="E46" s="126">
        <f t="shared" si="7"/>
        <v>1198</v>
      </c>
      <c r="F46" s="126">
        <v>858</v>
      </c>
      <c r="G46" s="109">
        <v>1789</v>
      </c>
      <c r="H46" s="26"/>
      <c r="I46" s="26"/>
      <c r="J46" s="133">
        <v>1454</v>
      </c>
      <c r="K46" s="126">
        <f t="shared" si="8"/>
        <v>1193</v>
      </c>
      <c r="L46" s="126">
        <v>338</v>
      </c>
      <c r="M46" s="109">
        <v>2</v>
      </c>
      <c r="N46" s="133"/>
      <c r="O46" s="126">
        <f t="shared" si="9"/>
        <v>340</v>
      </c>
    </row>
    <row r="47" spans="1:15" ht="25.5">
      <c r="A47" s="78" t="s">
        <v>135</v>
      </c>
      <c r="B47" s="126">
        <v>1532.323</v>
      </c>
      <c r="C47" s="109">
        <v>30.629</v>
      </c>
      <c r="D47" s="133">
        <v>75.576</v>
      </c>
      <c r="E47" s="126">
        <f t="shared" si="7"/>
        <v>1487.376</v>
      </c>
      <c r="F47" s="126">
        <v>312.632</v>
      </c>
      <c r="G47" s="109">
        <v>1101.405</v>
      </c>
      <c r="H47" s="26"/>
      <c r="I47" s="26"/>
      <c r="J47" s="133">
        <v>1207.407</v>
      </c>
      <c r="K47" s="126">
        <f t="shared" si="8"/>
        <v>206.6300000000001</v>
      </c>
      <c r="L47" s="126">
        <v>339.521</v>
      </c>
      <c r="M47" s="109">
        <v>50</v>
      </c>
      <c r="N47" s="133"/>
      <c r="O47" s="126">
        <f t="shared" si="9"/>
        <v>389.521</v>
      </c>
    </row>
    <row r="48" spans="1:15" ht="25.5">
      <c r="A48" s="78" t="s">
        <v>31</v>
      </c>
      <c r="B48" s="126">
        <v>768</v>
      </c>
      <c r="C48" s="109">
        <v>10</v>
      </c>
      <c r="D48" s="133">
        <v>27</v>
      </c>
      <c r="E48" s="126">
        <f t="shared" si="7"/>
        <v>751</v>
      </c>
      <c r="F48" s="126">
        <v>1431</v>
      </c>
      <c r="G48" s="109">
        <v>2350</v>
      </c>
      <c r="H48" s="26">
        <v>204</v>
      </c>
      <c r="I48" s="26"/>
      <c r="J48" s="133">
        <v>3916</v>
      </c>
      <c r="K48" s="126">
        <f t="shared" si="8"/>
        <v>69</v>
      </c>
      <c r="L48" s="126">
        <v>101</v>
      </c>
      <c r="M48" s="109">
        <v>8</v>
      </c>
      <c r="N48" s="133"/>
      <c r="O48" s="126">
        <f t="shared" si="9"/>
        <v>109</v>
      </c>
    </row>
    <row r="49" spans="1:15" ht="12.75">
      <c r="A49" s="78" t="s">
        <v>32</v>
      </c>
      <c r="B49" s="126">
        <v>939</v>
      </c>
      <c r="C49" s="109">
        <v>210</v>
      </c>
      <c r="D49" s="133">
        <v>20</v>
      </c>
      <c r="E49" s="126">
        <f t="shared" si="7"/>
        <v>1129</v>
      </c>
      <c r="F49" s="126">
        <v>1662</v>
      </c>
      <c r="G49" s="109">
        <v>1778</v>
      </c>
      <c r="H49" s="26"/>
      <c r="I49" s="26"/>
      <c r="J49" s="133">
        <v>2177</v>
      </c>
      <c r="K49" s="126">
        <f t="shared" si="8"/>
        <v>1263</v>
      </c>
      <c r="L49" s="126">
        <v>552</v>
      </c>
      <c r="M49" s="109">
        <v>20</v>
      </c>
      <c r="N49" s="133"/>
      <c r="O49" s="126">
        <f t="shared" si="9"/>
        <v>572</v>
      </c>
    </row>
    <row r="50" spans="1:15" ht="12.75">
      <c r="A50" s="75" t="s">
        <v>33</v>
      </c>
      <c r="B50" s="126">
        <v>2297</v>
      </c>
      <c r="C50" s="109">
        <v>10</v>
      </c>
      <c r="D50" s="133">
        <v>33</v>
      </c>
      <c r="E50" s="126">
        <f t="shared" si="7"/>
        <v>2274</v>
      </c>
      <c r="F50" s="126">
        <v>4250</v>
      </c>
      <c r="G50" s="109">
        <v>2806</v>
      </c>
      <c r="H50" s="26"/>
      <c r="I50" s="26"/>
      <c r="J50" s="133">
        <v>2540</v>
      </c>
      <c r="K50" s="126">
        <f t="shared" si="8"/>
        <v>4516</v>
      </c>
      <c r="L50" s="126">
        <v>202</v>
      </c>
      <c r="M50" s="109">
        <v>19</v>
      </c>
      <c r="N50" s="133"/>
      <c r="O50" s="126">
        <f t="shared" si="9"/>
        <v>221</v>
      </c>
    </row>
    <row r="51" spans="1:15" ht="25.5">
      <c r="A51" s="78" t="s">
        <v>136</v>
      </c>
      <c r="B51" s="126">
        <v>658</v>
      </c>
      <c r="C51" s="109">
        <v>87</v>
      </c>
      <c r="D51" s="133">
        <v>58</v>
      </c>
      <c r="E51" s="126">
        <f t="shared" si="7"/>
        <v>687</v>
      </c>
      <c r="F51" s="126">
        <v>140</v>
      </c>
      <c r="G51" s="109">
        <v>1286</v>
      </c>
      <c r="H51" s="26"/>
      <c r="I51" s="26"/>
      <c r="J51" s="133">
        <v>1134</v>
      </c>
      <c r="K51" s="126">
        <f t="shared" si="8"/>
        <v>292</v>
      </c>
      <c r="L51" s="126">
        <v>383</v>
      </c>
      <c r="M51" s="109">
        <v>30</v>
      </c>
      <c r="N51" s="133"/>
      <c r="O51" s="126">
        <f t="shared" si="9"/>
        <v>413</v>
      </c>
    </row>
    <row r="52" spans="1:15" ht="25.5">
      <c r="A52" s="79" t="s">
        <v>137</v>
      </c>
      <c r="B52" s="126">
        <v>580</v>
      </c>
      <c r="C52" s="109">
        <v>38</v>
      </c>
      <c r="D52" s="133">
        <v>35</v>
      </c>
      <c r="E52" s="126">
        <f t="shared" si="7"/>
        <v>583</v>
      </c>
      <c r="F52" s="126">
        <v>1157</v>
      </c>
      <c r="G52" s="109">
        <v>2369</v>
      </c>
      <c r="H52" s="26"/>
      <c r="I52" s="26"/>
      <c r="J52" s="133">
        <v>2151</v>
      </c>
      <c r="K52" s="126">
        <f t="shared" si="8"/>
        <v>1375</v>
      </c>
      <c r="L52" s="126">
        <v>850</v>
      </c>
      <c r="M52" s="109">
        <v>10</v>
      </c>
      <c r="N52" s="133"/>
      <c r="O52" s="126">
        <f t="shared" si="9"/>
        <v>860</v>
      </c>
    </row>
    <row r="53" spans="1:15" ht="12.75">
      <c r="A53" s="75" t="s">
        <v>34</v>
      </c>
      <c r="B53" s="126">
        <v>420</v>
      </c>
      <c r="C53" s="109">
        <v>60</v>
      </c>
      <c r="D53" s="133"/>
      <c r="E53" s="126">
        <f t="shared" si="7"/>
        <v>480</v>
      </c>
      <c r="F53" s="126">
        <v>3598</v>
      </c>
      <c r="G53" s="109">
        <v>3786</v>
      </c>
      <c r="H53" s="26"/>
      <c r="I53" s="26">
        <v>35</v>
      </c>
      <c r="J53" s="133">
        <v>6098</v>
      </c>
      <c r="K53" s="126">
        <f t="shared" si="8"/>
        <v>1321</v>
      </c>
      <c r="L53" s="126">
        <v>70</v>
      </c>
      <c r="M53" s="109">
        <v>3</v>
      </c>
      <c r="N53" s="133"/>
      <c r="O53" s="126">
        <f t="shared" si="9"/>
        <v>73</v>
      </c>
    </row>
    <row r="54" spans="1:15" ht="12.75">
      <c r="A54" s="79" t="s">
        <v>138</v>
      </c>
      <c r="B54" s="126">
        <v>658</v>
      </c>
      <c r="C54" s="109">
        <v>195</v>
      </c>
      <c r="D54" s="133">
        <v>38</v>
      </c>
      <c r="E54" s="126">
        <f t="shared" si="7"/>
        <v>815</v>
      </c>
      <c r="F54" s="126">
        <v>1325</v>
      </c>
      <c r="G54" s="109">
        <v>2464</v>
      </c>
      <c r="H54" s="26"/>
      <c r="I54" s="26"/>
      <c r="J54" s="133">
        <v>2593</v>
      </c>
      <c r="K54" s="126">
        <f>F54+G54+H54+I54-J54</f>
        <v>1196</v>
      </c>
      <c r="L54" s="126">
        <v>844</v>
      </c>
      <c r="M54" s="109">
        <v>132</v>
      </c>
      <c r="N54" s="133"/>
      <c r="O54" s="126">
        <f>L54+M54-N54</f>
        <v>976</v>
      </c>
    </row>
    <row r="55" spans="1:15" ht="12.75">
      <c r="A55" s="75" t="s">
        <v>26</v>
      </c>
      <c r="B55" s="126">
        <v>171</v>
      </c>
      <c r="C55" s="109">
        <v>56</v>
      </c>
      <c r="D55" s="133">
        <v>10</v>
      </c>
      <c r="E55" s="126">
        <f>B55+C55-D55</f>
        <v>217</v>
      </c>
      <c r="F55" s="126">
        <v>283</v>
      </c>
      <c r="G55" s="109">
        <v>495</v>
      </c>
      <c r="H55" s="26"/>
      <c r="I55" s="26"/>
      <c r="J55" s="133">
        <v>495</v>
      </c>
      <c r="K55" s="126">
        <f>F55+G55+H55+I55-J55</f>
        <v>283</v>
      </c>
      <c r="L55" s="148">
        <v>150</v>
      </c>
      <c r="M55" s="144">
        <v>35</v>
      </c>
      <c r="N55" s="134"/>
      <c r="O55" s="148">
        <f>L55+M55-N55</f>
        <v>185</v>
      </c>
    </row>
    <row r="56" spans="1:15" ht="12.75">
      <c r="A56" s="75" t="s">
        <v>27</v>
      </c>
      <c r="B56" s="126">
        <v>340</v>
      </c>
      <c r="C56" s="109">
        <v>233</v>
      </c>
      <c r="D56" s="133">
        <v>262</v>
      </c>
      <c r="E56" s="126">
        <f>B56+C56-D56</f>
        <v>311</v>
      </c>
      <c r="F56" s="126">
        <v>1047</v>
      </c>
      <c r="G56" s="109">
        <v>1185</v>
      </c>
      <c r="H56" s="26">
        <v>110</v>
      </c>
      <c r="I56" s="26">
        <v>295</v>
      </c>
      <c r="J56" s="133">
        <v>2468</v>
      </c>
      <c r="K56" s="126">
        <f>F56+G56+H56+I56-J56</f>
        <v>169</v>
      </c>
      <c r="L56" s="126">
        <v>500</v>
      </c>
      <c r="M56" s="109">
        <v>50</v>
      </c>
      <c r="N56" s="133"/>
      <c r="O56" s="126">
        <f>L56+M56-N56</f>
        <v>550</v>
      </c>
    </row>
    <row r="57" spans="1:15" ht="12.75">
      <c r="A57" s="75" t="s">
        <v>139</v>
      </c>
      <c r="B57" s="126">
        <v>627</v>
      </c>
      <c r="C57" s="109">
        <v>93</v>
      </c>
      <c r="D57" s="133">
        <v>30</v>
      </c>
      <c r="E57" s="126">
        <f>B57+C57-D57</f>
        <v>690</v>
      </c>
      <c r="F57" s="126">
        <v>1107</v>
      </c>
      <c r="G57" s="109">
        <v>1559</v>
      </c>
      <c r="H57" s="26"/>
      <c r="I57" s="26"/>
      <c r="J57" s="133">
        <v>2021</v>
      </c>
      <c r="K57" s="126">
        <f>F57+G57+H57+I57-J57</f>
        <v>645</v>
      </c>
      <c r="L57" s="126">
        <v>240</v>
      </c>
      <c r="M57" s="109">
        <v>30</v>
      </c>
      <c r="N57" s="133"/>
      <c r="O57" s="126">
        <f>L57+M57-N57</f>
        <v>270</v>
      </c>
    </row>
    <row r="58" spans="1:15" ht="12.75">
      <c r="A58" s="75" t="s">
        <v>140</v>
      </c>
      <c r="B58" s="126">
        <v>120</v>
      </c>
      <c r="C58" s="109">
        <v>71</v>
      </c>
      <c r="D58" s="133"/>
      <c r="E58" s="126">
        <f>B58+C58-D58</f>
        <v>191</v>
      </c>
      <c r="F58" s="126">
        <v>1386</v>
      </c>
      <c r="G58" s="109">
        <v>722</v>
      </c>
      <c r="H58" s="26"/>
      <c r="I58" s="26"/>
      <c r="J58" s="133">
        <v>1469</v>
      </c>
      <c r="K58" s="126">
        <f>F58+G58+H58+I58-J58</f>
        <v>639</v>
      </c>
      <c r="L58" s="126">
        <v>285</v>
      </c>
      <c r="M58" s="109">
        <v>10</v>
      </c>
      <c r="N58" s="133"/>
      <c r="O58" s="126">
        <f>L58+M58-N58</f>
        <v>295</v>
      </c>
    </row>
    <row r="59" spans="1:15" ht="13.5" thickBot="1">
      <c r="A59" s="104" t="s">
        <v>13</v>
      </c>
      <c r="B59" s="127">
        <f>SUM(B35:B58)</f>
        <v>18607.623</v>
      </c>
      <c r="C59" s="110">
        <f>SUM(C35:C58)</f>
        <v>2284.365</v>
      </c>
      <c r="D59" s="135">
        <f>SUM(D35:D58)</f>
        <v>2254.0860000000002</v>
      </c>
      <c r="E59" s="141">
        <f>SUM(E35:E58)</f>
        <v>18637.902000000002</v>
      </c>
      <c r="F59" s="141">
        <f>SUM(F35:F58)</f>
        <v>28844.7542</v>
      </c>
      <c r="G59" s="110">
        <f aca="true" t="shared" si="10" ref="G59:O59">SUM(G35:G58)</f>
        <v>38790.029500000004</v>
      </c>
      <c r="H59" s="105">
        <f t="shared" si="10"/>
        <v>1735.8906</v>
      </c>
      <c r="I59" s="105">
        <f t="shared" si="10"/>
        <v>1078</v>
      </c>
      <c r="J59" s="135">
        <f t="shared" si="10"/>
        <v>49871.58</v>
      </c>
      <c r="K59" s="141">
        <f t="shared" si="10"/>
        <v>20577.0943</v>
      </c>
      <c r="L59" s="141">
        <f t="shared" si="10"/>
        <v>8473.057</v>
      </c>
      <c r="M59" s="110">
        <f t="shared" si="10"/>
        <v>526.1</v>
      </c>
      <c r="N59" s="135">
        <f t="shared" si="10"/>
        <v>0</v>
      </c>
      <c r="O59" s="141">
        <f t="shared" si="10"/>
        <v>8999.157</v>
      </c>
    </row>
    <row r="60" spans="1:15" ht="12.75">
      <c r="A60" s="30" t="s">
        <v>30</v>
      </c>
      <c r="B60" s="128"/>
      <c r="C60" s="19"/>
      <c r="D60" s="20"/>
      <c r="E60" s="128"/>
      <c r="F60" s="128"/>
      <c r="G60" s="19"/>
      <c r="H60" s="18"/>
      <c r="I60" s="18"/>
      <c r="J60" s="20"/>
      <c r="K60" s="128"/>
      <c r="L60" s="128"/>
      <c r="M60" s="19"/>
      <c r="N60" s="20"/>
      <c r="O60" s="128"/>
    </row>
    <row r="61" spans="1:15" ht="12.75" customHeight="1">
      <c r="A61" s="22" t="s">
        <v>43</v>
      </c>
      <c r="B61" s="51">
        <v>1847.79386</v>
      </c>
      <c r="C61" s="35">
        <v>2352.74904</v>
      </c>
      <c r="D61" s="37">
        <v>2251.78953</v>
      </c>
      <c r="E61" s="106">
        <v>1948.7533700000006</v>
      </c>
      <c r="F61" s="51">
        <v>25.88644</v>
      </c>
      <c r="G61" s="35">
        <v>424.973</v>
      </c>
      <c r="H61" s="36">
        <v>149.999</v>
      </c>
      <c r="I61" s="36">
        <v>1010.96834</v>
      </c>
      <c r="J61" s="37">
        <v>1603.76734</v>
      </c>
      <c r="K61" s="106">
        <v>8.05943999999971</v>
      </c>
      <c r="L61" s="51">
        <v>300</v>
      </c>
      <c r="M61" s="35">
        <v>100</v>
      </c>
      <c r="N61" s="37">
        <v>117.028</v>
      </c>
      <c r="O61" s="106">
        <v>282.972</v>
      </c>
    </row>
    <row r="62" spans="1:15" ht="12.75" customHeight="1">
      <c r="A62" s="31" t="s">
        <v>44</v>
      </c>
      <c r="B62" s="38">
        <v>1100.14518</v>
      </c>
      <c r="C62" s="39">
        <v>1038.64146</v>
      </c>
      <c r="D62" s="40">
        <v>1247.52285</v>
      </c>
      <c r="E62" s="41">
        <v>891.2637899999995</v>
      </c>
      <c r="F62" s="38">
        <v>177.22149</v>
      </c>
      <c r="G62" s="39">
        <v>229.695</v>
      </c>
      <c r="H62" s="42">
        <v>1305</v>
      </c>
      <c r="I62" s="42"/>
      <c r="J62" s="40">
        <v>1511.4</v>
      </c>
      <c r="K62" s="41">
        <v>200.51649</v>
      </c>
      <c r="L62" s="43">
        <v>77.218</v>
      </c>
      <c r="M62" s="39">
        <v>19.4</v>
      </c>
      <c r="N62" s="40">
        <v>40.222</v>
      </c>
      <c r="O62" s="41">
        <v>56.396</v>
      </c>
    </row>
    <row r="63" spans="1:15" ht="12.75" customHeight="1">
      <c r="A63" s="32" t="s">
        <v>45</v>
      </c>
      <c r="B63" s="44">
        <v>716.1615</v>
      </c>
      <c r="C63" s="45">
        <v>362.05841</v>
      </c>
      <c r="D63" s="46">
        <v>707.1402099999999</v>
      </c>
      <c r="E63" s="47">
        <v>371.07969999999995</v>
      </c>
      <c r="F63" s="44">
        <v>234.01354999999998</v>
      </c>
      <c r="G63" s="45">
        <v>160.404</v>
      </c>
      <c r="H63" s="48"/>
      <c r="I63" s="48">
        <v>109.26041000000001</v>
      </c>
      <c r="J63" s="46">
        <v>208.7095</v>
      </c>
      <c r="K63" s="49">
        <v>294.96845999999994</v>
      </c>
      <c r="L63" s="44">
        <v>11.746</v>
      </c>
      <c r="M63" s="45">
        <v>12</v>
      </c>
      <c r="N63" s="46"/>
      <c r="O63" s="47">
        <v>23.746</v>
      </c>
    </row>
    <row r="64" spans="1:15" ht="12.75" customHeight="1">
      <c r="A64" s="31" t="s">
        <v>46</v>
      </c>
      <c r="B64" s="43">
        <v>1485.61931</v>
      </c>
      <c r="C64" s="50">
        <v>1077.22939</v>
      </c>
      <c r="D64" s="40">
        <v>285.68672999999995</v>
      </c>
      <c r="E64" s="41">
        <v>2277.16197</v>
      </c>
      <c r="F64" s="51">
        <v>286.77883</v>
      </c>
      <c r="G64" s="35">
        <v>144.576</v>
      </c>
      <c r="H64" s="36"/>
      <c r="I64" s="36"/>
      <c r="J64" s="37">
        <v>210.513</v>
      </c>
      <c r="K64" s="41">
        <v>220.84183000000002</v>
      </c>
      <c r="L64" s="38">
        <v>155.04424</v>
      </c>
      <c r="M64" s="39">
        <v>36.6</v>
      </c>
      <c r="N64" s="40"/>
      <c r="O64" s="41">
        <v>191.64424</v>
      </c>
    </row>
    <row r="65" spans="1:15" ht="12.75" customHeight="1">
      <c r="A65" s="31" t="s">
        <v>47</v>
      </c>
      <c r="B65" s="38">
        <v>493.63935</v>
      </c>
      <c r="C65" s="39">
        <v>207.82139999999998</v>
      </c>
      <c r="D65" s="40">
        <v>239.143</v>
      </c>
      <c r="E65" s="41">
        <v>462.31775</v>
      </c>
      <c r="F65" s="38">
        <v>0.8654</v>
      </c>
      <c r="G65" s="39">
        <v>411.0369</v>
      </c>
      <c r="H65" s="42"/>
      <c r="I65" s="42"/>
      <c r="J65" s="40">
        <v>343.9</v>
      </c>
      <c r="K65" s="41">
        <v>68.00230000000005</v>
      </c>
      <c r="L65" s="38">
        <v>110.278</v>
      </c>
      <c r="M65" s="39">
        <v>169.32</v>
      </c>
      <c r="N65" s="40"/>
      <c r="O65" s="41">
        <v>279.598</v>
      </c>
    </row>
    <row r="66" spans="1:15" ht="12.75" customHeight="1">
      <c r="A66" s="31" t="s">
        <v>48</v>
      </c>
      <c r="B66" s="38">
        <v>807.39686</v>
      </c>
      <c r="C66" s="39">
        <v>152.48709</v>
      </c>
      <c r="D66" s="40">
        <v>728.0048</v>
      </c>
      <c r="E66" s="41">
        <v>231.8791499999999</v>
      </c>
      <c r="F66" s="38">
        <v>273.06491</v>
      </c>
      <c r="G66" s="39">
        <v>651.9298</v>
      </c>
      <c r="H66" s="42">
        <v>2185.339</v>
      </c>
      <c r="I66" s="42"/>
      <c r="J66" s="40">
        <v>2868.989</v>
      </c>
      <c r="K66" s="41">
        <v>241.34470999999996</v>
      </c>
      <c r="L66" s="38">
        <v>117.888</v>
      </c>
      <c r="M66" s="39">
        <v>40</v>
      </c>
      <c r="N66" s="40">
        <v>18.519</v>
      </c>
      <c r="O66" s="41">
        <v>139.369</v>
      </c>
    </row>
    <row r="67" spans="1:15" ht="12.75" customHeight="1">
      <c r="A67" s="31" t="s">
        <v>49</v>
      </c>
      <c r="B67" s="38">
        <v>2218.99269</v>
      </c>
      <c r="C67" s="39">
        <v>3585.5823</v>
      </c>
      <c r="D67" s="40">
        <v>1574.54355</v>
      </c>
      <c r="E67" s="41">
        <v>4230.031440000001</v>
      </c>
      <c r="F67" s="38">
        <v>1085.5903799999999</v>
      </c>
      <c r="G67" s="39">
        <v>1457.86</v>
      </c>
      <c r="H67" s="42"/>
      <c r="I67" s="42">
        <v>175.2946</v>
      </c>
      <c r="J67" s="40">
        <v>1154.1</v>
      </c>
      <c r="K67" s="41">
        <v>1564.64498</v>
      </c>
      <c r="L67" s="38">
        <v>371.452</v>
      </c>
      <c r="M67" s="39">
        <v>50</v>
      </c>
      <c r="N67" s="40">
        <v>73.112</v>
      </c>
      <c r="O67" s="41">
        <v>348.34</v>
      </c>
    </row>
    <row r="68" spans="1:15" ht="12.75" customHeight="1">
      <c r="A68" s="31" t="s">
        <v>50</v>
      </c>
      <c r="B68" s="38">
        <v>1184.65926</v>
      </c>
      <c r="C68" s="39">
        <v>3036.7782599999996</v>
      </c>
      <c r="D68" s="40">
        <v>908.29859</v>
      </c>
      <c r="E68" s="41">
        <v>3313.1389299999996</v>
      </c>
      <c r="F68" s="38">
        <v>2021.5595700000001</v>
      </c>
      <c r="G68" s="39">
        <v>2012.025</v>
      </c>
      <c r="H68" s="42"/>
      <c r="I68" s="42">
        <v>7.8</v>
      </c>
      <c r="J68" s="40">
        <v>1561.9438300000002</v>
      </c>
      <c r="K68" s="41">
        <v>2479.44074</v>
      </c>
      <c r="L68" s="38">
        <v>245.68</v>
      </c>
      <c r="M68" s="39"/>
      <c r="N68" s="40">
        <v>32.636</v>
      </c>
      <c r="O68" s="41">
        <v>213.044</v>
      </c>
    </row>
    <row r="69" spans="1:15" ht="12.75" customHeight="1">
      <c r="A69" s="32" t="s">
        <v>51</v>
      </c>
      <c r="B69" s="38">
        <v>1344.21263</v>
      </c>
      <c r="C69" s="39">
        <v>2437.4763900000003</v>
      </c>
      <c r="D69" s="40">
        <v>1430.93439</v>
      </c>
      <c r="E69" s="41">
        <v>2350.75463</v>
      </c>
      <c r="F69" s="38">
        <v>16.328120000000002</v>
      </c>
      <c r="G69" s="39">
        <v>1594.892</v>
      </c>
      <c r="H69" s="42">
        <v>248.64459</v>
      </c>
      <c r="I69" s="42"/>
      <c r="J69" s="40">
        <v>1430.12654</v>
      </c>
      <c r="K69" s="41">
        <v>429.73817000000014</v>
      </c>
      <c r="L69" s="38"/>
      <c r="M69" s="39"/>
      <c r="N69" s="40"/>
      <c r="O69" s="41">
        <v>0</v>
      </c>
    </row>
    <row r="70" spans="1:15" ht="12.75" customHeight="1">
      <c r="A70" s="32" t="s">
        <v>52</v>
      </c>
      <c r="B70" s="44">
        <v>248.60271</v>
      </c>
      <c r="C70" s="45">
        <v>580.30511</v>
      </c>
      <c r="D70" s="46">
        <v>237.7694</v>
      </c>
      <c r="E70" s="47">
        <v>591.1384199999999</v>
      </c>
      <c r="F70" s="44">
        <v>186.05510999999998</v>
      </c>
      <c r="G70" s="45">
        <v>1856.697</v>
      </c>
      <c r="H70" s="48"/>
      <c r="I70" s="48">
        <v>69.638</v>
      </c>
      <c r="J70" s="46">
        <v>1298.438</v>
      </c>
      <c r="K70" s="47">
        <v>813.9521099999998</v>
      </c>
      <c r="L70" s="44">
        <v>291.23138</v>
      </c>
      <c r="M70" s="45">
        <v>12.000020000000001</v>
      </c>
      <c r="N70" s="46"/>
      <c r="O70" s="47">
        <v>303.2314</v>
      </c>
    </row>
    <row r="71" spans="1:15" ht="12.75" customHeight="1">
      <c r="A71" s="31" t="s">
        <v>53</v>
      </c>
      <c r="B71" s="38">
        <v>820.3466999999999</v>
      </c>
      <c r="C71" s="39">
        <v>2405.33142</v>
      </c>
      <c r="D71" s="40">
        <v>911.2694799999999</v>
      </c>
      <c r="E71" s="41">
        <v>2314.40864</v>
      </c>
      <c r="F71" s="38">
        <v>586.8765</v>
      </c>
      <c r="G71" s="39">
        <v>454.409</v>
      </c>
      <c r="H71" s="42">
        <v>1.93936</v>
      </c>
      <c r="I71" s="42"/>
      <c r="J71" s="40">
        <v>829.3881600000001</v>
      </c>
      <c r="K71" s="41">
        <v>213.83669999999995</v>
      </c>
      <c r="L71" s="38">
        <v>95</v>
      </c>
      <c r="M71" s="39"/>
      <c r="N71" s="40"/>
      <c r="O71" s="41">
        <v>95</v>
      </c>
    </row>
    <row r="72" spans="1:15" ht="12.75" customHeight="1">
      <c r="A72" s="31" t="s">
        <v>54</v>
      </c>
      <c r="B72" s="38">
        <v>3000.02043</v>
      </c>
      <c r="C72" s="39">
        <v>2089.64215</v>
      </c>
      <c r="D72" s="40">
        <v>2366.41881</v>
      </c>
      <c r="E72" s="41">
        <v>2723.24377</v>
      </c>
      <c r="F72" s="38">
        <v>1843.41155</v>
      </c>
      <c r="G72" s="39">
        <v>928.30948</v>
      </c>
      <c r="H72" s="42">
        <v>4860.815860000001</v>
      </c>
      <c r="I72" s="42"/>
      <c r="J72" s="40">
        <v>5904.36346</v>
      </c>
      <c r="K72" s="41">
        <v>1728.1734300000007</v>
      </c>
      <c r="L72" s="38">
        <v>112.341</v>
      </c>
      <c r="M72" s="39">
        <v>15</v>
      </c>
      <c r="N72" s="40">
        <v>13.16</v>
      </c>
      <c r="O72" s="41">
        <v>114.181</v>
      </c>
    </row>
    <row r="73" spans="1:15" ht="12.75" customHeight="1">
      <c r="A73" s="31" t="s">
        <v>55</v>
      </c>
      <c r="B73" s="38">
        <v>2252.48265</v>
      </c>
      <c r="C73" s="39">
        <v>1776.21652</v>
      </c>
      <c r="D73" s="40">
        <v>1273.15924</v>
      </c>
      <c r="E73" s="41">
        <v>2755.53993</v>
      </c>
      <c r="F73" s="43">
        <v>123.52271</v>
      </c>
      <c r="G73" s="50">
        <v>815.988</v>
      </c>
      <c r="H73" s="42"/>
      <c r="I73" s="42">
        <v>700</v>
      </c>
      <c r="J73" s="40">
        <v>1483.66</v>
      </c>
      <c r="K73" s="41">
        <v>155.85070999999996</v>
      </c>
      <c r="L73" s="38">
        <v>2669.966</v>
      </c>
      <c r="M73" s="39"/>
      <c r="N73" s="40"/>
      <c r="O73" s="41">
        <v>2669.966</v>
      </c>
    </row>
    <row r="74" spans="1:15" ht="12.75" customHeight="1">
      <c r="A74" s="31" t="s">
        <v>56</v>
      </c>
      <c r="B74" s="38">
        <v>301.42213</v>
      </c>
      <c r="C74" s="39">
        <v>216.55584</v>
      </c>
      <c r="D74" s="40">
        <v>232.24523000000002</v>
      </c>
      <c r="E74" s="41">
        <v>285.73274</v>
      </c>
      <c r="F74" s="38">
        <v>5.321350000000001</v>
      </c>
      <c r="G74" s="39">
        <v>300.32541</v>
      </c>
      <c r="H74" s="42">
        <v>2451.913</v>
      </c>
      <c r="I74" s="42"/>
      <c r="J74" s="40">
        <v>2726.313</v>
      </c>
      <c r="K74" s="41">
        <v>31.246759999999778</v>
      </c>
      <c r="L74" s="38">
        <v>83.21638</v>
      </c>
      <c r="M74" s="39"/>
      <c r="N74" s="40"/>
      <c r="O74" s="41">
        <v>83.21638</v>
      </c>
    </row>
    <row r="75" spans="1:15" ht="12.75" customHeight="1">
      <c r="A75" s="32" t="s">
        <v>57</v>
      </c>
      <c r="B75" s="38">
        <v>911.95182</v>
      </c>
      <c r="C75" s="39">
        <v>785.2059</v>
      </c>
      <c r="D75" s="40">
        <v>714.77046</v>
      </c>
      <c r="E75" s="41">
        <v>982.38726</v>
      </c>
      <c r="F75" s="38">
        <v>524.7228</v>
      </c>
      <c r="G75" s="39">
        <v>1553.28</v>
      </c>
      <c r="H75" s="42">
        <v>728</v>
      </c>
      <c r="I75" s="42"/>
      <c r="J75" s="40">
        <v>1620.926</v>
      </c>
      <c r="K75" s="41">
        <v>1185.0767999999998</v>
      </c>
      <c r="L75" s="38">
        <v>328.2</v>
      </c>
      <c r="M75" s="39">
        <v>10</v>
      </c>
      <c r="N75" s="40"/>
      <c r="O75" s="41">
        <v>338.2</v>
      </c>
    </row>
    <row r="76" spans="1:15" ht="12.75" customHeight="1">
      <c r="A76" s="32" t="s">
        <v>58</v>
      </c>
      <c r="B76" s="38">
        <v>683.84944</v>
      </c>
      <c r="C76" s="39">
        <v>215.91319000000001</v>
      </c>
      <c r="D76" s="40">
        <v>639.46191</v>
      </c>
      <c r="E76" s="41">
        <v>260.30071999999984</v>
      </c>
      <c r="F76" s="38">
        <v>114.16472</v>
      </c>
      <c r="G76" s="39">
        <v>735.3746</v>
      </c>
      <c r="H76" s="42"/>
      <c r="I76" s="42"/>
      <c r="J76" s="40">
        <v>667.4</v>
      </c>
      <c r="K76" s="41">
        <v>182.13931999999994</v>
      </c>
      <c r="L76" s="38">
        <v>170.578</v>
      </c>
      <c r="M76" s="39"/>
      <c r="N76" s="40"/>
      <c r="O76" s="41">
        <v>170.578</v>
      </c>
    </row>
    <row r="77" spans="1:15" ht="12.75" customHeight="1">
      <c r="A77" s="31" t="s">
        <v>59</v>
      </c>
      <c r="B77" s="38">
        <v>1195.20334</v>
      </c>
      <c r="C77" s="39">
        <v>2010.76098</v>
      </c>
      <c r="D77" s="40">
        <v>1581.80933</v>
      </c>
      <c r="E77" s="41">
        <v>1624.1549900000002</v>
      </c>
      <c r="F77" s="38">
        <v>18377.6015</v>
      </c>
      <c r="G77" s="50">
        <v>1116.741</v>
      </c>
      <c r="H77" s="42">
        <v>12419.84916</v>
      </c>
      <c r="I77" s="42">
        <v>500</v>
      </c>
      <c r="J77" s="40">
        <v>31900.54244</v>
      </c>
      <c r="K77" s="41">
        <v>513.6492199999988</v>
      </c>
      <c r="L77" s="38">
        <v>133.4</v>
      </c>
      <c r="M77" s="39"/>
      <c r="N77" s="40"/>
      <c r="O77" s="41">
        <v>133.4</v>
      </c>
    </row>
    <row r="78" spans="1:15" ht="12.75" customHeight="1" thickBot="1">
      <c r="A78" s="70" t="s">
        <v>60</v>
      </c>
      <c r="B78" s="69">
        <v>836.18323</v>
      </c>
      <c r="C78" s="156">
        <v>685.9224300000001</v>
      </c>
      <c r="D78" s="72">
        <v>767.0441999999999</v>
      </c>
      <c r="E78" s="68">
        <v>755.0614600000002</v>
      </c>
      <c r="F78" s="69">
        <v>13.207</v>
      </c>
      <c r="G78" s="71">
        <v>4.73</v>
      </c>
      <c r="H78" s="73"/>
      <c r="I78" s="73"/>
      <c r="J78" s="72">
        <v>4</v>
      </c>
      <c r="K78" s="68">
        <v>13.937</v>
      </c>
      <c r="L78" s="69">
        <v>5.46</v>
      </c>
      <c r="M78" s="71">
        <v>7.24</v>
      </c>
      <c r="N78" s="72"/>
      <c r="O78" s="68">
        <v>12.7</v>
      </c>
    </row>
    <row r="79" spans="1:15" ht="12.75" customHeight="1">
      <c r="A79" s="155" t="s">
        <v>61</v>
      </c>
      <c r="B79" s="51">
        <v>213.3981</v>
      </c>
      <c r="C79" s="35">
        <v>16.5962</v>
      </c>
      <c r="D79" s="37">
        <v>147.094</v>
      </c>
      <c r="E79" s="106">
        <v>82.90030000000002</v>
      </c>
      <c r="F79" s="51">
        <v>39.68075</v>
      </c>
      <c r="G79" s="35"/>
      <c r="H79" s="36"/>
      <c r="I79" s="36"/>
      <c r="J79" s="37"/>
      <c r="K79" s="106">
        <v>39.68075</v>
      </c>
      <c r="L79" s="51">
        <v>10.978</v>
      </c>
      <c r="M79" s="35">
        <v>0.586</v>
      </c>
      <c r="N79" s="37"/>
      <c r="O79" s="106">
        <v>11.564</v>
      </c>
    </row>
    <row r="80" spans="1:15" ht="12.75" customHeight="1">
      <c r="A80" s="32" t="s">
        <v>62</v>
      </c>
      <c r="B80" s="44">
        <v>256.36575</v>
      </c>
      <c r="C80" s="45">
        <v>3.43908</v>
      </c>
      <c r="D80" s="46">
        <v>242.967</v>
      </c>
      <c r="E80" s="47">
        <v>16.837829999999986</v>
      </c>
      <c r="F80" s="44">
        <v>40</v>
      </c>
      <c r="G80" s="45"/>
      <c r="H80" s="48"/>
      <c r="I80" s="48">
        <v>19</v>
      </c>
      <c r="J80" s="46">
        <v>59</v>
      </c>
      <c r="K80" s="47">
        <v>0</v>
      </c>
      <c r="L80" s="44">
        <v>50</v>
      </c>
      <c r="M80" s="45"/>
      <c r="N80" s="46"/>
      <c r="O80" s="47">
        <v>50</v>
      </c>
    </row>
    <row r="81" spans="1:15" ht="12.75" customHeight="1">
      <c r="A81" s="31" t="s">
        <v>63</v>
      </c>
      <c r="B81" s="38">
        <v>1018.90237</v>
      </c>
      <c r="C81" s="39">
        <v>20.203</v>
      </c>
      <c r="D81" s="40">
        <v>657.614</v>
      </c>
      <c r="E81" s="41">
        <v>381.49137</v>
      </c>
      <c r="F81" s="38">
        <v>53.525</v>
      </c>
      <c r="G81" s="39">
        <v>51.165</v>
      </c>
      <c r="H81" s="42">
        <v>214</v>
      </c>
      <c r="I81" s="42"/>
      <c r="J81" s="40">
        <v>265.26</v>
      </c>
      <c r="K81" s="41">
        <v>53.43</v>
      </c>
      <c r="L81" s="38">
        <v>11</v>
      </c>
      <c r="M81" s="39">
        <v>2</v>
      </c>
      <c r="N81" s="40"/>
      <c r="O81" s="41">
        <v>13</v>
      </c>
    </row>
    <row r="82" spans="1:15" ht="12.75" customHeight="1">
      <c r="A82" s="32" t="s">
        <v>64</v>
      </c>
      <c r="B82" s="38">
        <v>15.21104</v>
      </c>
      <c r="C82" s="39">
        <v>658.52989</v>
      </c>
      <c r="D82" s="40"/>
      <c r="E82" s="41">
        <v>673.74093</v>
      </c>
      <c r="F82" s="38">
        <v>85.849</v>
      </c>
      <c r="G82" s="39">
        <v>257.333</v>
      </c>
      <c r="H82" s="42"/>
      <c r="I82" s="42"/>
      <c r="J82" s="40">
        <v>205.5</v>
      </c>
      <c r="K82" s="41">
        <v>137.682</v>
      </c>
      <c r="L82" s="38">
        <v>17</v>
      </c>
      <c r="M82" s="39">
        <v>7</v>
      </c>
      <c r="N82" s="40"/>
      <c r="O82" s="41">
        <v>24</v>
      </c>
    </row>
    <row r="83" spans="1:15" ht="12.75" customHeight="1">
      <c r="A83" s="32" t="s">
        <v>65</v>
      </c>
      <c r="B83" s="44">
        <v>402.45526</v>
      </c>
      <c r="C83" s="45">
        <v>580.82787</v>
      </c>
      <c r="D83" s="46">
        <v>688.178</v>
      </c>
      <c r="E83" s="47">
        <v>295.10513000000003</v>
      </c>
      <c r="F83" s="44">
        <v>980.54901</v>
      </c>
      <c r="G83" s="45">
        <v>1340.4318</v>
      </c>
      <c r="H83" s="48">
        <v>300</v>
      </c>
      <c r="I83" s="48">
        <v>650</v>
      </c>
      <c r="J83" s="46">
        <v>2959.273</v>
      </c>
      <c r="K83" s="47">
        <v>311.70781000000005</v>
      </c>
      <c r="L83" s="44">
        <v>1388.02406</v>
      </c>
      <c r="M83" s="45"/>
      <c r="N83" s="46"/>
      <c r="O83" s="47">
        <v>1388.02406</v>
      </c>
    </row>
    <row r="84" spans="1:15" ht="12.75" customHeight="1">
      <c r="A84" s="31" t="s">
        <v>66</v>
      </c>
      <c r="B84" s="52">
        <v>109.15183</v>
      </c>
      <c r="C84" s="53">
        <v>31.22205</v>
      </c>
      <c r="D84" s="54"/>
      <c r="E84" s="41">
        <v>140.37388</v>
      </c>
      <c r="F84" s="52">
        <v>51.27</v>
      </c>
      <c r="G84" s="53">
        <v>5.23</v>
      </c>
      <c r="H84" s="55"/>
      <c r="I84" s="55"/>
      <c r="J84" s="56">
        <v>5</v>
      </c>
      <c r="K84" s="41">
        <v>51.5</v>
      </c>
      <c r="L84" s="52">
        <v>86</v>
      </c>
      <c r="M84" s="53"/>
      <c r="N84" s="54"/>
      <c r="O84" s="41">
        <v>86</v>
      </c>
    </row>
    <row r="85" spans="1:15" ht="12.75" customHeight="1">
      <c r="A85" s="31" t="s">
        <v>67</v>
      </c>
      <c r="B85" s="38">
        <v>709.33325</v>
      </c>
      <c r="C85" s="39">
        <v>289.57414</v>
      </c>
      <c r="D85" s="40"/>
      <c r="E85" s="41">
        <v>998.90739</v>
      </c>
      <c r="F85" s="38">
        <v>533.83816</v>
      </c>
      <c r="G85" s="39">
        <v>648.385</v>
      </c>
      <c r="H85" s="42">
        <v>1343.33</v>
      </c>
      <c r="I85" s="42"/>
      <c r="J85" s="40">
        <v>1453.298</v>
      </c>
      <c r="K85" s="41">
        <v>1072.2551600000002</v>
      </c>
      <c r="L85" s="38">
        <v>375.64840999999996</v>
      </c>
      <c r="M85" s="39">
        <v>200</v>
      </c>
      <c r="N85" s="40">
        <v>7.918</v>
      </c>
      <c r="O85" s="41">
        <v>567.7304099999999</v>
      </c>
    </row>
    <row r="86" spans="1:15" ht="12.75" customHeight="1">
      <c r="A86" s="31" t="s">
        <v>68</v>
      </c>
      <c r="B86" s="38">
        <v>1176.71023</v>
      </c>
      <c r="C86" s="39">
        <v>2.62918</v>
      </c>
      <c r="D86" s="40">
        <v>95.46848</v>
      </c>
      <c r="E86" s="41">
        <v>1083.87093</v>
      </c>
      <c r="F86" s="38">
        <v>302.52119</v>
      </c>
      <c r="G86" s="39"/>
      <c r="H86" s="42"/>
      <c r="I86" s="42"/>
      <c r="J86" s="40"/>
      <c r="K86" s="41">
        <v>302.52119</v>
      </c>
      <c r="L86" s="38">
        <v>12.957</v>
      </c>
      <c r="M86" s="39">
        <v>13.015</v>
      </c>
      <c r="N86" s="40"/>
      <c r="O86" s="41">
        <v>25.972</v>
      </c>
    </row>
    <row r="87" spans="1:15" ht="12.75" customHeight="1">
      <c r="A87" s="31" t="s">
        <v>69</v>
      </c>
      <c r="B87" s="38">
        <v>0</v>
      </c>
      <c r="C87" s="39">
        <v>31.99429</v>
      </c>
      <c r="D87" s="40">
        <v>20.56616</v>
      </c>
      <c r="E87" s="41">
        <v>11.428130000000001</v>
      </c>
      <c r="F87" s="38">
        <v>117.3036</v>
      </c>
      <c r="G87" s="39">
        <v>118.848</v>
      </c>
      <c r="H87" s="42">
        <v>5300</v>
      </c>
      <c r="I87" s="42">
        <v>500</v>
      </c>
      <c r="J87" s="40">
        <v>2377.689</v>
      </c>
      <c r="K87" s="41">
        <v>3658.4626</v>
      </c>
      <c r="L87" s="38"/>
      <c r="M87" s="39"/>
      <c r="N87" s="40"/>
      <c r="O87" s="41">
        <v>0</v>
      </c>
    </row>
    <row r="88" spans="1:15" ht="12.75" customHeight="1">
      <c r="A88" s="31" t="s">
        <v>70</v>
      </c>
      <c r="B88" s="38">
        <v>3584.97139</v>
      </c>
      <c r="C88" s="39">
        <v>2303.9608399999997</v>
      </c>
      <c r="D88" s="40">
        <v>2471.215</v>
      </c>
      <c r="E88" s="41">
        <v>3417.7172300000007</v>
      </c>
      <c r="F88" s="38">
        <v>977.98315</v>
      </c>
      <c r="G88" s="39">
        <v>1410.8478799999998</v>
      </c>
      <c r="H88" s="42">
        <v>196</v>
      </c>
      <c r="I88" s="42">
        <v>2460</v>
      </c>
      <c r="J88" s="40">
        <v>4796.83022</v>
      </c>
      <c r="K88" s="41">
        <v>248.0008099999996</v>
      </c>
      <c r="L88" s="38">
        <v>150.72677</v>
      </c>
      <c r="M88" s="39">
        <v>364</v>
      </c>
      <c r="N88" s="40">
        <v>183.678</v>
      </c>
      <c r="O88" s="41">
        <v>331.04877</v>
      </c>
    </row>
    <row r="89" spans="1:15" ht="12.75" customHeight="1">
      <c r="A89" s="31" t="s">
        <v>71</v>
      </c>
      <c r="B89" s="38">
        <v>144.22075</v>
      </c>
      <c r="C89" s="39">
        <v>366.85513000000003</v>
      </c>
      <c r="D89" s="40">
        <v>176.897</v>
      </c>
      <c r="E89" s="41">
        <v>334.17888</v>
      </c>
      <c r="F89" s="38">
        <v>21.04251</v>
      </c>
      <c r="G89" s="39">
        <v>264.0266</v>
      </c>
      <c r="H89" s="42">
        <v>4070</v>
      </c>
      <c r="I89" s="42">
        <v>60</v>
      </c>
      <c r="J89" s="40">
        <v>4413.22851</v>
      </c>
      <c r="K89" s="41">
        <v>1.840600000000559</v>
      </c>
      <c r="L89" s="38">
        <v>283.103</v>
      </c>
      <c r="M89" s="39">
        <v>116.897</v>
      </c>
      <c r="N89" s="40"/>
      <c r="O89" s="41">
        <v>400</v>
      </c>
    </row>
    <row r="90" spans="1:15" ht="12.75" customHeight="1">
      <c r="A90" s="31" t="s">
        <v>72</v>
      </c>
      <c r="B90" s="38">
        <v>373.82565999999997</v>
      </c>
      <c r="C90" s="39">
        <v>163.00359</v>
      </c>
      <c r="D90" s="40">
        <v>271.9542</v>
      </c>
      <c r="E90" s="41">
        <v>264.87505</v>
      </c>
      <c r="F90" s="38">
        <v>280.50908000000004</v>
      </c>
      <c r="G90" s="39">
        <v>829.416</v>
      </c>
      <c r="H90" s="42"/>
      <c r="I90" s="42"/>
      <c r="J90" s="40">
        <v>426.8</v>
      </c>
      <c r="K90" s="41">
        <v>683.12508</v>
      </c>
      <c r="L90" s="38">
        <v>115.846</v>
      </c>
      <c r="M90" s="39">
        <v>43.1</v>
      </c>
      <c r="N90" s="40">
        <v>30.94</v>
      </c>
      <c r="O90" s="41">
        <v>128.006</v>
      </c>
    </row>
    <row r="91" spans="1:15" ht="12.75" customHeight="1">
      <c r="A91" s="31" t="s">
        <v>73</v>
      </c>
      <c r="B91" s="38">
        <v>277.4378</v>
      </c>
      <c r="C91" s="39">
        <v>341.23868</v>
      </c>
      <c r="D91" s="40">
        <v>293.5</v>
      </c>
      <c r="E91" s="41">
        <v>325.17647999999997</v>
      </c>
      <c r="F91" s="38">
        <v>2281.46811</v>
      </c>
      <c r="G91" s="39">
        <v>795.879</v>
      </c>
      <c r="H91" s="42">
        <v>279</v>
      </c>
      <c r="I91" s="42">
        <v>57.22417</v>
      </c>
      <c r="J91" s="40">
        <v>2869.37471</v>
      </c>
      <c r="K91" s="41">
        <v>544.1965699999998</v>
      </c>
      <c r="L91" s="38">
        <v>68.75235</v>
      </c>
      <c r="M91" s="39"/>
      <c r="N91" s="40"/>
      <c r="O91" s="41">
        <v>68.75235</v>
      </c>
    </row>
    <row r="92" spans="1:15" ht="12.75" customHeight="1">
      <c r="A92" s="33" t="s">
        <v>74</v>
      </c>
      <c r="B92" s="38">
        <v>185.84751</v>
      </c>
      <c r="C92" s="57">
        <v>335.65607</v>
      </c>
      <c r="D92" s="58">
        <v>151.55720000000002</v>
      </c>
      <c r="E92" s="41">
        <v>369.94638</v>
      </c>
      <c r="F92" s="59">
        <v>727.01589</v>
      </c>
      <c r="G92" s="57">
        <v>702.2585600000001</v>
      </c>
      <c r="H92" s="60"/>
      <c r="I92" s="60"/>
      <c r="J92" s="58">
        <v>1373.49203</v>
      </c>
      <c r="K92" s="41">
        <v>55.78242000000016</v>
      </c>
      <c r="L92" s="38">
        <v>94.93673</v>
      </c>
      <c r="M92" s="39">
        <v>44</v>
      </c>
      <c r="N92" s="40"/>
      <c r="O92" s="41">
        <v>138.93672999999998</v>
      </c>
    </row>
    <row r="93" spans="1:15" ht="12.75" customHeight="1">
      <c r="A93" s="31" t="s">
        <v>75</v>
      </c>
      <c r="B93" s="38">
        <v>867.13024</v>
      </c>
      <c r="C93" s="39">
        <v>671.39467</v>
      </c>
      <c r="D93" s="40">
        <v>643.1601999999999</v>
      </c>
      <c r="E93" s="41">
        <v>895.3647100000002</v>
      </c>
      <c r="F93" s="43">
        <v>571.801</v>
      </c>
      <c r="G93" s="39">
        <v>191.208</v>
      </c>
      <c r="H93" s="42">
        <v>557.567</v>
      </c>
      <c r="I93" s="42"/>
      <c r="J93" s="40">
        <v>355.857</v>
      </c>
      <c r="K93" s="41">
        <v>964.719</v>
      </c>
      <c r="L93" s="38">
        <v>67.294</v>
      </c>
      <c r="M93" s="39">
        <v>20.9</v>
      </c>
      <c r="N93" s="40"/>
      <c r="O93" s="41">
        <v>88.194</v>
      </c>
    </row>
    <row r="94" spans="1:15" ht="12.75" customHeight="1">
      <c r="A94" s="33" t="s">
        <v>76</v>
      </c>
      <c r="B94" s="38"/>
      <c r="C94" s="39">
        <v>193.30022</v>
      </c>
      <c r="D94" s="40"/>
      <c r="E94" s="41">
        <v>193.30022</v>
      </c>
      <c r="F94" s="38">
        <v>0.054549999999999994</v>
      </c>
      <c r="G94" s="39">
        <v>204.39844</v>
      </c>
      <c r="H94" s="42"/>
      <c r="I94" s="42"/>
      <c r="J94" s="40">
        <v>184.3</v>
      </c>
      <c r="K94" s="41">
        <v>20.152989999999992</v>
      </c>
      <c r="L94" s="38">
        <v>1</v>
      </c>
      <c r="M94" s="39"/>
      <c r="N94" s="40"/>
      <c r="O94" s="41">
        <v>1</v>
      </c>
    </row>
    <row r="95" spans="1:15" ht="12.75" customHeight="1">
      <c r="A95" s="31" t="s">
        <v>77</v>
      </c>
      <c r="B95" s="38">
        <v>960.46668</v>
      </c>
      <c r="C95" s="39">
        <v>1070.19967</v>
      </c>
      <c r="D95" s="40">
        <v>878.2703100000001</v>
      </c>
      <c r="E95" s="41">
        <v>1152.39604</v>
      </c>
      <c r="F95" s="38">
        <v>26.616</v>
      </c>
      <c r="G95" s="39">
        <v>402.87</v>
      </c>
      <c r="H95" s="42">
        <v>1300</v>
      </c>
      <c r="I95" s="42"/>
      <c r="J95" s="40">
        <v>1663.075</v>
      </c>
      <c r="K95" s="41">
        <v>66.411</v>
      </c>
      <c r="L95" s="38">
        <v>28.128</v>
      </c>
      <c r="M95" s="39"/>
      <c r="N95" s="40"/>
      <c r="O95" s="41">
        <v>28.128</v>
      </c>
    </row>
    <row r="96" spans="1:15" ht="12.75" customHeight="1">
      <c r="A96" s="31" t="s">
        <v>78</v>
      </c>
      <c r="B96" s="38">
        <v>2393.43207</v>
      </c>
      <c r="C96" s="39">
        <v>1126.83652</v>
      </c>
      <c r="D96" s="40">
        <v>2326.13389</v>
      </c>
      <c r="E96" s="41">
        <v>1194.1346999999996</v>
      </c>
      <c r="F96" s="38">
        <v>207.42997</v>
      </c>
      <c r="G96" s="39">
        <v>1378.6803200000002</v>
      </c>
      <c r="H96" s="42">
        <v>4019.4794500000003</v>
      </c>
      <c r="I96" s="42"/>
      <c r="J96" s="40">
        <v>2194.75175</v>
      </c>
      <c r="K96" s="41">
        <v>3410.8379900000004</v>
      </c>
      <c r="L96" s="38">
        <v>20</v>
      </c>
      <c r="M96" s="39">
        <v>80</v>
      </c>
      <c r="N96" s="40"/>
      <c r="O96" s="41">
        <v>100</v>
      </c>
    </row>
    <row r="97" spans="1:15" ht="12.75" customHeight="1">
      <c r="A97" s="31" t="s">
        <v>79</v>
      </c>
      <c r="B97" s="38">
        <v>350.94477</v>
      </c>
      <c r="C97" s="39">
        <v>131.3543</v>
      </c>
      <c r="D97" s="40">
        <v>209.9674</v>
      </c>
      <c r="E97" s="41">
        <v>272.33167000000003</v>
      </c>
      <c r="F97" s="38">
        <v>551.9003100000001</v>
      </c>
      <c r="G97" s="39">
        <v>189.09210000000002</v>
      </c>
      <c r="H97" s="42"/>
      <c r="I97" s="42">
        <v>200</v>
      </c>
      <c r="J97" s="40">
        <v>161.761</v>
      </c>
      <c r="K97" s="41">
        <v>779.23141</v>
      </c>
      <c r="L97" s="38">
        <v>51.321</v>
      </c>
      <c r="M97" s="39">
        <v>6.381</v>
      </c>
      <c r="N97" s="40"/>
      <c r="O97" s="41">
        <v>57.702</v>
      </c>
    </row>
    <row r="98" spans="1:15" ht="12.75" customHeight="1">
      <c r="A98" s="31" t="s">
        <v>80</v>
      </c>
      <c r="B98" s="38">
        <v>147.73059</v>
      </c>
      <c r="C98" s="39">
        <v>2.2335599999999998</v>
      </c>
      <c r="D98" s="40">
        <v>136.027</v>
      </c>
      <c r="E98" s="41">
        <v>13.937149999999994</v>
      </c>
      <c r="F98" s="38">
        <v>5.18</v>
      </c>
      <c r="G98" s="39">
        <v>1.08</v>
      </c>
      <c r="H98" s="42"/>
      <c r="I98" s="42"/>
      <c r="J98" s="40">
        <v>1</v>
      </c>
      <c r="K98" s="41">
        <v>5.26</v>
      </c>
      <c r="L98" s="38">
        <v>3.45</v>
      </c>
      <c r="M98" s="39"/>
      <c r="N98" s="40"/>
      <c r="O98" s="41">
        <v>3.45</v>
      </c>
    </row>
    <row r="99" spans="1:15" ht="12.75" customHeight="1">
      <c r="A99" s="31" t="s">
        <v>81</v>
      </c>
      <c r="B99" s="38">
        <v>89.83691</v>
      </c>
      <c r="C99" s="39">
        <v>2.91527</v>
      </c>
      <c r="D99" s="61">
        <v>56.369</v>
      </c>
      <c r="E99" s="41">
        <v>36.38318000000001</v>
      </c>
      <c r="F99" s="38"/>
      <c r="G99" s="39"/>
      <c r="H99" s="42"/>
      <c r="I99" s="42"/>
      <c r="J99" s="40"/>
      <c r="K99" s="41">
        <v>0</v>
      </c>
      <c r="L99" s="38"/>
      <c r="M99" s="39"/>
      <c r="N99" s="40"/>
      <c r="O99" s="41">
        <v>0</v>
      </c>
    </row>
    <row r="100" spans="1:15" ht="12.75" customHeight="1">
      <c r="A100" s="31" t="s">
        <v>82</v>
      </c>
      <c r="B100" s="38">
        <v>366.39134</v>
      </c>
      <c r="C100" s="39">
        <v>163.57727</v>
      </c>
      <c r="D100" s="61">
        <v>309.98</v>
      </c>
      <c r="E100" s="41">
        <v>219.98861</v>
      </c>
      <c r="F100" s="38">
        <v>26.526</v>
      </c>
      <c r="G100" s="39">
        <v>31.584</v>
      </c>
      <c r="H100" s="42"/>
      <c r="I100" s="42"/>
      <c r="J100" s="40">
        <v>28.9</v>
      </c>
      <c r="K100" s="41">
        <v>29.21</v>
      </c>
      <c r="L100" s="38">
        <v>25.119</v>
      </c>
      <c r="M100" s="39">
        <v>4</v>
      </c>
      <c r="N100" s="40"/>
      <c r="O100" s="41">
        <v>29.119</v>
      </c>
    </row>
    <row r="101" spans="1:15" ht="12.75" customHeight="1">
      <c r="A101" s="31" t="s">
        <v>83</v>
      </c>
      <c r="B101" s="38">
        <v>209.64398</v>
      </c>
      <c r="C101" s="39">
        <v>142.44166</v>
      </c>
      <c r="D101" s="40">
        <v>241.8236</v>
      </c>
      <c r="E101" s="41">
        <v>110.26204000000001</v>
      </c>
      <c r="F101" s="38">
        <v>36.286</v>
      </c>
      <c r="G101" s="39">
        <v>88.49</v>
      </c>
      <c r="H101" s="42">
        <v>67.76</v>
      </c>
      <c r="I101" s="42"/>
      <c r="J101" s="40">
        <v>79.8</v>
      </c>
      <c r="K101" s="41">
        <v>112.736</v>
      </c>
      <c r="L101" s="38">
        <v>30.6</v>
      </c>
      <c r="M101" s="39">
        <v>9.1</v>
      </c>
      <c r="N101" s="40"/>
      <c r="O101" s="41">
        <v>39.7</v>
      </c>
    </row>
    <row r="102" spans="1:15" ht="12.75" customHeight="1">
      <c r="A102" s="34" t="s">
        <v>84</v>
      </c>
      <c r="B102" s="38">
        <v>218.53099</v>
      </c>
      <c r="C102" s="39">
        <v>717.46613</v>
      </c>
      <c r="D102" s="40">
        <v>297.72099</v>
      </c>
      <c r="E102" s="41">
        <v>638.27613</v>
      </c>
      <c r="F102" s="38">
        <v>1.8346</v>
      </c>
      <c r="G102" s="39">
        <v>195.867</v>
      </c>
      <c r="H102" s="42"/>
      <c r="I102" s="42">
        <v>74.05</v>
      </c>
      <c r="J102" s="40">
        <v>267.98659999999995</v>
      </c>
      <c r="K102" s="41">
        <v>3.765</v>
      </c>
      <c r="L102" s="38"/>
      <c r="M102" s="39"/>
      <c r="N102" s="40"/>
      <c r="O102" s="41">
        <v>0</v>
      </c>
    </row>
    <row r="103" spans="1:15" ht="12.75" customHeight="1">
      <c r="A103" s="34" t="s">
        <v>85</v>
      </c>
      <c r="B103" s="38">
        <v>1408.75411</v>
      </c>
      <c r="C103" s="39">
        <v>866.42863</v>
      </c>
      <c r="D103" s="40">
        <v>392.395</v>
      </c>
      <c r="E103" s="41">
        <v>1882.7877400000002</v>
      </c>
      <c r="F103" s="38">
        <v>0.19236</v>
      </c>
      <c r="G103" s="39">
        <v>274.836</v>
      </c>
      <c r="H103" s="42">
        <v>315.635</v>
      </c>
      <c r="I103" s="42"/>
      <c r="J103" s="40">
        <v>563.235</v>
      </c>
      <c r="K103" s="62">
        <v>27.428359999999987</v>
      </c>
      <c r="L103" s="38">
        <v>29.358</v>
      </c>
      <c r="M103" s="39">
        <v>6.142</v>
      </c>
      <c r="N103" s="40">
        <v>6.873</v>
      </c>
      <c r="O103" s="41">
        <v>28.627</v>
      </c>
    </row>
    <row r="104" spans="1:15" ht="12.75" customHeight="1">
      <c r="A104" s="31" t="s">
        <v>86</v>
      </c>
      <c r="B104" s="38">
        <v>460.38792</v>
      </c>
      <c r="C104" s="39">
        <v>360.03234000000003</v>
      </c>
      <c r="D104" s="40">
        <v>294.6456</v>
      </c>
      <c r="E104" s="41">
        <v>525.77466</v>
      </c>
      <c r="F104" s="38">
        <v>1.19565</v>
      </c>
      <c r="G104" s="39">
        <v>113.9393</v>
      </c>
      <c r="H104" s="42">
        <v>196.964</v>
      </c>
      <c r="I104" s="42"/>
      <c r="J104" s="40">
        <v>299.964</v>
      </c>
      <c r="K104" s="41">
        <v>12.134950000000012</v>
      </c>
      <c r="L104" s="38">
        <v>60.542449999999995</v>
      </c>
      <c r="M104" s="39">
        <v>7.743720000000001</v>
      </c>
      <c r="N104" s="40">
        <v>2.736</v>
      </c>
      <c r="O104" s="41">
        <v>65.55017</v>
      </c>
    </row>
    <row r="105" spans="1:15" ht="12.75" customHeight="1">
      <c r="A105" s="31" t="s">
        <v>87</v>
      </c>
      <c r="B105" s="38">
        <v>1366.60147</v>
      </c>
      <c r="C105" s="39">
        <v>187.01519</v>
      </c>
      <c r="D105" s="40">
        <v>720.46847</v>
      </c>
      <c r="E105" s="41">
        <v>833.14819</v>
      </c>
      <c r="F105" s="38">
        <v>48.75</v>
      </c>
      <c r="G105" s="39">
        <v>1420.277</v>
      </c>
      <c r="H105" s="42">
        <v>143</v>
      </c>
      <c r="I105" s="42"/>
      <c r="J105" s="40">
        <v>1612.027</v>
      </c>
      <c r="K105" s="41">
        <v>0</v>
      </c>
      <c r="L105" s="38">
        <v>300</v>
      </c>
      <c r="M105" s="39"/>
      <c r="N105" s="40"/>
      <c r="O105" s="41">
        <v>300</v>
      </c>
    </row>
    <row r="106" spans="1:15" ht="12.75" customHeight="1">
      <c r="A106" s="33" t="s">
        <v>88</v>
      </c>
      <c r="B106" s="38">
        <v>1187.23768</v>
      </c>
      <c r="C106" s="39">
        <v>1528.7380500000002</v>
      </c>
      <c r="D106" s="40">
        <v>1090.1986399999998</v>
      </c>
      <c r="E106" s="41">
        <v>1625.77709</v>
      </c>
      <c r="F106" s="38">
        <v>33.74127</v>
      </c>
      <c r="G106" s="39">
        <v>565.5614</v>
      </c>
      <c r="H106" s="42"/>
      <c r="I106" s="42"/>
      <c r="J106" s="58">
        <v>578.616</v>
      </c>
      <c r="K106" s="41">
        <v>20.686670000000042</v>
      </c>
      <c r="L106" s="38"/>
      <c r="M106" s="39"/>
      <c r="N106" s="40"/>
      <c r="O106" s="41">
        <v>0</v>
      </c>
    </row>
    <row r="107" spans="1:15" ht="12.75" customHeight="1">
      <c r="A107" s="31" t="s">
        <v>89</v>
      </c>
      <c r="B107" s="38">
        <v>1363.7490500000001</v>
      </c>
      <c r="C107" s="39">
        <v>364.562</v>
      </c>
      <c r="D107" s="58">
        <v>1333.43551</v>
      </c>
      <c r="E107" s="41">
        <v>394.87554000000006</v>
      </c>
      <c r="F107" s="38">
        <v>179.70845</v>
      </c>
      <c r="G107" s="39">
        <v>862.761</v>
      </c>
      <c r="H107" s="42"/>
      <c r="I107" s="42"/>
      <c r="J107" s="40">
        <v>852.6</v>
      </c>
      <c r="K107" s="41">
        <v>189.86944999999994</v>
      </c>
      <c r="L107" s="38">
        <v>177.7</v>
      </c>
      <c r="M107" s="39">
        <v>42.3</v>
      </c>
      <c r="N107" s="40"/>
      <c r="O107" s="41">
        <v>220</v>
      </c>
    </row>
    <row r="108" spans="1:15" ht="12.75" customHeight="1">
      <c r="A108" s="31" t="s">
        <v>90</v>
      </c>
      <c r="B108" s="63">
        <v>2545.19067</v>
      </c>
      <c r="C108" s="64">
        <v>1581.70202</v>
      </c>
      <c r="D108" s="65">
        <v>2530.32267</v>
      </c>
      <c r="E108" s="41">
        <v>1596.57002</v>
      </c>
      <c r="F108" s="38">
        <v>583.97858</v>
      </c>
      <c r="G108" s="39">
        <v>1852.426</v>
      </c>
      <c r="H108" s="42">
        <v>2882.8366800000003</v>
      </c>
      <c r="I108" s="42">
        <v>68.87978</v>
      </c>
      <c r="J108" s="40">
        <v>4361.058</v>
      </c>
      <c r="K108" s="41">
        <v>1027.06304</v>
      </c>
      <c r="L108" s="38">
        <v>9.63389</v>
      </c>
      <c r="M108" s="39">
        <v>50</v>
      </c>
      <c r="N108" s="40"/>
      <c r="O108" s="41">
        <v>59.63389</v>
      </c>
    </row>
    <row r="109" spans="1:15" ht="12.75" customHeight="1">
      <c r="A109" s="32" t="s">
        <v>91</v>
      </c>
      <c r="B109" s="44">
        <v>1313.3026200000002</v>
      </c>
      <c r="C109" s="45">
        <v>1109.27433</v>
      </c>
      <c r="D109" s="46">
        <v>1145.8476</v>
      </c>
      <c r="E109" s="47">
        <v>1276.72935</v>
      </c>
      <c r="F109" s="44">
        <v>144.00427</v>
      </c>
      <c r="G109" s="45">
        <v>203.1</v>
      </c>
      <c r="H109" s="48">
        <v>44</v>
      </c>
      <c r="I109" s="48"/>
      <c r="J109" s="46">
        <v>176.2</v>
      </c>
      <c r="K109" s="47">
        <v>214.90427000000003</v>
      </c>
      <c r="L109" s="44">
        <v>71.2404</v>
      </c>
      <c r="M109" s="45">
        <v>32.70362</v>
      </c>
      <c r="N109" s="46">
        <v>84.829</v>
      </c>
      <c r="O109" s="47">
        <v>19.11501999999999</v>
      </c>
    </row>
    <row r="110" spans="1:15" ht="12.75" customHeight="1">
      <c r="A110" s="31" t="s">
        <v>92</v>
      </c>
      <c r="B110" s="38">
        <v>783.15694</v>
      </c>
      <c r="C110" s="39">
        <v>1722.2701499999998</v>
      </c>
      <c r="D110" s="40">
        <v>685.5974</v>
      </c>
      <c r="E110" s="41">
        <v>1819.82969</v>
      </c>
      <c r="F110" s="38">
        <v>155.3786</v>
      </c>
      <c r="G110" s="39">
        <v>496.017</v>
      </c>
      <c r="H110" s="42">
        <v>60</v>
      </c>
      <c r="I110" s="42">
        <v>164.62</v>
      </c>
      <c r="J110" s="40">
        <v>660.228</v>
      </c>
      <c r="K110" s="41">
        <v>215.78759999999997</v>
      </c>
      <c r="L110" s="38">
        <v>33.84581</v>
      </c>
      <c r="M110" s="39">
        <v>19</v>
      </c>
      <c r="N110" s="40"/>
      <c r="O110" s="41">
        <v>52.84581</v>
      </c>
    </row>
    <row r="111" spans="1:15" ht="12.75" customHeight="1">
      <c r="A111" s="31" t="s">
        <v>93</v>
      </c>
      <c r="B111" s="38">
        <v>625.4470799999999</v>
      </c>
      <c r="C111" s="39">
        <v>696.88214</v>
      </c>
      <c r="D111" s="40">
        <v>539.163</v>
      </c>
      <c r="E111" s="41">
        <v>783.16622</v>
      </c>
      <c r="F111" s="38">
        <v>787.11851</v>
      </c>
      <c r="G111" s="39">
        <v>1602.701</v>
      </c>
      <c r="H111" s="42">
        <v>3766.57</v>
      </c>
      <c r="I111" s="50"/>
      <c r="J111" s="40">
        <v>5269.182599999999</v>
      </c>
      <c r="K111" s="41">
        <v>887.2069100000001</v>
      </c>
      <c r="L111" s="38">
        <v>177.40878</v>
      </c>
      <c r="M111" s="39">
        <v>73.022</v>
      </c>
      <c r="N111" s="40">
        <v>96.2</v>
      </c>
      <c r="O111" s="41">
        <v>154.23078</v>
      </c>
    </row>
    <row r="112" spans="1:15" ht="12.75" customHeight="1">
      <c r="A112" s="31" t="s">
        <v>94</v>
      </c>
      <c r="B112" s="38">
        <v>419.71567</v>
      </c>
      <c r="C112" s="39">
        <v>457.44872999999995</v>
      </c>
      <c r="D112" s="40">
        <v>372.6278</v>
      </c>
      <c r="E112" s="41">
        <v>504.5365999999999</v>
      </c>
      <c r="F112" s="38">
        <v>1032.6143299999999</v>
      </c>
      <c r="G112" s="39">
        <v>1316.5911</v>
      </c>
      <c r="H112" s="42">
        <v>402.3</v>
      </c>
      <c r="I112" s="42">
        <v>100.305</v>
      </c>
      <c r="J112" s="40">
        <v>1712.68</v>
      </c>
      <c r="K112" s="41">
        <v>1139.1304300000002</v>
      </c>
      <c r="L112" s="38">
        <v>65.74302</v>
      </c>
      <c r="M112" s="39"/>
      <c r="N112" s="40"/>
      <c r="O112" s="41">
        <v>65.74302</v>
      </c>
    </row>
    <row r="113" spans="1:15" ht="12.75" customHeight="1">
      <c r="A113" s="31" t="s">
        <v>95</v>
      </c>
      <c r="B113" s="38">
        <v>215.47032000000002</v>
      </c>
      <c r="C113" s="39">
        <v>15.68</v>
      </c>
      <c r="D113" s="40">
        <v>177.36444</v>
      </c>
      <c r="E113" s="41">
        <v>53.785880000000006</v>
      </c>
      <c r="F113" s="38">
        <v>1.544</v>
      </c>
      <c r="G113" s="39">
        <v>2.57</v>
      </c>
      <c r="H113" s="42">
        <v>185</v>
      </c>
      <c r="I113" s="42"/>
      <c r="J113" s="40">
        <v>185</v>
      </c>
      <c r="K113" s="41">
        <v>4.114</v>
      </c>
      <c r="L113" s="38">
        <v>29.24813</v>
      </c>
      <c r="M113" s="39"/>
      <c r="N113" s="40"/>
      <c r="O113" s="41">
        <v>29.24813</v>
      </c>
    </row>
    <row r="114" spans="1:15" ht="12.75" customHeight="1">
      <c r="A114" s="31" t="s">
        <v>96</v>
      </c>
      <c r="B114" s="38">
        <v>83.20155</v>
      </c>
      <c r="C114" s="39">
        <v>2</v>
      </c>
      <c r="D114" s="40">
        <v>57.91484</v>
      </c>
      <c r="E114" s="41">
        <v>27.286710000000006</v>
      </c>
      <c r="F114" s="38"/>
      <c r="G114" s="39"/>
      <c r="H114" s="42"/>
      <c r="I114" s="42"/>
      <c r="J114" s="40"/>
      <c r="K114" s="41">
        <v>0</v>
      </c>
      <c r="L114" s="38">
        <v>1.2</v>
      </c>
      <c r="M114" s="39"/>
      <c r="N114" s="40"/>
      <c r="O114" s="41">
        <v>1.2</v>
      </c>
    </row>
    <row r="115" spans="1:15" ht="12.75" customHeight="1">
      <c r="A115" s="31" t="s">
        <v>97</v>
      </c>
      <c r="B115" s="38">
        <v>901.75249</v>
      </c>
      <c r="C115" s="39">
        <v>340.51909</v>
      </c>
      <c r="D115" s="40">
        <v>538.03034</v>
      </c>
      <c r="E115" s="41">
        <v>704.2412400000001</v>
      </c>
      <c r="F115" s="38">
        <v>310.65646000000004</v>
      </c>
      <c r="G115" s="39">
        <v>405.47896000000003</v>
      </c>
      <c r="H115" s="42"/>
      <c r="I115" s="42"/>
      <c r="J115" s="40">
        <v>531.979</v>
      </c>
      <c r="K115" s="41">
        <v>184.15642000000005</v>
      </c>
      <c r="L115" s="38">
        <v>80.37101</v>
      </c>
      <c r="M115" s="39"/>
      <c r="N115" s="40"/>
      <c r="O115" s="41">
        <v>80.37101</v>
      </c>
    </row>
    <row r="116" spans="1:15" ht="12.75" customHeight="1">
      <c r="A116" s="31" t="s">
        <v>98</v>
      </c>
      <c r="B116" s="38">
        <v>581.01066</v>
      </c>
      <c r="C116" s="39">
        <v>631.26508</v>
      </c>
      <c r="D116" s="40">
        <v>575.649</v>
      </c>
      <c r="E116" s="41">
        <v>636.62674</v>
      </c>
      <c r="F116" s="38">
        <v>1083.04725</v>
      </c>
      <c r="G116" s="39">
        <v>470.786</v>
      </c>
      <c r="H116" s="42"/>
      <c r="I116" s="42"/>
      <c r="J116" s="40">
        <v>478.3</v>
      </c>
      <c r="K116" s="41">
        <v>1075.53325</v>
      </c>
      <c r="L116" s="38">
        <v>498.58227</v>
      </c>
      <c r="M116" s="39">
        <v>1.295</v>
      </c>
      <c r="N116" s="40"/>
      <c r="O116" s="41">
        <v>499.87727</v>
      </c>
    </row>
    <row r="117" spans="1:15" ht="12.75" customHeight="1">
      <c r="A117" s="31" t="s">
        <v>99</v>
      </c>
      <c r="B117" s="38">
        <v>377.85052</v>
      </c>
      <c r="C117" s="39"/>
      <c r="D117" s="40">
        <v>32.0273</v>
      </c>
      <c r="E117" s="41">
        <v>345.82322000000005</v>
      </c>
      <c r="F117" s="38">
        <v>0</v>
      </c>
      <c r="G117" s="39">
        <v>189.203</v>
      </c>
      <c r="H117" s="42"/>
      <c r="I117" s="42"/>
      <c r="J117" s="40">
        <v>160.31</v>
      </c>
      <c r="K117" s="41">
        <v>28.893</v>
      </c>
      <c r="L117" s="38">
        <v>14.918</v>
      </c>
      <c r="M117" s="39"/>
      <c r="N117" s="40"/>
      <c r="O117" s="41">
        <v>14.918</v>
      </c>
    </row>
    <row r="118" spans="1:15" ht="12.75" customHeight="1" thickBot="1">
      <c r="A118" s="70" t="s">
        <v>100</v>
      </c>
      <c r="B118" s="69">
        <v>430.36990999999995</v>
      </c>
      <c r="C118" s="71">
        <v>1119.02883</v>
      </c>
      <c r="D118" s="72">
        <v>627.51304</v>
      </c>
      <c r="E118" s="68">
        <v>921.8856999999999</v>
      </c>
      <c r="F118" s="69">
        <v>329.61225</v>
      </c>
      <c r="G118" s="71">
        <v>536.21386</v>
      </c>
      <c r="H118" s="73">
        <v>400</v>
      </c>
      <c r="I118" s="73">
        <v>147.14313</v>
      </c>
      <c r="J118" s="72">
        <v>1180.9780600000001</v>
      </c>
      <c r="K118" s="68">
        <v>231.9911799999997</v>
      </c>
      <c r="L118" s="69">
        <v>0.2</v>
      </c>
      <c r="M118" s="71">
        <v>16</v>
      </c>
      <c r="N118" s="72">
        <v>16.2</v>
      </c>
      <c r="O118" s="68">
        <v>0</v>
      </c>
    </row>
    <row r="119" spans="1:15" ht="12.75" customHeight="1">
      <c r="A119" s="155" t="s">
        <v>101</v>
      </c>
      <c r="B119" s="51">
        <v>284.749</v>
      </c>
      <c r="C119" s="35">
        <v>247.38894</v>
      </c>
      <c r="D119" s="37">
        <v>284.749</v>
      </c>
      <c r="E119" s="106">
        <v>247.38893999999993</v>
      </c>
      <c r="F119" s="51">
        <v>266.11</v>
      </c>
      <c r="G119" s="35">
        <v>433.512</v>
      </c>
      <c r="H119" s="36"/>
      <c r="I119" s="36"/>
      <c r="J119" s="37">
        <v>389.8</v>
      </c>
      <c r="K119" s="106">
        <v>309.822</v>
      </c>
      <c r="L119" s="51"/>
      <c r="M119" s="35">
        <v>4</v>
      </c>
      <c r="N119" s="37">
        <v>4</v>
      </c>
      <c r="O119" s="106">
        <v>0</v>
      </c>
    </row>
    <row r="120" spans="1:15" ht="12.75" customHeight="1">
      <c r="A120" s="31" t="s">
        <v>102</v>
      </c>
      <c r="B120" s="38">
        <v>1773.36096</v>
      </c>
      <c r="C120" s="39">
        <v>1646.6933999999999</v>
      </c>
      <c r="D120" s="40">
        <v>1961.7597</v>
      </c>
      <c r="E120" s="41">
        <v>1458.29466</v>
      </c>
      <c r="F120" s="38">
        <v>53.58067</v>
      </c>
      <c r="G120" s="39">
        <v>47.419</v>
      </c>
      <c r="H120" s="42">
        <v>902.2</v>
      </c>
      <c r="I120" s="42">
        <v>20</v>
      </c>
      <c r="J120" s="40">
        <v>1012.188</v>
      </c>
      <c r="K120" s="41">
        <v>11.011670000000041</v>
      </c>
      <c r="L120" s="38">
        <v>10.7</v>
      </c>
      <c r="M120" s="39">
        <v>3</v>
      </c>
      <c r="N120" s="40"/>
      <c r="O120" s="41">
        <v>13.7</v>
      </c>
    </row>
    <row r="121" spans="1:15" ht="12.75" customHeight="1">
      <c r="A121" s="31" t="s">
        <v>103</v>
      </c>
      <c r="B121" s="38">
        <v>269.86501</v>
      </c>
      <c r="C121" s="57">
        <v>771.9715</v>
      </c>
      <c r="D121" s="58">
        <v>237.62551000000002</v>
      </c>
      <c r="E121" s="41">
        <v>804.211</v>
      </c>
      <c r="F121" s="38">
        <v>73.3891</v>
      </c>
      <c r="G121" s="39">
        <v>428.4</v>
      </c>
      <c r="H121" s="42">
        <v>78.9</v>
      </c>
      <c r="I121" s="42"/>
      <c r="J121" s="40">
        <v>549.321</v>
      </c>
      <c r="K121" s="41">
        <v>31.368099999999977</v>
      </c>
      <c r="L121" s="38">
        <v>11.625</v>
      </c>
      <c r="M121" s="39">
        <v>3</v>
      </c>
      <c r="N121" s="40"/>
      <c r="O121" s="41">
        <v>14.625</v>
      </c>
    </row>
    <row r="122" spans="1:15" ht="12.75" customHeight="1">
      <c r="A122" s="31" t="s">
        <v>104</v>
      </c>
      <c r="B122" s="38">
        <v>2689.56266</v>
      </c>
      <c r="C122" s="57">
        <v>2662.02276</v>
      </c>
      <c r="D122" s="58">
        <v>2694.34077</v>
      </c>
      <c r="E122" s="41">
        <v>2657.24465</v>
      </c>
      <c r="F122" s="38">
        <v>2861.50751</v>
      </c>
      <c r="G122" s="57">
        <v>3588.0315</v>
      </c>
      <c r="H122" s="42">
        <v>1877.96568</v>
      </c>
      <c r="I122" s="42"/>
      <c r="J122" s="40">
        <v>7283.06603</v>
      </c>
      <c r="K122" s="41">
        <v>1044.4386599999991</v>
      </c>
      <c r="L122" s="38">
        <v>122.24485</v>
      </c>
      <c r="M122" s="57">
        <v>113</v>
      </c>
      <c r="N122" s="58">
        <v>190</v>
      </c>
      <c r="O122" s="62">
        <v>45.24485000000001</v>
      </c>
    </row>
    <row r="123" spans="1:15" ht="12.75" customHeight="1">
      <c r="A123" s="31" t="s">
        <v>105</v>
      </c>
      <c r="B123" s="38">
        <v>342.95678999999996</v>
      </c>
      <c r="C123" s="39">
        <v>301.57184</v>
      </c>
      <c r="D123" s="40">
        <v>603.21663</v>
      </c>
      <c r="E123" s="41">
        <v>41.312</v>
      </c>
      <c r="F123" s="38">
        <v>926.5468199999999</v>
      </c>
      <c r="G123" s="39">
        <v>819.886</v>
      </c>
      <c r="H123" s="42">
        <v>4443.23434</v>
      </c>
      <c r="I123" s="42">
        <v>400</v>
      </c>
      <c r="J123" s="40">
        <v>5484.63532</v>
      </c>
      <c r="K123" s="41">
        <v>1105.0318399999999</v>
      </c>
      <c r="L123" s="38">
        <v>287.98752</v>
      </c>
      <c r="M123" s="39">
        <v>90</v>
      </c>
      <c r="N123" s="40">
        <v>100</v>
      </c>
      <c r="O123" s="41">
        <v>277.98752</v>
      </c>
    </row>
    <row r="124" spans="1:15" ht="12.75" customHeight="1">
      <c r="A124" s="31" t="s">
        <v>106</v>
      </c>
      <c r="B124" s="38"/>
      <c r="C124" s="39">
        <v>144.24112</v>
      </c>
      <c r="D124" s="40">
        <v>10</v>
      </c>
      <c r="E124" s="41">
        <v>134.24112</v>
      </c>
      <c r="F124" s="38">
        <v>53.888</v>
      </c>
      <c r="G124" s="39">
        <v>30.9</v>
      </c>
      <c r="H124" s="42"/>
      <c r="I124" s="42"/>
      <c r="J124" s="40">
        <v>28</v>
      </c>
      <c r="K124" s="41">
        <v>56.788</v>
      </c>
      <c r="L124" s="38"/>
      <c r="M124" s="39"/>
      <c r="N124" s="40"/>
      <c r="O124" s="41">
        <v>0</v>
      </c>
    </row>
    <row r="125" spans="1:15" ht="12.75" customHeight="1">
      <c r="A125" s="31" t="s">
        <v>107</v>
      </c>
      <c r="B125" s="38">
        <v>207.42516</v>
      </c>
      <c r="C125" s="39">
        <v>831.496</v>
      </c>
      <c r="D125" s="40">
        <v>868.99</v>
      </c>
      <c r="E125" s="41">
        <v>169.93116000000003</v>
      </c>
      <c r="F125" s="38">
        <v>118.58189999999999</v>
      </c>
      <c r="G125" s="57">
        <v>56.575</v>
      </c>
      <c r="H125" s="42"/>
      <c r="I125" s="42">
        <v>49.93</v>
      </c>
      <c r="J125" s="58">
        <v>55.1</v>
      </c>
      <c r="K125" s="41">
        <v>169.9869</v>
      </c>
      <c r="L125" s="38">
        <v>11.3</v>
      </c>
      <c r="M125" s="39"/>
      <c r="N125" s="40">
        <v>7.42</v>
      </c>
      <c r="O125" s="41">
        <v>3.88</v>
      </c>
    </row>
    <row r="126" spans="1:15" ht="12.75" customHeight="1">
      <c r="A126" s="31" t="s">
        <v>108</v>
      </c>
      <c r="B126" s="38">
        <v>126.79480000000001</v>
      </c>
      <c r="C126" s="57">
        <v>43.536199999999994</v>
      </c>
      <c r="D126" s="58">
        <v>126.37480000000001</v>
      </c>
      <c r="E126" s="41">
        <v>43.956199999999995</v>
      </c>
      <c r="F126" s="38">
        <v>43.168</v>
      </c>
      <c r="G126" s="39">
        <v>46.428</v>
      </c>
      <c r="H126" s="42"/>
      <c r="I126" s="42"/>
      <c r="J126" s="40">
        <v>42</v>
      </c>
      <c r="K126" s="41">
        <v>47.596</v>
      </c>
      <c r="L126" s="38">
        <v>1.2</v>
      </c>
      <c r="M126" s="39">
        <v>4.3</v>
      </c>
      <c r="N126" s="40"/>
      <c r="O126" s="41">
        <v>5.5</v>
      </c>
    </row>
    <row r="127" spans="1:15" ht="12.75" customHeight="1">
      <c r="A127" s="31" t="s">
        <v>109</v>
      </c>
      <c r="B127" s="38">
        <v>284.29395</v>
      </c>
      <c r="C127" s="39">
        <v>421.84729</v>
      </c>
      <c r="D127" s="40">
        <v>232.40686</v>
      </c>
      <c r="E127" s="41">
        <v>473.73438</v>
      </c>
      <c r="F127" s="38">
        <v>231.1883</v>
      </c>
      <c r="G127" s="39">
        <v>105.332</v>
      </c>
      <c r="H127" s="42">
        <v>280</v>
      </c>
      <c r="I127" s="42"/>
      <c r="J127" s="40">
        <v>499.9667</v>
      </c>
      <c r="K127" s="41">
        <v>116.55360000000003</v>
      </c>
      <c r="L127" s="38">
        <v>148.32875</v>
      </c>
      <c r="M127" s="39">
        <v>28</v>
      </c>
      <c r="N127" s="40"/>
      <c r="O127" s="41">
        <v>176.32875</v>
      </c>
    </row>
    <row r="128" spans="1:15" ht="12.75" customHeight="1">
      <c r="A128" s="31" t="s">
        <v>110</v>
      </c>
      <c r="B128" s="38">
        <v>150.94631</v>
      </c>
      <c r="C128" s="39">
        <v>573.5715</v>
      </c>
      <c r="D128" s="40">
        <v>641.58167</v>
      </c>
      <c r="E128" s="41">
        <v>82.93614000000001</v>
      </c>
      <c r="F128" s="38">
        <v>1114.5582</v>
      </c>
      <c r="G128" s="39">
        <v>391.301</v>
      </c>
      <c r="H128" s="42">
        <v>5.651</v>
      </c>
      <c r="I128" s="42"/>
      <c r="J128" s="40">
        <v>1132.0882</v>
      </c>
      <c r="K128" s="41">
        <v>379.422</v>
      </c>
      <c r="L128" s="38"/>
      <c r="M128" s="39"/>
      <c r="N128" s="40"/>
      <c r="O128" s="41">
        <v>0</v>
      </c>
    </row>
    <row r="129" spans="1:15" ht="12.75" customHeight="1">
      <c r="A129" s="31" t="s">
        <v>111</v>
      </c>
      <c r="B129" s="38">
        <v>722.41039</v>
      </c>
      <c r="C129" s="39">
        <v>339.08049</v>
      </c>
      <c r="D129" s="40">
        <v>515.4552</v>
      </c>
      <c r="E129" s="41">
        <v>546.03568</v>
      </c>
      <c r="F129" s="38">
        <v>72.11883999999999</v>
      </c>
      <c r="G129" s="39">
        <v>12.454</v>
      </c>
      <c r="H129" s="42"/>
      <c r="I129" s="42"/>
      <c r="J129" s="40">
        <v>11</v>
      </c>
      <c r="K129" s="41">
        <v>73.57284</v>
      </c>
      <c r="L129" s="38"/>
      <c r="M129" s="39">
        <v>13.2</v>
      </c>
      <c r="N129" s="40"/>
      <c r="O129" s="41">
        <v>13.2</v>
      </c>
    </row>
    <row r="130" spans="1:15" ht="12.75" customHeight="1">
      <c r="A130" s="31" t="s">
        <v>112</v>
      </c>
      <c r="B130" s="38">
        <v>1277.92974</v>
      </c>
      <c r="C130" s="39">
        <v>1386.0269099999998</v>
      </c>
      <c r="D130" s="40">
        <v>1162.4638</v>
      </c>
      <c r="E130" s="41">
        <v>1501.4928499999999</v>
      </c>
      <c r="F130" s="43">
        <v>5887.89696</v>
      </c>
      <c r="G130" s="39">
        <v>1068.384</v>
      </c>
      <c r="H130" s="42">
        <v>5948.703</v>
      </c>
      <c r="I130" s="42"/>
      <c r="J130" s="40">
        <v>6501.867139999999</v>
      </c>
      <c r="K130" s="41">
        <v>6403.116820000001</v>
      </c>
      <c r="L130" s="38">
        <v>50</v>
      </c>
      <c r="M130" s="39">
        <v>35</v>
      </c>
      <c r="N130" s="40"/>
      <c r="O130" s="41">
        <v>85</v>
      </c>
    </row>
    <row r="131" spans="1:15" ht="12.75" customHeight="1">
      <c r="A131" s="31" t="s">
        <v>113</v>
      </c>
      <c r="B131" s="38">
        <v>567.1062</v>
      </c>
      <c r="C131" s="39">
        <v>1130.1264199999998</v>
      </c>
      <c r="D131" s="40">
        <v>567.1062</v>
      </c>
      <c r="E131" s="41">
        <v>1130.1264199999998</v>
      </c>
      <c r="F131" s="38">
        <v>87.30528</v>
      </c>
      <c r="G131" s="39">
        <v>43</v>
      </c>
      <c r="H131" s="42"/>
      <c r="I131" s="42"/>
      <c r="J131" s="40">
        <v>125.8</v>
      </c>
      <c r="K131" s="41">
        <v>4.505279999999999</v>
      </c>
      <c r="L131" s="38"/>
      <c r="M131" s="39">
        <v>21.06</v>
      </c>
      <c r="N131" s="40"/>
      <c r="O131" s="41">
        <v>21.06</v>
      </c>
    </row>
    <row r="132" spans="1:15" ht="12.75" customHeight="1">
      <c r="A132" s="31" t="s">
        <v>114</v>
      </c>
      <c r="B132" s="38"/>
      <c r="C132" s="39">
        <v>27.0872</v>
      </c>
      <c r="D132" s="40">
        <v>17</v>
      </c>
      <c r="E132" s="41">
        <v>10.087200000000001</v>
      </c>
      <c r="F132" s="38">
        <v>459.74775</v>
      </c>
      <c r="G132" s="39">
        <v>702.112</v>
      </c>
      <c r="H132" s="42"/>
      <c r="I132" s="42"/>
      <c r="J132" s="40">
        <v>924.9</v>
      </c>
      <c r="K132" s="41">
        <v>236.95975</v>
      </c>
      <c r="L132" s="38">
        <v>12.167</v>
      </c>
      <c r="M132" s="39"/>
      <c r="N132" s="40"/>
      <c r="O132" s="41">
        <v>12.167</v>
      </c>
    </row>
    <row r="133" spans="1:15" ht="12.75" customHeight="1">
      <c r="A133" s="31" t="s">
        <v>115</v>
      </c>
      <c r="B133" s="38">
        <v>279.27102</v>
      </c>
      <c r="C133" s="39">
        <v>275.07977</v>
      </c>
      <c r="D133" s="40">
        <v>172.1502</v>
      </c>
      <c r="E133" s="41">
        <v>382.20059000000003</v>
      </c>
      <c r="F133" s="38">
        <v>170.98885</v>
      </c>
      <c r="G133" s="39">
        <v>212.684</v>
      </c>
      <c r="H133" s="42"/>
      <c r="I133" s="42">
        <v>149.96</v>
      </c>
      <c r="J133" s="40">
        <v>480.598</v>
      </c>
      <c r="K133" s="41">
        <v>53.03484999999998</v>
      </c>
      <c r="L133" s="38">
        <v>59.761</v>
      </c>
      <c r="M133" s="39">
        <v>30.239</v>
      </c>
      <c r="N133" s="40"/>
      <c r="O133" s="41">
        <v>90</v>
      </c>
    </row>
    <row r="134" spans="1:15" ht="12.75" customHeight="1">
      <c r="A134" s="31" t="s">
        <v>116</v>
      </c>
      <c r="B134" s="59">
        <v>27.560419999999997</v>
      </c>
      <c r="C134" s="39">
        <v>159.80456</v>
      </c>
      <c r="D134" s="58">
        <v>24.9516</v>
      </c>
      <c r="E134" s="41">
        <v>162.41338</v>
      </c>
      <c r="F134" s="38">
        <v>126.81647</v>
      </c>
      <c r="G134" s="39">
        <v>213.155</v>
      </c>
      <c r="H134" s="42">
        <v>91.399</v>
      </c>
      <c r="I134" s="42"/>
      <c r="J134" s="40">
        <v>253.758</v>
      </c>
      <c r="K134" s="41">
        <v>177.61246999999997</v>
      </c>
      <c r="L134" s="38">
        <v>2.50358</v>
      </c>
      <c r="M134" s="39"/>
      <c r="N134" s="40"/>
      <c r="O134" s="41">
        <v>2.50358</v>
      </c>
    </row>
    <row r="135" spans="1:15" ht="12.75" customHeight="1">
      <c r="A135" s="31" t="s">
        <v>117</v>
      </c>
      <c r="B135" s="38">
        <v>1076.51728</v>
      </c>
      <c r="C135" s="39">
        <v>1051.9493799999998</v>
      </c>
      <c r="D135" s="40">
        <v>1237.92278</v>
      </c>
      <c r="E135" s="41">
        <v>890.5438800000002</v>
      </c>
      <c r="F135" s="38">
        <v>19.16782</v>
      </c>
      <c r="G135" s="39">
        <v>1155.7367199999999</v>
      </c>
      <c r="H135" s="42">
        <v>234.982</v>
      </c>
      <c r="I135" s="42">
        <v>350</v>
      </c>
      <c r="J135" s="40">
        <v>904.279</v>
      </c>
      <c r="K135" s="41">
        <v>855.6075400000001</v>
      </c>
      <c r="L135" s="38">
        <v>88.26898</v>
      </c>
      <c r="M135" s="39"/>
      <c r="N135" s="40"/>
      <c r="O135" s="41">
        <v>88.26898</v>
      </c>
    </row>
    <row r="136" spans="1:15" ht="12.75" customHeight="1">
      <c r="A136" s="31" t="s">
        <v>118</v>
      </c>
      <c r="B136" s="38">
        <v>1959.348</v>
      </c>
      <c r="C136" s="39">
        <v>1324.6687</v>
      </c>
      <c r="D136" s="40">
        <v>1514.25191</v>
      </c>
      <c r="E136" s="41">
        <v>1769.7647900000002</v>
      </c>
      <c r="F136" s="59">
        <v>244.49845000000002</v>
      </c>
      <c r="G136" s="57">
        <v>1489.77635</v>
      </c>
      <c r="H136" s="60">
        <v>470</v>
      </c>
      <c r="I136" s="60">
        <v>51.993</v>
      </c>
      <c r="J136" s="58">
        <v>1783.522</v>
      </c>
      <c r="K136" s="41">
        <v>472.7457999999998</v>
      </c>
      <c r="L136" s="38">
        <v>376.64333</v>
      </c>
      <c r="M136" s="39">
        <v>91.206</v>
      </c>
      <c r="N136" s="40">
        <v>170.924</v>
      </c>
      <c r="O136" s="41">
        <v>296.92533000000003</v>
      </c>
    </row>
    <row r="137" spans="1:15" ht="12.75" customHeight="1">
      <c r="A137" s="31" t="s">
        <v>119</v>
      </c>
      <c r="B137" s="38">
        <v>357.43394</v>
      </c>
      <c r="C137" s="39">
        <v>905.1810300000001</v>
      </c>
      <c r="D137" s="40">
        <v>254.29631</v>
      </c>
      <c r="E137" s="41">
        <v>1008.3186599999999</v>
      </c>
      <c r="F137" s="59">
        <v>120.00851</v>
      </c>
      <c r="G137" s="57">
        <v>393.663</v>
      </c>
      <c r="H137" s="60"/>
      <c r="I137" s="60"/>
      <c r="J137" s="58">
        <v>500.3</v>
      </c>
      <c r="K137" s="41">
        <v>13.37151000000001</v>
      </c>
      <c r="L137" s="38">
        <v>195</v>
      </c>
      <c r="M137" s="39">
        <v>20</v>
      </c>
      <c r="N137" s="40"/>
      <c r="O137" s="41">
        <v>215</v>
      </c>
    </row>
    <row r="138" spans="1:15" ht="12.75" customHeight="1">
      <c r="A138" s="31" t="s">
        <v>120</v>
      </c>
      <c r="B138" s="38">
        <v>355.28409000000005</v>
      </c>
      <c r="C138" s="39">
        <v>880.33858</v>
      </c>
      <c r="D138" s="40">
        <v>663.6384</v>
      </c>
      <c r="E138" s="41">
        <v>571.9842699999999</v>
      </c>
      <c r="F138" s="38">
        <v>3927.5868</v>
      </c>
      <c r="G138" s="39">
        <v>463.966</v>
      </c>
      <c r="H138" s="42">
        <v>1558.82572</v>
      </c>
      <c r="I138" s="42">
        <v>220</v>
      </c>
      <c r="J138" s="40">
        <v>5578.094480000001</v>
      </c>
      <c r="K138" s="41">
        <v>592.2840399999991</v>
      </c>
      <c r="L138" s="38">
        <v>125</v>
      </c>
      <c r="M138" s="39"/>
      <c r="N138" s="40"/>
      <c r="O138" s="41">
        <v>125</v>
      </c>
    </row>
    <row r="139" spans="1:15" ht="12.75" customHeight="1">
      <c r="A139" s="31" t="s">
        <v>121</v>
      </c>
      <c r="B139" s="38">
        <v>396.38478000000003</v>
      </c>
      <c r="C139" s="39">
        <v>402.07465</v>
      </c>
      <c r="D139" s="40">
        <v>78.5024</v>
      </c>
      <c r="E139" s="41">
        <v>719.95703</v>
      </c>
      <c r="F139" s="38">
        <v>325.27290000000005</v>
      </c>
      <c r="G139" s="39">
        <v>427.20640000000003</v>
      </c>
      <c r="H139" s="42">
        <v>611.7241300000001</v>
      </c>
      <c r="I139" s="42"/>
      <c r="J139" s="40">
        <v>911.925</v>
      </c>
      <c r="K139" s="41">
        <v>452.2784300000002</v>
      </c>
      <c r="L139" s="38">
        <v>166.61</v>
      </c>
      <c r="M139" s="39">
        <v>32.69</v>
      </c>
      <c r="N139" s="40"/>
      <c r="O139" s="41">
        <v>199.3</v>
      </c>
    </row>
    <row r="140" spans="1:15" ht="12.75" customHeight="1">
      <c r="A140" s="31" t="s">
        <v>122</v>
      </c>
      <c r="B140" s="44">
        <v>57.67082</v>
      </c>
      <c r="C140" s="45">
        <v>99.65183</v>
      </c>
      <c r="D140" s="46">
        <v>98.016</v>
      </c>
      <c r="E140" s="41">
        <v>59.30665</v>
      </c>
      <c r="F140" s="38">
        <v>66.1388</v>
      </c>
      <c r="G140" s="39">
        <v>47.089</v>
      </c>
      <c r="H140" s="42">
        <v>185</v>
      </c>
      <c r="I140" s="42"/>
      <c r="J140" s="40">
        <v>277</v>
      </c>
      <c r="K140" s="41">
        <v>21.227799999999988</v>
      </c>
      <c r="L140" s="38">
        <v>45.479</v>
      </c>
      <c r="M140" s="39">
        <v>2.127</v>
      </c>
      <c r="N140" s="40"/>
      <c r="O140" s="41">
        <v>47.606</v>
      </c>
    </row>
    <row r="141" spans="1:15" ht="12.75" customHeight="1">
      <c r="A141" s="31" t="s">
        <v>123</v>
      </c>
      <c r="B141" s="38">
        <v>78.09635</v>
      </c>
      <c r="C141" s="57">
        <v>15.560379999999999</v>
      </c>
      <c r="D141" s="58">
        <v>43.6</v>
      </c>
      <c r="E141" s="41">
        <v>50.05673000000001</v>
      </c>
      <c r="F141" s="38"/>
      <c r="G141" s="39"/>
      <c r="H141" s="42"/>
      <c r="I141" s="42"/>
      <c r="J141" s="40"/>
      <c r="K141" s="41">
        <v>0</v>
      </c>
      <c r="L141" s="38"/>
      <c r="M141" s="39"/>
      <c r="N141" s="40"/>
      <c r="O141" s="41">
        <v>0</v>
      </c>
    </row>
    <row r="142" spans="1:15" ht="12.75" customHeight="1">
      <c r="A142" s="31" t="s">
        <v>124</v>
      </c>
      <c r="B142" s="38">
        <v>772.55264</v>
      </c>
      <c r="C142" s="39">
        <v>409.86907</v>
      </c>
      <c r="D142" s="40">
        <v>293.709</v>
      </c>
      <c r="E142" s="41">
        <v>888.71271</v>
      </c>
      <c r="F142" s="38"/>
      <c r="G142" s="39"/>
      <c r="H142" s="42"/>
      <c r="I142" s="42"/>
      <c r="J142" s="40"/>
      <c r="K142" s="41">
        <v>0</v>
      </c>
      <c r="L142" s="38">
        <v>58.067</v>
      </c>
      <c r="M142" s="39">
        <v>30</v>
      </c>
      <c r="N142" s="40"/>
      <c r="O142" s="41">
        <v>88.067</v>
      </c>
    </row>
    <row r="143" spans="1:15" ht="12.75" customHeight="1">
      <c r="A143" s="31" t="s">
        <v>125</v>
      </c>
      <c r="B143" s="44">
        <v>632.95061</v>
      </c>
      <c r="C143" s="66">
        <v>83.16074</v>
      </c>
      <c r="D143" s="67">
        <v>397.666</v>
      </c>
      <c r="E143" s="41">
        <v>318.44534999999996</v>
      </c>
      <c r="F143" s="38">
        <v>29.14</v>
      </c>
      <c r="G143" s="39">
        <v>12.548</v>
      </c>
      <c r="H143" s="42"/>
      <c r="I143" s="42"/>
      <c r="J143" s="40">
        <v>11.2</v>
      </c>
      <c r="K143" s="41">
        <v>30.488</v>
      </c>
      <c r="L143" s="44">
        <v>211.149</v>
      </c>
      <c r="M143" s="45"/>
      <c r="N143" s="46"/>
      <c r="O143" s="41">
        <v>211.149</v>
      </c>
    </row>
    <row r="144" spans="1:15" ht="12.75" customHeight="1">
      <c r="A144" s="31" t="s">
        <v>126</v>
      </c>
      <c r="B144" s="44">
        <v>211.17685</v>
      </c>
      <c r="C144" s="45">
        <v>158.35407999999998</v>
      </c>
      <c r="D144" s="46">
        <v>97.45366</v>
      </c>
      <c r="E144" s="41">
        <v>272.07727</v>
      </c>
      <c r="F144" s="38">
        <v>2.653</v>
      </c>
      <c r="G144" s="39">
        <v>6.453</v>
      </c>
      <c r="H144" s="42"/>
      <c r="I144" s="42"/>
      <c r="J144" s="40">
        <v>6</v>
      </c>
      <c r="K144" s="41">
        <v>3.106</v>
      </c>
      <c r="L144" s="44">
        <v>27.693</v>
      </c>
      <c r="M144" s="45">
        <v>10.407</v>
      </c>
      <c r="N144" s="46"/>
      <c r="O144" s="41">
        <v>38.1</v>
      </c>
    </row>
    <row r="145" spans="1:15" ht="12.75" customHeight="1">
      <c r="A145" s="31" t="s">
        <v>127</v>
      </c>
      <c r="B145" s="38">
        <v>76.07017</v>
      </c>
      <c r="C145" s="39">
        <v>38.7256</v>
      </c>
      <c r="D145" s="40">
        <v>100.60718</v>
      </c>
      <c r="E145" s="41">
        <v>14.188589999999996</v>
      </c>
      <c r="F145" s="38">
        <v>226.54139</v>
      </c>
      <c r="G145" s="39">
        <v>204.477</v>
      </c>
      <c r="H145" s="42"/>
      <c r="I145" s="42"/>
      <c r="J145" s="40">
        <v>221.254</v>
      </c>
      <c r="K145" s="41">
        <v>209.76439000000002</v>
      </c>
      <c r="L145" s="38">
        <v>14.39</v>
      </c>
      <c r="M145" s="39"/>
      <c r="N145" s="40"/>
      <c r="O145" s="41">
        <v>14.39</v>
      </c>
    </row>
    <row r="146" spans="1:15" ht="12.75" customHeight="1">
      <c r="A146" s="31" t="s">
        <v>128</v>
      </c>
      <c r="B146" s="38">
        <v>705.41663</v>
      </c>
      <c r="C146" s="39">
        <v>310.3426</v>
      </c>
      <c r="D146" s="40">
        <v>474.104</v>
      </c>
      <c r="E146" s="41">
        <v>541.65523</v>
      </c>
      <c r="F146" s="38">
        <v>442.22755</v>
      </c>
      <c r="G146" s="39">
        <v>192.573</v>
      </c>
      <c r="H146" s="42"/>
      <c r="I146" s="42"/>
      <c r="J146" s="40">
        <v>507.2</v>
      </c>
      <c r="K146" s="41">
        <v>127.60055000000004</v>
      </c>
      <c r="L146" s="38">
        <v>20</v>
      </c>
      <c r="M146" s="39">
        <v>5</v>
      </c>
      <c r="N146" s="40"/>
      <c r="O146" s="41">
        <v>25</v>
      </c>
    </row>
    <row r="147" spans="1:15" ht="12.75" customHeight="1">
      <c r="A147" s="31" t="s">
        <v>129</v>
      </c>
      <c r="B147" s="38">
        <v>621.28419</v>
      </c>
      <c r="C147" s="39">
        <v>168.05829</v>
      </c>
      <c r="D147" s="40">
        <v>91.8</v>
      </c>
      <c r="E147" s="41">
        <v>697.54248</v>
      </c>
      <c r="F147" s="38">
        <v>285.20029999999997</v>
      </c>
      <c r="G147" s="39">
        <v>36.81</v>
      </c>
      <c r="H147" s="42"/>
      <c r="I147" s="42"/>
      <c r="J147" s="40">
        <v>32.7</v>
      </c>
      <c r="K147" s="41">
        <v>289.3103</v>
      </c>
      <c r="L147" s="38">
        <v>44.5</v>
      </c>
      <c r="M147" s="39">
        <v>11.17</v>
      </c>
      <c r="N147" s="40"/>
      <c r="O147" s="41">
        <v>55.67</v>
      </c>
    </row>
    <row r="148" spans="1:15" ht="12.75" customHeight="1">
      <c r="A148" s="31" t="s">
        <v>130</v>
      </c>
      <c r="B148" s="38">
        <v>28.104770000000002</v>
      </c>
      <c r="C148" s="39">
        <v>1.79643</v>
      </c>
      <c r="D148" s="40">
        <v>8.405</v>
      </c>
      <c r="E148" s="41">
        <v>21.4962</v>
      </c>
      <c r="F148" s="38">
        <v>45.285669999999996</v>
      </c>
      <c r="G148" s="39">
        <v>218.354</v>
      </c>
      <c r="H148" s="42"/>
      <c r="I148" s="42"/>
      <c r="J148" s="40">
        <v>197</v>
      </c>
      <c r="K148" s="41">
        <v>66.63966999999998</v>
      </c>
      <c r="L148" s="38">
        <v>0.7313200000000001</v>
      </c>
      <c r="M148" s="39">
        <v>0.1996</v>
      </c>
      <c r="N148" s="40"/>
      <c r="O148" s="41">
        <v>0.9309200000000001</v>
      </c>
    </row>
    <row r="149" spans="1:15" ht="12.75" customHeight="1">
      <c r="A149" s="157" t="s">
        <v>151</v>
      </c>
      <c r="B149" s="38">
        <v>5641.3326</v>
      </c>
      <c r="C149" s="39">
        <v>2021.55357</v>
      </c>
      <c r="D149" s="40">
        <v>1282.80061</v>
      </c>
      <c r="E149" s="41">
        <v>6380.0855599999995</v>
      </c>
      <c r="F149" s="38">
        <v>3254.0110299999997</v>
      </c>
      <c r="G149" s="39">
        <v>4232.60355</v>
      </c>
      <c r="H149" s="42">
        <v>48</v>
      </c>
      <c r="I149" s="42"/>
      <c r="J149" s="40">
        <v>3573.4272400000004</v>
      </c>
      <c r="K149" s="41">
        <v>3961.18734</v>
      </c>
      <c r="L149" s="38">
        <v>489.6</v>
      </c>
      <c r="M149" s="39"/>
      <c r="N149" s="40">
        <v>11.455</v>
      </c>
      <c r="O149" s="41">
        <v>478.145</v>
      </c>
    </row>
    <row r="150" spans="1:15" ht="12.75" customHeight="1" thickBot="1">
      <c r="A150" s="23" t="s">
        <v>13</v>
      </c>
      <c r="B150" s="129">
        <f aca="true" t="shared" si="11" ref="B150:O150">SUM(B61:B149)</f>
        <v>71557.67639000001</v>
      </c>
      <c r="C150" s="111">
        <f t="shared" si="11"/>
        <v>64199.80396999998</v>
      </c>
      <c r="D150" s="25">
        <f t="shared" si="11"/>
        <v>56283.62097999999</v>
      </c>
      <c r="E150" s="129">
        <f t="shared" si="11"/>
        <v>79473.85938000001</v>
      </c>
      <c r="F150" s="129">
        <f t="shared" si="11"/>
        <v>60043.04266</v>
      </c>
      <c r="G150" s="111">
        <f t="shared" si="11"/>
        <v>51353.62803</v>
      </c>
      <c r="H150" s="24">
        <f t="shared" si="11"/>
        <v>67131.52697</v>
      </c>
      <c r="I150" s="24">
        <f t="shared" si="11"/>
        <v>8316.066430000003</v>
      </c>
      <c r="J150" s="159">
        <f t="shared" si="11"/>
        <v>141371.00486000002</v>
      </c>
      <c r="K150" s="129">
        <f t="shared" si="11"/>
        <v>45473.259229999974</v>
      </c>
      <c r="L150" s="129">
        <f t="shared" si="11"/>
        <v>12301.524410000004</v>
      </c>
      <c r="M150" s="111">
        <f t="shared" si="11"/>
        <v>2178.34396</v>
      </c>
      <c r="N150" s="25">
        <f t="shared" si="11"/>
        <v>1207.8500000000001</v>
      </c>
      <c r="O150" s="158">
        <f t="shared" si="11"/>
        <v>13272.018370000002</v>
      </c>
    </row>
    <row r="151" spans="2:15" ht="12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2:15" ht="12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2:15" ht="12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2:15" ht="12.7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2:15" ht="12.7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2:15" ht="12.7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2:15" ht="12.7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2:15" ht="12.7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2:15" ht="12.7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2:15" ht="12.7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2:15" ht="12.7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2:15" ht="12.7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2:15" ht="12.7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2:15" ht="12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2:15" ht="12.7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2:15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2:15" ht="12.7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2:15" ht="12.7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2:15" ht="12.7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2:15" ht="12.7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2:15" ht="12.7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2:15" ht="12.7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</sheetData>
  <sheetProtection/>
  <mergeCells count="19">
    <mergeCell ref="N1:O1"/>
    <mergeCell ref="A3:O3"/>
    <mergeCell ref="A4:O4"/>
    <mergeCell ref="J7:J8"/>
    <mergeCell ref="F6:K6"/>
    <mergeCell ref="F7:F8"/>
    <mergeCell ref="G7:I7"/>
    <mergeCell ref="L6:O6"/>
    <mergeCell ref="K7:K8"/>
    <mergeCell ref="L7:L8"/>
    <mergeCell ref="M7:M8"/>
    <mergeCell ref="N7:N8"/>
    <mergeCell ref="O7:O8"/>
    <mergeCell ref="A6:A8"/>
    <mergeCell ref="B6:E6"/>
    <mergeCell ref="B7:B8"/>
    <mergeCell ref="C7:C8"/>
    <mergeCell ref="D7:D8"/>
    <mergeCell ref="E7:E8"/>
  </mergeCells>
  <printOptions horizontalCentered="1"/>
  <pageMargins left="0.1968503937007874" right="0.1968503937007874" top="0.7086614173228347" bottom="0.7086614173228347" header="0.5118110236220472" footer="0.5905511811023623"/>
  <pageSetup horizontalDpi="600" verticalDpi="600" orientation="landscape" paperSize="9" scale="87" r:id="rId1"/>
  <headerFooter alignWithMargins="0">
    <oddFooter>&amp;CStránka &amp;P&amp;RTab. 07 PO tvorba a použ.fondů</oddFooter>
  </headerFooter>
  <rowBreaks count="3" manualBreakCount="3">
    <brk id="42" max="255" man="1"/>
    <brk id="78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2014-05-15T06:34:40Z</cp:lastPrinted>
  <dcterms:created xsi:type="dcterms:W3CDTF">1997-01-24T11:07:25Z</dcterms:created>
  <dcterms:modified xsi:type="dcterms:W3CDTF">2014-05-15T06:34:47Z</dcterms:modified>
  <cp:category/>
  <cp:version/>
  <cp:contentType/>
  <cp:contentStatus/>
</cp:coreProperties>
</file>