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6" windowHeight="7860" activeTab="0"/>
  </bookViews>
  <sheets>
    <sheet name="List1" sheetId="1" r:id="rId1"/>
  </sheets>
  <definedNames>
    <definedName name="_xlnm.Print_Titles" localSheetId="0">'List1'!$5:$6</definedName>
    <definedName name="_xlnm.Print_Area" localSheetId="0">'List1'!$A$1:$D$93</definedName>
  </definedNames>
  <calcPr fullCalcOnLoad="1"/>
</workbook>
</file>

<file path=xl/sharedStrings.xml><?xml version="1.0" encoding="utf-8"?>
<sst xmlns="http://schemas.openxmlformats.org/spreadsheetml/2006/main" count="96" uniqueCount="77">
  <si>
    <t>odvětví - název akce</t>
  </si>
  <si>
    <t xml:space="preserve">skutečnost </t>
  </si>
  <si>
    <t>rozpočet</t>
  </si>
  <si>
    <t>(rozpis investičních akcí PO a obch.společ. - samostatná tabulka)</t>
  </si>
  <si>
    <t>schválený</t>
  </si>
  <si>
    <t xml:space="preserve">upravený </t>
  </si>
  <si>
    <t>v tom:</t>
  </si>
  <si>
    <t>kap. 19 - činnost krajského úřadu</t>
  </si>
  <si>
    <t>ostatní kapitálové výdaje:</t>
  </si>
  <si>
    <t>kofinancování a předfinancování</t>
  </si>
  <si>
    <t>kap. 02 - životní prostředí a zemědělství</t>
  </si>
  <si>
    <t>kap. 09 - volnočasové aktivity</t>
  </si>
  <si>
    <t>kap. 12 - správa majetku kraje</t>
  </si>
  <si>
    <t>kap. 14 - školství</t>
  </si>
  <si>
    <t>investiční transfery PO</t>
  </si>
  <si>
    <t>kap. 15 - zdravotnictví</t>
  </si>
  <si>
    <t>kap. 21 - investice a evropské projekty</t>
  </si>
  <si>
    <t>kap. 39 - regionální rozvoj a cestovní ruch</t>
  </si>
  <si>
    <t>kap. 48 - Dotační fond KHK</t>
  </si>
  <si>
    <t xml:space="preserve">   regionální rozvoj</t>
  </si>
  <si>
    <t xml:space="preserve">   životní prostředí a zemědělství</t>
  </si>
  <si>
    <t xml:space="preserve">   program obnovy venkova</t>
  </si>
  <si>
    <t>celkem</t>
  </si>
  <si>
    <t>kap. 10 - doprava</t>
  </si>
  <si>
    <t>kap. 13 - evropská integrace a globální granty</t>
  </si>
  <si>
    <t xml:space="preserve">   individuální dotace</t>
  </si>
  <si>
    <t xml:space="preserve">   volný čas</t>
  </si>
  <si>
    <t>Přehled o čerpání výdajů na investiční akce z vlastních prostředků kraje v roce 2017</t>
  </si>
  <si>
    <t>k 31.12.2017</t>
  </si>
  <si>
    <t>Vodohospodářské akce dle vodního zákona</t>
  </si>
  <si>
    <t xml:space="preserve">  z toho investiční transfery obcím</t>
  </si>
  <si>
    <t>investiční transfery ZOO Dvůr Králové n. L., a.s.</t>
  </si>
  <si>
    <t>investiční transfery obcím</t>
  </si>
  <si>
    <t xml:space="preserve">   DVA Brada-Rybníček a Kbelnice</t>
  </si>
  <si>
    <t xml:space="preserve">   TJ Slávia Hradec Králové - osvětlení sportovní haly</t>
  </si>
  <si>
    <t xml:space="preserve">   projektová dokumentace zateplení obálky adm.bud.v Jaroměři</t>
  </si>
  <si>
    <t xml:space="preserve">   PD a změna užívání z archivu na kanceláře p.o.</t>
  </si>
  <si>
    <t xml:space="preserve">   zřízení vodovodní šachty v areálu cestmistrovství</t>
  </si>
  <si>
    <t xml:space="preserve">   převod do r. 2018</t>
  </si>
  <si>
    <t>umoření leasingu - půjčka SN KHK a.s.</t>
  </si>
  <si>
    <t xml:space="preserve">   Rekonstrukce Nemocnice Nový Bydžov</t>
  </si>
  <si>
    <t xml:space="preserve">investiční transfery a.s. </t>
  </si>
  <si>
    <t>kap. 28 - sociální věci</t>
  </si>
  <si>
    <t>EPC</t>
  </si>
  <si>
    <t>doprava - příprava staveb</t>
  </si>
  <si>
    <t>Digitální planetárium - zásobník na chlad</t>
  </si>
  <si>
    <t>Modernizace a dostavba ON Náchod</t>
  </si>
  <si>
    <t>průmyslová zóna Kvasiny III</t>
  </si>
  <si>
    <t>průmyslová zóna Vrchlabí</t>
  </si>
  <si>
    <t>kofinacování a předfinancování</t>
  </si>
  <si>
    <t>Podpora regionálního rozvoje v KHK</t>
  </si>
  <si>
    <t>Posilování konkurenceschopnosti v KHK</t>
  </si>
  <si>
    <t>majetková účast v a.s. - CEP HK</t>
  </si>
  <si>
    <t xml:space="preserve">   Královéhradecká labská, o.p.s. 
- vyrovnávací platba za závazek veřejné služby (cyklostezky)</t>
  </si>
  <si>
    <t xml:space="preserve">   Centrum investic, rozvoje a inovací - vázané příspěvky
</t>
  </si>
  <si>
    <t xml:space="preserve">   DOTIS 2018 - vytvoření žádostí pro víceúčelové programy a další navazující práce, zaplaceno firmě ProDos s.r.o. Dobruška</t>
  </si>
  <si>
    <t xml:space="preserve">           - činnost KÚ</t>
  </si>
  <si>
    <t xml:space="preserve">           - doprava</t>
  </si>
  <si>
    <t xml:space="preserve">           - kultura</t>
  </si>
  <si>
    <t xml:space="preserve">           - zdravotnictví</t>
  </si>
  <si>
    <t xml:space="preserve">           - sociální věci</t>
  </si>
  <si>
    <t xml:space="preserve">           - evropská integrace - org. 2088</t>
  </si>
  <si>
    <t xml:space="preserve">           - evropská integrace - org. 2077 </t>
  </si>
  <si>
    <t xml:space="preserve">           - evropská integrace - org. 2099 </t>
  </si>
  <si>
    <t xml:space="preserve">           - školství</t>
  </si>
  <si>
    <t>investiční transfer PO</t>
  </si>
  <si>
    <t xml:space="preserve">   výkup pozemků</t>
  </si>
  <si>
    <r>
      <t xml:space="preserve"> v tom: </t>
    </r>
    <r>
      <rPr>
        <sz val="10"/>
        <rFont val="Arial"/>
        <family val="2"/>
      </rPr>
      <t xml:space="preserve">- evropská integrace </t>
    </r>
  </si>
  <si>
    <t xml:space="preserve">           - CIRI (PO)</t>
  </si>
  <si>
    <t>Tabulka č. 8</t>
  </si>
  <si>
    <t xml:space="preserve">   projektová dokumentace pro snížení energetické náročnosti admin. budovy v Plačicích</t>
  </si>
  <si>
    <t xml:space="preserve">   rozdělení archivu pro spisovnu p.o.+ zavedení vody</t>
  </si>
  <si>
    <t>ostatní kapitálové výdaje - investiční opravy nemovitého majetku KHK pronajatého společnosti ÚS KHK a.s.</t>
  </si>
  <si>
    <t xml:space="preserve">   inženýrská činnost přípravy a realizace staveb ÚS KHK</t>
  </si>
  <si>
    <t>SOŠ veterinární, Hradec Králové-Kukleny, Pražská 68 - předfinancování pořízení invest. učebních pomůcek z Dotačního programu 21, COP, Min. zemědělství</t>
  </si>
  <si>
    <t>SŠ zemědělská a ekologická a SOU CHKT, Kostelec n.O., , Komenského 873 -- předfinancování pořízení invest. učebních pomůcek z Dotačního programu 21, COP, Min. zemědělství</t>
  </si>
  <si>
    <t>předfinancování a kofinancování výdajů projektu I-KAP (projekt zahájen v lednu 2018)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</si>
</sst>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  <numFmt numFmtId="165" formatCode="#,##0.0"/>
    <numFmt numFmtId="166" formatCode="#,##0.00\ _K_č"/>
    <numFmt numFmtId="167" formatCode="_-* #,##0.0\ _K_č_-;\-* #,##0.0\ _K_č_-;_-* &quot;-&quot;??\ _K_č_-;_-@_-"/>
  </numFmts>
  <fonts count="43">
    <font>
      <sz val="10"/>
      <name val="Arial CE"/>
      <family val="0"/>
    </font>
    <font>
      <b/>
      <sz val="10"/>
      <name val="Arial CE"/>
      <family val="2"/>
    </font>
    <font>
      <b/>
      <sz val="11"/>
      <name val="Arial CE"/>
      <family val="2"/>
    </font>
    <font>
      <i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2" tint="-0.24997000396251678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3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3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2">
    <xf numFmtId="3" fontId="0" fillId="0" borderId="0" xfId="0" applyAlignment="1">
      <alignment/>
    </xf>
    <xf numFmtId="3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3" fontId="0" fillId="0" borderId="0" xfId="0" applyFill="1" applyAlignment="1">
      <alignment/>
    </xf>
    <xf numFmtId="2" fontId="0" fillId="0" borderId="10" xfId="38" applyNumberFormat="1" applyFont="1" applyFill="1" applyBorder="1" applyAlignment="1">
      <alignment/>
    </xf>
    <xf numFmtId="4" fontId="0" fillId="0" borderId="11" xfId="0" applyNumberFormat="1" applyFill="1" applyBorder="1" applyAlignment="1">
      <alignment horizontal="right" vertical="center" wrapText="1"/>
    </xf>
    <xf numFmtId="3" fontId="1" fillId="0" borderId="12" xfId="0" applyFont="1" applyBorder="1" applyAlignment="1">
      <alignment horizontal="center" vertical="center" wrapText="1"/>
    </xf>
    <xf numFmtId="3" fontId="1" fillId="0" borderId="13" xfId="0" applyFont="1" applyBorder="1" applyAlignment="1">
      <alignment horizontal="center" vertical="center" wrapText="1"/>
    </xf>
    <xf numFmtId="2" fontId="0" fillId="0" borderId="14" xfId="38" applyNumberFormat="1" applyFont="1" applyFill="1" applyBorder="1" applyAlignment="1">
      <alignment/>
    </xf>
    <xf numFmtId="3" fontId="1" fillId="0" borderId="15" xfId="0" applyFont="1" applyBorder="1" applyAlignment="1">
      <alignment horizontal="center" vertical="center" wrapText="1"/>
    </xf>
    <xf numFmtId="3" fontId="1" fillId="0" borderId="16" xfId="0" applyFont="1" applyBorder="1" applyAlignment="1">
      <alignment horizontal="center" vertical="center" wrapText="1"/>
    </xf>
    <xf numFmtId="3" fontId="1" fillId="33" borderId="17" xfId="0" applyFont="1" applyFill="1" applyBorder="1" applyAlignment="1">
      <alignment/>
    </xf>
    <xf numFmtId="3" fontId="3" fillId="0" borderId="18" xfId="0" applyFont="1" applyFill="1" applyBorder="1" applyAlignment="1">
      <alignment/>
    </xf>
    <xf numFmtId="3" fontId="0" fillId="0" borderId="18" xfId="0" applyFill="1" applyBorder="1" applyAlignment="1">
      <alignment/>
    </xf>
    <xf numFmtId="3" fontId="0" fillId="0" borderId="18" xfId="0" applyFont="1" applyFill="1" applyBorder="1" applyAlignment="1">
      <alignment/>
    </xf>
    <xf numFmtId="3" fontId="4" fillId="0" borderId="19" xfId="0" applyFont="1" applyFill="1" applyBorder="1" applyAlignment="1">
      <alignment/>
    </xf>
    <xf numFmtId="3" fontId="0" fillId="0" borderId="19" xfId="0" applyFont="1" applyFill="1" applyBorder="1" applyAlignment="1">
      <alignment/>
    </xf>
    <xf numFmtId="3" fontId="0" fillId="0" borderId="19" xfId="0" applyFill="1" applyBorder="1" applyAlignment="1">
      <alignment/>
    </xf>
    <xf numFmtId="3" fontId="5" fillId="33" borderId="17" xfId="0" applyFont="1" applyFill="1" applyBorder="1" applyAlignment="1">
      <alignment/>
    </xf>
    <xf numFmtId="3" fontId="6" fillId="0" borderId="19" xfId="0" applyFont="1" applyFill="1" applyBorder="1" applyAlignment="1">
      <alignment/>
    </xf>
    <xf numFmtId="3" fontId="0" fillId="0" borderId="19" xfId="0" applyFill="1" applyBorder="1" applyAlignment="1">
      <alignment wrapText="1"/>
    </xf>
    <xf numFmtId="3" fontId="4" fillId="0" borderId="19" xfId="0" applyFont="1" applyFill="1" applyBorder="1" applyAlignment="1">
      <alignment wrapText="1"/>
    </xf>
    <xf numFmtId="3" fontId="0" fillId="0" borderId="20" xfId="0" applyFont="1" applyFill="1" applyBorder="1" applyAlignment="1">
      <alignment/>
    </xf>
    <xf numFmtId="3" fontId="1" fillId="33" borderId="17" xfId="0" applyFont="1" applyFill="1" applyBorder="1" applyAlignment="1">
      <alignment/>
    </xf>
    <xf numFmtId="3" fontId="3" fillId="0" borderId="19" xfId="0" applyFont="1" applyFill="1" applyBorder="1" applyAlignment="1">
      <alignment/>
    </xf>
    <xf numFmtId="3" fontId="0" fillId="0" borderId="19" xfId="0" applyFont="1" applyFill="1" applyBorder="1" applyAlignment="1">
      <alignment/>
    </xf>
    <xf numFmtId="3" fontId="4" fillId="0" borderId="20" xfId="0" applyFont="1" applyFill="1" applyBorder="1" applyAlignment="1">
      <alignment vertical="center" wrapText="1"/>
    </xf>
    <xf numFmtId="3" fontId="1" fillId="33" borderId="18" xfId="0" applyFont="1" applyFill="1" applyBorder="1" applyAlignment="1">
      <alignment/>
    </xf>
    <xf numFmtId="3" fontId="0" fillId="0" borderId="18" xfId="0" applyFont="1" applyFill="1" applyBorder="1" applyAlignment="1">
      <alignment horizontal="left" vertical="center" wrapText="1"/>
    </xf>
    <xf numFmtId="3" fontId="6" fillId="0" borderId="18" xfId="0" applyFont="1" applyFill="1" applyBorder="1" applyAlignment="1">
      <alignment/>
    </xf>
    <xf numFmtId="3" fontId="4" fillId="0" borderId="18" xfId="0" applyFont="1" applyBorder="1" applyAlignment="1">
      <alignment vertical="center" wrapText="1"/>
    </xf>
    <xf numFmtId="3" fontId="4" fillId="0" borderId="19" xfId="0" applyFont="1" applyBorder="1" applyAlignment="1">
      <alignment vertical="center" wrapText="1"/>
    </xf>
    <xf numFmtId="3" fontId="42" fillId="0" borderId="19" xfId="0" applyFont="1" applyBorder="1" applyAlignment="1">
      <alignment wrapText="1"/>
    </xf>
    <xf numFmtId="3" fontId="1" fillId="33" borderId="17" xfId="0" applyFont="1" applyFill="1" applyBorder="1" applyAlignment="1">
      <alignment wrapText="1"/>
    </xf>
    <xf numFmtId="3" fontId="0" fillId="0" borderId="18" xfId="0" applyFill="1" applyBorder="1" applyAlignment="1">
      <alignment horizontal="left" vertical="center" wrapText="1"/>
    </xf>
    <xf numFmtId="3" fontId="0" fillId="0" borderId="18" xfId="0" applyFont="1" applyFill="1" applyBorder="1" applyAlignment="1">
      <alignment/>
    </xf>
    <xf numFmtId="3" fontId="4" fillId="0" borderId="20" xfId="0" applyFont="1" applyFill="1" applyBorder="1" applyAlignment="1">
      <alignment/>
    </xf>
    <xf numFmtId="3" fontId="3" fillId="0" borderId="18" xfId="0" applyFont="1" applyFill="1" applyBorder="1" applyAlignment="1">
      <alignment wrapText="1"/>
    </xf>
    <xf numFmtId="3" fontId="0" fillId="0" borderId="16" xfId="0" applyFont="1" applyFill="1" applyBorder="1" applyAlignment="1">
      <alignment/>
    </xf>
    <xf numFmtId="3" fontId="4" fillId="0" borderId="19" xfId="0" applyFont="1" applyFill="1" applyBorder="1" applyAlignment="1">
      <alignment/>
    </xf>
    <xf numFmtId="3" fontId="4" fillId="0" borderId="19" xfId="0" applyFont="1" applyFill="1" applyBorder="1" applyAlignment="1">
      <alignment vertical="center" wrapText="1"/>
    </xf>
    <xf numFmtId="3" fontId="4" fillId="0" borderId="19" xfId="0" applyFont="1" applyFill="1" applyBorder="1" applyAlignment="1">
      <alignment vertical="top" wrapText="1"/>
    </xf>
    <xf numFmtId="3" fontId="4" fillId="0" borderId="19" xfId="0" applyFont="1" applyFill="1" applyBorder="1" applyAlignment="1">
      <alignment horizontal="left" vertical="center" wrapText="1" indent="5"/>
    </xf>
    <xf numFmtId="3" fontId="4" fillId="0" borderId="20" xfId="0" applyFont="1" applyFill="1" applyBorder="1" applyAlignment="1">
      <alignment horizontal="left" vertical="center" wrapText="1" indent="5"/>
    </xf>
    <xf numFmtId="3" fontId="0" fillId="0" borderId="21" xfId="0" applyFill="1" applyBorder="1" applyAlignment="1">
      <alignment/>
    </xf>
    <xf numFmtId="3" fontId="0" fillId="0" borderId="22" xfId="0" applyFill="1" applyBorder="1" applyAlignment="1">
      <alignment/>
    </xf>
    <xf numFmtId="3" fontId="0" fillId="0" borderId="20" xfId="0" applyFill="1" applyBorder="1" applyAlignment="1">
      <alignment/>
    </xf>
    <xf numFmtId="3" fontId="1" fillId="0" borderId="23" xfId="0" applyFont="1" applyFill="1" applyBorder="1" applyAlignment="1">
      <alignment vertical="center"/>
    </xf>
    <xf numFmtId="3" fontId="1" fillId="0" borderId="24" xfId="0" applyFont="1" applyBorder="1" applyAlignment="1">
      <alignment horizontal="center" vertical="center" wrapText="1"/>
    </xf>
    <xf numFmtId="3" fontId="1" fillId="0" borderId="25" xfId="0" applyFont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/>
    </xf>
    <xf numFmtId="4" fontId="0" fillId="0" borderId="14" xfId="38" applyNumberFormat="1" applyFont="1" applyFill="1" applyBorder="1" applyAlignment="1">
      <alignment/>
    </xf>
    <xf numFmtId="3" fontId="1" fillId="0" borderId="26" xfId="0" applyFont="1" applyFill="1" applyBorder="1" applyAlignment="1">
      <alignment/>
    </xf>
    <xf numFmtId="4" fontId="4" fillId="0" borderId="14" xfId="0" applyNumberFormat="1" applyFont="1" applyFill="1" applyBorder="1" applyAlignment="1">
      <alignment horizontal="right"/>
    </xf>
    <xf numFmtId="4" fontId="1" fillId="0" borderId="14" xfId="38" applyNumberFormat="1" applyFont="1" applyFill="1" applyBorder="1" applyAlignment="1">
      <alignment/>
    </xf>
    <xf numFmtId="4" fontId="0" fillId="0" borderId="26" xfId="38" applyNumberFormat="1" applyFont="1" applyFill="1" applyBorder="1" applyAlignment="1">
      <alignment/>
    </xf>
    <xf numFmtId="4" fontId="0" fillId="0" borderId="27" xfId="38" applyNumberFormat="1" applyFont="1" applyFill="1" applyBorder="1" applyAlignment="1">
      <alignment/>
    </xf>
    <xf numFmtId="2" fontId="4" fillId="0" borderId="14" xfId="34" applyNumberFormat="1" applyFont="1" applyFill="1" applyBorder="1" applyAlignment="1">
      <alignment/>
    </xf>
    <xf numFmtId="2" fontId="4" fillId="0" borderId="27" xfId="34" applyNumberFormat="1" applyFont="1" applyFill="1" applyBorder="1" applyAlignment="1">
      <alignment/>
    </xf>
    <xf numFmtId="164" fontId="0" fillId="0" borderId="14" xfId="38" applyNumberFormat="1" applyFont="1" applyFill="1" applyBorder="1" applyAlignment="1">
      <alignment/>
    </xf>
    <xf numFmtId="164" fontId="0" fillId="0" borderId="28" xfId="38" applyNumberFormat="1" applyFont="1" applyFill="1" applyBorder="1" applyAlignment="1">
      <alignment/>
    </xf>
    <xf numFmtId="2" fontId="0" fillId="0" borderId="26" xfId="38" applyNumberFormat="1" applyFont="1" applyFill="1" applyBorder="1" applyAlignment="1">
      <alignment/>
    </xf>
    <xf numFmtId="164" fontId="0" fillId="0" borderId="26" xfId="38" applyNumberFormat="1" applyFont="1" applyBorder="1" applyAlignment="1">
      <alignment/>
    </xf>
    <xf numFmtId="164" fontId="0" fillId="0" borderId="14" xfId="38" applyNumberFormat="1" applyFont="1" applyBorder="1" applyAlignment="1">
      <alignment/>
    </xf>
    <xf numFmtId="4" fontId="0" fillId="0" borderId="26" xfId="0" applyNumberFormat="1" applyFill="1" applyBorder="1" applyAlignment="1">
      <alignment horizontal="right" vertical="center" wrapText="1"/>
    </xf>
    <xf numFmtId="4" fontId="0" fillId="0" borderId="14" xfId="38" applyNumberFormat="1" applyFont="1" applyFill="1" applyBorder="1" applyAlignment="1">
      <alignment/>
    </xf>
    <xf numFmtId="4" fontId="0" fillId="0" borderId="25" xfId="38" applyNumberFormat="1" applyFont="1" applyFill="1" applyBorder="1" applyAlignment="1">
      <alignment/>
    </xf>
    <xf numFmtId="4" fontId="1" fillId="0" borderId="26" xfId="38" applyNumberFormat="1" applyFont="1" applyFill="1" applyBorder="1" applyAlignment="1">
      <alignment/>
    </xf>
    <xf numFmtId="3" fontId="0" fillId="0" borderId="25" xfId="0" applyFont="1" applyFill="1" applyBorder="1" applyAlignment="1">
      <alignment/>
    </xf>
    <xf numFmtId="3" fontId="0" fillId="0" borderId="14" xfId="0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4" fontId="1" fillId="0" borderId="29" xfId="38" applyNumberFormat="1" applyFont="1" applyFill="1" applyBorder="1" applyAlignment="1">
      <alignment horizontal="right" vertical="center"/>
    </xf>
    <xf numFmtId="2" fontId="0" fillId="0" borderId="10" xfId="38" applyNumberFormat="1" applyFont="1" applyFill="1" applyBorder="1" applyAlignment="1">
      <alignment/>
    </xf>
    <xf numFmtId="2" fontId="0" fillId="0" borderId="30" xfId="38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right"/>
    </xf>
    <xf numFmtId="4" fontId="1" fillId="0" borderId="10" xfId="38" applyNumberFormat="1" applyFont="1" applyFill="1" applyBorder="1" applyAlignment="1">
      <alignment/>
    </xf>
    <xf numFmtId="4" fontId="0" fillId="0" borderId="11" xfId="38" applyNumberFormat="1" applyFont="1" applyFill="1" applyBorder="1" applyAlignment="1">
      <alignment/>
    </xf>
    <xf numFmtId="4" fontId="0" fillId="0" borderId="30" xfId="38" applyNumberFormat="1" applyFont="1" applyFill="1" applyBorder="1" applyAlignment="1">
      <alignment/>
    </xf>
    <xf numFmtId="2" fontId="4" fillId="0" borderId="10" xfId="34" applyNumberFormat="1" applyFont="1" applyFill="1" applyBorder="1" applyAlignment="1">
      <alignment/>
    </xf>
    <xf numFmtId="2" fontId="4" fillId="0" borderId="30" xfId="34" applyNumberFormat="1" applyFont="1" applyFill="1" applyBorder="1" applyAlignment="1">
      <alignment/>
    </xf>
    <xf numFmtId="164" fontId="0" fillId="0" borderId="10" xfId="38" applyNumberFormat="1" applyFont="1" applyFill="1" applyBorder="1" applyAlignment="1">
      <alignment/>
    </xf>
    <xf numFmtId="2" fontId="0" fillId="0" borderId="11" xfId="38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0" xfId="38" applyNumberFormat="1" applyFont="1" applyFill="1" applyBorder="1" applyAlignment="1">
      <alignment/>
    </xf>
    <xf numFmtId="4" fontId="0" fillId="0" borderId="13" xfId="38" applyNumberFormat="1" applyFont="1" applyFill="1" applyBorder="1" applyAlignment="1">
      <alignment/>
    </xf>
    <xf numFmtId="4" fontId="1" fillId="0" borderId="11" xfId="38" applyNumberFormat="1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37" fontId="0" fillId="0" borderId="10" xfId="38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1" fillId="0" borderId="31" xfId="38" applyNumberFormat="1" applyFont="1" applyFill="1" applyBorder="1" applyAlignment="1">
      <alignment horizontal="right" vertical="center"/>
    </xf>
    <xf numFmtId="2" fontId="0" fillId="0" borderId="19" xfId="38" applyNumberFormat="1" applyFon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9" xfId="38" applyNumberFormat="1" applyFont="1" applyFill="1" applyBorder="1" applyAlignment="1">
      <alignment/>
    </xf>
    <xf numFmtId="4" fontId="4" fillId="0" borderId="19" xfId="0" applyNumberFormat="1" applyFont="1" applyFill="1" applyBorder="1" applyAlignment="1">
      <alignment horizontal="right"/>
    </xf>
    <xf numFmtId="4" fontId="1" fillId="0" borderId="19" xfId="38" applyNumberFormat="1" applyFont="1" applyFill="1" applyBorder="1" applyAlignment="1">
      <alignment/>
    </xf>
    <xf numFmtId="4" fontId="0" fillId="0" borderId="18" xfId="38" applyNumberFormat="1" applyFont="1" applyFill="1" applyBorder="1" applyAlignment="1">
      <alignment/>
    </xf>
    <xf numFmtId="4" fontId="0" fillId="0" borderId="20" xfId="38" applyNumberFormat="1" applyFont="1" applyFill="1" applyBorder="1" applyAlignment="1">
      <alignment/>
    </xf>
    <xf numFmtId="2" fontId="0" fillId="0" borderId="19" xfId="38" applyNumberFormat="1" applyFont="1" applyFill="1" applyBorder="1" applyAlignment="1">
      <alignment/>
    </xf>
    <xf numFmtId="2" fontId="4" fillId="0" borderId="19" xfId="34" applyNumberFormat="1" applyFont="1" applyFill="1" applyBorder="1" applyAlignment="1">
      <alignment/>
    </xf>
    <xf numFmtId="2" fontId="4" fillId="0" borderId="20" xfId="34" applyNumberFormat="1" applyFont="1" applyFill="1" applyBorder="1" applyAlignment="1">
      <alignment/>
    </xf>
    <xf numFmtId="164" fontId="0" fillId="0" borderId="19" xfId="38" applyNumberFormat="1" applyFont="1" applyFill="1" applyBorder="1" applyAlignment="1">
      <alignment/>
    </xf>
    <xf numFmtId="2" fontId="0" fillId="0" borderId="18" xfId="38" applyNumberFormat="1" applyFont="1" applyFill="1" applyBorder="1" applyAlignment="1">
      <alignment/>
    </xf>
    <xf numFmtId="4" fontId="0" fillId="0" borderId="18" xfId="0" applyNumberFormat="1" applyFill="1" applyBorder="1" applyAlignment="1">
      <alignment horizontal="right" vertical="center" wrapText="1"/>
    </xf>
    <xf numFmtId="4" fontId="0" fillId="0" borderId="18" xfId="0" applyNumberFormat="1" applyFont="1" applyFill="1" applyBorder="1" applyAlignment="1">
      <alignment/>
    </xf>
    <xf numFmtId="4" fontId="0" fillId="0" borderId="19" xfId="38" applyNumberFormat="1" applyFont="1" applyFill="1" applyBorder="1" applyAlignment="1">
      <alignment/>
    </xf>
    <xf numFmtId="4" fontId="0" fillId="0" borderId="16" xfId="38" applyNumberFormat="1" applyFont="1" applyFill="1" applyBorder="1" applyAlignment="1">
      <alignment/>
    </xf>
    <xf numFmtId="4" fontId="5" fillId="0" borderId="18" xfId="0" applyNumberFormat="1" applyFont="1" applyFill="1" applyBorder="1" applyAlignment="1">
      <alignment horizontal="right"/>
    </xf>
    <xf numFmtId="4" fontId="0" fillId="0" borderId="16" xfId="0" applyNumberFormat="1" applyFill="1" applyBorder="1" applyAlignment="1">
      <alignment/>
    </xf>
    <xf numFmtId="37" fontId="0" fillId="0" borderId="19" xfId="38" applyFont="1" applyFill="1" applyBorder="1" applyAlignment="1">
      <alignment/>
    </xf>
    <xf numFmtId="4" fontId="0" fillId="0" borderId="19" xfId="0" applyNumberFormat="1" applyFont="1" applyFill="1" applyBorder="1" applyAlignment="1">
      <alignment/>
    </xf>
    <xf numFmtId="4" fontId="0" fillId="0" borderId="20" xfId="0" applyNumberFormat="1" applyFont="1" applyFill="1" applyBorder="1" applyAlignment="1">
      <alignment/>
    </xf>
    <xf numFmtId="4" fontId="1" fillId="0" borderId="23" xfId="38" applyNumberFormat="1" applyFont="1" applyFill="1" applyBorder="1" applyAlignment="1">
      <alignment horizontal="right" vertical="center"/>
    </xf>
    <xf numFmtId="3" fontId="0" fillId="0" borderId="20" xfId="0" applyFont="1" applyFill="1" applyBorder="1" applyAlignment="1">
      <alignment/>
    </xf>
    <xf numFmtId="4" fontId="1" fillId="0" borderId="27" xfId="38" applyNumberFormat="1" applyFont="1" applyFill="1" applyBorder="1" applyAlignment="1">
      <alignment/>
    </xf>
    <xf numFmtId="3" fontId="0" fillId="0" borderId="0" xfId="0" applyAlignment="1">
      <alignment vertical="top"/>
    </xf>
    <xf numFmtId="3" fontId="2" fillId="34" borderId="0" xfId="0" applyFont="1" applyFill="1" applyAlignment="1">
      <alignment horizontal="center" vertical="center" wrapText="1"/>
    </xf>
    <xf numFmtId="3" fontId="0" fillId="0" borderId="0" xfId="0" applyFont="1" applyAlignment="1">
      <alignment horizontal="center" vertical="center"/>
    </xf>
    <xf numFmtId="3" fontId="1" fillId="0" borderId="15" xfId="0" applyFont="1" applyBorder="1" applyAlignment="1">
      <alignment horizontal="center" vertical="center" wrapText="1"/>
    </xf>
    <xf numFmtId="3" fontId="1" fillId="0" borderId="16" xfId="0" applyFont="1" applyBorder="1" applyAlignment="1">
      <alignment horizontal="center" vertical="center" wrapText="1"/>
    </xf>
    <xf numFmtId="4" fontId="1" fillId="33" borderId="32" xfId="38" applyNumberFormat="1" applyFont="1" applyFill="1" applyBorder="1" applyAlignment="1">
      <alignment horizontal="right"/>
    </xf>
    <xf numFmtId="4" fontId="1" fillId="33" borderId="17" xfId="38" applyNumberFormat="1" applyFont="1" applyFill="1" applyBorder="1" applyAlignment="1">
      <alignment horizontal="right"/>
    </xf>
    <xf numFmtId="4" fontId="1" fillId="33" borderId="33" xfId="38" applyNumberFormat="1" applyFont="1" applyFill="1" applyBorder="1" applyAlignment="1">
      <alignment horizontal="right"/>
    </xf>
    <xf numFmtId="4" fontId="1" fillId="33" borderId="26" xfId="38" applyNumberFormat="1" applyFont="1" applyFill="1" applyBorder="1" applyAlignment="1">
      <alignment horizontal="right"/>
    </xf>
    <xf numFmtId="4" fontId="1" fillId="33" borderId="18" xfId="38" applyNumberFormat="1" applyFont="1" applyFill="1" applyBorder="1" applyAlignment="1">
      <alignment horizontal="right"/>
    </xf>
    <xf numFmtId="4" fontId="1" fillId="33" borderId="11" xfId="38" applyNumberFormat="1" applyFont="1" applyFill="1" applyBorder="1" applyAlignment="1">
      <alignment horizontal="right"/>
    </xf>
    <xf numFmtId="4" fontId="1" fillId="33" borderId="32" xfId="38" applyNumberFormat="1" applyFont="1" applyFill="1" applyBorder="1" applyAlignment="1">
      <alignment/>
    </xf>
    <xf numFmtId="4" fontId="1" fillId="33" borderId="17" xfId="38" applyNumberFormat="1" applyFont="1" applyFill="1" applyBorder="1" applyAlignment="1">
      <alignment/>
    </xf>
    <xf numFmtId="4" fontId="1" fillId="33" borderId="33" xfId="38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PageLayoutView="0" workbookViewId="0" topLeftCell="A61">
      <selection activeCell="G82" sqref="G82"/>
    </sheetView>
  </sheetViews>
  <sheetFormatPr defaultColWidth="9.00390625" defaultRowHeight="12.75"/>
  <cols>
    <col min="1" max="1" width="54.50390625" style="0" customWidth="1"/>
    <col min="2" max="4" width="13.375" style="0" customWidth="1"/>
    <col min="5" max="7" width="12.625" style="0" customWidth="1"/>
  </cols>
  <sheetData>
    <row r="1" ht="21.75" customHeight="1">
      <c r="D1" s="118" t="s">
        <v>69</v>
      </c>
    </row>
    <row r="2" spans="1:4" ht="18.75" customHeight="1">
      <c r="A2" s="119" t="s">
        <v>27</v>
      </c>
      <c r="B2" s="119"/>
      <c r="C2" s="119"/>
      <c r="D2" s="119"/>
    </row>
    <row r="3" spans="1:4" ht="12.75" customHeight="1">
      <c r="A3" s="120" t="s">
        <v>3</v>
      </c>
      <c r="B3" s="120"/>
      <c r="C3" s="120"/>
      <c r="D3" s="120"/>
    </row>
    <row r="4" ht="13.5" thickBot="1"/>
    <row r="5" spans="1:4" ht="13.5" customHeight="1">
      <c r="A5" s="121" t="s">
        <v>0</v>
      </c>
      <c r="B5" s="48" t="s">
        <v>4</v>
      </c>
      <c r="C5" s="9" t="s">
        <v>5</v>
      </c>
      <c r="D5" s="6" t="s">
        <v>1</v>
      </c>
    </row>
    <row r="6" spans="1:4" ht="13.5" customHeight="1" thickBot="1">
      <c r="A6" s="122"/>
      <c r="B6" s="49" t="s">
        <v>2</v>
      </c>
      <c r="C6" s="10" t="s">
        <v>2</v>
      </c>
      <c r="D6" s="7" t="s">
        <v>28</v>
      </c>
    </row>
    <row r="7" spans="1:4" ht="12.75">
      <c r="A7" s="11" t="s">
        <v>7</v>
      </c>
      <c r="B7" s="123">
        <f>B9</f>
        <v>0</v>
      </c>
      <c r="C7" s="124">
        <f>C9</f>
        <v>2054.74</v>
      </c>
      <c r="D7" s="125">
        <f>D9</f>
        <v>301.26</v>
      </c>
    </row>
    <row r="8" spans="1:4" ht="12.75">
      <c r="A8" s="12" t="s">
        <v>6</v>
      </c>
      <c r="B8" s="8"/>
      <c r="C8" s="94"/>
      <c r="D8" s="73"/>
    </row>
    <row r="9" spans="1:4" ht="13.5" thickBot="1">
      <c r="A9" s="13" t="s">
        <v>9</v>
      </c>
      <c r="B9" s="8"/>
      <c r="C9" s="94">
        <v>2054.74</v>
      </c>
      <c r="D9" s="74">
        <v>301.26</v>
      </c>
    </row>
    <row r="10" spans="1:4" ht="12.75">
      <c r="A10" s="11" t="s">
        <v>10</v>
      </c>
      <c r="B10" s="123">
        <f>B12+B13+B15+B16</f>
        <v>45000</v>
      </c>
      <c r="C10" s="124">
        <f>C12+C13+C15+C16</f>
        <v>126455.78</v>
      </c>
      <c r="D10" s="125">
        <f>D12+D13+D15+D16</f>
        <v>58539.39</v>
      </c>
    </row>
    <row r="11" spans="1:4" ht="12.75">
      <c r="A11" s="12" t="s">
        <v>6</v>
      </c>
      <c r="B11" s="8"/>
      <c r="C11" s="94"/>
      <c r="D11" s="73"/>
    </row>
    <row r="12" spans="1:4" ht="12.75">
      <c r="A12" s="14" t="s">
        <v>32</v>
      </c>
      <c r="B12" s="50"/>
      <c r="C12" s="95">
        <v>45464.87</v>
      </c>
      <c r="D12" s="75">
        <v>29887.12</v>
      </c>
    </row>
    <row r="13" spans="1:4" ht="12.75">
      <c r="A13" s="14" t="s">
        <v>31</v>
      </c>
      <c r="B13" s="50"/>
      <c r="C13" s="95">
        <v>10000</v>
      </c>
      <c r="D13" s="75">
        <v>10000</v>
      </c>
    </row>
    <row r="14" spans="1:4" ht="12.75">
      <c r="A14" s="15" t="s">
        <v>8</v>
      </c>
      <c r="B14" s="51"/>
      <c r="C14" s="96"/>
      <c r="D14" s="76"/>
    </row>
    <row r="15" spans="1:4" ht="12.75">
      <c r="A15" s="15" t="s">
        <v>33</v>
      </c>
      <c r="B15" s="51"/>
      <c r="C15" s="96">
        <v>4900.55</v>
      </c>
      <c r="D15" s="76">
        <v>4900</v>
      </c>
    </row>
    <row r="16" spans="1:5" ht="12.75">
      <c r="A16" s="16" t="s">
        <v>29</v>
      </c>
      <c r="B16" s="51">
        <v>45000</v>
      </c>
      <c r="C16" s="96">
        <v>66090.36</v>
      </c>
      <c r="D16" s="76">
        <v>13752.27</v>
      </c>
      <c r="E16" s="3"/>
    </row>
    <row r="17" spans="1:5" ht="13.5" thickBot="1">
      <c r="A17" s="17" t="s">
        <v>30</v>
      </c>
      <c r="B17" s="51"/>
      <c r="C17" s="96">
        <v>33456.21</v>
      </c>
      <c r="D17" s="76">
        <v>13752.27</v>
      </c>
      <c r="E17" s="3"/>
    </row>
    <row r="18" spans="1:4" ht="12.75">
      <c r="A18" s="18" t="s">
        <v>11</v>
      </c>
      <c r="B18" s="123">
        <f>B21</f>
        <v>0</v>
      </c>
      <c r="C18" s="124">
        <f>C21</f>
        <v>90</v>
      </c>
      <c r="D18" s="125">
        <f>D21</f>
        <v>90</v>
      </c>
    </row>
    <row r="19" spans="1:4" ht="12.75">
      <c r="A19" s="19" t="s">
        <v>6</v>
      </c>
      <c r="B19" s="8"/>
      <c r="C19" s="94"/>
      <c r="D19" s="73"/>
    </row>
    <row r="20" spans="1:4" ht="12.75">
      <c r="A20" s="15" t="s">
        <v>8</v>
      </c>
      <c r="B20" s="8"/>
      <c r="C20" s="94"/>
      <c r="D20" s="73"/>
    </row>
    <row r="21" spans="1:4" ht="13.5" thickBot="1">
      <c r="A21" s="14" t="s">
        <v>34</v>
      </c>
      <c r="B21" s="52"/>
      <c r="C21" s="94">
        <v>90</v>
      </c>
      <c r="D21" s="73">
        <v>90</v>
      </c>
    </row>
    <row r="22" spans="1:4" ht="12.75">
      <c r="A22" s="18" t="s">
        <v>23</v>
      </c>
      <c r="B22" s="123">
        <f>B25+B26+B27+B28+B29+B30+B31+B32</f>
        <v>7000</v>
      </c>
      <c r="C22" s="124">
        <f>C25+C26+C27+C28+C29+C30+C31+C32</f>
        <v>14943.85</v>
      </c>
      <c r="D22" s="125">
        <f>D25+D26+D27+D28+D29+D30+D31+D32</f>
        <v>11140.98</v>
      </c>
    </row>
    <row r="23" spans="1:4" ht="12.75">
      <c r="A23" s="19" t="s">
        <v>6</v>
      </c>
      <c r="B23" s="53"/>
      <c r="C23" s="97"/>
      <c r="D23" s="77"/>
    </row>
    <row r="24" spans="1:4" ht="26.25">
      <c r="A24" s="20" t="s">
        <v>72</v>
      </c>
      <c r="B24" s="54"/>
      <c r="C24" s="98"/>
      <c r="D24" s="78"/>
    </row>
    <row r="25" spans="1:4" ht="26.25">
      <c r="A25" s="21" t="s">
        <v>70</v>
      </c>
      <c r="B25" s="51"/>
      <c r="C25" s="96">
        <v>160.93</v>
      </c>
      <c r="D25" s="76">
        <v>160.93</v>
      </c>
    </row>
    <row r="26" spans="1:4" ht="14.25" customHeight="1">
      <c r="A26" s="21" t="s">
        <v>35</v>
      </c>
      <c r="B26" s="55"/>
      <c r="C26" s="99">
        <v>245.63</v>
      </c>
      <c r="D26" s="79">
        <v>245.63</v>
      </c>
    </row>
    <row r="27" spans="1:4" ht="12.75">
      <c r="A27" s="15" t="s">
        <v>36</v>
      </c>
      <c r="B27" s="51"/>
      <c r="C27" s="96">
        <v>30.25</v>
      </c>
      <c r="D27" s="76">
        <v>30.25</v>
      </c>
    </row>
    <row r="28" spans="1:4" ht="12.75">
      <c r="A28" s="17" t="s">
        <v>71</v>
      </c>
      <c r="B28" s="51"/>
      <c r="C28" s="96">
        <v>175.3</v>
      </c>
      <c r="D28" s="76">
        <v>175.3</v>
      </c>
    </row>
    <row r="29" spans="1:4" ht="12.75">
      <c r="A29" s="17" t="s">
        <v>37</v>
      </c>
      <c r="B29" s="51"/>
      <c r="C29" s="96">
        <v>35.85</v>
      </c>
      <c r="D29" s="76">
        <v>35.85</v>
      </c>
    </row>
    <row r="30" spans="1:4" ht="12.75">
      <c r="A30" s="17" t="s">
        <v>73</v>
      </c>
      <c r="B30" s="51"/>
      <c r="C30" s="96">
        <v>493.02</v>
      </c>
      <c r="D30" s="76">
        <v>493.02</v>
      </c>
    </row>
    <row r="31" spans="1:4" ht="12.75">
      <c r="A31" s="17" t="s">
        <v>38</v>
      </c>
      <c r="B31" s="51"/>
      <c r="C31" s="96">
        <v>3802.87</v>
      </c>
      <c r="D31" s="76"/>
    </row>
    <row r="32" spans="1:5" ht="13.5" thickBot="1">
      <c r="A32" s="22" t="s">
        <v>65</v>
      </c>
      <c r="B32" s="56">
        <v>7000</v>
      </c>
      <c r="C32" s="100">
        <v>10000</v>
      </c>
      <c r="D32" s="80">
        <v>10000</v>
      </c>
      <c r="E32" s="3"/>
    </row>
    <row r="33" spans="1:4" ht="12.75">
      <c r="A33" s="23" t="s">
        <v>12</v>
      </c>
      <c r="B33" s="123">
        <f>B35+B37+B38</f>
        <v>2000</v>
      </c>
      <c r="C33" s="124">
        <f>C35+C37+C38</f>
        <v>63168.72</v>
      </c>
      <c r="D33" s="125">
        <f>D35+D37+D38</f>
        <v>63126.43</v>
      </c>
    </row>
    <row r="34" spans="1:4" ht="12.75">
      <c r="A34" s="24" t="s">
        <v>6</v>
      </c>
      <c r="B34" s="8"/>
      <c r="C34" s="94"/>
      <c r="D34" s="73"/>
    </row>
    <row r="35" spans="1:4" ht="12.75">
      <c r="A35" s="25" t="s">
        <v>39</v>
      </c>
      <c r="B35" s="8"/>
      <c r="C35" s="94">
        <v>60000</v>
      </c>
      <c r="D35" s="73">
        <v>60000</v>
      </c>
    </row>
    <row r="36" spans="1:4" ht="12.75">
      <c r="A36" s="17" t="s">
        <v>8</v>
      </c>
      <c r="B36" s="8"/>
      <c r="C36" s="101"/>
      <c r="D36" s="4"/>
    </row>
    <row r="37" spans="1:4" ht="12.75">
      <c r="A37" s="21" t="s">
        <v>66</v>
      </c>
      <c r="B37" s="57">
        <v>2000</v>
      </c>
      <c r="C37" s="102">
        <v>3000</v>
      </c>
      <c r="D37" s="81">
        <v>2957.71</v>
      </c>
    </row>
    <row r="38" spans="1:4" ht="13.5" thickBot="1">
      <c r="A38" s="26" t="s">
        <v>40</v>
      </c>
      <c r="B38" s="58"/>
      <c r="C38" s="103">
        <v>168.72</v>
      </c>
      <c r="D38" s="82">
        <v>168.72</v>
      </c>
    </row>
    <row r="39" spans="1:4" ht="12.75">
      <c r="A39" s="27" t="s">
        <v>24</v>
      </c>
      <c r="B39" s="126">
        <f>B42</f>
        <v>0</v>
      </c>
      <c r="C39" s="127">
        <f>C42</f>
        <v>354</v>
      </c>
      <c r="D39" s="128">
        <f>D42</f>
        <v>354</v>
      </c>
    </row>
    <row r="40" spans="1:4" ht="12.75">
      <c r="A40" s="24" t="s">
        <v>6</v>
      </c>
      <c r="B40" s="59"/>
      <c r="C40" s="104"/>
      <c r="D40" s="83"/>
    </row>
    <row r="41" spans="1:4" ht="12.75">
      <c r="A41" s="17" t="s">
        <v>8</v>
      </c>
      <c r="B41" s="59"/>
      <c r="C41" s="104"/>
      <c r="D41" s="83"/>
    </row>
    <row r="42" spans="1:4" ht="27" thickBot="1">
      <c r="A42" s="28" t="s">
        <v>55</v>
      </c>
      <c r="B42" s="60"/>
      <c r="C42" s="102">
        <v>354</v>
      </c>
      <c r="D42" s="81">
        <v>354</v>
      </c>
    </row>
    <row r="43" spans="1:4" ht="12.75">
      <c r="A43" s="18" t="s">
        <v>13</v>
      </c>
      <c r="B43" s="123">
        <f>B45+B47+B48+B49</f>
        <v>0</v>
      </c>
      <c r="C43" s="124">
        <f>C45+C47+C48+C49</f>
        <v>18614.3</v>
      </c>
      <c r="D43" s="125">
        <f>D45+D47+D48+D49</f>
        <v>4954.3</v>
      </c>
    </row>
    <row r="44" spans="1:4" ht="12.75">
      <c r="A44" s="29" t="s">
        <v>6</v>
      </c>
      <c r="B44" s="61"/>
      <c r="C44" s="105"/>
      <c r="D44" s="84"/>
    </row>
    <row r="45" spans="1:4" ht="12.75">
      <c r="A45" s="16" t="s">
        <v>14</v>
      </c>
      <c r="B45" s="8"/>
      <c r="C45" s="97">
        <v>1634.3</v>
      </c>
      <c r="D45" s="77">
        <v>1634.3</v>
      </c>
    </row>
    <row r="46" spans="1:4" ht="12.75">
      <c r="A46" s="17" t="s">
        <v>9</v>
      </c>
      <c r="B46" s="59"/>
      <c r="C46" s="97"/>
      <c r="D46" s="77"/>
    </row>
    <row r="47" spans="1:4" ht="39">
      <c r="A47" s="30" t="s">
        <v>74</v>
      </c>
      <c r="B47" s="62"/>
      <c r="C47" s="97">
        <v>1660</v>
      </c>
      <c r="D47" s="77">
        <v>1660</v>
      </c>
    </row>
    <row r="48" spans="1:4" ht="39">
      <c r="A48" s="31" t="s">
        <v>75</v>
      </c>
      <c r="B48" s="63"/>
      <c r="C48" s="97">
        <v>1660</v>
      </c>
      <c r="D48" s="77">
        <v>1660</v>
      </c>
    </row>
    <row r="49" spans="1:4" ht="27" thickBot="1">
      <c r="A49" s="32" t="s">
        <v>76</v>
      </c>
      <c r="B49" s="63"/>
      <c r="C49" s="97">
        <v>13660</v>
      </c>
      <c r="D49" s="77">
        <v>0</v>
      </c>
    </row>
    <row r="50" spans="1:4" ht="12.75">
      <c r="A50" s="18" t="s">
        <v>15</v>
      </c>
      <c r="B50" s="123">
        <f>B52</f>
        <v>0</v>
      </c>
      <c r="C50" s="124">
        <f>C52</f>
        <v>46000</v>
      </c>
      <c r="D50" s="125">
        <f>D52</f>
        <v>46000</v>
      </c>
    </row>
    <row r="51" spans="1:4" ht="12.75">
      <c r="A51" s="29" t="s">
        <v>6</v>
      </c>
      <c r="B51" s="61"/>
      <c r="C51" s="105"/>
      <c r="D51" s="84"/>
    </row>
    <row r="52" spans="1:4" ht="13.5" thickBot="1">
      <c r="A52" s="116" t="s">
        <v>41</v>
      </c>
      <c r="B52" s="117"/>
      <c r="C52" s="100">
        <v>46000</v>
      </c>
      <c r="D52" s="80">
        <v>46000</v>
      </c>
    </row>
    <row r="53" spans="1:4" ht="12.75">
      <c r="A53" s="33" t="s">
        <v>16</v>
      </c>
      <c r="B53" s="123">
        <f>B55+B56+B57+B58+B59+B60+B62+B63+B64+B65+B66+B67+B68+B69+B70+B71+B72</f>
        <v>330161</v>
      </c>
      <c r="C53" s="124">
        <f>C55+C56+C57+C58+C59+C60+C62+C63+C64+C65+C66+C67+C68+C69+C70+C71+C72</f>
        <v>1963763.83</v>
      </c>
      <c r="D53" s="125">
        <f>D55+D56+D57+D58+D59+D60+D62+D63+D64+D65+D66+D67+D68+D69+D70+D71+D72</f>
        <v>656614.4700000002</v>
      </c>
    </row>
    <row r="54" spans="1:4" ht="12.75">
      <c r="A54" s="19" t="s">
        <v>6</v>
      </c>
      <c r="B54" s="8"/>
      <c r="C54" s="94"/>
      <c r="D54" s="73"/>
    </row>
    <row r="55" spans="1:4" ht="12.75">
      <c r="A55" s="34" t="s">
        <v>43</v>
      </c>
      <c r="B55" s="64">
        <v>5136</v>
      </c>
      <c r="C55" s="106">
        <v>6128.88</v>
      </c>
      <c r="D55" s="5">
        <v>5236.51</v>
      </c>
    </row>
    <row r="56" spans="1:4" ht="12.75">
      <c r="A56" s="13" t="s">
        <v>44</v>
      </c>
      <c r="B56" s="50">
        <v>13580</v>
      </c>
      <c r="C56" s="95">
        <v>39726.42</v>
      </c>
      <c r="D56" s="75">
        <v>30502.96</v>
      </c>
    </row>
    <row r="57" spans="1:4" ht="12.75">
      <c r="A57" s="13" t="s">
        <v>45</v>
      </c>
      <c r="B57" s="50"/>
      <c r="C57" s="95">
        <v>1100</v>
      </c>
      <c r="D57" s="75">
        <v>297.1</v>
      </c>
    </row>
    <row r="58" spans="1:4" ht="12.75">
      <c r="A58" s="13" t="s">
        <v>46</v>
      </c>
      <c r="B58" s="50">
        <v>50000</v>
      </c>
      <c r="C58" s="95">
        <v>324936.33</v>
      </c>
      <c r="D58" s="75">
        <v>1833.98</v>
      </c>
    </row>
    <row r="59" spans="1:4" ht="12.75">
      <c r="A59" s="14" t="s">
        <v>47</v>
      </c>
      <c r="B59" s="50">
        <v>59070</v>
      </c>
      <c r="C59" s="107">
        <v>100521.08</v>
      </c>
      <c r="D59" s="85">
        <v>46511.25</v>
      </c>
    </row>
    <row r="60" spans="1:4" ht="12.75">
      <c r="A60" s="35" t="s">
        <v>48</v>
      </c>
      <c r="B60" s="50">
        <v>30000</v>
      </c>
      <c r="C60" s="95">
        <v>102447.68</v>
      </c>
      <c r="D60" s="75">
        <v>14597.54</v>
      </c>
    </row>
    <row r="61" spans="1:4" ht="12.75">
      <c r="A61" s="15" t="s">
        <v>49</v>
      </c>
      <c r="B61" s="65"/>
      <c r="C61" s="108"/>
      <c r="D61" s="86"/>
    </row>
    <row r="62" spans="1:4" ht="12.75">
      <c r="A62" s="19" t="s">
        <v>67</v>
      </c>
      <c r="B62" s="55">
        <v>26000</v>
      </c>
      <c r="C62" s="99">
        <v>162806.35</v>
      </c>
      <c r="D62" s="79">
        <v>38042.09</v>
      </c>
    </row>
    <row r="63" spans="1:4" ht="12.75">
      <c r="A63" s="15" t="s">
        <v>68</v>
      </c>
      <c r="B63" s="55">
        <v>1000</v>
      </c>
      <c r="C63" s="99">
        <v>1000</v>
      </c>
      <c r="D63" s="79">
        <v>1000</v>
      </c>
    </row>
    <row r="64" spans="1:4" ht="12.75">
      <c r="A64" s="15" t="s">
        <v>56</v>
      </c>
      <c r="B64" s="55">
        <v>3450</v>
      </c>
      <c r="C64" s="99">
        <v>6918.68</v>
      </c>
      <c r="D64" s="79"/>
    </row>
    <row r="65" spans="1:4" ht="12.75">
      <c r="A65" s="15" t="s">
        <v>57</v>
      </c>
      <c r="B65" s="51">
        <v>65000</v>
      </c>
      <c r="C65" s="96">
        <v>589739.95</v>
      </c>
      <c r="D65" s="76">
        <v>410425.89</v>
      </c>
    </row>
    <row r="66" spans="1:4" ht="12.75">
      <c r="A66" s="25" t="s">
        <v>64</v>
      </c>
      <c r="B66" s="51">
        <v>35000</v>
      </c>
      <c r="C66" s="96">
        <v>70565.79</v>
      </c>
      <c r="D66" s="76">
        <v>45479.17</v>
      </c>
    </row>
    <row r="67" spans="1:4" ht="12.75">
      <c r="A67" s="25" t="s">
        <v>58</v>
      </c>
      <c r="B67" s="51">
        <v>8000</v>
      </c>
      <c r="C67" s="96">
        <v>29817.4</v>
      </c>
      <c r="D67" s="76">
        <v>1661.42</v>
      </c>
    </row>
    <row r="68" spans="1:4" ht="12.75">
      <c r="A68" s="25" t="s">
        <v>59</v>
      </c>
      <c r="B68" s="51">
        <v>26000</v>
      </c>
      <c r="C68" s="96">
        <v>37817.74</v>
      </c>
      <c r="D68" s="76">
        <v>4233.13</v>
      </c>
    </row>
    <row r="69" spans="1:4" ht="12.75">
      <c r="A69" s="25" t="s">
        <v>60</v>
      </c>
      <c r="B69" s="51">
        <v>5925</v>
      </c>
      <c r="C69" s="96">
        <v>104728.06</v>
      </c>
      <c r="D69" s="76">
        <v>56793.43</v>
      </c>
    </row>
    <row r="70" spans="1:4" ht="12.75">
      <c r="A70" s="15" t="s">
        <v>61</v>
      </c>
      <c r="B70" s="55"/>
      <c r="C70" s="99">
        <v>70948.69</v>
      </c>
      <c r="D70" s="79"/>
    </row>
    <row r="71" spans="1:4" ht="12.75">
      <c r="A71" s="15" t="s">
        <v>62</v>
      </c>
      <c r="B71" s="55">
        <v>2000</v>
      </c>
      <c r="C71" s="99">
        <v>115737.11</v>
      </c>
      <c r="D71" s="79"/>
    </row>
    <row r="72" spans="1:4" ht="13.5" thickBot="1">
      <c r="A72" s="36" t="s">
        <v>63</v>
      </c>
      <c r="B72" s="66"/>
      <c r="C72" s="109">
        <v>198823.67</v>
      </c>
      <c r="D72" s="87"/>
    </row>
    <row r="73" spans="1:4" ht="12.75">
      <c r="A73" s="33" t="s">
        <v>42</v>
      </c>
      <c r="B73" s="129">
        <f>B75</f>
        <v>0</v>
      </c>
      <c r="C73" s="130">
        <f>C75</f>
        <v>360.1</v>
      </c>
      <c r="D73" s="131">
        <f>D75</f>
        <v>18</v>
      </c>
    </row>
    <row r="74" spans="1:4" ht="12.75">
      <c r="A74" s="37" t="s">
        <v>6</v>
      </c>
      <c r="B74" s="67"/>
      <c r="C74" s="110"/>
      <c r="D74" s="88"/>
    </row>
    <row r="75" spans="1:4" ht="13.5" thickBot="1">
      <c r="A75" s="38" t="s">
        <v>9</v>
      </c>
      <c r="B75" s="68">
        <v>0</v>
      </c>
      <c r="C75" s="111">
        <v>360.1</v>
      </c>
      <c r="D75" s="89">
        <v>18</v>
      </c>
    </row>
    <row r="76" spans="1:4" ht="12.75">
      <c r="A76" s="33" t="s">
        <v>17</v>
      </c>
      <c r="B76" s="123">
        <f>B78+B79+B81+B83+B84</f>
        <v>1500</v>
      </c>
      <c r="C76" s="124">
        <f>C78+C79+C81+C83+C84</f>
        <v>39899.244000000006</v>
      </c>
      <c r="D76" s="125">
        <f>D78+D79+D81+D83+D84</f>
        <v>20902.774</v>
      </c>
    </row>
    <row r="77" spans="1:4" ht="12.75">
      <c r="A77" s="37" t="s">
        <v>6</v>
      </c>
      <c r="B77" s="69"/>
      <c r="C77" s="112"/>
      <c r="D77" s="90"/>
    </row>
    <row r="78" spans="1:4" ht="12.75">
      <c r="A78" s="39" t="s">
        <v>9</v>
      </c>
      <c r="B78" s="70"/>
      <c r="C78" s="113">
        <f>18746.47+16652.774</f>
        <v>35399.244000000006</v>
      </c>
      <c r="D78" s="91">
        <v>16652.774</v>
      </c>
    </row>
    <row r="79" spans="1:4" ht="12.75">
      <c r="A79" s="39" t="s">
        <v>52</v>
      </c>
      <c r="B79" s="70"/>
      <c r="C79" s="113">
        <v>2000</v>
      </c>
      <c r="D79" s="91">
        <v>2000</v>
      </c>
    </row>
    <row r="80" spans="1:4" ht="12.75">
      <c r="A80" s="39" t="s">
        <v>8</v>
      </c>
      <c r="B80" s="70"/>
      <c r="C80" s="113"/>
      <c r="D80" s="91"/>
    </row>
    <row r="81" spans="1:4" ht="26.25">
      <c r="A81" s="40" t="s">
        <v>53</v>
      </c>
      <c r="B81" s="70">
        <v>1500</v>
      </c>
      <c r="C81" s="113">
        <v>1500</v>
      </c>
      <c r="D81" s="91">
        <v>1250</v>
      </c>
    </row>
    <row r="82" spans="1:4" ht="15" customHeight="1">
      <c r="A82" s="41" t="s">
        <v>54</v>
      </c>
      <c r="B82" s="70"/>
      <c r="C82" s="113"/>
      <c r="D82" s="91"/>
    </row>
    <row r="83" spans="1:4" ht="12.75">
      <c r="A83" s="42" t="s">
        <v>50</v>
      </c>
      <c r="B83" s="70"/>
      <c r="C83" s="113">
        <v>200</v>
      </c>
      <c r="D83" s="91">
        <v>200</v>
      </c>
    </row>
    <row r="84" spans="1:4" ht="13.5" thickBot="1">
      <c r="A84" s="43" t="s">
        <v>51</v>
      </c>
      <c r="B84" s="71"/>
      <c r="C84" s="114">
        <v>800</v>
      </c>
      <c r="D84" s="92">
        <v>800</v>
      </c>
    </row>
    <row r="85" spans="1:4" ht="12.75">
      <c r="A85" s="23" t="s">
        <v>18</v>
      </c>
      <c r="B85" s="123">
        <f>B87+B88+B89+B90+B91</f>
        <v>35500</v>
      </c>
      <c r="C85" s="124">
        <f>C87+C88+C89+C90+C91</f>
        <v>112137.70999999999</v>
      </c>
      <c r="D85" s="125">
        <f>D87+D88+D89+D90+D91</f>
        <v>100872.26999999999</v>
      </c>
    </row>
    <row r="86" spans="1:4" ht="12.75">
      <c r="A86" s="24" t="s">
        <v>6</v>
      </c>
      <c r="B86" s="8"/>
      <c r="C86" s="94"/>
      <c r="D86" s="73"/>
    </row>
    <row r="87" spans="1:4" ht="12.75">
      <c r="A87" s="17" t="s">
        <v>19</v>
      </c>
      <c r="B87" s="8"/>
      <c r="C87" s="97">
        <v>41870.03</v>
      </c>
      <c r="D87" s="77">
        <v>39638.49</v>
      </c>
    </row>
    <row r="88" spans="1:4" ht="12.75">
      <c r="A88" s="44" t="s">
        <v>20</v>
      </c>
      <c r="B88" s="53"/>
      <c r="C88" s="97">
        <v>2363</v>
      </c>
      <c r="D88" s="77">
        <v>2233</v>
      </c>
    </row>
    <row r="89" spans="1:4" ht="12.75">
      <c r="A89" s="17" t="s">
        <v>26</v>
      </c>
      <c r="B89" s="53"/>
      <c r="C89" s="97">
        <v>600</v>
      </c>
      <c r="D89" s="77">
        <v>600</v>
      </c>
    </row>
    <row r="90" spans="1:4" ht="12.75">
      <c r="A90" s="45" t="s">
        <v>25</v>
      </c>
      <c r="B90" s="53">
        <v>5500</v>
      </c>
      <c r="C90" s="97">
        <v>48287</v>
      </c>
      <c r="D90" s="77">
        <v>48287</v>
      </c>
    </row>
    <row r="91" spans="1:4" ht="13.5" thickBot="1">
      <c r="A91" s="46" t="s">
        <v>21</v>
      </c>
      <c r="B91" s="53">
        <v>30000</v>
      </c>
      <c r="C91" s="97">
        <v>19017.68</v>
      </c>
      <c r="D91" s="77">
        <v>10113.78</v>
      </c>
    </row>
    <row r="92" spans="1:4" ht="18" customHeight="1" thickBot="1">
      <c r="A92" s="47" t="s">
        <v>22</v>
      </c>
      <c r="B92" s="72">
        <f>B7+B10+B18+B22+B33+B39+B43+B53+B73+B76+B85</f>
        <v>421161</v>
      </c>
      <c r="C92" s="115">
        <f>C7+C10+C18+C22+C33+C39+C43+C50+C53+C73+C76+C85</f>
        <v>2387842.274</v>
      </c>
      <c r="D92" s="93">
        <f>D7+D10+D18+D22+D33+D39+D43+D50+D53+D73+D76+D85</f>
        <v>962913.8740000002</v>
      </c>
    </row>
    <row r="93" spans="1:4" ht="18" customHeight="1">
      <c r="A93" s="1"/>
      <c r="B93" s="2"/>
      <c r="C93" s="2"/>
      <c r="D93" s="2"/>
    </row>
  </sheetData>
  <sheetProtection/>
  <mergeCells count="3">
    <mergeCell ref="A2:D2"/>
    <mergeCell ref="A3:D3"/>
    <mergeCell ref="A5:A6"/>
  </mergeCells>
  <printOptions horizontalCentered="1"/>
  <pageMargins left="0.7874015748031497" right="0.5905511811023623" top="0.984251968503937" bottom="0.5905511811023623" header="0.31496062992125984" footer="0.31496062992125984"/>
  <pageSetup horizontalDpi="600" verticalDpi="600" orientation="portrait" paperSize="9" scale="90" r:id="rId1"/>
  <headerFooter alignWithMargins="0">
    <oddFooter>&amp;CStránka &amp;P&amp;RTab.č. 8 Investiční výdaje</oddFooter>
  </headerFooter>
  <rowBreaks count="1" manualBreakCount="1">
    <brk id="52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ek378</dc:creator>
  <cp:keywords/>
  <dc:description/>
  <cp:lastModifiedBy>841</cp:lastModifiedBy>
  <cp:lastPrinted>2018-04-26T10:54:06Z</cp:lastPrinted>
  <dcterms:created xsi:type="dcterms:W3CDTF">2003-05-29T06:21:43Z</dcterms:created>
  <dcterms:modified xsi:type="dcterms:W3CDTF">2018-04-26T11:00:45Z</dcterms:modified>
  <cp:category/>
  <cp:version/>
  <cp:contentType/>
  <cp:contentStatus/>
</cp:coreProperties>
</file>