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'List1'!$5:$6</definedName>
  </definedNames>
  <calcPr fullCalcOnLoad="1"/>
</workbook>
</file>

<file path=xl/sharedStrings.xml><?xml version="1.0" encoding="utf-8"?>
<sst xmlns="http://schemas.openxmlformats.org/spreadsheetml/2006/main" count="187" uniqueCount="152">
  <si>
    <t>v tis. Kč</t>
  </si>
  <si>
    <t>odvětví - název akce</t>
  </si>
  <si>
    <t>(rozpis akcí PO a obchod.společ.  - samostatná tabulka)</t>
  </si>
  <si>
    <t>schválený</t>
  </si>
  <si>
    <t>rozpočet</t>
  </si>
  <si>
    <t>upravený</t>
  </si>
  <si>
    <t xml:space="preserve">skutečnost </t>
  </si>
  <si>
    <t>v tom:</t>
  </si>
  <si>
    <t>nerozděleno</t>
  </si>
  <si>
    <t>kapitálové výdaje odvětví:</t>
  </si>
  <si>
    <t>běžné výdaje odvětví:</t>
  </si>
  <si>
    <t>PO - investiční transfery</t>
  </si>
  <si>
    <t>PO - neinvestiční transfery</t>
  </si>
  <si>
    <t xml:space="preserve">   stavební práce</t>
  </si>
  <si>
    <t xml:space="preserve">   protihluková opatření na silniční síti</t>
  </si>
  <si>
    <t xml:space="preserve">   III/29928, III/29929, III/29931 Vítězná</t>
  </si>
  <si>
    <t xml:space="preserve">   Domov U Biřičky Hradec Králové - výstavba evakuačního výtahu</t>
  </si>
  <si>
    <t xml:space="preserve">   pronájem</t>
  </si>
  <si>
    <t xml:space="preserve">   služby</t>
  </si>
  <si>
    <t xml:space="preserve">   Studijní a vědecká knihovna v Hradci Králové - Úprava pochozích ploch</t>
  </si>
  <si>
    <t>odvětví 19 - činnost krajského úřadu</t>
  </si>
  <si>
    <t>odvětví 10 - doprava</t>
  </si>
  <si>
    <t>odvětví 16 - kultura</t>
  </si>
  <si>
    <t>odvětví 28 - sociální věci</t>
  </si>
  <si>
    <t xml:space="preserve">   příprava staveb - projektové dokumentace</t>
  </si>
  <si>
    <t xml:space="preserve">   realizace staveb</t>
  </si>
  <si>
    <t xml:space="preserve">   úhrada sankcí, pokuty</t>
  </si>
  <si>
    <t xml:space="preserve">   HW nad 40 tis. Kč</t>
  </si>
  <si>
    <t xml:space="preserve">   stroje, přístroje a zařízení</t>
  </si>
  <si>
    <t xml:space="preserve">   nákup automobilů </t>
  </si>
  <si>
    <t xml:space="preserve">   programové vybavení</t>
  </si>
  <si>
    <t xml:space="preserve">   podlimitní věcná břemena</t>
  </si>
  <si>
    <t xml:space="preserve">   opravy</t>
  </si>
  <si>
    <t xml:space="preserve">   poplatky a platby státnímu rozpočtu</t>
  </si>
  <si>
    <t xml:space="preserve">   poplatky krajům, obcím a státním fondům</t>
  </si>
  <si>
    <t xml:space="preserve">   Domov pro seniory Pilníkov - nástavba ubytovací části</t>
  </si>
  <si>
    <t xml:space="preserve">   Barevné domky Hajnice - reko hlavní budovy</t>
  </si>
  <si>
    <t>Přehled o čerpání výdajů z Fondu rozvoje a reprodukce Královéhradeckého  kraje v roce 2017</t>
  </si>
  <si>
    <t>k 31.12.2017</t>
  </si>
  <si>
    <t>odvětví 18 - zastupitelstvo kraje</t>
  </si>
  <si>
    <t xml:space="preserve">   dopravní prostředky</t>
  </si>
  <si>
    <t xml:space="preserve">   závorový systém s meteostanicí III/30110 Adršpach - Chvaleč</t>
  </si>
  <si>
    <t>odvětví 12 - správa majetku kraje</t>
  </si>
  <si>
    <t xml:space="preserve">   Oprava sociálního zařízení, Rychnov nad Kněžnou</t>
  </si>
  <si>
    <t xml:space="preserve">   Soubor pomníků 1866 s. Aloise Dolní Přím</t>
  </si>
  <si>
    <t xml:space="preserve">   Vojenský hřbitov 1866 Nový Bydžov</t>
  </si>
  <si>
    <t xml:space="preserve">   Vojenský hřbitov 1866 Nechanice-Komárov</t>
  </si>
  <si>
    <t xml:space="preserve">   Soubor pomníků 1866 Na bojišti u HradceKrálové</t>
  </si>
  <si>
    <t xml:space="preserve">   Stavební úpravy, Hálkova 432, Náchod</t>
  </si>
  <si>
    <t xml:space="preserve">   Oprava vjezdu, vchodu a oplocení, Nádražní 169, Opočno</t>
  </si>
  <si>
    <t xml:space="preserve">   Pruský hřbitov (Chlum) - oprava kokových prvků</t>
  </si>
  <si>
    <t xml:space="preserve">   Obnova části fasády budovy"E" Oblastní nemocnice Náchod, a.s.</t>
  </si>
  <si>
    <t xml:space="preserve">   Oprava střech, Lipová 56, Stěžery</t>
  </si>
  <si>
    <t xml:space="preserve">   Stavební úpravy RD, Prokopa Holého 221/22, Hradec Králové</t>
  </si>
  <si>
    <t xml:space="preserve">   Evropské domy v krajích - stavební úpravy objektu "Nový Hluchák" včetně stravovacího zařízení, Pospíšilova 365, HK</t>
  </si>
  <si>
    <t xml:space="preserve">   Úprava budovy nemocnice Nový Bydžov, č.p. 491</t>
  </si>
  <si>
    <t xml:space="preserve">   Stavební úpravy objektu Markoušovice č.p. 113 (topení, zateplení)</t>
  </si>
  <si>
    <t>odvětví 14 - školství</t>
  </si>
  <si>
    <t xml:space="preserve">   SOŠ a SOU, Vrchlabí - Stavební úpravy objektu ul. Horská - studie</t>
  </si>
  <si>
    <t xml:space="preserve">   Dětský domov, ZŠ a ŠJ, Dolní Lánov - Reko vytápění a změna zdroje</t>
  </si>
  <si>
    <t>nerozděleno na odvětví</t>
  </si>
  <si>
    <t xml:space="preserve">   rezerva investiční</t>
  </si>
  <si>
    <t xml:space="preserve">   poplatky</t>
  </si>
  <si>
    <t>Celkem</t>
  </si>
  <si>
    <t xml:space="preserve">   Dětský domov, MŠ, ŠJ, Broumov - Rekonstrukce části oplocení</t>
  </si>
  <si>
    <t xml:space="preserve">   Střední škola zahradnická, Kopidlno  - Reko elektroinstalace na zámku </t>
  </si>
  <si>
    <t xml:space="preserve">   Střední škola zahradnická, Kopidlno - Reko školní kuchyně - vybavení</t>
  </si>
  <si>
    <t>odvětví 15 - zdravotnictví</t>
  </si>
  <si>
    <t xml:space="preserve">   Muzeum východních Čech v Hradci Králové - Gayerova kasárna, projekt</t>
  </si>
  <si>
    <t xml:space="preserve">   Domov důchodců Dvůr Králové - působení spodní vody</t>
  </si>
  <si>
    <t xml:space="preserve">   Domov důchodců Lampertice - stavebně-technický průzkum</t>
  </si>
  <si>
    <t xml:space="preserve">   Domov důchodců Tmavý Důl - zateplení II. a III. oddělení</t>
  </si>
  <si>
    <t xml:space="preserve">   Domov důchodců Tmavý Důl - stavebně-technický průzkum</t>
  </si>
  <si>
    <t>Změna vstupu s lékárnou do areálu nemocnice Jičín vč. PD</t>
  </si>
  <si>
    <t>Úprava vjezdu do areálu nemocnice Nový Bydžov vč. PD</t>
  </si>
  <si>
    <t>Novostavba PAVILON "A" (Stavební úpravy č.p. 511 pro laboratoře a onkologii ON Jičín a.s.) Výstavba klinických laboratoří a onkologie</t>
  </si>
  <si>
    <t>Chlazený sklad pro zdravotnický odpad v Jičíně vč. PD</t>
  </si>
  <si>
    <t>Přemístění ambulance TRN (plicní) v Novém Bydžově</t>
  </si>
  <si>
    <t>Čipový systém -  vstup na oddělení interny v Jičíně</t>
  </si>
  <si>
    <t>Náhradní zdroj elektrické energie nemocnice Jičín</t>
  </si>
  <si>
    <t>Rozvody kyslíku pro lůžka pacientů -  v Novém Bydžově vč. PD</t>
  </si>
  <si>
    <t>Nové umístění márnice v Jičíně</t>
  </si>
  <si>
    <t>Požárně bezpečnostní řešení objektů Interny a LDN Nový Bydžov</t>
  </si>
  <si>
    <t>Rekonstrukce strukturované kabeláže ON Jičín</t>
  </si>
  <si>
    <t>Rekonstrukce kanalizační přípojky u objektu plicního oddělení ON Jičín</t>
  </si>
  <si>
    <t>Úpravy servrovny v POO v Jičíně</t>
  </si>
  <si>
    <t>Doplnění sněhových zábran u objektu stravování v Jičíně</t>
  </si>
  <si>
    <t>Úprava vstupních dveří na oddělení ARO</t>
  </si>
  <si>
    <t>Stavební úpravy NIP nemocnice Broumov</t>
  </si>
  <si>
    <t>Ambulantní prostory rehabilitace,  ON Náchod</t>
  </si>
  <si>
    <t>Úprava patologie včetně PD, ON Náchod</t>
  </si>
  <si>
    <t xml:space="preserve">Realizace evakuačního výtahu - horní areál ONNá  vč. PD (2 výtahy) </t>
  </si>
  <si>
    <t>Administrativní prostory ON Náchod</t>
  </si>
  <si>
    <t>Stavební úpravy JIP nem. Broumov</t>
  </si>
  <si>
    <t>Oplocení nemocnice Broumov</t>
  </si>
  <si>
    <t>Úpravy prostor vyšetřoven ultrazvuků, rentgenů, provozních místností a zázemí pro personál</t>
  </si>
  <si>
    <t>Rekonstrukce dvou výtahů na požární výtahy v nemocnici RK - DIGIP</t>
  </si>
  <si>
    <t>Výstavba konsolidovaných laboratoří a Transfúzního oddělení</t>
  </si>
  <si>
    <t>Výtah - sklad (1 ks), jedná se o dva výtahy</t>
  </si>
  <si>
    <t>Oprava výtahu - objekt stravovacího provozu</t>
  </si>
  <si>
    <t>Objekt nukleární medicíny - úprava prostor pro ředění radiofarmak</t>
  </si>
  <si>
    <t>Rekonstrukce provozu vodoléčby rehabilitace vč. PD</t>
  </si>
  <si>
    <t>Úprava prostor pro plicní oddělení včetně PD, ON Tu</t>
  </si>
  <si>
    <t>Modernizace výtahu stravovací provoz, ON Tu</t>
  </si>
  <si>
    <t>Pavilon interny - reko odd. interny, neurologie a rehabilitace</t>
  </si>
  <si>
    <t>Pavilon A2 - reko pro umístění plicního a kožního oddělení vč. PD</t>
  </si>
  <si>
    <t>Přístavba dvorního traktu laboratoří  MN a.s. Dvůr Králové</t>
  </si>
  <si>
    <t>Půdní vestavba - hlavní budova - sesterna</t>
  </si>
  <si>
    <t>Výstavba rozvodu medicinálních plynů  včetně PD, MN Dvůr</t>
  </si>
  <si>
    <t>Původní OKBH přestavba na technický objekt, MN Dvůr</t>
  </si>
  <si>
    <t xml:space="preserve">Obměna vstupních katrů na oddělení chirurgie 3 ks, MN Dvůr  </t>
  </si>
  <si>
    <t>Reko garáže, skladů a zpevněných ploch vč. inženýr sítí</t>
  </si>
  <si>
    <t>Odstranění objektu LTO v Novém Bydžově vč. PD</t>
  </si>
  <si>
    <t>Dokončení výměny oken v objektu interny nemocnice Nový Bydžov</t>
  </si>
  <si>
    <t>Oprava oken v pavilonu operačních oborů nemocnice Jičín - II. část</t>
  </si>
  <si>
    <t>Sadové úpravy v areálu nemocnice Nový Bydžov - projektové práce</t>
  </si>
  <si>
    <t>Odstranění zatékání vlhkosti do spojovací chodby a řešení vstupu do objektu interny v Novém Bydžově - projektové práce</t>
  </si>
  <si>
    <r>
      <t>Úprava rozvodů ÚT vč. osazení nových termostatických ventilů - NB, II. část</t>
    </r>
    <r>
      <rPr>
        <sz val="12"/>
        <rFont val="Times New Roman"/>
        <family val="1"/>
      </rPr>
      <t xml:space="preserve"> </t>
    </r>
  </si>
  <si>
    <t>Výměna vstupních požárních dveří v objektu POO - A Jičín</t>
  </si>
  <si>
    <t>Výměna stoupacího potrubí vnitřního vodovodu v POO - A Jičín</t>
  </si>
  <si>
    <t>Výměna kanalizačního potrubí v hospodářské části v Jičíně</t>
  </si>
  <si>
    <t>Výměna kanalizačního potrubí v hospodářské části v Jičíně - PD</t>
  </si>
  <si>
    <t>Výměna podlahových krytin v Jičíně a v Novém Bydžově</t>
  </si>
  <si>
    <t>Odstranění objektu bývalých dílen vč. PD</t>
  </si>
  <si>
    <t>Oprava kanalizace - Náchod</t>
  </si>
  <si>
    <t xml:space="preserve">Oprava střechy hlavní budovy          </t>
  </si>
  <si>
    <t>Oprava oplocení arálu sousedícího s lesem, úprava zeleně</t>
  </si>
  <si>
    <t>Oprava střešní krytiny na stravovacím provozu a jídelně</t>
  </si>
  <si>
    <t>Oprava oplocení a z ulice M. Gorkého a M. Majerové, ON Tu</t>
  </si>
  <si>
    <t>Komunikace v areálu nemocnice</t>
  </si>
  <si>
    <t>Odvodnění vjezdu a úpravy zpevněných ploch pro ZZS KHK - středisko Opočno - PD</t>
  </si>
  <si>
    <t>Výměna oken, oprava střechy a fasád na objektu LDN</t>
  </si>
  <si>
    <t>Tab.č. 12</t>
  </si>
  <si>
    <t xml:space="preserve">   Oblastní nemocnice Jičín a. s.</t>
  </si>
  <si>
    <t xml:space="preserve">   Oblastní nemocnice Náchod a. s.</t>
  </si>
  <si>
    <t xml:space="preserve">   nemocnice Rychnov nad Kněžnou</t>
  </si>
  <si>
    <t xml:space="preserve">   Oblastní nemocnice Trutnov a. s.</t>
  </si>
  <si>
    <t xml:space="preserve">    Městská nemocnice, a. s., Dvůr Králové n/L.</t>
  </si>
  <si>
    <t>Hl. budova - vzduchotechnika v podkroví a klimatizace operačního sálu chirurgie v přízemí</t>
  </si>
  <si>
    <t xml:space="preserve">   Léčebna dlouhodobě nemocných, Nádražní 521, Opočno </t>
  </si>
  <si>
    <t xml:space="preserve">   Městská nemocnice, a. s., Dvůr Králové n/L.</t>
  </si>
  <si>
    <t xml:space="preserve">   Zdravotnický holding KHK a. s.</t>
  </si>
  <si>
    <t>nerozdělena</t>
  </si>
  <si>
    <t>Úprava prostor pro interní ambulanci Jičín</t>
  </si>
  <si>
    <t xml:space="preserve">Oprava oplocení nemocnice, MN Dvůr </t>
  </si>
  <si>
    <t xml:space="preserve">                                                               - Rekonstrukce školní kuchyně - stavba</t>
  </si>
  <si>
    <t xml:space="preserve">                                                               - Rekonstrukce školní kuchyně - stroje</t>
  </si>
  <si>
    <t xml:space="preserve">   DM, I a ŠJ, Hr. Králové - Zajištění vytápění pro DM J.Masaryka</t>
  </si>
  <si>
    <t xml:space="preserve">   ČLA Trutnov - SŠ a VOŠ - Porad. a vzdělávací centrum KHK, studie</t>
  </si>
  <si>
    <t>Dodávka a montáž venk. žaluzií Hl. budova jižní a východní křídlo, ON Tu</t>
  </si>
  <si>
    <t>Přemístění oddělení IT a úprava prostor pro odd. RHB a interna, ON Tu</t>
  </si>
  <si>
    <t>Nástavba operač.sálů a sterilizace na dvorním traktu labor. MN a.s. DK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</si>
</sst>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"/>
    <numFmt numFmtId="166" formatCode="0.0"/>
    <numFmt numFmtId="167" formatCode="#,##0.0\ _K_č"/>
    <numFmt numFmtId="168" formatCode="#,##0.00_ ;\-#,##0.00\ "/>
    <numFmt numFmtId="169" formatCode="#,##0.00\ _K_č"/>
  </numFmts>
  <fonts count="50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0"/>
    </font>
    <font>
      <sz val="10"/>
      <name val="Arial"/>
      <family val="2"/>
    </font>
    <font>
      <b/>
      <sz val="12"/>
      <name val="Arial CE"/>
      <family val="0"/>
    </font>
    <font>
      <b/>
      <sz val="10"/>
      <name val="Arial"/>
      <family val="2"/>
    </font>
    <font>
      <b/>
      <i/>
      <sz val="10"/>
      <color indexed="48"/>
      <name val="Arial"/>
      <family val="2"/>
    </font>
    <font>
      <sz val="12"/>
      <name val="Times New Roman"/>
      <family val="1"/>
    </font>
    <font>
      <sz val="8"/>
      <name val="Arial CE"/>
      <family val="0"/>
    </font>
    <font>
      <sz val="9"/>
      <name val="Arial CE"/>
      <family val="0"/>
    </font>
    <font>
      <i/>
      <sz val="8"/>
      <name val="Arial CE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3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3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9">
    <xf numFmtId="3" fontId="0" fillId="0" borderId="0" xfId="0" applyAlignment="1">
      <alignment/>
    </xf>
    <xf numFmtId="3" fontId="0" fillId="0" borderId="0" xfId="0" applyAlignment="1">
      <alignment horizontal="right"/>
    </xf>
    <xf numFmtId="3" fontId="0" fillId="0" borderId="0" xfId="0" applyFill="1" applyAlignment="1">
      <alignment/>
    </xf>
    <xf numFmtId="3" fontId="0" fillId="0" borderId="0" xfId="0" applyBorder="1" applyAlignment="1">
      <alignment/>
    </xf>
    <xf numFmtId="2" fontId="0" fillId="0" borderId="0" xfId="38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Alignment="1">
      <alignment/>
    </xf>
    <xf numFmtId="3" fontId="2" fillId="0" borderId="10" xfId="0" applyFont="1" applyBorder="1" applyAlignment="1">
      <alignment horizontal="center" vertical="center" wrapText="1"/>
    </xf>
    <xf numFmtId="3" fontId="2" fillId="0" borderId="11" xfId="0" applyFont="1" applyBorder="1" applyAlignment="1">
      <alignment horizontal="center" vertical="center" wrapText="1"/>
    </xf>
    <xf numFmtId="3" fontId="2" fillId="33" borderId="10" xfId="0" applyFont="1" applyFill="1" applyBorder="1" applyAlignment="1">
      <alignment/>
    </xf>
    <xf numFmtId="4" fontId="0" fillId="0" borderId="12" xfId="38" applyNumberFormat="1" applyFont="1" applyFill="1" applyBorder="1" applyAlignment="1">
      <alignment/>
    </xf>
    <xf numFmtId="4" fontId="0" fillId="0" borderId="13" xfId="38" applyNumberFormat="1" applyFont="1" applyFill="1" applyBorder="1" applyAlignment="1">
      <alignment/>
    </xf>
    <xf numFmtId="3" fontId="0" fillId="0" borderId="12" xfId="0" applyFont="1" applyFill="1" applyBorder="1" applyAlignment="1">
      <alignment/>
    </xf>
    <xf numFmtId="4" fontId="0" fillId="0" borderId="13" xfId="38" applyNumberFormat="1" applyFont="1" applyFill="1" applyBorder="1" applyAlignment="1">
      <alignment horizontal="right"/>
    </xf>
    <xf numFmtId="3" fontId="0" fillId="0" borderId="11" xfId="0" applyFont="1" applyFill="1" applyBorder="1" applyAlignment="1">
      <alignment/>
    </xf>
    <xf numFmtId="4" fontId="0" fillId="0" borderId="11" xfId="38" applyNumberFormat="1" applyFont="1" applyFill="1" applyBorder="1" applyAlignment="1">
      <alignment horizontal="right"/>
    </xf>
    <xf numFmtId="4" fontId="0" fillId="0" borderId="11" xfId="38" applyNumberFormat="1" applyFont="1" applyFill="1" applyBorder="1" applyAlignment="1">
      <alignment/>
    </xf>
    <xf numFmtId="3" fontId="0" fillId="0" borderId="12" xfId="0" applyBorder="1" applyAlignment="1">
      <alignment/>
    </xf>
    <xf numFmtId="4" fontId="0" fillId="0" borderId="12" xfId="38" applyNumberFormat="1" applyFon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3" fontId="0" fillId="0" borderId="14" xfId="0" applyBorder="1" applyAlignment="1">
      <alignment/>
    </xf>
    <xf numFmtId="4" fontId="0" fillId="0" borderId="14" xfId="38" applyNumberFormat="1" applyFon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3" fontId="0" fillId="0" borderId="15" xfId="0" applyBorder="1" applyAlignment="1">
      <alignment/>
    </xf>
    <xf numFmtId="4" fontId="0" fillId="0" borderId="15" xfId="0" applyNumberFormat="1" applyBorder="1" applyAlignment="1">
      <alignment horizontal="right"/>
    </xf>
    <xf numFmtId="4" fontId="0" fillId="0" borderId="15" xfId="38" applyNumberFormat="1" applyFont="1" applyBorder="1" applyAlignment="1">
      <alignment horizontal="right"/>
    </xf>
    <xf numFmtId="4" fontId="0" fillId="0" borderId="12" xfId="0" applyNumberFormat="1" applyFill="1" applyBorder="1" applyAlignment="1">
      <alignment horizontal="right"/>
    </xf>
    <xf numFmtId="3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4" fontId="0" fillId="0" borderId="11" xfId="38" applyNumberFormat="1" applyFont="1" applyBorder="1" applyAlignment="1">
      <alignment horizontal="right"/>
    </xf>
    <xf numFmtId="3" fontId="0" fillId="0" borderId="16" xfId="0" applyBorder="1" applyAlignment="1">
      <alignment/>
    </xf>
    <xf numFmtId="4" fontId="0" fillId="0" borderId="16" xfId="0" applyNumberFormat="1" applyBorder="1" applyAlignment="1">
      <alignment horizontal="right"/>
    </xf>
    <xf numFmtId="3" fontId="0" fillId="0" borderId="12" xfId="0" applyBorder="1" applyAlignment="1">
      <alignment wrapText="1"/>
    </xf>
    <xf numFmtId="3" fontId="0" fillId="0" borderId="11" xfId="0" applyFill="1" applyBorder="1" applyAlignment="1">
      <alignment/>
    </xf>
    <xf numFmtId="4" fontId="0" fillId="0" borderId="11" xfId="0" applyNumberFormat="1" applyBorder="1" applyAlignment="1">
      <alignment/>
    </xf>
    <xf numFmtId="3" fontId="0" fillId="0" borderId="12" xfId="0" applyFont="1" applyBorder="1" applyAlignment="1">
      <alignment/>
    </xf>
    <xf numFmtId="3" fontId="0" fillId="0" borderId="13" xfId="0" applyFont="1" applyBorder="1" applyAlignment="1">
      <alignment/>
    </xf>
    <xf numFmtId="3" fontId="3" fillId="0" borderId="16" xfId="0" applyFont="1" applyFill="1" applyBorder="1" applyAlignment="1">
      <alignment horizontal="left" wrapText="1"/>
    </xf>
    <xf numFmtId="4" fontId="5" fillId="0" borderId="14" xfId="0" applyNumberFormat="1" applyFont="1" applyFill="1" applyBorder="1" applyAlignment="1">
      <alignment horizontal="right"/>
    </xf>
    <xf numFmtId="3" fontId="5" fillId="0" borderId="12" xfId="0" applyFont="1" applyFill="1" applyBorder="1" applyAlignment="1">
      <alignment horizontal="left" wrapText="1"/>
    </xf>
    <xf numFmtId="4" fontId="6" fillId="0" borderId="12" xfId="0" applyNumberFormat="1" applyFont="1" applyFill="1" applyBorder="1" applyAlignment="1">
      <alignment horizontal="right"/>
    </xf>
    <xf numFmtId="4" fontId="0" fillId="0" borderId="12" xfId="0" applyNumberFormat="1" applyBorder="1" applyAlignment="1">
      <alignment/>
    </xf>
    <xf numFmtId="0" fontId="3" fillId="0" borderId="12" xfId="46" applyFont="1" applyFill="1" applyBorder="1" applyAlignment="1">
      <alignment horizontal="left" vertical="center" wrapText="1"/>
      <protection/>
    </xf>
    <xf numFmtId="4" fontId="3" fillId="0" borderId="12" xfId="0" applyNumberFormat="1" applyFont="1" applyFill="1" applyBorder="1" applyAlignment="1">
      <alignment horizontal="right"/>
    </xf>
    <xf numFmtId="3" fontId="3" fillId="0" borderId="12" xfId="0" applyFont="1" applyFill="1" applyBorder="1" applyAlignment="1">
      <alignment horizontal="left"/>
    </xf>
    <xf numFmtId="3" fontId="3" fillId="0" borderId="12" xfId="0" applyFont="1" applyFill="1" applyBorder="1" applyAlignment="1">
      <alignment horizontal="left" wrapText="1"/>
    </xf>
    <xf numFmtId="4" fontId="3" fillId="0" borderId="12" xfId="0" applyNumberFormat="1" applyFont="1" applyFill="1" applyBorder="1" applyAlignment="1">
      <alignment horizontal="right" vertical="center"/>
    </xf>
    <xf numFmtId="0" fontId="3" fillId="0" borderId="12" xfId="46" applyFont="1" applyFill="1" applyBorder="1" applyAlignment="1">
      <alignment vertical="center"/>
      <protection/>
    </xf>
    <xf numFmtId="0" fontId="48" fillId="0" borderId="12" xfId="46" applyFont="1" applyFill="1" applyBorder="1" applyAlignment="1">
      <alignment vertical="center"/>
      <protection/>
    </xf>
    <xf numFmtId="0" fontId="3" fillId="0" borderId="12" xfId="46" applyFont="1" applyFill="1" applyBorder="1">
      <alignment/>
      <protection/>
    </xf>
    <xf numFmtId="3" fontId="3" fillId="0" borderId="12" xfId="0" applyFont="1" applyFill="1" applyBorder="1" applyAlignment="1">
      <alignment horizontal="left" vertical="center"/>
    </xf>
    <xf numFmtId="0" fontId="3" fillId="0" borderId="12" xfId="46" applyFont="1" applyFill="1" applyBorder="1" applyAlignment="1">
      <alignment horizontal="left" vertical="center"/>
      <protection/>
    </xf>
    <xf numFmtId="3" fontId="48" fillId="0" borderId="12" xfId="0" applyFont="1" applyFill="1" applyBorder="1" applyAlignment="1">
      <alignment vertical="center"/>
    </xf>
    <xf numFmtId="0" fontId="3" fillId="0" borderId="12" xfId="46" applyFont="1" applyFill="1" applyBorder="1" applyAlignment="1">
      <alignment wrapText="1"/>
      <protection/>
    </xf>
    <xf numFmtId="3" fontId="3" fillId="0" borderId="12" xfId="0" applyFont="1" applyFill="1" applyBorder="1" applyAlignment="1">
      <alignment vertical="center"/>
    </xf>
    <xf numFmtId="0" fontId="3" fillId="0" borderId="12" xfId="47" applyFont="1" applyFill="1" applyBorder="1" applyAlignment="1">
      <alignment horizontal="left" wrapText="1"/>
      <protection/>
    </xf>
    <xf numFmtId="4" fontId="49" fillId="0" borderId="12" xfId="0" applyNumberFormat="1" applyFont="1" applyFill="1" applyBorder="1" applyAlignment="1">
      <alignment horizontal="right"/>
    </xf>
    <xf numFmtId="3" fontId="5" fillId="0" borderId="12" xfId="0" applyFont="1" applyFill="1" applyBorder="1" applyAlignment="1">
      <alignment horizontal="left"/>
    </xf>
    <xf numFmtId="4" fontId="5" fillId="0" borderId="12" xfId="0" applyNumberFormat="1" applyFont="1" applyFill="1" applyBorder="1" applyAlignment="1">
      <alignment horizontal="right"/>
    </xf>
    <xf numFmtId="4" fontId="0" fillId="0" borderId="12" xfId="0" applyNumberFormat="1" applyFill="1" applyBorder="1" applyAlignment="1">
      <alignment/>
    </xf>
    <xf numFmtId="3" fontId="3" fillId="0" borderId="12" xfId="0" applyFont="1" applyFill="1" applyBorder="1" applyAlignment="1">
      <alignment horizontal="left" vertical="center" wrapText="1"/>
    </xf>
    <xf numFmtId="3" fontId="2" fillId="33" borderId="10" xfId="0" applyFont="1" applyFill="1" applyBorder="1" applyAlignment="1">
      <alignment horizontal="left"/>
    </xf>
    <xf numFmtId="4" fontId="3" fillId="0" borderId="12" xfId="46" applyNumberFormat="1" applyFont="1" applyFill="1" applyBorder="1" applyAlignment="1">
      <alignment horizontal="right" vertical="center" wrapText="1"/>
      <protection/>
    </xf>
    <xf numFmtId="3" fontId="0" fillId="0" borderId="12" xfId="0" applyFill="1" applyBorder="1" applyAlignment="1">
      <alignment/>
    </xf>
    <xf numFmtId="3" fontId="0" fillId="0" borderId="13" xfId="0" applyFill="1" applyBorder="1" applyAlignment="1">
      <alignment/>
    </xf>
    <xf numFmtId="4" fontId="0" fillId="0" borderId="15" xfId="38" applyNumberFormat="1" applyFont="1" applyFill="1" applyBorder="1" applyAlignment="1">
      <alignment horizontal="right"/>
    </xf>
    <xf numFmtId="3" fontId="0" fillId="0" borderId="13" xfId="0" applyBorder="1" applyAlignment="1">
      <alignment/>
    </xf>
    <xf numFmtId="3" fontId="4" fillId="0" borderId="17" xfId="0" applyFont="1" applyFill="1" applyBorder="1" applyAlignment="1">
      <alignment/>
    </xf>
    <xf numFmtId="4" fontId="4" fillId="0" borderId="17" xfId="38" applyNumberFormat="1" applyFont="1" applyFill="1" applyBorder="1" applyAlignment="1">
      <alignment horizontal="right"/>
    </xf>
    <xf numFmtId="3" fontId="9" fillId="0" borderId="12" xfId="0" applyFont="1" applyBorder="1" applyAlignment="1">
      <alignment/>
    </xf>
    <xf numFmtId="3" fontId="10" fillId="0" borderId="13" xfId="0" applyFont="1" applyFill="1" applyBorder="1" applyAlignment="1">
      <alignment/>
    </xf>
    <xf numFmtId="4" fontId="8" fillId="0" borderId="12" xfId="38" applyNumberFormat="1" applyFont="1" applyBorder="1" applyAlignment="1">
      <alignment horizontal="right"/>
    </xf>
    <xf numFmtId="4" fontId="8" fillId="0" borderId="12" xfId="0" applyNumberFormat="1" applyFont="1" applyBorder="1" applyAlignment="1">
      <alignment horizontal="right"/>
    </xf>
    <xf numFmtId="3" fontId="8" fillId="0" borderId="0" xfId="0" applyFont="1" applyAlignment="1">
      <alignment/>
    </xf>
    <xf numFmtId="4" fontId="11" fillId="0" borderId="12" xfId="46" applyNumberFormat="1" applyFont="1" applyFill="1" applyBorder="1" applyAlignment="1">
      <alignment horizontal="right" vertical="center" wrapText="1"/>
      <protection/>
    </xf>
    <xf numFmtId="4" fontId="8" fillId="0" borderId="12" xfId="38" applyNumberFormat="1" applyFont="1" applyFill="1" applyBorder="1" applyAlignment="1">
      <alignment horizontal="right"/>
    </xf>
    <xf numFmtId="4" fontId="8" fillId="0" borderId="12" xfId="38" applyNumberFormat="1" applyFont="1" applyFill="1" applyBorder="1" applyAlignment="1">
      <alignment/>
    </xf>
    <xf numFmtId="4" fontId="8" fillId="0" borderId="13" xfId="38" applyNumberFormat="1" applyFont="1" applyFill="1" applyBorder="1" applyAlignment="1">
      <alignment/>
    </xf>
    <xf numFmtId="4" fontId="0" fillId="0" borderId="13" xfId="0" applyNumberFormat="1" applyBorder="1" applyAlignment="1">
      <alignment horizontal="right"/>
    </xf>
    <xf numFmtId="3" fontId="9" fillId="0" borderId="15" xfId="0" applyFont="1" applyBorder="1" applyAlignment="1">
      <alignment/>
    </xf>
    <xf numFmtId="3" fontId="5" fillId="0" borderId="13" xfId="0" applyFont="1" applyFill="1" applyBorder="1" applyAlignment="1">
      <alignment horizontal="left"/>
    </xf>
    <xf numFmtId="4" fontId="5" fillId="0" borderId="13" xfId="0" applyNumberFormat="1" applyFont="1" applyFill="1" applyBorder="1" applyAlignment="1">
      <alignment horizontal="right"/>
    </xf>
    <xf numFmtId="4" fontId="2" fillId="33" borderId="18" xfId="38" applyNumberFormat="1" applyFont="1" applyFill="1" applyBorder="1" applyAlignment="1">
      <alignment/>
    </xf>
    <xf numFmtId="4" fontId="2" fillId="33" borderId="18" xfId="38" applyNumberFormat="1" applyFont="1" applyFill="1" applyBorder="1" applyAlignment="1">
      <alignment horizontal="right"/>
    </xf>
    <xf numFmtId="0" fontId="3" fillId="0" borderId="12" xfId="46" applyFont="1" applyFill="1" applyBorder="1" applyAlignment="1">
      <alignment vertical="center"/>
      <protection/>
    </xf>
    <xf numFmtId="3" fontId="0" fillId="0" borderId="12" xfId="0" applyBorder="1" applyAlignment="1">
      <alignment vertical="center"/>
    </xf>
    <xf numFmtId="0" fontId="3" fillId="0" borderId="12" xfId="47" applyFont="1" applyFill="1" applyBorder="1" applyAlignment="1">
      <alignment horizontal="left" vertical="center" wrapText="1"/>
      <protection/>
    </xf>
    <xf numFmtId="3" fontId="0" fillId="0" borderId="12" xfId="0" applyFill="1" applyBorder="1" applyAlignment="1">
      <alignment horizontal="left" vertical="center" wrapText="1"/>
    </xf>
    <xf numFmtId="3" fontId="3" fillId="0" borderId="12" xfId="0" applyFont="1" applyFill="1" applyBorder="1" applyAlignment="1">
      <alignment horizontal="left" vertical="center"/>
    </xf>
    <xf numFmtId="3" fontId="0" fillId="0" borderId="12" xfId="0" applyBorder="1" applyAlignment="1">
      <alignment horizontal="left" vertical="center"/>
    </xf>
    <xf numFmtId="3" fontId="1" fillId="34" borderId="0" xfId="0" applyFont="1" applyFill="1" applyAlignment="1">
      <alignment horizontal="center" vertical="center" wrapText="1"/>
    </xf>
    <xf numFmtId="3" fontId="0" fillId="34" borderId="0" xfId="0" applyFill="1" applyAlignment="1">
      <alignment/>
    </xf>
    <xf numFmtId="3" fontId="9" fillId="0" borderId="0" xfId="0" applyFont="1" applyAlignment="1">
      <alignment horizontal="center" vertical="center"/>
    </xf>
    <xf numFmtId="3" fontId="9" fillId="0" borderId="0" xfId="0" applyFont="1" applyAlignment="1">
      <alignment/>
    </xf>
    <xf numFmtId="3" fontId="2" fillId="0" borderId="10" xfId="0" applyFont="1" applyBorder="1" applyAlignment="1">
      <alignment horizontal="center" vertical="center" wrapText="1"/>
    </xf>
    <xf numFmtId="3" fontId="2" fillId="0" borderId="11" xfId="0" applyFont="1" applyBorder="1" applyAlignment="1">
      <alignment horizontal="center" vertical="center" wrapText="1"/>
    </xf>
    <xf numFmtId="3" fontId="0" fillId="0" borderId="12" xfId="0" applyBorder="1" applyAlignment="1">
      <alignment horizontal="left" vertical="center" wrapText="1"/>
    </xf>
    <xf numFmtId="3" fontId="3" fillId="0" borderId="13" xfId="0" applyFont="1" applyFill="1" applyBorder="1" applyAlignment="1">
      <alignment horizontal="left" vertical="center" wrapText="1"/>
    </xf>
    <xf numFmtId="3" fontId="3" fillId="0" borderId="15" xfId="0" applyFont="1" applyFill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9"/>
  <sheetViews>
    <sheetView tabSelected="1" zoomScalePageLayoutView="0" workbookViewId="0" topLeftCell="A88">
      <selection activeCell="A133" sqref="A133"/>
    </sheetView>
  </sheetViews>
  <sheetFormatPr defaultColWidth="9.00390625" defaultRowHeight="12.75"/>
  <cols>
    <col min="1" max="1" width="61.25390625" style="0" customWidth="1"/>
    <col min="2" max="4" width="12.625" style="0" customWidth="1"/>
  </cols>
  <sheetData>
    <row r="1" ht="12.75">
      <c r="D1" s="1" t="s">
        <v>132</v>
      </c>
    </row>
    <row r="2" spans="1:4" ht="26.25" customHeight="1">
      <c r="A2" s="90" t="s">
        <v>37</v>
      </c>
      <c r="B2" s="90"/>
      <c r="C2" s="90"/>
      <c r="D2" s="91"/>
    </row>
    <row r="3" spans="1:4" ht="12.75" customHeight="1">
      <c r="A3" s="92" t="s">
        <v>2</v>
      </c>
      <c r="B3" s="92"/>
      <c r="C3" s="92"/>
      <c r="D3" s="93"/>
    </row>
    <row r="4" ht="13.5" thickBot="1">
      <c r="D4" s="1" t="s">
        <v>0</v>
      </c>
    </row>
    <row r="5" spans="1:4" ht="13.5" customHeight="1">
      <c r="A5" s="94" t="s">
        <v>1</v>
      </c>
      <c r="B5" s="7" t="s">
        <v>3</v>
      </c>
      <c r="C5" s="7" t="s">
        <v>5</v>
      </c>
      <c r="D5" s="7" t="s">
        <v>6</v>
      </c>
    </row>
    <row r="6" spans="1:4" ht="13.5" customHeight="1" thickBot="1">
      <c r="A6" s="95"/>
      <c r="B6" s="8" t="s">
        <v>4</v>
      </c>
      <c r="C6" s="8" t="s">
        <v>4</v>
      </c>
      <c r="D6" s="8" t="s">
        <v>38</v>
      </c>
    </row>
    <row r="7" spans="1:4" ht="13.5" customHeight="1">
      <c r="A7" s="9" t="s">
        <v>39</v>
      </c>
      <c r="B7" s="82">
        <f>B10</f>
        <v>1000</v>
      </c>
      <c r="C7" s="82">
        <f>C10</f>
        <v>1000</v>
      </c>
      <c r="D7" s="82">
        <f>D10</f>
        <v>0</v>
      </c>
    </row>
    <row r="8" spans="1:4" s="73" customFormat="1" ht="12" customHeight="1">
      <c r="A8" s="70" t="s">
        <v>7</v>
      </c>
      <c r="B8" s="75"/>
      <c r="C8" s="76"/>
      <c r="D8" s="77"/>
    </row>
    <row r="9" spans="1:4" ht="12.75" customHeight="1">
      <c r="A9" s="12" t="s">
        <v>9</v>
      </c>
      <c r="B9" s="13"/>
      <c r="C9" s="11"/>
      <c r="D9" s="11"/>
    </row>
    <row r="10" spans="1:4" ht="12.75" customHeight="1" thickBot="1">
      <c r="A10" s="14" t="s">
        <v>40</v>
      </c>
      <c r="B10" s="15">
        <v>1000</v>
      </c>
      <c r="C10" s="16">
        <v>1000</v>
      </c>
      <c r="D10" s="16"/>
    </row>
    <row r="11" spans="1:4" ht="12.75">
      <c r="A11" s="9" t="s">
        <v>20</v>
      </c>
      <c r="B11" s="82">
        <f>B14+B15+B16+B17+B18+B19</f>
        <v>6358</v>
      </c>
      <c r="C11" s="82">
        <f>C14+C15+C16+C17+C18+C19</f>
        <v>9646.39</v>
      </c>
      <c r="D11" s="82">
        <f>D14+D15+D16+D17+D18+D19</f>
        <v>3238.08</v>
      </c>
    </row>
    <row r="12" spans="1:4" s="73" customFormat="1" ht="12" customHeight="1">
      <c r="A12" s="70" t="s">
        <v>7</v>
      </c>
      <c r="B12" s="75"/>
      <c r="C12" s="76"/>
      <c r="D12" s="77"/>
    </row>
    <row r="13" spans="1:4" ht="12.75" customHeight="1">
      <c r="A13" s="17" t="s">
        <v>9</v>
      </c>
      <c r="B13" s="18"/>
      <c r="C13" s="18"/>
      <c r="D13" s="18"/>
    </row>
    <row r="14" spans="1:4" ht="12.75" customHeight="1">
      <c r="A14" s="17" t="s">
        <v>27</v>
      </c>
      <c r="B14" s="18">
        <v>2650</v>
      </c>
      <c r="C14" s="18">
        <v>1630</v>
      </c>
      <c r="D14" s="19">
        <v>129.71</v>
      </c>
    </row>
    <row r="15" spans="1:4" ht="12.75" customHeight="1">
      <c r="A15" s="17" t="s">
        <v>13</v>
      </c>
      <c r="B15" s="18">
        <v>200</v>
      </c>
      <c r="C15" s="18">
        <v>200</v>
      </c>
      <c r="D15" s="19"/>
    </row>
    <row r="16" spans="1:4" ht="12.75" customHeight="1">
      <c r="A16" s="17" t="s">
        <v>28</v>
      </c>
      <c r="B16" s="18">
        <v>400</v>
      </c>
      <c r="C16" s="18">
        <v>1670</v>
      </c>
      <c r="D16" s="19">
        <v>45.9</v>
      </c>
    </row>
    <row r="17" spans="1:4" ht="12.75" customHeight="1">
      <c r="A17" s="17" t="s">
        <v>29</v>
      </c>
      <c r="B17" s="18"/>
      <c r="C17" s="18">
        <v>1117</v>
      </c>
      <c r="D17" s="19">
        <v>1006.2</v>
      </c>
    </row>
    <row r="18" spans="1:4" ht="12.75" customHeight="1">
      <c r="A18" s="20" t="s">
        <v>30</v>
      </c>
      <c r="B18" s="21">
        <v>3108</v>
      </c>
      <c r="C18" s="21">
        <v>4941</v>
      </c>
      <c r="D18" s="22">
        <v>2056.27</v>
      </c>
    </row>
    <row r="19" spans="1:4" ht="12.75" customHeight="1" thickBot="1">
      <c r="A19" s="23" t="s">
        <v>8</v>
      </c>
      <c r="B19" s="24"/>
      <c r="C19" s="25">
        <v>88.39</v>
      </c>
      <c r="D19" s="24"/>
    </row>
    <row r="20" spans="1:4" ht="12.75">
      <c r="A20" s="9" t="s">
        <v>21</v>
      </c>
      <c r="B20" s="83">
        <f>B23+B24+B25+B26+B27+B28+B30+B31+B32+B33+B34+B35+B36</f>
        <v>34000</v>
      </c>
      <c r="C20" s="83">
        <f>C23+C24+C25+C26+C27+C28+C30+C31+C32+C33+C34+C35+C36</f>
        <v>185889.96999999997</v>
      </c>
      <c r="D20" s="83">
        <f>D23+D24+D25+D26+D27+D28+D30+D31+D32+D33+D34+D35+D36</f>
        <v>162396.91</v>
      </c>
    </row>
    <row r="21" spans="1:4" s="73" customFormat="1" ht="12" customHeight="1">
      <c r="A21" s="70" t="s">
        <v>7</v>
      </c>
      <c r="B21" s="71"/>
      <c r="C21" s="71"/>
      <c r="D21" s="72"/>
    </row>
    <row r="22" spans="1:4" ht="12.75" customHeight="1">
      <c r="A22" s="17" t="s">
        <v>9</v>
      </c>
      <c r="B22" s="18"/>
      <c r="C22" s="18"/>
      <c r="D22" s="19"/>
    </row>
    <row r="23" spans="1:4" ht="12.75" customHeight="1">
      <c r="A23" s="17" t="s">
        <v>14</v>
      </c>
      <c r="B23" s="18"/>
      <c r="C23" s="18">
        <v>2899.66</v>
      </c>
      <c r="D23" s="19"/>
    </row>
    <row r="24" spans="1:4" ht="12.75" customHeight="1">
      <c r="A24" s="17" t="s">
        <v>15</v>
      </c>
      <c r="B24" s="19">
        <v>9000</v>
      </c>
      <c r="C24" s="18">
        <v>9000</v>
      </c>
      <c r="D24" s="19">
        <v>8966.1</v>
      </c>
    </row>
    <row r="25" spans="1:4" ht="12.75" customHeight="1">
      <c r="A25" s="17" t="s">
        <v>24</v>
      </c>
      <c r="B25" s="19">
        <v>25000</v>
      </c>
      <c r="C25" s="18">
        <v>43438.09</v>
      </c>
      <c r="D25" s="19">
        <v>43996.09</v>
      </c>
    </row>
    <row r="26" spans="1:4" ht="12.75" customHeight="1">
      <c r="A26" s="17" t="s">
        <v>25</v>
      </c>
      <c r="B26" s="19"/>
      <c r="C26" s="18">
        <v>25986.64</v>
      </c>
      <c r="D26" s="19">
        <v>18180.23</v>
      </c>
    </row>
    <row r="27" spans="1:4" ht="12.75" customHeight="1">
      <c r="A27" s="17" t="s">
        <v>41</v>
      </c>
      <c r="B27" s="19"/>
      <c r="C27" s="18">
        <v>2000</v>
      </c>
      <c r="D27" s="19">
        <v>1748.45</v>
      </c>
    </row>
    <row r="28" spans="1:4" ht="12.75" customHeight="1">
      <c r="A28" s="17" t="s">
        <v>8</v>
      </c>
      <c r="B28" s="19"/>
      <c r="C28" s="18">
        <v>1267.73</v>
      </c>
      <c r="D28" s="19"/>
    </row>
    <row r="29" spans="1:4" ht="12.75" customHeight="1">
      <c r="A29" s="17" t="s">
        <v>10</v>
      </c>
      <c r="B29" s="19"/>
      <c r="C29" s="18"/>
      <c r="D29" s="19"/>
    </row>
    <row r="30" spans="1:4" ht="12.75" customHeight="1">
      <c r="A30" s="17" t="s">
        <v>31</v>
      </c>
      <c r="B30" s="19"/>
      <c r="C30" s="18">
        <v>73.72</v>
      </c>
      <c r="D30" s="26">
        <v>2.81</v>
      </c>
    </row>
    <row r="31" spans="1:4" ht="12.75" customHeight="1">
      <c r="A31" s="17" t="s">
        <v>17</v>
      </c>
      <c r="B31" s="19"/>
      <c r="C31" s="18">
        <v>213.69</v>
      </c>
      <c r="D31" s="19">
        <v>157.84</v>
      </c>
    </row>
    <row r="32" spans="1:4" ht="12.75" customHeight="1">
      <c r="A32" s="17" t="s">
        <v>18</v>
      </c>
      <c r="B32" s="19"/>
      <c r="C32" s="18">
        <v>6075.26</v>
      </c>
      <c r="D32" s="19">
        <v>3095.63</v>
      </c>
    </row>
    <row r="33" spans="1:4" ht="12.75" customHeight="1">
      <c r="A33" s="20" t="s">
        <v>32</v>
      </c>
      <c r="B33" s="22"/>
      <c r="C33" s="21">
        <v>94770</v>
      </c>
      <c r="D33" s="22">
        <v>86248.97</v>
      </c>
    </row>
    <row r="34" spans="1:4" ht="12.75" customHeight="1">
      <c r="A34" s="17" t="s">
        <v>33</v>
      </c>
      <c r="B34" s="19"/>
      <c r="C34" s="18">
        <v>100</v>
      </c>
      <c r="D34" s="19">
        <v>0</v>
      </c>
    </row>
    <row r="35" spans="1:4" ht="12.75" customHeight="1">
      <c r="A35" s="17" t="s">
        <v>34</v>
      </c>
      <c r="B35" s="19"/>
      <c r="C35" s="18">
        <v>63.18</v>
      </c>
      <c r="D35" s="19">
        <v>0.5</v>
      </c>
    </row>
    <row r="36" spans="1:4" ht="12.75" customHeight="1" thickBot="1">
      <c r="A36" s="27" t="s">
        <v>26</v>
      </c>
      <c r="B36" s="28"/>
      <c r="C36" s="29">
        <v>2</v>
      </c>
      <c r="D36" s="28">
        <v>0.29</v>
      </c>
    </row>
    <row r="37" spans="1:4" ht="12.75">
      <c r="A37" s="9" t="s">
        <v>42</v>
      </c>
      <c r="B37" s="83">
        <f>B40+B41+B42+B43+B44+B45+B46+B47+B48+B49+B51+B52+B53+B54+B55</f>
        <v>5277</v>
      </c>
      <c r="C37" s="83">
        <f>C40+C41+C42+C43+C44+C45+C46+C47+C48+C49+C51+C52+C53+C54+C55</f>
        <v>34742.27</v>
      </c>
      <c r="D37" s="83">
        <f>D40+D41+D42+D43+D44+D45+D46+D47+D48+D49+D51+D52+D53+D54+D55</f>
        <v>1442.6499999999996</v>
      </c>
    </row>
    <row r="38" spans="1:4" s="73" customFormat="1" ht="12" customHeight="1">
      <c r="A38" s="70" t="s">
        <v>7</v>
      </c>
      <c r="B38" s="71"/>
      <c r="C38" s="71"/>
      <c r="D38" s="72"/>
    </row>
    <row r="39" spans="1:5" ht="12.75" customHeight="1">
      <c r="A39" s="30" t="s">
        <v>10</v>
      </c>
      <c r="B39" s="31"/>
      <c r="C39" s="18"/>
      <c r="D39" s="19"/>
      <c r="E39" s="2"/>
    </row>
    <row r="40" spans="1:5" ht="12.75" customHeight="1">
      <c r="A40" s="17" t="s">
        <v>43</v>
      </c>
      <c r="B40" s="19">
        <v>800</v>
      </c>
      <c r="C40" s="18"/>
      <c r="D40" s="19"/>
      <c r="E40" s="2"/>
    </row>
    <row r="41" spans="1:5" ht="12.75" customHeight="1">
      <c r="A41" s="17" t="s">
        <v>44</v>
      </c>
      <c r="B41" s="19">
        <v>745</v>
      </c>
      <c r="C41" s="18">
        <v>607.15</v>
      </c>
      <c r="D41" s="19">
        <v>341.95</v>
      </c>
      <c r="E41" s="2"/>
    </row>
    <row r="42" spans="1:5" ht="12.75" customHeight="1">
      <c r="A42" s="17" t="s">
        <v>45</v>
      </c>
      <c r="B42" s="19">
        <v>384</v>
      </c>
      <c r="C42" s="18">
        <v>406</v>
      </c>
      <c r="D42" s="19"/>
      <c r="E42" s="2"/>
    </row>
    <row r="43" spans="1:5" ht="12.75" customHeight="1">
      <c r="A43" s="17" t="s">
        <v>46</v>
      </c>
      <c r="B43" s="19">
        <v>204</v>
      </c>
      <c r="C43" s="18">
        <v>205.22</v>
      </c>
      <c r="D43" s="19">
        <v>155.6</v>
      </c>
      <c r="E43" s="2"/>
    </row>
    <row r="44" spans="1:5" ht="12.75" customHeight="1">
      <c r="A44" s="17" t="s">
        <v>47</v>
      </c>
      <c r="B44" s="19">
        <v>204</v>
      </c>
      <c r="C44" s="18">
        <v>142.78</v>
      </c>
      <c r="D44" s="19">
        <v>96.8</v>
      </c>
      <c r="E44" s="2"/>
    </row>
    <row r="45" spans="1:5" ht="12.75" customHeight="1">
      <c r="A45" s="17" t="s">
        <v>48</v>
      </c>
      <c r="B45" s="19"/>
      <c r="C45" s="18">
        <v>43.45</v>
      </c>
      <c r="D45" s="19">
        <v>36.31</v>
      </c>
      <c r="E45" s="2"/>
    </row>
    <row r="46" spans="1:5" ht="12.75" customHeight="1">
      <c r="A46" s="17" t="s">
        <v>49</v>
      </c>
      <c r="B46" s="19"/>
      <c r="C46" s="18">
        <v>998.92</v>
      </c>
      <c r="D46" s="19">
        <v>600.04</v>
      </c>
      <c r="E46" s="2"/>
    </row>
    <row r="47" spans="1:5" ht="12.75" customHeight="1">
      <c r="A47" s="17" t="s">
        <v>50</v>
      </c>
      <c r="B47" s="19"/>
      <c r="C47" s="18">
        <v>209.61</v>
      </c>
      <c r="D47" s="19"/>
      <c r="E47" s="2"/>
    </row>
    <row r="48" spans="1:5" ht="12.75" customHeight="1">
      <c r="A48" s="17" t="s">
        <v>51</v>
      </c>
      <c r="B48" s="19"/>
      <c r="C48" s="18">
        <v>150</v>
      </c>
      <c r="D48" s="19"/>
      <c r="E48" s="2"/>
    </row>
    <row r="49" spans="1:5" ht="12.75" customHeight="1">
      <c r="A49" s="17" t="s">
        <v>52</v>
      </c>
      <c r="B49" s="19"/>
      <c r="C49" s="18">
        <v>655.27</v>
      </c>
      <c r="D49" s="19">
        <v>11.6</v>
      </c>
      <c r="E49" s="2"/>
    </row>
    <row r="50" spans="1:5" ht="12.75" customHeight="1">
      <c r="A50" s="30" t="s">
        <v>9</v>
      </c>
      <c r="B50" s="31"/>
      <c r="C50" s="18"/>
      <c r="D50" s="19"/>
      <c r="E50" s="2"/>
    </row>
    <row r="51" spans="1:5" ht="12.75" customHeight="1">
      <c r="A51" s="17" t="s">
        <v>53</v>
      </c>
      <c r="B51" s="19">
        <v>1200</v>
      </c>
      <c r="C51" s="18">
        <v>1200</v>
      </c>
      <c r="D51" s="19">
        <v>7.8</v>
      </c>
      <c r="E51" s="2"/>
    </row>
    <row r="52" spans="1:5" ht="12.75" customHeight="1">
      <c r="A52" s="32" t="s">
        <v>54</v>
      </c>
      <c r="B52" s="19"/>
      <c r="C52" s="18">
        <v>29473.87</v>
      </c>
      <c r="D52" s="19">
        <v>145.36</v>
      </c>
      <c r="E52" s="2"/>
    </row>
    <row r="53" spans="1:4" ht="12.75" customHeight="1">
      <c r="A53" s="17" t="s">
        <v>55</v>
      </c>
      <c r="B53" s="19">
        <v>1740</v>
      </c>
      <c r="C53" s="18">
        <v>0</v>
      </c>
      <c r="D53" s="19"/>
    </row>
    <row r="54" spans="1:4" ht="12.75" customHeight="1">
      <c r="A54" s="17" t="s">
        <v>56</v>
      </c>
      <c r="B54" s="19"/>
      <c r="C54" s="18">
        <v>50</v>
      </c>
      <c r="D54" s="19">
        <v>47.19</v>
      </c>
    </row>
    <row r="55" spans="1:4" ht="12.75" customHeight="1" thickBot="1">
      <c r="A55" s="33" t="s">
        <v>8</v>
      </c>
      <c r="B55" s="34"/>
      <c r="C55" s="25">
        <v>600</v>
      </c>
      <c r="D55" s="24"/>
    </row>
    <row r="56" spans="1:4" ht="12.75">
      <c r="A56" s="9" t="s">
        <v>57</v>
      </c>
      <c r="B56" s="83">
        <f>B58+B59+B61+B62+B63+B63+B64+B65+B66+B67+B68+B70+B71</f>
        <v>44000</v>
      </c>
      <c r="C56" s="83">
        <f>C58+C59+C61+C62+C63+C64+C65+C66+C67+C68+C70+C71</f>
        <v>136051.44</v>
      </c>
      <c r="D56" s="83">
        <f>D58+D59+D61+D62+D63+D64+D65+D66+D67+D68+D70+D71</f>
        <v>98982.92</v>
      </c>
    </row>
    <row r="57" spans="1:4" s="73" customFormat="1" ht="12" customHeight="1">
      <c r="A57" s="70" t="s">
        <v>7</v>
      </c>
      <c r="B57" s="71"/>
      <c r="C57" s="71"/>
      <c r="D57" s="72"/>
    </row>
    <row r="58" spans="1:4" ht="12.75" customHeight="1">
      <c r="A58" s="35" t="s">
        <v>11</v>
      </c>
      <c r="B58" s="19">
        <v>23090</v>
      </c>
      <c r="C58" s="19">
        <v>55878.1</v>
      </c>
      <c r="D58" s="19">
        <v>40860.78</v>
      </c>
    </row>
    <row r="59" spans="1:4" ht="12.75" customHeight="1">
      <c r="A59" s="35" t="s">
        <v>12</v>
      </c>
      <c r="B59" s="19">
        <v>20910</v>
      </c>
      <c r="C59" s="19">
        <v>59543.35</v>
      </c>
      <c r="D59" s="19">
        <v>51990.06</v>
      </c>
    </row>
    <row r="60" spans="1:4" ht="12.75" customHeight="1">
      <c r="A60" s="36" t="s">
        <v>9</v>
      </c>
      <c r="B60" s="19"/>
      <c r="C60" s="19"/>
      <c r="D60" s="19"/>
    </row>
    <row r="61" spans="1:4" ht="12.75" customHeight="1">
      <c r="A61" s="35" t="s">
        <v>147</v>
      </c>
      <c r="B61" s="19"/>
      <c r="C61" s="19">
        <v>500</v>
      </c>
      <c r="D61" s="19"/>
    </row>
    <row r="62" spans="1:4" ht="12.75" customHeight="1">
      <c r="A62" s="35" t="s">
        <v>64</v>
      </c>
      <c r="B62" s="19"/>
      <c r="C62" s="19">
        <v>1100</v>
      </c>
      <c r="D62" s="19">
        <v>1016.81</v>
      </c>
    </row>
    <row r="63" spans="1:4" ht="12.75" customHeight="1">
      <c r="A63" s="69" t="s">
        <v>65</v>
      </c>
      <c r="B63" s="19"/>
      <c r="C63" s="19">
        <v>11948</v>
      </c>
      <c r="D63" s="19">
        <v>82.47</v>
      </c>
    </row>
    <row r="64" spans="1:4" ht="12.75" customHeight="1">
      <c r="A64" s="69" t="s">
        <v>145</v>
      </c>
      <c r="B64" s="19"/>
      <c r="C64" s="19">
        <v>2296.9</v>
      </c>
      <c r="D64" s="19">
        <v>2296.03</v>
      </c>
    </row>
    <row r="65" spans="1:4" ht="12.75" customHeight="1" thickBot="1">
      <c r="A65" s="79" t="s">
        <v>146</v>
      </c>
      <c r="B65" s="24"/>
      <c r="C65" s="24">
        <v>1774.6</v>
      </c>
      <c r="D65" s="24">
        <v>1774.52</v>
      </c>
    </row>
    <row r="66" spans="1:4" ht="12.75" customHeight="1">
      <c r="A66" s="36" t="s">
        <v>148</v>
      </c>
      <c r="B66" s="78"/>
      <c r="C66" s="78">
        <v>300</v>
      </c>
      <c r="D66" s="78"/>
    </row>
    <row r="67" spans="1:4" ht="12.75" customHeight="1">
      <c r="A67" s="35" t="s">
        <v>58</v>
      </c>
      <c r="B67" s="19"/>
      <c r="C67" s="19">
        <v>200</v>
      </c>
      <c r="D67" s="19"/>
    </row>
    <row r="68" spans="1:4" ht="12.75" customHeight="1">
      <c r="A68" s="35" t="s">
        <v>59</v>
      </c>
      <c r="B68" s="19"/>
      <c r="C68" s="19">
        <v>1562</v>
      </c>
      <c r="D68" s="19">
        <v>94.8</v>
      </c>
    </row>
    <row r="69" spans="1:4" ht="12.75" customHeight="1">
      <c r="A69" s="35" t="s">
        <v>10</v>
      </c>
      <c r="B69" s="19"/>
      <c r="C69" s="19"/>
      <c r="D69" s="19"/>
    </row>
    <row r="70" spans="1:4" ht="12.75" customHeight="1">
      <c r="A70" s="35" t="s">
        <v>66</v>
      </c>
      <c r="B70" s="19"/>
      <c r="C70" s="19">
        <v>867.5</v>
      </c>
      <c r="D70" s="19">
        <v>867.45</v>
      </c>
    </row>
    <row r="71" spans="1:4" ht="12.75" customHeight="1" thickBot="1">
      <c r="A71" s="23" t="s">
        <v>8</v>
      </c>
      <c r="B71" s="24"/>
      <c r="C71" s="24">
        <v>80.99</v>
      </c>
      <c r="D71" s="24"/>
    </row>
    <row r="72" spans="1:4" ht="12.75">
      <c r="A72" s="9" t="s">
        <v>67</v>
      </c>
      <c r="B72" s="83">
        <f>B74+B125+B126+B127+B162</f>
        <v>210450</v>
      </c>
      <c r="C72" s="83">
        <f>C74+C125+C126+C127+C162</f>
        <v>317182.29999999993</v>
      </c>
      <c r="D72" s="83">
        <f>D74+D125+D126+D127+D162</f>
        <v>73157.25999999998</v>
      </c>
    </row>
    <row r="73" spans="1:4" s="73" customFormat="1" ht="12" customHeight="1">
      <c r="A73" s="70" t="s">
        <v>7</v>
      </c>
      <c r="B73" s="71"/>
      <c r="C73" s="71"/>
      <c r="D73" s="72"/>
    </row>
    <row r="74" spans="1:4" ht="12.75" customHeight="1">
      <c r="A74" s="37" t="s">
        <v>9</v>
      </c>
      <c r="B74" s="38">
        <f>B76+B77+B78+B80++B79+B81+B82+B83+B84+B85+B86+B87+B88+B89+B90+B91+B93+B94+B95+B96+B97+B98+B100+B99+B102+B104+B105+B106+B107+B108+B109+B110+B111+B112++B113+B114+B116+B117+B118+B119+B120+B121+B122+B124</f>
        <v>203900</v>
      </c>
      <c r="C74" s="38">
        <f>C76+C77+C78+C80++C79+C81+C82+C83+C84+C85+C86+C87+C88+C89+C90+C91+C93+C94+C95+C96+C97+C98+C100+C99+C102+C104+C105+C106+C107+C108+C109+C110+C111+C112++C113+C114+C116+C117+C118+C119+C120+C121+C122+C124</f>
        <v>258797.41999999998</v>
      </c>
      <c r="D74" s="38">
        <f>D76+D77+D78+D80++D79+D81+D82+D83+D84+D85+D86+D87+D88+D89+D90+D91+D93+D94+D95+D96+D97+D98+D100+D99+D102+D104+D105+D106+D107+D108+D109+D110+D111+D112++D113+D114+D116+D117+D118+D119+D120+D121+D122+D124</f>
        <v>63869.859999999986</v>
      </c>
    </row>
    <row r="75" spans="1:4" ht="12.75" customHeight="1">
      <c r="A75" s="39" t="s">
        <v>133</v>
      </c>
      <c r="B75" s="40"/>
      <c r="C75" s="41"/>
      <c r="D75" s="41"/>
    </row>
    <row r="76" spans="1:4" ht="12.75" customHeight="1">
      <c r="A76" s="42" t="s">
        <v>73</v>
      </c>
      <c r="B76" s="43">
        <v>7000</v>
      </c>
      <c r="C76" s="43">
        <v>35498.2</v>
      </c>
      <c r="D76" s="43">
        <v>974.05</v>
      </c>
    </row>
    <row r="77" spans="1:4" ht="12.75" customHeight="1">
      <c r="A77" s="44" t="s">
        <v>74</v>
      </c>
      <c r="B77" s="43">
        <v>1500</v>
      </c>
      <c r="C77" s="43">
        <v>4595</v>
      </c>
      <c r="D77" s="43"/>
    </row>
    <row r="78" spans="1:4" ht="12.75" customHeight="1">
      <c r="A78" s="45" t="s">
        <v>75</v>
      </c>
      <c r="B78" s="46">
        <v>150000</v>
      </c>
      <c r="C78" s="46">
        <v>23915.9</v>
      </c>
      <c r="D78" s="43"/>
    </row>
    <row r="79" spans="1:4" ht="12.75" customHeight="1">
      <c r="A79" s="44" t="s">
        <v>76</v>
      </c>
      <c r="B79" s="43"/>
      <c r="C79" s="43">
        <v>28.6</v>
      </c>
      <c r="D79" s="43">
        <v>28.6</v>
      </c>
    </row>
    <row r="80" spans="1:4" ht="12.75" customHeight="1">
      <c r="A80" s="44" t="s">
        <v>77</v>
      </c>
      <c r="B80" s="43"/>
      <c r="C80" s="43">
        <v>880</v>
      </c>
      <c r="D80" s="43"/>
    </row>
    <row r="81" spans="1:4" ht="12.75" customHeight="1">
      <c r="A81" s="45" t="s">
        <v>78</v>
      </c>
      <c r="B81" s="43"/>
      <c r="C81" s="43">
        <v>850</v>
      </c>
      <c r="D81" s="43">
        <v>19.36</v>
      </c>
    </row>
    <row r="82" spans="1:4" ht="12.75" customHeight="1">
      <c r="A82" s="45" t="s">
        <v>79</v>
      </c>
      <c r="B82" s="43"/>
      <c r="C82" s="43">
        <v>3345</v>
      </c>
      <c r="D82" s="43"/>
    </row>
    <row r="83" spans="1:4" ht="12.75" customHeight="1">
      <c r="A83" s="47" t="s">
        <v>80</v>
      </c>
      <c r="B83" s="43">
        <v>250</v>
      </c>
      <c r="C83" s="43">
        <v>3150</v>
      </c>
      <c r="D83" s="43">
        <v>131.04</v>
      </c>
    </row>
    <row r="84" spans="1:4" ht="12.75" customHeight="1">
      <c r="A84" s="48" t="s">
        <v>81</v>
      </c>
      <c r="B84" s="43">
        <v>1500</v>
      </c>
      <c r="C84" s="43"/>
      <c r="D84" s="43"/>
    </row>
    <row r="85" spans="1:4" ht="12.75" customHeight="1">
      <c r="A85" s="48" t="s">
        <v>82</v>
      </c>
      <c r="B85" s="43"/>
      <c r="C85" s="43">
        <v>300</v>
      </c>
      <c r="D85" s="43"/>
    </row>
    <row r="86" spans="1:4" ht="12.75" customHeight="1">
      <c r="A86" s="48" t="s">
        <v>83</v>
      </c>
      <c r="B86" s="43"/>
      <c r="C86" s="43">
        <v>1492.2</v>
      </c>
      <c r="D86" s="43">
        <v>45.98</v>
      </c>
    </row>
    <row r="87" spans="1:4" ht="12.75" customHeight="1">
      <c r="A87" s="48" t="s">
        <v>84</v>
      </c>
      <c r="B87" s="43"/>
      <c r="C87" s="43">
        <v>500</v>
      </c>
      <c r="D87" s="43">
        <v>5.6</v>
      </c>
    </row>
    <row r="88" spans="1:4" ht="12.75" customHeight="1">
      <c r="A88" s="48" t="s">
        <v>85</v>
      </c>
      <c r="B88" s="43"/>
      <c r="C88" s="43">
        <v>400</v>
      </c>
      <c r="D88" s="43"/>
    </row>
    <row r="89" spans="1:4" ht="12.75" customHeight="1">
      <c r="A89" s="48" t="s">
        <v>86</v>
      </c>
      <c r="B89" s="43"/>
      <c r="C89" s="43">
        <v>120</v>
      </c>
      <c r="D89" s="43"/>
    </row>
    <row r="90" spans="1:4" ht="12.75" customHeight="1">
      <c r="A90" s="48" t="s">
        <v>87</v>
      </c>
      <c r="B90" s="43"/>
      <c r="C90" s="43">
        <v>60</v>
      </c>
      <c r="D90" s="43"/>
    </row>
    <row r="91" spans="1:4" ht="12.75" customHeight="1">
      <c r="A91" s="48" t="s">
        <v>143</v>
      </c>
      <c r="B91" s="43"/>
      <c r="C91" s="43">
        <v>70</v>
      </c>
      <c r="D91" s="43"/>
    </row>
    <row r="92" spans="1:4" ht="12.75" customHeight="1">
      <c r="A92" s="39" t="s">
        <v>134</v>
      </c>
      <c r="B92" s="40"/>
      <c r="C92" s="41"/>
      <c r="D92" s="43"/>
    </row>
    <row r="93" spans="1:4" ht="12.75" customHeight="1">
      <c r="A93" s="49" t="s">
        <v>88</v>
      </c>
      <c r="B93" s="43">
        <v>6000</v>
      </c>
      <c r="C93" s="43">
        <v>24294.5</v>
      </c>
      <c r="D93" s="43">
        <v>24013.12</v>
      </c>
    </row>
    <row r="94" spans="1:4" ht="12.75" customHeight="1">
      <c r="A94" s="49" t="s">
        <v>89</v>
      </c>
      <c r="B94" s="43"/>
      <c r="C94" s="43">
        <v>17091.03</v>
      </c>
      <c r="D94" s="43">
        <v>122.23</v>
      </c>
    </row>
    <row r="95" spans="1:4" ht="12.75" customHeight="1">
      <c r="A95" s="47" t="s">
        <v>90</v>
      </c>
      <c r="B95" s="43">
        <v>7000</v>
      </c>
      <c r="C95" s="43">
        <v>2000</v>
      </c>
      <c r="D95" s="43"/>
    </row>
    <row r="96" spans="1:4" ht="12.75" customHeight="1">
      <c r="A96" s="47" t="s">
        <v>91</v>
      </c>
      <c r="B96" s="43">
        <v>7000</v>
      </c>
      <c r="C96" s="43">
        <v>7000</v>
      </c>
      <c r="D96" s="43"/>
    </row>
    <row r="97" spans="1:4" ht="12.75" customHeight="1">
      <c r="A97" s="47" t="s">
        <v>92</v>
      </c>
      <c r="B97" s="43"/>
      <c r="C97" s="43">
        <v>6000</v>
      </c>
      <c r="D97" s="43">
        <v>133.1</v>
      </c>
    </row>
    <row r="98" spans="1:4" ht="12.75" customHeight="1">
      <c r="A98" s="47" t="s">
        <v>93</v>
      </c>
      <c r="B98" s="43"/>
      <c r="C98" s="43">
        <v>20000</v>
      </c>
      <c r="D98" s="43"/>
    </row>
    <row r="99" spans="1:4" ht="12.75" customHeight="1">
      <c r="A99" s="47" t="s">
        <v>94</v>
      </c>
      <c r="B99" s="43"/>
      <c r="C99" s="43">
        <v>576</v>
      </c>
      <c r="D99" s="43"/>
    </row>
    <row r="100" spans="1:4" ht="12.75" customHeight="1">
      <c r="A100" s="45" t="s">
        <v>95</v>
      </c>
      <c r="B100" s="43"/>
      <c r="C100" s="43">
        <v>11397</v>
      </c>
      <c r="D100" s="43"/>
    </row>
    <row r="101" spans="1:4" ht="12.75" customHeight="1">
      <c r="A101" s="39" t="s">
        <v>135</v>
      </c>
      <c r="B101" s="40"/>
      <c r="C101" s="41"/>
      <c r="D101" s="43"/>
    </row>
    <row r="102" spans="1:4" ht="12.75" customHeight="1">
      <c r="A102" s="47" t="s">
        <v>96</v>
      </c>
      <c r="B102" s="43">
        <v>5000</v>
      </c>
      <c r="C102" s="43">
        <v>5021.4</v>
      </c>
      <c r="D102" s="43"/>
    </row>
    <row r="103" spans="1:4" ht="12.75" customHeight="1">
      <c r="A103" s="39" t="s">
        <v>136</v>
      </c>
      <c r="B103" s="40"/>
      <c r="C103" s="41"/>
      <c r="D103" s="43"/>
    </row>
    <row r="104" spans="1:4" ht="12.75" customHeight="1">
      <c r="A104" s="44" t="s">
        <v>97</v>
      </c>
      <c r="B104" s="43"/>
      <c r="C104" s="43">
        <v>33428.47</v>
      </c>
      <c r="D104" s="43">
        <v>3269.16</v>
      </c>
    </row>
    <row r="105" spans="1:4" ht="12.75" customHeight="1">
      <c r="A105" s="50" t="s">
        <v>98</v>
      </c>
      <c r="B105" s="43"/>
      <c r="C105" s="43">
        <v>844.78</v>
      </c>
      <c r="D105" s="43">
        <v>844.78</v>
      </c>
    </row>
    <row r="106" spans="1:4" ht="12.75" customHeight="1">
      <c r="A106" s="50" t="s">
        <v>99</v>
      </c>
      <c r="B106" s="43"/>
      <c r="C106" s="43">
        <v>862.58</v>
      </c>
      <c r="D106" s="43">
        <v>862.59</v>
      </c>
    </row>
    <row r="107" spans="1:4" ht="12.75" customHeight="1">
      <c r="A107" s="44" t="s">
        <v>100</v>
      </c>
      <c r="B107" s="43"/>
      <c r="C107" s="43">
        <v>3251.75</v>
      </c>
      <c r="D107" s="43">
        <v>3142.36</v>
      </c>
    </row>
    <row r="108" spans="1:4" ht="12.75" customHeight="1">
      <c r="A108" s="44" t="s">
        <v>101</v>
      </c>
      <c r="B108" s="43">
        <v>2800</v>
      </c>
      <c r="C108" s="43">
        <v>0</v>
      </c>
      <c r="D108" s="43"/>
    </row>
    <row r="109" spans="1:4" ht="12.75" customHeight="1">
      <c r="A109" s="51" t="s">
        <v>102</v>
      </c>
      <c r="B109" s="43">
        <v>2300</v>
      </c>
      <c r="C109" s="43">
        <v>0</v>
      </c>
      <c r="D109" s="43"/>
    </row>
    <row r="110" spans="1:4" ht="12.75" customHeight="1">
      <c r="A110" s="52" t="s">
        <v>149</v>
      </c>
      <c r="B110" s="43">
        <v>2500</v>
      </c>
      <c r="C110" s="43">
        <v>2500</v>
      </c>
      <c r="D110" s="43"/>
    </row>
    <row r="111" spans="1:4" ht="12.75" customHeight="1">
      <c r="A111" s="47" t="s">
        <v>103</v>
      </c>
      <c r="B111" s="43">
        <v>1000</v>
      </c>
      <c r="C111" s="43">
        <v>1205.89</v>
      </c>
      <c r="D111" s="43">
        <v>27.99</v>
      </c>
    </row>
    <row r="112" spans="1:4" ht="12.75" customHeight="1">
      <c r="A112" s="52" t="s">
        <v>150</v>
      </c>
      <c r="B112" s="43">
        <v>3000</v>
      </c>
      <c r="C112" s="43">
        <v>0</v>
      </c>
      <c r="D112" s="43"/>
    </row>
    <row r="113" spans="1:4" ht="12.75" customHeight="1">
      <c r="A113" s="52" t="s">
        <v>104</v>
      </c>
      <c r="B113" s="43"/>
      <c r="C113" s="43">
        <v>9539.54</v>
      </c>
      <c r="D113" s="43"/>
    </row>
    <row r="114" spans="1:4" ht="12.75" customHeight="1">
      <c r="A114" s="52" t="s">
        <v>105</v>
      </c>
      <c r="B114" s="43"/>
      <c r="C114" s="43">
        <v>2720.36</v>
      </c>
      <c r="D114" s="43"/>
    </row>
    <row r="115" spans="1:4" ht="12.75" customHeight="1">
      <c r="A115" s="39" t="s">
        <v>137</v>
      </c>
      <c r="B115" s="40"/>
      <c r="C115" s="41"/>
      <c r="D115" s="43"/>
    </row>
    <row r="116" spans="1:4" ht="12.75" customHeight="1">
      <c r="A116" s="53" t="s">
        <v>138</v>
      </c>
      <c r="B116" s="46"/>
      <c r="C116" s="43">
        <v>1265.9</v>
      </c>
      <c r="D116" s="43">
        <v>888.39</v>
      </c>
    </row>
    <row r="117" spans="1:4" ht="12.75" customHeight="1">
      <c r="A117" s="49" t="s">
        <v>106</v>
      </c>
      <c r="B117" s="43"/>
      <c r="C117" s="43">
        <v>25386.16</v>
      </c>
      <c r="D117" s="43">
        <v>24502.68</v>
      </c>
    </row>
    <row r="118" spans="1:4" ht="12.75" customHeight="1">
      <c r="A118" s="49" t="s">
        <v>107</v>
      </c>
      <c r="B118" s="43"/>
      <c r="C118" s="43">
        <v>2597.16</v>
      </c>
      <c r="D118" s="43">
        <v>1359.99</v>
      </c>
    </row>
    <row r="119" spans="1:4" ht="12.75" customHeight="1">
      <c r="A119" s="54" t="s">
        <v>108</v>
      </c>
      <c r="B119" s="43">
        <v>1750</v>
      </c>
      <c r="C119" s="43">
        <v>1750</v>
      </c>
      <c r="D119" s="43">
        <v>69.2</v>
      </c>
    </row>
    <row r="120" spans="1:4" ht="12.75" customHeight="1">
      <c r="A120" s="55" t="s">
        <v>109</v>
      </c>
      <c r="B120" s="43">
        <v>2300</v>
      </c>
      <c r="C120" s="43">
        <v>0</v>
      </c>
      <c r="D120" s="43"/>
    </row>
    <row r="121" spans="1:4" ht="12.75" customHeight="1">
      <c r="A121" s="51" t="s">
        <v>110</v>
      </c>
      <c r="B121" s="43">
        <v>500</v>
      </c>
      <c r="C121" s="43">
        <v>500</v>
      </c>
      <c r="D121" s="43">
        <v>25.59</v>
      </c>
    </row>
    <row r="122" spans="1:4" ht="12.75" customHeight="1">
      <c r="A122" s="51" t="s">
        <v>151</v>
      </c>
      <c r="B122" s="43"/>
      <c r="C122" s="43">
        <v>350</v>
      </c>
      <c r="D122" s="43">
        <v>278.05</v>
      </c>
    </row>
    <row r="123" spans="1:4" ht="12.75" customHeight="1">
      <c r="A123" s="39" t="s">
        <v>139</v>
      </c>
      <c r="B123" s="56"/>
      <c r="C123" s="43"/>
      <c r="D123" s="43"/>
    </row>
    <row r="124" spans="1:4" ht="12.75" customHeight="1">
      <c r="A124" s="44" t="s">
        <v>111</v>
      </c>
      <c r="B124" s="43">
        <v>2500</v>
      </c>
      <c r="C124" s="43">
        <v>4010</v>
      </c>
      <c r="D124" s="43">
        <v>3126</v>
      </c>
    </row>
    <row r="125" spans="1:4" ht="12.75" customHeight="1">
      <c r="A125" s="57" t="s">
        <v>11</v>
      </c>
      <c r="B125" s="58"/>
      <c r="C125" s="58">
        <v>34121.33</v>
      </c>
      <c r="D125" s="58">
        <v>5314.09</v>
      </c>
    </row>
    <row r="126" spans="1:4" ht="12.75" customHeight="1">
      <c r="A126" s="57" t="s">
        <v>12</v>
      </c>
      <c r="B126" s="58"/>
      <c r="C126" s="58">
        <v>5444.91</v>
      </c>
      <c r="D126" s="58">
        <v>0</v>
      </c>
    </row>
    <row r="127" spans="1:4" ht="12.75" customHeight="1">
      <c r="A127" s="80" t="s">
        <v>10</v>
      </c>
      <c r="B127" s="81">
        <f>B129+B130+B131+B132+B133+B134+B135+B136+B137+B138+B139+B140+B141+B143+B145+B146+B148+B149+B150+B151+B153+B154+B155+B156+B158+B160+B161</f>
        <v>6550</v>
      </c>
      <c r="C127" s="81">
        <f>C129+C130+C131+C132+C133+C134+C135+C136+C137+C138+C139+C140+C141+C143+C145+C146+C148+C149+C150+C151+C153+C154+C155+C156+C158+C160+C161</f>
        <v>16436.410000000003</v>
      </c>
      <c r="D127" s="81">
        <f>D129+D130+D131+D132+D133+D134+D135+D136+D137+D138+D139+D140+D141+D143+D145+D146+D148+D149+D150+D151+D153+D154+D155+D156+D158+D160+D161</f>
        <v>3973.31</v>
      </c>
    </row>
    <row r="128" spans="1:4" ht="12.75" customHeight="1">
      <c r="A128" s="39" t="s">
        <v>133</v>
      </c>
      <c r="B128" s="40"/>
      <c r="C128" s="59"/>
      <c r="D128" s="43"/>
    </row>
    <row r="129" spans="1:4" ht="12.75" customHeight="1">
      <c r="A129" s="44" t="s">
        <v>112</v>
      </c>
      <c r="B129" s="43"/>
      <c r="C129" s="43">
        <v>824</v>
      </c>
      <c r="D129" s="43">
        <v>74.72</v>
      </c>
    </row>
    <row r="130" spans="1:4" ht="12.75" customHeight="1">
      <c r="A130" s="44" t="s">
        <v>113</v>
      </c>
      <c r="B130" s="43"/>
      <c r="C130" s="43">
        <v>597.4</v>
      </c>
      <c r="D130" s="43"/>
    </row>
    <row r="131" spans="1:4" ht="12.75" customHeight="1">
      <c r="A131" s="50" t="s">
        <v>114</v>
      </c>
      <c r="B131" s="43"/>
      <c r="C131" s="43">
        <v>500</v>
      </c>
      <c r="D131" s="43">
        <v>499.73</v>
      </c>
    </row>
    <row r="132" spans="1:4" ht="12.75" customHeight="1">
      <c r="A132" s="44" t="s">
        <v>115</v>
      </c>
      <c r="B132" s="43"/>
      <c r="C132" s="43">
        <v>18.5</v>
      </c>
      <c r="D132" s="43">
        <v>9</v>
      </c>
    </row>
    <row r="133" spans="1:4" ht="12.75" customHeight="1" thickBot="1">
      <c r="A133" s="98" t="s">
        <v>116</v>
      </c>
      <c r="B133" s="43"/>
      <c r="C133" s="43">
        <v>145</v>
      </c>
      <c r="D133" s="43"/>
    </row>
    <row r="134" spans="1:4" ht="12.75" customHeight="1">
      <c r="A134" s="97" t="s">
        <v>117</v>
      </c>
      <c r="B134" s="43"/>
      <c r="C134" s="43">
        <v>193</v>
      </c>
      <c r="D134" s="43"/>
    </row>
    <row r="135" spans="1:4" ht="12.75" customHeight="1">
      <c r="A135" s="96"/>
      <c r="B135" s="43"/>
      <c r="C135" s="43">
        <v>36.32</v>
      </c>
      <c r="D135" s="43">
        <v>36.3</v>
      </c>
    </row>
    <row r="136" spans="1:4" ht="12.75" customHeight="1">
      <c r="A136" s="47" t="s">
        <v>118</v>
      </c>
      <c r="B136" s="43">
        <v>750</v>
      </c>
      <c r="C136" s="43">
        <v>750</v>
      </c>
      <c r="D136" s="43"/>
    </row>
    <row r="137" spans="1:4" ht="12.75" customHeight="1">
      <c r="A137" s="47" t="s">
        <v>119</v>
      </c>
      <c r="B137" s="43">
        <v>2300</v>
      </c>
      <c r="C137" s="43">
        <v>2300</v>
      </c>
      <c r="D137" s="43"/>
    </row>
    <row r="138" spans="1:4" ht="12.75" customHeight="1">
      <c r="A138" s="47" t="s">
        <v>120</v>
      </c>
      <c r="B138" s="43">
        <v>1200</v>
      </c>
      <c r="C138" s="43">
        <v>1187.3</v>
      </c>
      <c r="D138" s="43"/>
    </row>
    <row r="139" spans="1:4" ht="12.75" customHeight="1">
      <c r="A139" s="47" t="s">
        <v>121</v>
      </c>
      <c r="B139" s="43"/>
      <c r="C139" s="43">
        <v>12.7</v>
      </c>
      <c r="D139" s="43">
        <v>11.5</v>
      </c>
    </row>
    <row r="140" spans="1:4" ht="12.75" customHeight="1">
      <c r="A140" s="47" t="s">
        <v>122</v>
      </c>
      <c r="B140" s="43">
        <v>500</v>
      </c>
      <c r="C140" s="43">
        <v>500</v>
      </c>
      <c r="D140" s="43">
        <v>499.62</v>
      </c>
    </row>
    <row r="141" spans="1:4" ht="12.75" customHeight="1">
      <c r="A141" s="48" t="s">
        <v>123</v>
      </c>
      <c r="B141" s="43"/>
      <c r="C141" s="43">
        <v>250</v>
      </c>
      <c r="D141" s="43"/>
    </row>
    <row r="142" spans="1:4" ht="12.75" customHeight="1">
      <c r="A142" s="39" t="s">
        <v>134</v>
      </c>
      <c r="B142" s="40"/>
      <c r="C142" s="41"/>
      <c r="D142" s="43"/>
    </row>
    <row r="143" spans="1:4" ht="12.75" customHeight="1">
      <c r="A143" s="49" t="s">
        <v>124</v>
      </c>
      <c r="B143" s="43"/>
      <c r="C143" s="43">
        <v>506.72</v>
      </c>
      <c r="D143" s="43">
        <v>153.53</v>
      </c>
    </row>
    <row r="144" spans="1:4" ht="12.75" customHeight="1">
      <c r="A144" s="39" t="s">
        <v>135</v>
      </c>
      <c r="B144" s="40"/>
      <c r="C144" s="41"/>
      <c r="D144" s="43"/>
    </row>
    <row r="145" spans="1:4" ht="12.75" customHeight="1">
      <c r="A145" s="88" t="s">
        <v>125</v>
      </c>
      <c r="B145" s="43"/>
      <c r="C145" s="43">
        <v>1150</v>
      </c>
      <c r="D145" s="43"/>
    </row>
    <row r="146" spans="1:4" ht="12.75" customHeight="1">
      <c r="A146" s="89"/>
      <c r="B146" s="43"/>
      <c r="C146" s="43">
        <v>177.45</v>
      </c>
      <c r="D146" s="43"/>
    </row>
    <row r="147" spans="1:4" ht="12.75" customHeight="1">
      <c r="A147" s="39" t="s">
        <v>136</v>
      </c>
      <c r="B147" s="40"/>
      <c r="C147" s="41"/>
      <c r="D147" s="43"/>
    </row>
    <row r="148" spans="1:4" ht="12.75" customHeight="1">
      <c r="A148" s="44" t="s">
        <v>126</v>
      </c>
      <c r="B148" s="43"/>
      <c r="C148" s="43">
        <v>254</v>
      </c>
      <c r="D148" s="43">
        <v>134.54</v>
      </c>
    </row>
    <row r="149" spans="1:4" ht="12.75" customHeight="1">
      <c r="A149" s="88" t="s">
        <v>127</v>
      </c>
      <c r="B149" s="43"/>
      <c r="C149" s="43">
        <v>1423.91</v>
      </c>
      <c r="D149" s="43">
        <v>1423.9</v>
      </c>
    </row>
    <row r="150" spans="1:4" ht="12.75" customHeight="1">
      <c r="A150" s="89"/>
      <c r="B150" s="43"/>
      <c r="C150" s="43">
        <v>70.2</v>
      </c>
      <c r="D150" s="43">
        <v>70.18</v>
      </c>
    </row>
    <row r="151" spans="1:4" ht="12.75" customHeight="1">
      <c r="A151" s="52" t="s">
        <v>128</v>
      </c>
      <c r="B151" s="43">
        <v>300</v>
      </c>
      <c r="C151" s="43"/>
      <c r="D151" s="43"/>
    </row>
    <row r="152" spans="1:4" ht="12.75" customHeight="1">
      <c r="A152" s="39" t="s">
        <v>140</v>
      </c>
      <c r="B152" s="40"/>
      <c r="C152" s="41"/>
      <c r="D152" s="43"/>
    </row>
    <row r="153" spans="1:4" ht="12.75" customHeight="1">
      <c r="A153" s="84" t="s">
        <v>129</v>
      </c>
      <c r="B153" s="43"/>
      <c r="C153" s="43">
        <v>890</v>
      </c>
      <c r="D153" s="43">
        <v>691.26</v>
      </c>
    </row>
    <row r="154" spans="1:4" ht="12.75" customHeight="1">
      <c r="A154" s="85"/>
      <c r="B154" s="43"/>
      <c r="C154" s="43">
        <v>110</v>
      </c>
      <c r="D154" s="43">
        <v>99.46</v>
      </c>
    </row>
    <row r="155" spans="1:4" ht="12.75" customHeight="1">
      <c r="A155" s="86" t="s">
        <v>144</v>
      </c>
      <c r="B155" s="43">
        <v>1500</v>
      </c>
      <c r="C155" s="43">
        <v>1500</v>
      </c>
      <c r="D155" s="43"/>
    </row>
    <row r="156" spans="1:4" ht="12.75" customHeight="1">
      <c r="A156" s="87"/>
      <c r="B156" s="43"/>
      <c r="C156" s="43">
        <v>200</v>
      </c>
      <c r="D156" s="43">
        <v>113.32</v>
      </c>
    </row>
    <row r="157" spans="1:4" ht="12.75" customHeight="1">
      <c r="A157" s="39" t="s">
        <v>141</v>
      </c>
      <c r="B157" s="40"/>
      <c r="C157" s="41"/>
      <c r="D157" s="43"/>
    </row>
    <row r="158" spans="1:4" ht="12.75" customHeight="1">
      <c r="A158" s="60" t="s">
        <v>130</v>
      </c>
      <c r="B158" s="43"/>
      <c r="C158" s="41">
        <v>39.91</v>
      </c>
      <c r="D158" s="43"/>
    </row>
    <row r="159" spans="1:4" ht="12.75" customHeight="1">
      <c r="A159" s="39" t="s">
        <v>139</v>
      </c>
      <c r="B159" s="56"/>
      <c r="C159" s="43"/>
      <c r="D159" s="43"/>
    </row>
    <row r="160" spans="1:4" ht="12.75" customHeight="1">
      <c r="A160" s="88" t="s">
        <v>131</v>
      </c>
      <c r="B160" s="58"/>
      <c r="C160" s="43">
        <v>200</v>
      </c>
      <c r="D160" s="43">
        <v>156.25</v>
      </c>
    </row>
    <row r="161" spans="1:4" ht="12.75" customHeight="1">
      <c r="A161" s="89"/>
      <c r="B161" s="58"/>
      <c r="C161" s="43">
        <v>2600</v>
      </c>
      <c r="D161" s="43"/>
    </row>
    <row r="162" spans="1:4" ht="12.75" customHeight="1" thickBot="1">
      <c r="A162" s="44" t="s">
        <v>142</v>
      </c>
      <c r="B162" s="40"/>
      <c r="C162" s="43">
        <v>2382.23</v>
      </c>
      <c r="D162" s="43"/>
    </row>
    <row r="163" spans="1:4" ht="12.75">
      <c r="A163" s="61" t="s">
        <v>22</v>
      </c>
      <c r="B163" s="82">
        <f>B165+B166+B168+B169+B170</f>
        <v>3000</v>
      </c>
      <c r="C163" s="82">
        <f>C165+C166+C168+C169+C170</f>
        <v>8473.72</v>
      </c>
      <c r="D163" s="82">
        <f>D165+D166+D168+D169+D170</f>
        <v>4629.09</v>
      </c>
    </row>
    <row r="164" spans="1:4" s="73" customFormat="1" ht="12" customHeight="1">
      <c r="A164" s="70" t="s">
        <v>7</v>
      </c>
      <c r="B164" s="74"/>
      <c r="C164" s="74"/>
      <c r="D164" s="74"/>
    </row>
    <row r="165" spans="1:4" ht="12.75" customHeight="1">
      <c r="A165" s="63" t="s">
        <v>11</v>
      </c>
      <c r="B165" s="62">
        <v>1558</v>
      </c>
      <c r="C165" s="62">
        <v>2778</v>
      </c>
      <c r="D165" s="62">
        <v>2299.89</v>
      </c>
    </row>
    <row r="166" spans="1:4" ht="12.75" customHeight="1">
      <c r="A166" s="63" t="s">
        <v>12</v>
      </c>
      <c r="B166" s="62">
        <v>750</v>
      </c>
      <c r="C166" s="62">
        <v>830</v>
      </c>
      <c r="D166" s="62">
        <v>830</v>
      </c>
    </row>
    <row r="167" spans="1:4" ht="12.75" customHeight="1">
      <c r="A167" s="64" t="s">
        <v>9</v>
      </c>
      <c r="B167" s="62"/>
      <c r="C167" s="62"/>
      <c r="D167" s="62"/>
    </row>
    <row r="168" spans="1:4" ht="12.75" customHeight="1">
      <c r="A168" s="17" t="s">
        <v>68</v>
      </c>
      <c r="B168" s="18">
        <v>692</v>
      </c>
      <c r="C168" s="18">
        <v>2572.16</v>
      </c>
      <c r="D168" s="19">
        <v>1499.2</v>
      </c>
    </row>
    <row r="169" spans="1:4" ht="12.75" customHeight="1">
      <c r="A169" s="17" t="s">
        <v>19</v>
      </c>
      <c r="B169" s="18"/>
      <c r="C169" s="18">
        <v>1800</v>
      </c>
      <c r="D169" s="19"/>
    </row>
    <row r="170" spans="1:4" ht="12.75" customHeight="1" thickBot="1">
      <c r="A170" s="23" t="s">
        <v>8</v>
      </c>
      <c r="B170" s="25"/>
      <c r="C170" s="65">
        <v>493.56</v>
      </c>
      <c r="D170" s="24"/>
    </row>
    <row r="171" spans="1:4" ht="12.75">
      <c r="A171" s="9" t="s">
        <v>23</v>
      </c>
      <c r="B171" s="83">
        <f>B173+B174+B176+B177+B178+B179+B180+B181+B182+B183</f>
        <v>10000</v>
      </c>
      <c r="C171" s="83">
        <f>C173+C174+C176+C177+C178+C179+C180+C181+C182+C183</f>
        <v>57854.75</v>
      </c>
      <c r="D171" s="83">
        <f>D173+D174+D176+D177+D178+D179+D180+D181+D182+D183</f>
        <v>30939.510000000002</v>
      </c>
    </row>
    <row r="172" spans="1:4" s="73" customFormat="1" ht="12" customHeight="1">
      <c r="A172" s="70" t="s">
        <v>7</v>
      </c>
      <c r="B172" s="71"/>
      <c r="C172" s="71"/>
      <c r="D172" s="72"/>
    </row>
    <row r="173" spans="1:4" ht="12.75" customHeight="1">
      <c r="A173" s="17" t="s">
        <v>11</v>
      </c>
      <c r="B173" s="18">
        <v>1550</v>
      </c>
      <c r="C173" s="18">
        <v>15053</v>
      </c>
      <c r="D173" s="19">
        <v>6448.03</v>
      </c>
    </row>
    <row r="174" spans="1:4" ht="12.75" customHeight="1">
      <c r="A174" s="17" t="s">
        <v>12</v>
      </c>
      <c r="B174" s="18"/>
      <c r="C174" s="18">
        <v>600</v>
      </c>
      <c r="D174" s="19">
        <v>476.41</v>
      </c>
    </row>
    <row r="175" spans="1:4" ht="12.75" customHeight="1">
      <c r="A175" s="66" t="s">
        <v>9</v>
      </c>
      <c r="B175" s="18"/>
      <c r="C175" s="18"/>
      <c r="D175" s="19"/>
    </row>
    <row r="176" spans="1:4" ht="12.75" customHeight="1">
      <c r="A176" s="17" t="s">
        <v>69</v>
      </c>
      <c r="B176" s="18"/>
      <c r="C176" s="18">
        <v>4695.09</v>
      </c>
      <c r="D176" s="19">
        <v>474.85</v>
      </c>
    </row>
    <row r="177" spans="1:4" ht="12.75" customHeight="1">
      <c r="A177" s="17" t="s">
        <v>16</v>
      </c>
      <c r="B177" s="18"/>
      <c r="C177" s="18">
        <v>27856.36</v>
      </c>
      <c r="D177" s="19">
        <v>19372.41</v>
      </c>
    </row>
    <row r="178" spans="1:4" ht="12.75" customHeight="1">
      <c r="A178" s="17" t="s">
        <v>70</v>
      </c>
      <c r="B178" s="18"/>
      <c r="C178" s="18">
        <v>500</v>
      </c>
      <c r="D178" s="19">
        <v>0</v>
      </c>
    </row>
    <row r="179" spans="1:4" ht="12.75" customHeight="1">
      <c r="A179" s="17" t="s">
        <v>71</v>
      </c>
      <c r="B179" s="18">
        <v>1000</v>
      </c>
      <c r="C179" s="18">
        <v>5673.22</v>
      </c>
      <c r="D179" s="19">
        <v>3735.28</v>
      </c>
    </row>
    <row r="180" spans="1:4" ht="12.75" customHeight="1">
      <c r="A180" s="17" t="s">
        <v>72</v>
      </c>
      <c r="B180" s="18"/>
      <c r="C180" s="18">
        <v>500</v>
      </c>
      <c r="D180" s="19">
        <v>0</v>
      </c>
    </row>
    <row r="181" spans="1:4" ht="12.75" customHeight="1">
      <c r="A181" s="17" t="s">
        <v>35</v>
      </c>
      <c r="B181" s="18">
        <v>7200</v>
      </c>
      <c r="C181" s="18">
        <v>2200</v>
      </c>
      <c r="D181" s="19">
        <v>232.88</v>
      </c>
    </row>
    <row r="182" spans="1:4" ht="12.75" customHeight="1">
      <c r="A182" s="17" t="s">
        <v>36</v>
      </c>
      <c r="B182" s="18"/>
      <c r="C182" s="18">
        <v>760</v>
      </c>
      <c r="D182" s="19">
        <v>199.65</v>
      </c>
    </row>
    <row r="183" spans="1:4" ht="12.75" customHeight="1" thickBot="1">
      <c r="A183" s="27" t="s">
        <v>8</v>
      </c>
      <c r="B183" s="25">
        <v>250</v>
      </c>
      <c r="C183" s="25">
        <v>17.08</v>
      </c>
      <c r="D183" s="24"/>
    </row>
    <row r="184" spans="1:4" ht="12.75">
      <c r="A184" s="9" t="s">
        <v>60</v>
      </c>
      <c r="B184" s="82">
        <f>B186+B187</f>
        <v>15000</v>
      </c>
      <c r="C184" s="82">
        <f>C186+C187</f>
        <v>14882.84</v>
      </c>
      <c r="D184" s="82">
        <f>D186+D187</f>
        <v>7.77</v>
      </c>
    </row>
    <row r="185" spans="1:4" ht="12" customHeight="1">
      <c r="A185" s="70" t="s">
        <v>7</v>
      </c>
      <c r="B185" s="10"/>
      <c r="C185" s="10"/>
      <c r="D185" s="10"/>
    </row>
    <row r="186" spans="1:4" ht="12.75" customHeight="1">
      <c r="A186" s="63" t="s">
        <v>61</v>
      </c>
      <c r="B186" s="10">
        <v>15000</v>
      </c>
      <c r="C186" s="10">
        <v>14872.84</v>
      </c>
      <c r="D186" s="10"/>
    </row>
    <row r="187" spans="1:4" ht="12.75" customHeight="1" thickBot="1">
      <c r="A187" s="33" t="s">
        <v>62</v>
      </c>
      <c r="B187" s="16"/>
      <c r="C187" s="16">
        <v>10</v>
      </c>
      <c r="D187" s="16">
        <v>7.77</v>
      </c>
    </row>
    <row r="188" spans="1:4" ht="16.5" thickBot="1">
      <c r="A188" s="67" t="s">
        <v>63</v>
      </c>
      <c r="B188" s="68">
        <f>B7+B11+B20+B37+B56+B72+B163+B171+B184</f>
        <v>329085</v>
      </c>
      <c r="C188" s="68">
        <f>C7+C11+C20+C37+C56+C72+C163+C171+C184</f>
        <v>765723.6799999998</v>
      </c>
      <c r="D188" s="68">
        <f>D7+D11+D20+D37+D56+D72+D163+D171+D184</f>
        <v>374794.19</v>
      </c>
    </row>
    <row r="189" spans="1:4" ht="12.75">
      <c r="A189" s="3"/>
      <c r="B189" s="4"/>
      <c r="C189" s="4"/>
      <c r="D189" s="5"/>
    </row>
    <row r="190" spans="1:4" ht="12.75">
      <c r="A190" s="3"/>
      <c r="B190" s="4"/>
      <c r="C190" s="4"/>
      <c r="D190" s="5"/>
    </row>
    <row r="191" spans="2:4" ht="12.75">
      <c r="B191" s="6"/>
      <c r="C191" s="6"/>
      <c r="D191" s="6"/>
    </row>
    <row r="192" spans="2:4" ht="12.75">
      <c r="B192" s="6"/>
      <c r="C192" s="6"/>
      <c r="D192" s="6"/>
    </row>
    <row r="193" spans="2:4" ht="12.75">
      <c r="B193" s="6"/>
      <c r="C193" s="6"/>
      <c r="D193" s="6"/>
    </row>
    <row r="194" spans="2:4" ht="12.75">
      <c r="B194" s="6"/>
      <c r="C194" s="6"/>
      <c r="D194" s="6"/>
    </row>
    <row r="195" spans="2:4" ht="12.75">
      <c r="B195" s="6"/>
      <c r="C195" s="6"/>
      <c r="D195" s="6"/>
    </row>
    <row r="196" spans="2:4" ht="12.75">
      <c r="B196" s="6"/>
      <c r="C196" s="6"/>
      <c r="D196" s="6"/>
    </row>
    <row r="197" spans="2:4" ht="12.75">
      <c r="B197" s="6"/>
      <c r="C197" s="6"/>
      <c r="D197" s="6"/>
    </row>
    <row r="198" spans="2:4" ht="12.75">
      <c r="B198" s="6"/>
      <c r="C198" s="6"/>
      <c r="D198" s="6"/>
    </row>
    <row r="199" spans="2:4" ht="12.75">
      <c r="B199" s="6"/>
      <c r="C199" s="6"/>
      <c r="D199" s="6"/>
    </row>
    <row r="236" ht="17.25" customHeight="1"/>
  </sheetData>
  <sheetProtection/>
  <mergeCells count="9">
    <mergeCell ref="A153:A154"/>
    <mergeCell ref="A155:A156"/>
    <mergeCell ref="A160:A161"/>
    <mergeCell ref="A2:D2"/>
    <mergeCell ref="A3:D3"/>
    <mergeCell ref="A5:A6"/>
    <mergeCell ref="A134:A135"/>
    <mergeCell ref="A145:A146"/>
    <mergeCell ref="A149:A150"/>
  </mergeCells>
  <printOptions horizontalCentered="1"/>
  <pageMargins left="0.5905511811023623" right="0.5905511811023623" top="0.7874015748031497" bottom="0.6299212598425197" header="0.5118110236220472" footer="0.3937007874015748"/>
  <pageSetup horizontalDpi="600" verticalDpi="600" orientation="portrait" paperSize="9" scale="78" r:id="rId1"/>
  <headerFooter alignWithMargins="0">
    <oddFooter>&amp;C&amp;P&amp;RTab. č. 12 FRR - sumář</oddFooter>
  </headerFooter>
  <rowBreaks count="2" manualBreakCount="2">
    <brk id="71" max="255" man="1"/>
    <brk id="1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1" sqref="B4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378</cp:lastModifiedBy>
  <cp:lastPrinted>2018-05-11T11:43:05Z</cp:lastPrinted>
  <dcterms:created xsi:type="dcterms:W3CDTF">2003-05-29T06:21:43Z</dcterms:created>
  <dcterms:modified xsi:type="dcterms:W3CDTF">2018-05-11T11:43:16Z</dcterms:modified>
  <cp:category/>
  <cp:version/>
  <cp:contentType/>
  <cp:contentStatus/>
</cp:coreProperties>
</file>