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05" windowHeight="12060" activeTab="0"/>
  </bookViews>
  <sheets>
    <sheet name="List1" sheetId="1" r:id="rId1"/>
  </sheets>
  <definedNames>
    <definedName name="_xlnm.Print_Titles" localSheetId="0">'List1'!$5:$6</definedName>
  </definedNames>
  <calcPr fullCalcOnLoad="1"/>
</workbook>
</file>

<file path=xl/sharedStrings.xml><?xml version="1.0" encoding="utf-8"?>
<sst xmlns="http://schemas.openxmlformats.org/spreadsheetml/2006/main" count="153" uniqueCount="126">
  <si>
    <t>v tis. Kč</t>
  </si>
  <si>
    <t>odvětví - název akce</t>
  </si>
  <si>
    <t>(rozpis akcí PO a obchod.společ.  - samostatná tabulka)</t>
  </si>
  <si>
    <t>schválený</t>
  </si>
  <si>
    <t>rozpočet</t>
  </si>
  <si>
    <t>upravený</t>
  </si>
  <si>
    <t xml:space="preserve">skutečnost </t>
  </si>
  <si>
    <t>v tom:</t>
  </si>
  <si>
    <t>nerozděleno</t>
  </si>
  <si>
    <t>kapitálové výdaje odvětví:</t>
  </si>
  <si>
    <t>běžné výdaje odvětví:</t>
  </si>
  <si>
    <t>PO - investiční transfery</t>
  </si>
  <si>
    <t>PO - neinvestiční transfery</t>
  </si>
  <si>
    <t>nerozděleno na odvětví</t>
  </si>
  <si>
    <t xml:space="preserve">   stavební práce</t>
  </si>
  <si>
    <t xml:space="preserve">   protihluková opatření na silniční síti</t>
  </si>
  <si>
    <t xml:space="preserve">   III/29928, III/29929, III/29931 Vítězná</t>
  </si>
  <si>
    <t xml:space="preserve">   správní poplatky</t>
  </si>
  <si>
    <t xml:space="preserve">   Muzeum východních Čech v Hradci Králové - PD Gayerova kasárna</t>
  </si>
  <si>
    <t xml:space="preserve">   DD Černožice - reko stávajícího ubytovacího objektu</t>
  </si>
  <si>
    <t xml:space="preserve">   Domov U Biřičky Hradec Králové - výstavba evakuačního výtahu</t>
  </si>
  <si>
    <t xml:space="preserve">   DD Tmavý Důl - studie změny vytápění budov</t>
  </si>
  <si>
    <t xml:space="preserve">   Rekonstrukce oplocení a vstupu do objektu nem. Jičín, včetně PD</t>
  </si>
  <si>
    <t xml:space="preserve">   Kotelna interny nem. Nový Bydžov - havárie</t>
  </si>
  <si>
    <t xml:space="preserve">   Zřízení WC pro invalidní - ambulance interny nem. Nový Bydžov</t>
  </si>
  <si>
    <t>Celkem</t>
  </si>
  <si>
    <t>Přehled o čerpání výdajů z Fondu rozvoje a reprodukce Královéhradeckého  kraje v roce 2015</t>
  </si>
  <si>
    <t>k 31.12.2015</t>
  </si>
  <si>
    <t xml:space="preserve">   HW nad 40 tis. Kč (centrální a koncové switche)</t>
  </si>
  <si>
    <t xml:space="preserve">   SW nad 50 tis. Kč (rozšížení ekonom. systému, krizový software)</t>
  </si>
  <si>
    <t xml:space="preserve">   nákup automobilů ( 2x Fabia, 1x Mercedes Benz) </t>
  </si>
  <si>
    <t xml:space="preserve">   věcná břemena</t>
  </si>
  <si>
    <t xml:space="preserve">   pronájem</t>
  </si>
  <si>
    <t xml:space="preserve">   služby</t>
  </si>
  <si>
    <t xml:space="preserve">   oprava střechy garáží, Hálkova 432, Náchod</t>
  </si>
  <si>
    <t xml:space="preserve">   stavební úpravy, Hálkova 432,Náchod</t>
  </si>
  <si>
    <t xml:space="preserve">   oprava pomníku pěšího pluku č. 4 v Rozběřicích z prusko-rakouské války roku 1866</t>
  </si>
  <si>
    <t xml:space="preserve">   oprava pomníku pěšího pluku č. 40 z prusko-rakouské války roku 1866 v Hoříněvsi</t>
  </si>
  <si>
    <t xml:space="preserve">   opravy pomníků</t>
  </si>
  <si>
    <t xml:space="preserve">   výměna oken, nová budova Pospíšilova 365, HK</t>
  </si>
  <si>
    <t xml:space="preserve">   "Evropské domy v krajích" - stavební úpravy objektu Nový Hluchák, Pospíšilova                                </t>
  </si>
  <si>
    <t xml:space="preserve">   rekonstrukce válečného hrobu oběti prusko-rakouské války z roku 1866 u Střezetic</t>
  </si>
  <si>
    <t xml:space="preserve">   zateplení budovy Hálkova 432, Náchod</t>
  </si>
  <si>
    <t xml:space="preserve">   změna topného systému, Nádražní Opočno</t>
  </si>
  <si>
    <t>nerozděleno:</t>
  </si>
  <si>
    <t xml:space="preserve">   SŠ zahradnická, Kopidlno - rekonstrukce kuchyně</t>
  </si>
  <si>
    <t>investiční transfery a.s.:</t>
  </si>
  <si>
    <t>PO - investiční transfery:</t>
  </si>
  <si>
    <t>nerozeděleno</t>
  </si>
  <si>
    <t xml:space="preserve">   Změna vstupu s lékárnou do areálu nemocnice Jičín vč. PD</t>
  </si>
  <si>
    <t xml:space="preserve">   Úprava vjezdu do areálu nemocnice Nový Bydžov vč. PD</t>
  </si>
  <si>
    <t xml:space="preserve">   Odstranění objektu LTO v Novém Bydžově vč. PD</t>
  </si>
  <si>
    <t xml:space="preserve">   Větrání chodby a koupelny LDN v Novém Bydžové</t>
  </si>
  <si>
    <t xml:space="preserve">   Projektová dokumentace laboratoře a onkologie ON Jičín</t>
  </si>
  <si>
    <t xml:space="preserve">   Výměna střešní krytiny -  Broumov</t>
  </si>
  <si>
    <t xml:space="preserve">   Stavební úpravy budovy údržby - Dolní nemocnice</t>
  </si>
  <si>
    <t xml:space="preserve">   Výstavba nové kotelny - nemocnice Broumov</t>
  </si>
  <si>
    <t xml:space="preserve">   Rekonstrukce prostor pro úklid.činnost, šatny, sklady, provoz.kanc.</t>
  </si>
  <si>
    <t xml:space="preserve">   Reko operačních sálů ortopedie ON Náchod (hygienická smyčka)</t>
  </si>
  <si>
    <t xml:space="preserve">   Zhotovení rozv.vzduchu a přísl.pro oper.sály chir. a ort., vč. PD</t>
  </si>
  <si>
    <t xml:space="preserve">   Stavební úpravy lůžkové části ortopedie a chirurgie RK</t>
  </si>
  <si>
    <t xml:space="preserve">   Parkovací a vjezdový systém do nemocnice</t>
  </si>
  <si>
    <t xml:space="preserve">   Rozšíření rozvodu kyslíku - oddělení onkologie</t>
  </si>
  <si>
    <t xml:space="preserve">   Rekonstrukce opěrné zdi a parkoviště u interního pavilonu</t>
  </si>
  <si>
    <t xml:space="preserve">   Hl. budova - vzduchotech. v podkroví a klimatizace operač. sálu chirurgie v přízemí</t>
  </si>
  <si>
    <t xml:space="preserve">   Úprava podkroví v hlavní budově - šatna pro sestry</t>
  </si>
  <si>
    <t xml:space="preserve">   PD Výstavby konsolidovaných laboratoří ON Trutnov</t>
  </si>
  <si>
    <t xml:space="preserve">   Přístavba Dětské ozdravovny Království Nový Nemojov</t>
  </si>
  <si>
    <t xml:space="preserve">   Dokončení výměny oken v objektu interny nemocnice Nový Bydžov</t>
  </si>
  <si>
    <t xml:space="preserve">   Výměna oken na oddělení chirurgie Dolní nemocnice (88 ks)</t>
  </si>
  <si>
    <t xml:space="preserve">   Výměna podlahové krytiny na chodbě odd. LDN B Jaroměř</t>
  </si>
  <si>
    <t xml:space="preserve">   Oprav oplocení arálu sousedícího s lesem, úprava zeleně</t>
  </si>
  <si>
    <t xml:space="preserve">   Oprava rozvodů vody a kanalizace - objekt interny</t>
  </si>
  <si>
    <t xml:space="preserve">   Zbourání objektu bývalé čističky</t>
  </si>
  <si>
    <t xml:space="preserve">   Oprava výtahu - objekt stravovacího provozu</t>
  </si>
  <si>
    <t xml:space="preserve">   Nátěr a oprava střechy vč. nátěru zábradlí v nem. Broumov,PD</t>
  </si>
  <si>
    <t xml:space="preserve">   Nátěr a oprava střechy vč. nátěru zábradlí v nem. Broumov</t>
  </si>
  <si>
    <t xml:space="preserve">   Odvodnění vjezdu pro ZZS KHK - středisko Opočno - PD</t>
  </si>
  <si>
    <t xml:space="preserve">   Potrubní pošta - oprava, havarijní stav ON Náchod</t>
  </si>
  <si>
    <t xml:space="preserve">   Výměníková stanice - výměna 2 ks výměníků ON Trutnov</t>
  </si>
  <si>
    <t xml:space="preserve">   Domov pro seniory Vrchlabí - reko střechy a výstavba výtahu</t>
  </si>
  <si>
    <t xml:space="preserve">   Barevné domky Hajnice - dispoziční úpravy</t>
  </si>
  <si>
    <t xml:space="preserve">   Domov důchodců Náchod - reko VZT kuchyně</t>
  </si>
  <si>
    <t xml:space="preserve">   rezerva investiční</t>
  </si>
  <si>
    <t xml:space="preserve">   poplatky</t>
  </si>
  <si>
    <t>odvětví 19 - činnost krajského úřadu</t>
  </si>
  <si>
    <t>odvětví 10 - doprava</t>
  </si>
  <si>
    <t>odvětví 12 - správa majetku kraje</t>
  </si>
  <si>
    <t>odvětví 14 - školství</t>
  </si>
  <si>
    <t>odvětví 15 - zdravotnictví</t>
  </si>
  <si>
    <t>odvětví 16 - kultura</t>
  </si>
  <si>
    <t>odvětví 28 - sociální věci</t>
  </si>
  <si>
    <t xml:space="preserve">   příprava staveb - projektové dokumentace</t>
  </si>
  <si>
    <t xml:space="preserve">   reko budovy bývalého Ústavu hluchoněmých, Pospíšilova, HK</t>
  </si>
  <si>
    <t xml:space="preserve">   stavební úpravy Nový Hluchák, Hradec Králové (rekolaudace)</t>
  </si>
  <si>
    <t xml:space="preserve">   zateplení budovy P. Holého 221, Hradec Králové   </t>
  </si>
  <si>
    <t xml:space="preserve">   Rozšíření odběrové místnosti OKB, ON Jičín</t>
  </si>
  <si>
    <t xml:space="preserve">   Výměna krytiny na stravovacím provozu, nem. RK</t>
  </si>
  <si>
    <t xml:space="preserve">   Zhotovení kanceláře klientského centra, ON Trutnov</t>
  </si>
  <si>
    <t xml:space="preserve">   Přístavba dvorního traktu laboratoří, MN Dvůr Králové n.L.</t>
  </si>
  <si>
    <t xml:space="preserve">   Kompresorová stanice s vyvíječem kyslíku, MN Dvůr Králové n.L.</t>
  </si>
  <si>
    <t xml:space="preserve">   Úprava podkroví v hlavní budově, MN Dvůr Králové n.L.</t>
  </si>
  <si>
    <t xml:space="preserve">   Ortovoltážní přístroj pro oddělení radioterapie a chirurgie, ON Trutnov</t>
  </si>
  <si>
    <t xml:space="preserve">   Oprava oken v pavilonu operačních oborů, ON Jičín</t>
  </si>
  <si>
    <t xml:space="preserve">   Výměna potrubí studené a teplé vody v kolektoru obj. POO, ON Jičín</t>
  </si>
  <si>
    <t xml:space="preserve">   Oprava střechy hlavní budovy, nem. RK</t>
  </si>
  <si>
    <t xml:space="preserve">   Stavební úpravy lůžkové části ortopedie a chirurgie, nem. RK</t>
  </si>
  <si>
    <t xml:space="preserve">   Odstranění závad v rozvodu medicinálních plynů, nem. RK</t>
  </si>
  <si>
    <t xml:space="preserve">   Výtah - sklad (1 ks), jedná se o dva výtahy, ON Trutnov</t>
  </si>
  <si>
    <t xml:space="preserve">   Komunikace v areálu nemocnice, MN Dvůr Králové n.L.</t>
  </si>
  <si>
    <t xml:space="preserve">   Oprava oplocení nemocnice, MN Dvůr Králové n.L. </t>
  </si>
  <si>
    <t xml:space="preserve">   Domov Dolní zámek Teplice nad Metují - výstavba a rekonstrukce</t>
  </si>
  <si>
    <t xml:space="preserve">   Domov Dolní zámek Teplice nad Metují - oddílná areálová kanalizace</t>
  </si>
  <si>
    <t>Tabulka č. 12</t>
  </si>
  <si>
    <t xml:space="preserve">   Gymnázium  B.Němcové, Hradec Králové - výměna oken a dveří</t>
  </si>
  <si>
    <t xml:space="preserve">   stavební úpravy Okrouhlík, Hradec Králové (v souvisl.se stěhováním) </t>
  </si>
  <si>
    <t xml:space="preserve">   Doplnění zařízení VZT pro bazén a vířivky na rehab. - Nový Bydžov</t>
  </si>
  <si>
    <t xml:space="preserve">   Klimatiz. jednotka operační sál přízemí chirurgie, MN Dvůr Králové n.L.</t>
  </si>
  <si>
    <t xml:space="preserve">   Oprava kanaliz.šachty u budovy ARO a kanalizace v areálu nem. RK</t>
  </si>
  <si>
    <t xml:space="preserve">   Studijní a věd. knihovna v Hradci Králové - Úprava pochozích ploch</t>
  </si>
  <si>
    <t xml:space="preserve">   oprava pomníku armádního sboru v Probluzi z prusko-rakouské války 
   r. 1866</t>
  </si>
  <si>
    <t xml:space="preserve">   "Evropské domy v krajích" - stavební úpravy objektu Nový Hluchák 
   včetně stravovacího zařízení, Pospíšilova 365, HK                                               </t>
  </si>
  <si>
    <t xml:space="preserve">   Oprava nosné části konstrukce v suterénu  pav. oper. oborů - ON Jč</t>
  </si>
  <si>
    <t xml:space="preserve">   Oprava kompresoru jednotky vzduchotech.pro operační sály ON Tu</t>
  </si>
  <si>
    <t xml:space="preserve">   Dokončení oprav komunikací v areálu a povrchu parkoviště
   u interního pavilonu </t>
  </si>
  <si>
    <t xml:space="preserve">   Oprava mraz.boxu skladu potravin a chlad.boxů zel. a ml. výr.,ON Tu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</si>
</sst>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"/>
    <numFmt numFmtId="166" formatCode="0.0"/>
    <numFmt numFmtId="167" formatCode="#,##0.0\ _K_č"/>
    <numFmt numFmtId="168" formatCode="#,##0.00_ ;\-#,##0.00\ "/>
    <numFmt numFmtId="169" formatCode="#,##0.00\ _K_č"/>
  </numFmts>
  <fonts count="42"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sz val="10"/>
      <name val="Arial"/>
      <family val="2"/>
    </font>
    <font>
      <b/>
      <sz val="12"/>
      <name val="Arial CE"/>
      <family val="0"/>
    </font>
    <font>
      <i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3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3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0">
    <xf numFmtId="3" fontId="0" fillId="0" borderId="0" xfId="0" applyAlignment="1">
      <alignment/>
    </xf>
    <xf numFmtId="3" fontId="0" fillId="0" borderId="10" xfId="0" applyBorder="1" applyAlignment="1">
      <alignment horizontal="center" vertical="center" wrapText="1"/>
    </xf>
    <xf numFmtId="3" fontId="0" fillId="0" borderId="11" xfId="0" applyBorder="1" applyAlignment="1">
      <alignment horizontal="center" vertical="center" wrapText="1"/>
    </xf>
    <xf numFmtId="3" fontId="0" fillId="0" borderId="0" xfId="0" applyAlignment="1">
      <alignment horizontal="right"/>
    </xf>
    <xf numFmtId="3" fontId="0" fillId="0" borderId="12" xfId="0" applyBorder="1" applyAlignment="1">
      <alignment horizontal="center" vertical="center" wrapText="1"/>
    </xf>
    <xf numFmtId="3" fontId="0" fillId="0" borderId="13" xfId="0" applyBorder="1" applyAlignment="1">
      <alignment horizontal="center" vertical="center" wrapText="1"/>
    </xf>
    <xf numFmtId="0" fontId="4" fillId="0" borderId="14" xfId="46" applyFont="1" applyFill="1" applyBorder="1">
      <alignment/>
      <protection/>
    </xf>
    <xf numFmtId="3" fontId="3" fillId="0" borderId="15" xfId="0" applyFont="1" applyFill="1" applyBorder="1" applyAlignment="1">
      <alignment/>
    </xf>
    <xf numFmtId="3" fontId="0" fillId="0" borderId="14" xfId="0" applyFill="1" applyBorder="1" applyAlignment="1">
      <alignment/>
    </xf>
    <xf numFmtId="3" fontId="0" fillId="0" borderId="15" xfId="0" applyFill="1" applyBorder="1" applyAlignment="1">
      <alignment/>
    </xf>
    <xf numFmtId="3" fontId="0" fillId="0" borderId="16" xfId="0" applyFill="1" applyBorder="1" applyAlignment="1">
      <alignment/>
    </xf>
    <xf numFmtId="3" fontId="0" fillId="0" borderId="0" xfId="0" applyBorder="1" applyAlignment="1">
      <alignment/>
    </xf>
    <xf numFmtId="3" fontId="3" fillId="0" borderId="17" xfId="0" applyFont="1" applyFill="1" applyBorder="1" applyAlignment="1">
      <alignment/>
    </xf>
    <xf numFmtId="3" fontId="5" fillId="0" borderId="18" xfId="0" applyFont="1" applyFill="1" applyBorder="1" applyAlignment="1">
      <alignment/>
    </xf>
    <xf numFmtId="3" fontId="0" fillId="0" borderId="14" xfId="0" applyBorder="1" applyAlignment="1">
      <alignment/>
    </xf>
    <xf numFmtId="4" fontId="0" fillId="0" borderId="19" xfId="38" applyNumberFormat="1" applyFont="1" applyBorder="1" applyAlignment="1">
      <alignment horizontal="right"/>
    </xf>
    <xf numFmtId="4" fontId="0" fillId="0" borderId="19" xfId="0" applyNumberFormat="1" applyBorder="1" applyAlignment="1">
      <alignment horizontal="right"/>
    </xf>
    <xf numFmtId="4" fontId="0" fillId="0" borderId="20" xfId="0" applyNumberFormat="1" applyBorder="1" applyAlignment="1">
      <alignment horizontal="right"/>
    </xf>
    <xf numFmtId="3" fontId="0" fillId="0" borderId="21" xfId="0" applyBorder="1" applyAlignment="1">
      <alignment/>
    </xf>
    <xf numFmtId="4" fontId="0" fillId="0" borderId="22" xfId="0" applyNumberFormat="1" applyBorder="1" applyAlignment="1">
      <alignment horizontal="right"/>
    </xf>
    <xf numFmtId="4" fontId="0" fillId="0" borderId="23" xfId="0" applyNumberFormat="1" applyBorder="1" applyAlignment="1">
      <alignment horizontal="right"/>
    </xf>
    <xf numFmtId="4" fontId="0" fillId="0" borderId="24" xfId="38" applyNumberFormat="1" applyFont="1" applyBorder="1" applyAlignment="1">
      <alignment horizontal="right"/>
    </xf>
    <xf numFmtId="4" fontId="0" fillId="0" borderId="22" xfId="38" applyNumberFormat="1" applyFont="1" applyBorder="1" applyAlignment="1">
      <alignment horizontal="right"/>
    </xf>
    <xf numFmtId="4" fontId="0" fillId="0" borderId="20" xfId="0" applyNumberFormat="1" applyFill="1" applyBorder="1" applyAlignment="1">
      <alignment horizontal="right"/>
    </xf>
    <xf numFmtId="3" fontId="3" fillId="0" borderId="15" xfId="0" applyFont="1" applyBorder="1" applyAlignment="1">
      <alignment/>
    </xf>
    <xf numFmtId="3" fontId="0" fillId="0" borderId="14" xfId="0" applyFont="1" applyBorder="1" applyAlignment="1">
      <alignment/>
    </xf>
    <xf numFmtId="3" fontId="0" fillId="0" borderId="14" xfId="0" applyFont="1" applyBorder="1" applyAlignment="1">
      <alignment wrapText="1"/>
    </xf>
    <xf numFmtId="3" fontId="0" fillId="0" borderId="15" xfId="0" applyFont="1" applyBorder="1" applyAlignment="1">
      <alignment/>
    </xf>
    <xf numFmtId="3" fontId="0" fillId="0" borderId="21" xfId="0" applyFont="1" applyBorder="1" applyAlignment="1">
      <alignment/>
    </xf>
    <xf numFmtId="4" fontId="4" fillId="0" borderId="25" xfId="0" applyNumberFormat="1" applyFont="1" applyFill="1" applyBorder="1" applyAlignment="1">
      <alignment horizontal="right"/>
    </xf>
    <xf numFmtId="4" fontId="4" fillId="0" borderId="20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" fontId="4" fillId="0" borderId="29" xfId="0" applyNumberFormat="1" applyFont="1" applyFill="1" applyBorder="1" applyAlignment="1">
      <alignment horizontal="right"/>
    </xf>
    <xf numFmtId="4" fontId="4" fillId="0" borderId="24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3" fontId="4" fillId="0" borderId="14" xfId="0" applyFont="1" applyFill="1" applyBorder="1" applyAlignment="1">
      <alignment horizontal="left"/>
    </xf>
    <xf numFmtId="0" fontId="4" fillId="0" borderId="14" xfId="46" applyFont="1" applyBorder="1" applyAlignment="1">
      <alignment horizontal="left" vertical="center" wrapText="1"/>
      <protection/>
    </xf>
    <xf numFmtId="3" fontId="4" fillId="0" borderId="14" xfId="0" applyFont="1" applyFill="1" applyBorder="1" applyAlignment="1">
      <alignment horizontal="left" wrapText="1"/>
    </xf>
    <xf numFmtId="3" fontId="4" fillId="0" borderId="14" xfId="0" applyFont="1" applyFill="1" applyBorder="1" applyAlignment="1">
      <alignment horizontal="left" vertical="center" wrapText="1"/>
    </xf>
    <xf numFmtId="3" fontId="4" fillId="0" borderId="14" xfId="0" applyFont="1" applyFill="1" applyBorder="1" applyAlignment="1">
      <alignment horizontal="left" vertical="center"/>
    </xf>
    <xf numFmtId="3" fontId="4" fillId="0" borderId="15" xfId="0" applyFont="1" applyFill="1" applyBorder="1" applyAlignment="1">
      <alignment horizontal="left" wrapText="1"/>
    </xf>
    <xf numFmtId="4" fontId="4" fillId="0" borderId="30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right"/>
    </xf>
    <xf numFmtId="4" fontId="7" fillId="0" borderId="28" xfId="0" applyNumberFormat="1" applyFont="1" applyFill="1" applyBorder="1" applyAlignment="1">
      <alignment horizontal="right"/>
    </xf>
    <xf numFmtId="4" fontId="7" fillId="0" borderId="24" xfId="0" applyNumberFormat="1" applyFont="1" applyFill="1" applyBorder="1" applyAlignment="1">
      <alignment horizontal="right"/>
    </xf>
    <xf numFmtId="3" fontId="6" fillId="0" borderId="15" xfId="0" applyFont="1" applyFill="1" applyBorder="1" applyAlignment="1">
      <alignment horizontal="left"/>
    </xf>
    <xf numFmtId="0" fontId="4" fillId="33" borderId="14" xfId="47" applyFont="1" applyFill="1" applyBorder="1" applyAlignment="1">
      <alignment horizontal="left" wrapText="1"/>
      <protection/>
    </xf>
    <xf numFmtId="0" fontId="6" fillId="0" borderId="14" xfId="46" applyFont="1" applyBorder="1" applyAlignment="1">
      <alignment horizontal="left" vertical="center" wrapText="1"/>
      <protection/>
    </xf>
    <xf numFmtId="0" fontId="4" fillId="0" borderId="32" xfId="46" applyFont="1" applyBorder="1" applyAlignment="1">
      <alignment horizontal="left" vertical="center" wrapText="1"/>
      <protection/>
    </xf>
    <xf numFmtId="3" fontId="4" fillId="0" borderId="32" xfId="0" applyFont="1" applyFill="1" applyBorder="1" applyAlignment="1">
      <alignment horizontal="left"/>
    </xf>
    <xf numFmtId="0" fontId="4" fillId="0" borderId="15" xfId="46" applyFont="1" applyFill="1" applyBorder="1">
      <alignment/>
      <protection/>
    </xf>
    <xf numFmtId="3" fontId="4" fillId="0" borderId="15" xfId="0" applyFont="1" applyFill="1" applyBorder="1" applyAlignment="1">
      <alignment horizontal="left"/>
    </xf>
    <xf numFmtId="3" fontId="4" fillId="0" borderId="17" xfId="0" applyFont="1" applyFill="1" applyBorder="1" applyAlignment="1">
      <alignment horizontal="left"/>
    </xf>
    <xf numFmtId="0" fontId="4" fillId="0" borderId="14" xfId="46" applyFont="1" applyFill="1" applyBorder="1" applyAlignment="1">
      <alignment wrapText="1"/>
      <protection/>
    </xf>
    <xf numFmtId="0" fontId="4" fillId="33" borderId="14" xfId="46" applyFont="1" applyFill="1" applyBorder="1">
      <alignment/>
      <protection/>
    </xf>
    <xf numFmtId="4" fontId="4" fillId="0" borderId="33" xfId="0" applyNumberFormat="1" applyFont="1" applyBorder="1" applyAlignment="1">
      <alignment horizontal="left"/>
    </xf>
    <xf numFmtId="4" fontId="6" fillId="0" borderId="25" xfId="0" applyNumberFormat="1" applyFont="1" applyBorder="1" applyAlignment="1">
      <alignment horizontal="right" vertical="center" wrapText="1"/>
    </xf>
    <xf numFmtId="4" fontId="6" fillId="0" borderId="20" xfId="0" applyNumberFormat="1" applyFont="1" applyBorder="1" applyAlignment="1">
      <alignment horizontal="right" vertical="center" wrapText="1"/>
    </xf>
    <xf numFmtId="4" fontId="6" fillId="0" borderId="34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4" fontId="6" fillId="0" borderId="11" xfId="0" applyNumberFormat="1" applyFont="1" applyFill="1" applyBorder="1" applyAlignment="1">
      <alignment horizontal="right"/>
    </xf>
    <xf numFmtId="4" fontId="0" fillId="0" borderId="22" xfId="38" applyNumberFormat="1" applyFont="1" applyFill="1" applyBorder="1" applyAlignment="1">
      <alignment horizontal="right"/>
    </xf>
    <xf numFmtId="3" fontId="0" fillId="0" borderId="15" xfId="0" applyBorder="1" applyAlignment="1">
      <alignment/>
    </xf>
    <xf numFmtId="3" fontId="2" fillId="34" borderId="35" xfId="0" applyFont="1" applyFill="1" applyBorder="1" applyAlignment="1">
      <alignment/>
    </xf>
    <xf numFmtId="4" fontId="2" fillId="34" borderId="36" xfId="38" applyNumberFormat="1" applyFont="1" applyFill="1" applyBorder="1" applyAlignment="1">
      <alignment horizontal="right"/>
    </xf>
    <xf numFmtId="4" fontId="2" fillId="34" borderId="37" xfId="38" applyNumberFormat="1" applyFont="1" applyFill="1" applyBorder="1" applyAlignment="1">
      <alignment horizontal="right"/>
    </xf>
    <xf numFmtId="4" fontId="2" fillId="34" borderId="36" xfId="38" applyNumberFormat="1" applyFont="1" applyFill="1" applyBorder="1" applyAlignment="1">
      <alignment/>
    </xf>
    <xf numFmtId="4" fontId="2" fillId="34" borderId="37" xfId="38" applyNumberFormat="1" applyFont="1" applyFill="1" applyBorder="1" applyAlignment="1">
      <alignment/>
    </xf>
    <xf numFmtId="3" fontId="2" fillId="34" borderId="38" xfId="0" applyFont="1" applyFill="1" applyBorder="1" applyAlignment="1">
      <alignment/>
    </xf>
    <xf numFmtId="3" fontId="2" fillId="34" borderId="35" xfId="0" applyFont="1" applyFill="1" applyBorder="1" applyAlignment="1">
      <alignment horizontal="left"/>
    </xf>
    <xf numFmtId="4" fontId="0" fillId="0" borderId="19" xfId="38" applyNumberFormat="1" applyFont="1" applyFill="1" applyBorder="1" applyAlignment="1">
      <alignment horizontal="right"/>
    </xf>
    <xf numFmtId="4" fontId="0" fillId="0" borderId="19" xfId="38" applyNumberFormat="1" applyFont="1" applyFill="1" applyBorder="1" applyAlignment="1">
      <alignment/>
    </xf>
    <xf numFmtId="4" fontId="0" fillId="0" borderId="29" xfId="38" applyNumberFormat="1" applyFont="1" applyFill="1" applyBorder="1" applyAlignment="1">
      <alignment/>
    </xf>
    <xf numFmtId="4" fontId="0" fillId="0" borderId="19" xfId="38" applyNumberFormat="1" applyFont="1" applyBorder="1" applyAlignment="1">
      <alignment/>
    </xf>
    <xf numFmtId="4" fontId="0" fillId="0" borderId="20" xfId="0" applyNumberFormat="1" applyBorder="1" applyAlignment="1">
      <alignment/>
    </xf>
    <xf numFmtId="4" fontId="0" fillId="0" borderId="39" xfId="0" applyNumberFormat="1" applyBorder="1" applyAlignment="1">
      <alignment horizontal="right"/>
    </xf>
    <xf numFmtId="4" fontId="0" fillId="0" borderId="24" xfId="38" applyNumberFormat="1" applyFont="1" applyBorder="1" applyAlignment="1">
      <alignment/>
    </xf>
    <xf numFmtId="4" fontId="0" fillId="0" borderId="29" xfId="0" applyNumberFormat="1" applyBorder="1" applyAlignment="1">
      <alignment/>
    </xf>
    <xf numFmtId="4" fontId="0" fillId="0" borderId="19" xfId="38" applyNumberFormat="1" applyFont="1" applyBorder="1" applyAlignment="1">
      <alignment wrapText="1"/>
    </xf>
    <xf numFmtId="4" fontId="0" fillId="0" borderId="19" xfId="0" applyNumberFormat="1" applyBorder="1" applyAlignment="1">
      <alignment/>
    </xf>
    <xf numFmtId="4" fontId="0" fillId="0" borderId="40" xfId="0" applyNumberFormat="1" applyBorder="1" applyAlignment="1">
      <alignment/>
    </xf>
    <xf numFmtId="4" fontId="0" fillId="0" borderId="40" xfId="38" applyNumberFormat="1" applyFont="1" applyBorder="1" applyAlignment="1">
      <alignment wrapText="1"/>
    </xf>
    <xf numFmtId="4" fontId="0" fillId="0" borderId="40" xfId="38" applyNumberFormat="1" applyFont="1" applyBorder="1" applyAlignment="1">
      <alignment/>
    </xf>
    <xf numFmtId="4" fontId="0" fillId="0" borderId="22" xfId="0" applyNumberFormat="1" applyBorder="1" applyAlignment="1">
      <alignment/>
    </xf>
    <xf numFmtId="4" fontId="0" fillId="0" borderId="22" xfId="38" applyNumberFormat="1" applyFont="1" applyBorder="1" applyAlignment="1">
      <alignment/>
    </xf>
    <xf numFmtId="4" fontId="0" fillId="0" borderId="23" xfId="0" applyNumberFormat="1" applyBorder="1" applyAlignment="1">
      <alignment/>
    </xf>
    <xf numFmtId="4" fontId="0" fillId="0" borderId="24" xfId="38" applyNumberFormat="1" applyFont="1" applyFill="1" applyBorder="1" applyAlignment="1">
      <alignment/>
    </xf>
    <xf numFmtId="4" fontId="0" fillId="0" borderId="29" xfId="0" applyNumberFormat="1" applyFill="1" applyBorder="1" applyAlignment="1">
      <alignment/>
    </xf>
    <xf numFmtId="4" fontId="4" fillId="0" borderId="19" xfId="46" applyNumberFormat="1" applyFont="1" applyFill="1" applyBorder="1" applyAlignment="1">
      <alignment horizontal="right" vertical="center" wrapText="1"/>
      <protection/>
    </xf>
    <xf numFmtId="4" fontId="4" fillId="0" borderId="20" xfId="46" applyNumberFormat="1" applyFont="1" applyFill="1" applyBorder="1" applyAlignment="1">
      <alignment horizontal="right" vertical="center" wrapText="1"/>
      <protection/>
    </xf>
    <xf numFmtId="4" fontId="0" fillId="0" borderId="20" xfId="38" applyNumberFormat="1" applyFont="1" applyFill="1" applyBorder="1" applyAlignment="1">
      <alignment/>
    </xf>
    <xf numFmtId="4" fontId="0" fillId="0" borderId="10" xfId="38" applyNumberFormat="1" applyFont="1" applyFill="1" applyBorder="1" applyAlignment="1">
      <alignment/>
    </xf>
    <xf numFmtId="4" fontId="0" fillId="0" borderId="11" xfId="38" applyNumberFormat="1" applyFont="1" applyFill="1" applyBorder="1" applyAlignment="1">
      <alignment/>
    </xf>
    <xf numFmtId="4" fontId="1" fillId="0" borderId="41" xfId="38" applyNumberFormat="1" applyFont="1" applyFill="1" applyBorder="1" applyAlignment="1">
      <alignment/>
    </xf>
    <xf numFmtId="4" fontId="1" fillId="0" borderId="42" xfId="38" applyNumberFormat="1" applyFont="1" applyFill="1" applyBorder="1" applyAlignment="1">
      <alignment/>
    </xf>
    <xf numFmtId="4" fontId="0" fillId="0" borderId="0" xfId="0" applyNumberFormat="1" applyAlignment="1">
      <alignment/>
    </xf>
    <xf numFmtId="3" fontId="4" fillId="0" borderId="43" xfId="0" applyFont="1" applyBorder="1" applyAlignment="1">
      <alignment/>
    </xf>
    <xf numFmtId="3" fontId="4" fillId="0" borderId="15" xfId="0" applyFont="1" applyFill="1" applyBorder="1" applyAlignment="1">
      <alignment horizontal="left" vertical="center" wrapText="1"/>
    </xf>
    <xf numFmtId="3" fontId="4" fillId="0" borderId="21" xfId="0" applyFont="1" applyFill="1" applyBorder="1" applyAlignment="1">
      <alignment horizontal="left" vertical="center" wrapText="1"/>
    </xf>
    <xf numFmtId="4" fontId="4" fillId="0" borderId="44" xfId="0" applyNumberFormat="1" applyFont="1" applyFill="1" applyBorder="1" applyAlignment="1">
      <alignment horizontal="right"/>
    </xf>
    <xf numFmtId="4" fontId="4" fillId="0" borderId="22" xfId="0" applyNumberFormat="1" applyFont="1" applyFill="1" applyBorder="1" applyAlignment="1">
      <alignment horizontal="right"/>
    </xf>
    <xf numFmtId="4" fontId="4" fillId="0" borderId="23" xfId="0" applyNumberFormat="1" applyFont="1" applyFill="1" applyBorder="1" applyAlignment="1">
      <alignment horizontal="right"/>
    </xf>
    <xf numFmtId="3" fontId="1" fillId="35" borderId="0" xfId="0" applyFont="1" applyFill="1" applyAlignment="1">
      <alignment horizontal="center" vertical="center" wrapText="1"/>
    </xf>
    <xf numFmtId="3" fontId="0" fillId="35" borderId="0" xfId="0" applyFill="1" applyAlignment="1">
      <alignment/>
    </xf>
    <xf numFmtId="3" fontId="0" fillId="0" borderId="0" xfId="0" applyFont="1" applyAlignment="1">
      <alignment horizontal="center" vertical="center"/>
    </xf>
    <xf numFmtId="3" fontId="0" fillId="0" borderId="0" xfId="0" applyAlignment="1">
      <alignment/>
    </xf>
    <xf numFmtId="3" fontId="0" fillId="0" borderId="38" xfId="0" applyBorder="1" applyAlignment="1">
      <alignment horizontal="center" vertical="center" wrapText="1"/>
    </xf>
    <xf numFmtId="3" fontId="0" fillId="0" borderId="33" xfId="0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2"/>
  <sheetViews>
    <sheetView tabSelected="1" zoomScalePageLayoutView="0" workbookViewId="0" topLeftCell="A1">
      <selection activeCell="A116" sqref="A116"/>
    </sheetView>
  </sheetViews>
  <sheetFormatPr defaultColWidth="9.00390625" defaultRowHeight="12.75"/>
  <cols>
    <col min="1" max="1" width="59.125" style="0" customWidth="1"/>
    <col min="2" max="2" width="11.75390625" style="0" customWidth="1"/>
    <col min="3" max="3" width="12.00390625" style="0" customWidth="1"/>
    <col min="4" max="4" width="13.75390625" style="0" customWidth="1"/>
  </cols>
  <sheetData>
    <row r="1" ht="12.75">
      <c r="D1" s="3" t="s">
        <v>113</v>
      </c>
    </row>
    <row r="2" spans="1:4" ht="30.75" customHeight="1">
      <c r="A2" s="104" t="s">
        <v>26</v>
      </c>
      <c r="B2" s="104"/>
      <c r="C2" s="104"/>
      <c r="D2" s="105"/>
    </row>
    <row r="3" spans="1:4" ht="12.75" customHeight="1">
      <c r="A3" s="106" t="s">
        <v>2</v>
      </c>
      <c r="B3" s="106"/>
      <c r="C3" s="106"/>
      <c r="D3" s="107"/>
    </row>
    <row r="4" ht="13.5" thickBot="1">
      <c r="D4" s="3" t="s">
        <v>0</v>
      </c>
    </row>
    <row r="5" spans="1:4" ht="13.5" customHeight="1">
      <c r="A5" s="108" t="s">
        <v>1</v>
      </c>
      <c r="B5" s="4" t="s">
        <v>3</v>
      </c>
      <c r="C5" s="4" t="s">
        <v>5</v>
      </c>
      <c r="D5" s="5" t="s">
        <v>6</v>
      </c>
    </row>
    <row r="6" spans="1:4" ht="13.5" customHeight="1" thickBot="1">
      <c r="A6" s="109"/>
      <c r="B6" s="1" t="s">
        <v>4</v>
      </c>
      <c r="C6" s="1" t="s">
        <v>4</v>
      </c>
      <c r="D6" s="2" t="s">
        <v>27</v>
      </c>
    </row>
    <row r="7" spans="1:4" ht="12.75">
      <c r="A7" s="65" t="s">
        <v>85</v>
      </c>
      <c r="B7" s="68">
        <f>B10+B11+B12+B13+B14</f>
        <v>3000</v>
      </c>
      <c r="C7" s="68">
        <f>C10+C11+C12+C13+C14</f>
        <v>10875.4</v>
      </c>
      <c r="D7" s="69">
        <f>D10+D11+D12+D13+D14</f>
        <v>9028.23</v>
      </c>
    </row>
    <row r="8" spans="1:4" ht="12.75">
      <c r="A8" s="7" t="s">
        <v>7</v>
      </c>
      <c r="B8" s="72"/>
      <c r="C8" s="73"/>
      <c r="D8" s="74"/>
    </row>
    <row r="9" spans="1:4" ht="12.75">
      <c r="A9" s="14" t="s">
        <v>9</v>
      </c>
      <c r="B9" s="75"/>
      <c r="C9" s="75"/>
      <c r="D9" s="76"/>
    </row>
    <row r="10" spans="1:4" ht="12.75">
      <c r="A10" s="14" t="s">
        <v>28</v>
      </c>
      <c r="B10" s="15">
        <v>3000</v>
      </c>
      <c r="C10" s="15">
        <v>7720</v>
      </c>
      <c r="D10" s="17">
        <v>6718.54</v>
      </c>
    </row>
    <row r="11" spans="1:4" ht="12.75">
      <c r="A11" s="14" t="s">
        <v>14</v>
      </c>
      <c r="B11" s="15"/>
      <c r="C11" s="15">
        <v>100</v>
      </c>
      <c r="D11" s="17"/>
    </row>
    <row r="12" spans="1:4" ht="12.75">
      <c r="A12" s="14" t="s">
        <v>29</v>
      </c>
      <c r="B12" s="15"/>
      <c r="C12" s="15">
        <v>1031</v>
      </c>
      <c r="D12" s="17">
        <v>777.99</v>
      </c>
    </row>
    <row r="13" spans="1:4" ht="12.75">
      <c r="A13" s="14" t="s">
        <v>30</v>
      </c>
      <c r="B13" s="15"/>
      <c r="C13" s="15">
        <v>2000</v>
      </c>
      <c r="D13" s="17">
        <v>1531.7</v>
      </c>
    </row>
    <row r="14" spans="1:4" ht="13.5" thickBot="1">
      <c r="A14" s="18" t="s">
        <v>8</v>
      </c>
      <c r="B14" s="19"/>
      <c r="C14" s="22">
        <v>24.4</v>
      </c>
      <c r="D14" s="20"/>
    </row>
    <row r="15" spans="1:4" ht="12.75">
      <c r="A15" s="65" t="s">
        <v>86</v>
      </c>
      <c r="B15" s="66">
        <f>B17+B19+B20+B21+B22+B24+B25+B26+B27</f>
        <v>24000</v>
      </c>
      <c r="C15" s="66">
        <f>C17+C19+C20+C21+C22+C24+C25+C26+C27</f>
        <v>69739.12999999999</v>
      </c>
      <c r="D15" s="67">
        <f>D17+D19+D20+D21+D22+D24+D25+D26+D27</f>
        <v>31385.33</v>
      </c>
    </row>
    <row r="16" spans="1:4" ht="12.75">
      <c r="A16" s="7" t="s">
        <v>7</v>
      </c>
      <c r="B16" s="15"/>
      <c r="C16" s="15"/>
      <c r="D16" s="17"/>
    </row>
    <row r="17" spans="1:4" ht="12.75">
      <c r="A17" s="14" t="s">
        <v>11</v>
      </c>
      <c r="B17" s="15">
        <v>15000</v>
      </c>
      <c r="C17" s="15"/>
      <c r="D17" s="17"/>
    </row>
    <row r="18" spans="1:4" ht="12.75">
      <c r="A18" s="14" t="s">
        <v>9</v>
      </c>
      <c r="B18" s="15"/>
      <c r="C18" s="15"/>
      <c r="D18" s="17"/>
    </row>
    <row r="19" spans="1:4" ht="12.75">
      <c r="A19" s="14" t="s">
        <v>15</v>
      </c>
      <c r="B19" s="15"/>
      <c r="C19" s="15">
        <v>4105</v>
      </c>
      <c r="D19" s="17">
        <v>974.34</v>
      </c>
    </row>
    <row r="20" spans="1:4" ht="12.75">
      <c r="A20" s="14" t="s">
        <v>16</v>
      </c>
      <c r="B20" s="16">
        <v>9000</v>
      </c>
      <c r="C20" s="15">
        <v>9000</v>
      </c>
      <c r="D20" s="17">
        <v>8966.1</v>
      </c>
    </row>
    <row r="21" spans="1:4" ht="12.75">
      <c r="A21" s="14" t="s">
        <v>92</v>
      </c>
      <c r="B21" s="16"/>
      <c r="C21" s="15">
        <v>54654.6</v>
      </c>
      <c r="D21" s="17">
        <v>21155.72</v>
      </c>
    </row>
    <row r="22" spans="1:4" ht="12.75">
      <c r="A22" s="14" t="s">
        <v>8</v>
      </c>
      <c r="B22" s="16"/>
      <c r="C22" s="15">
        <v>1281.93</v>
      </c>
      <c r="D22" s="17"/>
    </row>
    <row r="23" spans="1:4" ht="12.75">
      <c r="A23" s="14" t="s">
        <v>10</v>
      </c>
      <c r="B23" s="16"/>
      <c r="C23" s="15"/>
      <c r="D23" s="77"/>
    </row>
    <row r="24" spans="1:4" ht="12.75">
      <c r="A24" s="14" t="s">
        <v>31</v>
      </c>
      <c r="B24" s="16"/>
      <c r="C24" s="15">
        <v>100</v>
      </c>
      <c r="D24" s="23">
        <v>8.09</v>
      </c>
    </row>
    <row r="25" spans="1:4" ht="12.75">
      <c r="A25" s="14" t="s">
        <v>32</v>
      </c>
      <c r="B25" s="16"/>
      <c r="C25" s="15">
        <v>319</v>
      </c>
      <c r="D25" s="17">
        <v>185.89</v>
      </c>
    </row>
    <row r="26" spans="1:4" ht="12.75">
      <c r="A26" s="14" t="s">
        <v>33</v>
      </c>
      <c r="B26" s="16"/>
      <c r="C26" s="15">
        <v>114.9</v>
      </c>
      <c r="D26" s="17">
        <v>32.98</v>
      </c>
    </row>
    <row r="27" spans="1:4" ht="13.5" thickBot="1">
      <c r="A27" s="18" t="s">
        <v>17</v>
      </c>
      <c r="B27" s="19"/>
      <c r="C27" s="22">
        <v>163.7</v>
      </c>
      <c r="D27" s="20">
        <v>62.21</v>
      </c>
    </row>
    <row r="28" spans="1:4" ht="12.75">
      <c r="A28" s="65" t="s">
        <v>87</v>
      </c>
      <c r="B28" s="68">
        <f>B31+B32+B33+B34+B35+B36+B39+B40+B41+B42+B43+B44+B45+B46+B47+B37</f>
        <v>2120</v>
      </c>
      <c r="C28" s="68">
        <f>C31+C32+C33+C34+C35+C36+C39+C40+C41+C42+C43+C44+C45+C46+C47+C37</f>
        <v>26096.09</v>
      </c>
      <c r="D28" s="69">
        <f>D31+D32+D33+D34+D35+D36+D39+D40+D41+D42+D43+D44+D45+D46+D47+D37</f>
        <v>10499.2</v>
      </c>
    </row>
    <row r="29" spans="1:4" ht="12.75">
      <c r="A29" s="24" t="s">
        <v>7</v>
      </c>
      <c r="B29" s="78"/>
      <c r="C29" s="78"/>
      <c r="D29" s="79"/>
    </row>
    <row r="30" spans="1:4" ht="12.75">
      <c r="A30" s="25" t="s">
        <v>10</v>
      </c>
      <c r="B30" s="75"/>
      <c r="C30" s="75"/>
      <c r="D30" s="76"/>
    </row>
    <row r="31" spans="1:4" ht="12.75">
      <c r="A31" s="25" t="s">
        <v>34</v>
      </c>
      <c r="B31" s="75">
        <v>114</v>
      </c>
      <c r="C31" s="75">
        <v>114</v>
      </c>
      <c r="D31" s="76">
        <v>112.41</v>
      </c>
    </row>
    <row r="32" spans="1:4" ht="12.75">
      <c r="A32" s="25" t="s">
        <v>35</v>
      </c>
      <c r="B32" s="75">
        <v>150</v>
      </c>
      <c r="C32" s="75">
        <v>120</v>
      </c>
      <c r="D32" s="76">
        <v>44.86</v>
      </c>
    </row>
    <row r="33" spans="1:4" ht="12.75" customHeight="1">
      <c r="A33" s="26" t="s">
        <v>36</v>
      </c>
      <c r="B33" s="78">
        <v>98</v>
      </c>
      <c r="C33" s="78">
        <v>98</v>
      </c>
      <c r="D33" s="76">
        <v>91.96</v>
      </c>
    </row>
    <row r="34" spans="1:4" ht="12.75" customHeight="1">
      <c r="A34" s="26" t="s">
        <v>37</v>
      </c>
      <c r="B34" s="80">
        <v>198</v>
      </c>
      <c r="C34" s="75">
        <v>198</v>
      </c>
      <c r="D34" s="76">
        <v>197.14</v>
      </c>
    </row>
    <row r="35" spans="1:4" ht="27" customHeight="1">
      <c r="A35" s="26" t="s">
        <v>120</v>
      </c>
      <c r="B35" s="80"/>
      <c r="C35" s="75">
        <v>209</v>
      </c>
      <c r="D35" s="76">
        <v>207</v>
      </c>
    </row>
    <row r="36" spans="1:4" ht="12.75">
      <c r="A36" s="25" t="s">
        <v>38</v>
      </c>
      <c r="B36" s="75"/>
      <c r="C36" s="75">
        <v>418.09</v>
      </c>
      <c r="D36" s="76">
        <v>104.06</v>
      </c>
    </row>
    <row r="37" spans="1:4" ht="12.75">
      <c r="A37" s="14" t="s">
        <v>39</v>
      </c>
      <c r="B37" s="81">
        <v>1000</v>
      </c>
      <c r="C37" s="75"/>
      <c r="D37" s="76"/>
    </row>
    <row r="38" spans="1:4" ht="12.75">
      <c r="A38" s="27" t="s">
        <v>9</v>
      </c>
      <c r="B38" s="78"/>
      <c r="C38" s="78"/>
      <c r="D38" s="79"/>
    </row>
    <row r="39" spans="1:4" ht="12.75" customHeight="1">
      <c r="A39" s="26" t="s">
        <v>40</v>
      </c>
      <c r="B39" s="80"/>
      <c r="C39" s="75">
        <v>20300</v>
      </c>
      <c r="D39" s="76">
        <v>9553.74</v>
      </c>
    </row>
    <row r="40" spans="1:4" ht="25.5">
      <c r="A40" s="26" t="s">
        <v>121</v>
      </c>
      <c r="B40" s="81"/>
      <c r="C40" s="75">
        <v>3000</v>
      </c>
      <c r="D40" s="76"/>
    </row>
    <row r="41" spans="1:4" ht="12.75">
      <c r="A41" s="26" t="s">
        <v>93</v>
      </c>
      <c r="B41" s="82"/>
      <c r="C41" s="75">
        <v>125</v>
      </c>
      <c r="D41" s="76"/>
    </row>
    <row r="42" spans="1:4" ht="12.75" customHeight="1">
      <c r="A42" s="26" t="s">
        <v>41</v>
      </c>
      <c r="B42" s="83">
        <v>560</v>
      </c>
      <c r="C42" s="75">
        <v>600</v>
      </c>
      <c r="D42" s="76">
        <v>0.26</v>
      </c>
    </row>
    <row r="43" spans="1:4" ht="12.75">
      <c r="A43" s="25" t="s">
        <v>94</v>
      </c>
      <c r="B43" s="84"/>
      <c r="C43" s="75">
        <v>115</v>
      </c>
      <c r="D43" s="76">
        <v>104.73</v>
      </c>
    </row>
    <row r="44" spans="1:4" ht="12.75">
      <c r="A44" s="25" t="s">
        <v>115</v>
      </c>
      <c r="B44" s="84"/>
      <c r="C44" s="75">
        <v>55</v>
      </c>
      <c r="D44" s="76">
        <v>45.94</v>
      </c>
    </row>
    <row r="45" spans="1:4" ht="12.75">
      <c r="A45" s="25" t="s">
        <v>95</v>
      </c>
      <c r="B45" s="82"/>
      <c r="C45" s="81">
        <v>547</v>
      </c>
      <c r="D45" s="76">
        <v>37.1</v>
      </c>
    </row>
    <row r="46" spans="1:4" ht="12.75">
      <c r="A46" s="25" t="s">
        <v>42</v>
      </c>
      <c r="B46" s="81"/>
      <c r="C46" s="75">
        <v>167</v>
      </c>
      <c r="D46" s="76"/>
    </row>
    <row r="47" spans="1:4" ht="13.5" thickBot="1">
      <c r="A47" s="18" t="s">
        <v>43</v>
      </c>
      <c r="B47" s="85"/>
      <c r="C47" s="86">
        <v>30</v>
      </c>
      <c r="D47" s="87"/>
    </row>
    <row r="48" spans="1:4" ht="12.75">
      <c r="A48" s="65" t="s">
        <v>88</v>
      </c>
      <c r="B48" s="66">
        <f>B50+B51+B53+B55+B56</f>
        <v>32000</v>
      </c>
      <c r="C48" s="66">
        <f>C50+C51+C53+C55+C56</f>
        <v>84377.07</v>
      </c>
      <c r="D48" s="67">
        <f>D50+D51+D53+D55+D56</f>
        <v>69080.43</v>
      </c>
    </row>
    <row r="49" spans="1:4" ht="12.75">
      <c r="A49" s="7" t="s">
        <v>7</v>
      </c>
      <c r="B49" s="21"/>
      <c r="C49" s="75"/>
      <c r="D49" s="76"/>
    </row>
    <row r="50" spans="1:4" ht="12.75">
      <c r="A50" s="25" t="s">
        <v>11</v>
      </c>
      <c r="B50" s="15">
        <v>22700</v>
      </c>
      <c r="C50" s="75">
        <v>52457.7</v>
      </c>
      <c r="D50" s="76">
        <v>47774.44</v>
      </c>
    </row>
    <row r="51" spans="1:4" ht="12.75">
      <c r="A51" s="25" t="s">
        <v>12</v>
      </c>
      <c r="B51" s="15">
        <v>6000</v>
      </c>
      <c r="C51" s="75">
        <v>21807.3</v>
      </c>
      <c r="D51" s="76">
        <v>18034.51</v>
      </c>
    </row>
    <row r="52" spans="1:4" ht="12.75">
      <c r="A52" s="25" t="s">
        <v>9</v>
      </c>
      <c r="B52" s="15"/>
      <c r="C52" s="75"/>
      <c r="D52" s="76"/>
    </row>
    <row r="53" spans="1:4" ht="12.75">
      <c r="A53" s="27" t="s">
        <v>45</v>
      </c>
      <c r="B53" s="21"/>
      <c r="C53" s="75">
        <v>5000</v>
      </c>
      <c r="D53" s="76"/>
    </row>
    <row r="54" spans="1:4" ht="12.75">
      <c r="A54" s="27" t="s">
        <v>10</v>
      </c>
      <c r="B54" s="21"/>
      <c r="C54" s="75"/>
      <c r="D54" s="76"/>
    </row>
    <row r="55" spans="1:4" ht="12.75">
      <c r="A55" s="25" t="s">
        <v>114</v>
      </c>
      <c r="B55" s="15">
        <v>3300</v>
      </c>
      <c r="C55" s="75">
        <v>5102</v>
      </c>
      <c r="D55" s="76">
        <v>3271.48</v>
      </c>
    </row>
    <row r="56" spans="1:4" ht="13.5" thickBot="1">
      <c r="A56" s="28" t="s">
        <v>44</v>
      </c>
      <c r="B56" s="22"/>
      <c r="C56" s="86">
        <v>10.07</v>
      </c>
      <c r="D56" s="87"/>
    </row>
    <row r="57" spans="1:4" ht="12.75">
      <c r="A57" s="70" t="s">
        <v>89</v>
      </c>
      <c r="B57" s="68">
        <f>B59+B91+B92+B93+B94+B121</f>
        <v>45000</v>
      </c>
      <c r="C57" s="68">
        <f>C59+C91+C92+C93+C94+C121</f>
        <v>157730.75</v>
      </c>
      <c r="D57" s="69">
        <f>D59+D91+D92+D93+D94+D121</f>
        <v>50435.22</v>
      </c>
    </row>
    <row r="58" spans="1:4" ht="12.75">
      <c r="A58" s="12" t="s">
        <v>7</v>
      </c>
      <c r="B58" s="88"/>
      <c r="C58" s="88"/>
      <c r="D58" s="89"/>
    </row>
    <row r="59" spans="1:4" ht="12.75">
      <c r="A59" s="49" t="s">
        <v>9</v>
      </c>
      <c r="B59" s="58">
        <f>SUM(B60:B89)</f>
        <v>11300</v>
      </c>
      <c r="C59" s="58">
        <f>SUM(C60:C89)</f>
        <v>74462.71999999999</v>
      </c>
      <c r="D59" s="59">
        <f>SUM(D60:D89)</f>
        <v>19811.37</v>
      </c>
    </row>
    <row r="60" spans="1:4" ht="12.75">
      <c r="A60" s="50" t="s">
        <v>49</v>
      </c>
      <c r="B60" s="31">
        <v>1300</v>
      </c>
      <c r="C60" s="43">
        <v>2300</v>
      </c>
      <c r="D60" s="32"/>
    </row>
    <row r="61" spans="1:4" ht="12.75">
      <c r="A61" s="37" t="s">
        <v>50</v>
      </c>
      <c r="B61" s="29"/>
      <c r="C61" s="36">
        <v>95</v>
      </c>
      <c r="D61" s="30"/>
    </row>
    <row r="62" spans="1:4" ht="12.75">
      <c r="A62" s="51" t="s">
        <v>51</v>
      </c>
      <c r="B62" s="29">
        <v>1200</v>
      </c>
      <c r="C62" s="36">
        <v>824</v>
      </c>
      <c r="D62" s="32"/>
    </row>
    <row r="63" spans="1:4" ht="12.75">
      <c r="A63" s="37" t="s">
        <v>116</v>
      </c>
      <c r="B63" s="33">
        <v>1000</v>
      </c>
      <c r="C63" s="35">
        <v>1000</v>
      </c>
      <c r="D63" s="30">
        <v>657.36</v>
      </c>
    </row>
    <row r="64" spans="1:4" ht="12.75">
      <c r="A64" s="37" t="s">
        <v>52</v>
      </c>
      <c r="B64" s="33"/>
      <c r="C64" s="35">
        <v>141</v>
      </c>
      <c r="D64" s="30">
        <v>140.97</v>
      </c>
    </row>
    <row r="65" spans="1:4" ht="12.75">
      <c r="A65" s="37" t="s">
        <v>22</v>
      </c>
      <c r="B65" s="29"/>
      <c r="C65" s="36">
        <v>7850.82</v>
      </c>
      <c r="D65" s="30">
        <v>6072.89</v>
      </c>
    </row>
    <row r="66" spans="1:4" ht="12.75">
      <c r="A66" s="37" t="s">
        <v>53</v>
      </c>
      <c r="B66" s="33"/>
      <c r="C66" s="35">
        <v>7499.24</v>
      </c>
      <c r="D66" s="30">
        <v>0.76</v>
      </c>
    </row>
    <row r="67" spans="1:4" ht="12.75">
      <c r="A67" s="37" t="s">
        <v>23</v>
      </c>
      <c r="B67" s="33"/>
      <c r="C67" s="35">
        <v>227</v>
      </c>
      <c r="D67" s="30">
        <v>227</v>
      </c>
    </row>
    <row r="68" spans="1:4" ht="12.75">
      <c r="A68" s="37" t="s">
        <v>96</v>
      </c>
      <c r="B68" s="33"/>
      <c r="C68" s="35">
        <v>239.4</v>
      </c>
      <c r="D68" s="30">
        <v>239.37</v>
      </c>
    </row>
    <row r="69" spans="1:4" ht="12.75">
      <c r="A69" s="37" t="s">
        <v>24</v>
      </c>
      <c r="B69" s="33"/>
      <c r="C69" s="35">
        <v>168.89</v>
      </c>
      <c r="D69" s="30">
        <v>168.89</v>
      </c>
    </row>
    <row r="70" spans="1:4" ht="12.75">
      <c r="A70" s="6" t="s">
        <v>54</v>
      </c>
      <c r="B70" s="29">
        <v>2500</v>
      </c>
      <c r="C70" s="36"/>
      <c r="D70" s="30"/>
    </row>
    <row r="71" spans="1:4" ht="12.75">
      <c r="A71" s="52" t="s">
        <v>55</v>
      </c>
      <c r="B71" s="33"/>
      <c r="C71" s="35">
        <v>320</v>
      </c>
      <c r="D71" s="34"/>
    </row>
    <row r="72" spans="1:4" ht="12.75">
      <c r="A72" s="52" t="s">
        <v>56</v>
      </c>
      <c r="B72" s="33"/>
      <c r="C72" s="43">
        <v>650</v>
      </c>
      <c r="D72" s="34"/>
    </row>
    <row r="73" spans="1:4" ht="14.25" customHeight="1">
      <c r="A73" s="42" t="s">
        <v>57</v>
      </c>
      <c r="B73" s="29"/>
      <c r="C73" s="44">
        <v>385.66</v>
      </c>
      <c r="D73" s="30">
        <v>378.19</v>
      </c>
    </row>
    <row r="74" spans="1:4" ht="12.75">
      <c r="A74" s="42" t="s">
        <v>58</v>
      </c>
      <c r="B74" s="29"/>
      <c r="C74" s="36">
        <v>690.48</v>
      </c>
      <c r="D74" s="30">
        <v>596.38</v>
      </c>
    </row>
    <row r="75" spans="1:4" ht="12.75" customHeight="1">
      <c r="A75" s="53" t="s">
        <v>97</v>
      </c>
      <c r="B75" s="33">
        <v>2500</v>
      </c>
      <c r="C75" s="35">
        <v>11.1</v>
      </c>
      <c r="D75" s="34"/>
    </row>
    <row r="76" spans="1:7" ht="15" customHeight="1">
      <c r="A76" s="53" t="s">
        <v>59</v>
      </c>
      <c r="B76" s="29"/>
      <c r="C76" s="36">
        <v>3146.3</v>
      </c>
      <c r="D76" s="34">
        <v>45.98</v>
      </c>
      <c r="G76" s="11"/>
    </row>
    <row r="77" spans="1:4" ht="15" customHeight="1">
      <c r="A77" s="53" t="s">
        <v>60</v>
      </c>
      <c r="B77" s="29"/>
      <c r="C77" s="36">
        <v>5876.09</v>
      </c>
      <c r="D77" s="34">
        <v>5876.09</v>
      </c>
    </row>
    <row r="78" spans="1:4" ht="15" customHeight="1">
      <c r="A78" s="37" t="s">
        <v>98</v>
      </c>
      <c r="B78" s="33"/>
      <c r="C78" s="35">
        <v>800</v>
      </c>
      <c r="D78" s="34">
        <v>732.03</v>
      </c>
    </row>
    <row r="79" spans="1:4" ht="15" customHeight="1">
      <c r="A79" s="37" t="s">
        <v>61</v>
      </c>
      <c r="B79" s="29"/>
      <c r="C79" s="36">
        <v>1350</v>
      </c>
      <c r="D79" s="30"/>
    </row>
    <row r="80" spans="1:4" ht="15" customHeight="1">
      <c r="A80" s="54" t="s">
        <v>62</v>
      </c>
      <c r="B80" s="33"/>
      <c r="C80" s="35">
        <v>215</v>
      </c>
      <c r="D80" s="34">
        <v>189.48</v>
      </c>
    </row>
    <row r="81" spans="1:4" ht="15" customHeight="1">
      <c r="A81" s="37" t="s">
        <v>66</v>
      </c>
      <c r="B81" s="33">
        <v>2000</v>
      </c>
      <c r="C81" s="36">
        <v>4399.74</v>
      </c>
      <c r="D81" s="34">
        <v>0.76</v>
      </c>
    </row>
    <row r="82" spans="1:4" ht="15" customHeight="1">
      <c r="A82" s="37" t="s">
        <v>63</v>
      </c>
      <c r="B82" s="33"/>
      <c r="C82" s="36">
        <v>71.38</v>
      </c>
      <c r="D82" s="34">
        <v>71.34</v>
      </c>
    </row>
    <row r="83" spans="1:4" ht="15" customHeight="1">
      <c r="A83" s="6" t="s">
        <v>117</v>
      </c>
      <c r="B83" s="29">
        <v>250</v>
      </c>
      <c r="C83" s="36"/>
      <c r="D83" s="34"/>
    </row>
    <row r="84" spans="1:4" ht="12.75" customHeight="1">
      <c r="A84" s="55" t="s">
        <v>64</v>
      </c>
      <c r="B84" s="29">
        <v>550</v>
      </c>
      <c r="C84" s="36">
        <v>814</v>
      </c>
      <c r="D84" s="34">
        <v>298.09</v>
      </c>
    </row>
    <row r="85" spans="1:4" ht="15" customHeight="1">
      <c r="A85" s="6" t="s">
        <v>65</v>
      </c>
      <c r="B85" s="33"/>
      <c r="C85" s="35">
        <v>15</v>
      </c>
      <c r="D85" s="34">
        <v>6.05</v>
      </c>
    </row>
    <row r="86" spans="1:4" ht="13.5" customHeight="1">
      <c r="A86" s="6" t="s">
        <v>100</v>
      </c>
      <c r="B86" s="33"/>
      <c r="C86" s="36">
        <v>2989.82</v>
      </c>
      <c r="D86" s="34">
        <v>2989.82</v>
      </c>
    </row>
    <row r="87" spans="1:4" ht="15" customHeight="1">
      <c r="A87" s="56" t="s">
        <v>99</v>
      </c>
      <c r="B87" s="33"/>
      <c r="C87" s="35">
        <v>13120</v>
      </c>
      <c r="D87" s="34">
        <v>829</v>
      </c>
    </row>
    <row r="88" spans="1:4" ht="15" customHeight="1">
      <c r="A88" s="6" t="s">
        <v>101</v>
      </c>
      <c r="B88" s="33"/>
      <c r="C88" s="35">
        <v>300</v>
      </c>
      <c r="D88" s="34">
        <v>290.16</v>
      </c>
    </row>
    <row r="89" spans="1:4" ht="15" customHeight="1">
      <c r="A89" s="56" t="s">
        <v>67</v>
      </c>
      <c r="B89" s="29"/>
      <c r="C89" s="36">
        <v>18962.8</v>
      </c>
      <c r="D89" s="30">
        <v>0.76</v>
      </c>
    </row>
    <row r="90" spans="1:4" ht="15" customHeight="1">
      <c r="A90" s="47" t="s">
        <v>46</v>
      </c>
      <c r="B90" s="45"/>
      <c r="C90" s="46"/>
      <c r="D90" s="34"/>
    </row>
    <row r="91" spans="1:4" ht="15" customHeight="1">
      <c r="A91" s="37" t="s">
        <v>102</v>
      </c>
      <c r="B91" s="29">
        <v>4000</v>
      </c>
      <c r="C91" s="36">
        <v>0</v>
      </c>
      <c r="D91" s="30">
        <v>0</v>
      </c>
    </row>
    <row r="92" spans="1:4" ht="15" customHeight="1">
      <c r="A92" s="98" t="s">
        <v>47</v>
      </c>
      <c r="B92" s="29">
        <v>19462</v>
      </c>
      <c r="C92" s="36">
        <v>55061.97</v>
      </c>
      <c r="D92" s="30">
        <v>23048.91</v>
      </c>
    </row>
    <row r="93" spans="1:4" ht="15" customHeight="1">
      <c r="A93" s="56" t="s">
        <v>12</v>
      </c>
      <c r="B93" s="29">
        <v>4000</v>
      </c>
      <c r="C93" s="36">
        <v>9845.4</v>
      </c>
      <c r="D93" s="30">
        <v>0</v>
      </c>
    </row>
    <row r="94" spans="1:4" ht="15" customHeight="1">
      <c r="A94" s="47" t="s">
        <v>10</v>
      </c>
      <c r="B94" s="33">
        <f>SUM(B95:B120)</f>
        <v>4700</v>
      </c>
      <c r="C94" s="33">
        <f>SUM(C95:C120)</f>
        <v>17641.120000000003</v>
      </c>
      <c r="D94" s="34">
        <f>SUM(D95:D120)</f>
        <v>7574.940000000001</v>
      </c>
    </row>
    <row r="95" spans="1:4" ht="15" customHeight="1">
      <c r="A95" s="37" t="s">
        <v>50</v>
      </c>
      <c r="B95" s="29">
        <v>95</v>
      </c>
      <c r="C95" s="36"/>
      <c r="D95" s="30">
        <v>0</v>
      </c>
    </row>
    <row r="96" spans="1:4" ht="15" customHeight="1">
      <c r="A96" s="37" t="s">
        <v>68</v>
      </c>
      <c r="B96" s="29">
        <v>1405</v>
      </c>
      <c r="C96" s="36">
        <v>1810.69</v>
      </c>
      <c r="D96" s="30">
        <v>23.59</v>
      </c>
    </row>
    <row r="97" spans="1:4" ht="16.5" customHeight="1">
      <c r="A97" s="38" t="s">
        <v>122</v>
      </c>
      <c r="B97" s="29">
        <v>500</v>
      </c>
      <c r="C97" s="36">
        <v>231.19</v>
      </c>
      <c r="D97" s="30">
        <v>231.19</v>
      </c>
    </row>
    <row r="98" spans="1:4" ht="15" customHeight="1">
      <c r="A98" s="37" t="s">
        <v>103</v>
      </c>
      <c r="B98" s="29">
        <v>500</v>
      </c>
      <c r="C98" s="36">
        <v>500</v>
      </c>
      <c r="D98" s="30">
        <v>219.93</v>
      </c>
    </row>
    <row r="99" spans="1:4" ht="15" customHeight="1">
      <c r="A99" s="37" t="s">
        <v>104</v>
      </c>
      <c r="B99" s="29"/>
      <c r="C99" s="36">
        <v>713.4</v>
      </c>
      <c r="D99" s="30">
        <v>713.38</v>
      </c>
    </row>
    <row r="100" spans="1:4" ht="15" customHeight="1">
      <c r="A100" s="39" t="s">
        <v>69</v>
      </c>
      <c r="B100" s="29">
        <v>1000</v>
      </c>
      <c r="C100" s="36"/>
      <c r="D100" s="30"/>
    </row>
    <row r="101" spans="1:4" ht="15" customHeight="1">
      <c r="A101" s="6" t="s">
        <v>78</v>
      </c>
      <c r="B101" s="29"/>
      <c r="C101" s="36">
        <v>5065.1</v>
      </c>
      <c r="D101" s="30">
        <v>4930.91</v>
      </c>
    </row>
    <row r="102" spans="1:4" ht="15" customHeight="1">
      <c r="A102" s="6" t="s">
        <v>70</v>
      </c>
      <c r="B102" s="29"/>
      <c r="C102" s="36">
        <v>138</v>
      </c>
      <c r="D102" s="30">
        <v>137.97</v>
      </c>
    </row>
    <row r="103" spans="1:4" ht="15" customHeight="1">
      <c r="A103" s="37" t="s">
        <v>105</v>
      </c>
      <c r="B103" s="29"/>
      <c r="C103" s="36">
        <v>150</v>
      </c>
      <c r="D103" s="30">
        <v>0</v>
      </c>
    </row>
    <row r="104" spans="1:4" ht="15" customHeight="1">
      <c r="A104" s="37" t="s">
        <v>106</v>
      </c>
      <c r="B104" s="29"/>
      <c r="C104" s="36">
        <v>177.34</v>
      </c>
      <c r="D104" s="30">
        <v>151.31</v>
      </c>
    </row>
    <row r="105" spans="1:4" ht="15" customHeight="1">
      <c r="A105" s="48" t="s">
        <v>107</v>
      </c>
      <c r="B105" s="29"/>
      <c r="C105" s="36">
        <v>2293</v>
      </c>
      <c r="D105" s="30"/>
    </row>
    <row r="106" spans="1:4" ht="15" customHeight="1">
      <c r="A106" s="37" t="s">
        <v>118</v>
      </c>
      <c r="B106" s="29"/>
      <c r="C106" s="36">
        <v>21.4</v>
      </c>
      <c r="D106" s="30"/>
    </row>
    <row r="107" spans="1:4" ht="16.5" customHeight="1" thickBot="1">
      <c r="A107" s="100" t="s">
        <v>123</v>
      </c>
      <c r="B107" s="101"/>
      <c r="C107" s="102">
        <v>225</v>
      </c>
      <c r="D107" s="103">
        <v>223.9</v>
      </c>
    </row>
    <row r="108" spans="1:4" ht="24" customHeight="1">
      <c r="A108" s="99" t="s">
        <v>124</v>
      </c>
      <c r="B108" s="33"/>
      <c r="C108" s="35">
        <v>1750</v>
      </c>
      <c r="D108" s="34">
        <v>45.59</v>
      </c>
    </row>
    <row r="109" spans="1:4" ht="15" customHeight="1">
      <c r="A109" s="41" t="s">
        <v>71</v>
      </c>
      <c r="B109" s="29"/>
      <c r="C109" s="36">
        <v>410</v>
      </c>
      <c r="D109" s="30">
        <v>155.92</v>
      </c>
    </row>
    <row r="110" spans="1:4" ht="15" customHeight="1">
      <c r="A110" s="37" t="s">
        <v>72</v>
      </c>
      <c r="B110" s="29"/>
      <c r="C110" s="36">
        <v>150</v>
      </c>
      <c r="D110" s="30">
        <v>107.06</v>
      </c>
    </row>
    <row r="111" spans="1:4" ht="15" customHeight="1">
      <c r="A111" s="37" t="s">
        <v>73</v>
      </c>
      <c r="B111" s="29"/>
      <c r="C111" s="36">
        <v>100</v>
      </c>
      <c r="D111" s="30">
        <v>8</v>
      </c>
    </row>
    <row r="112" spans="1:4" ht="15" customHeight="1">
      <c r="A112" s="37" t="s">
        <v>108</v>
      </c>
      <c r="B112" s="29"/>
      <c r="C112" s="36">
        <v>800</v>
      </c>
      <c r="D112" s="30"/>
    </row>
    <row r="113" spans="1:4" ht="15" customHeight="1">
      <c r="A113" s="37" t="s">
        <v>74</v>
      </c>
      <c r="B113" s="29"/>
      <c r="C113" s="36">
        <v>800</v>
      </c>
      <c r="D113" s="30"/>
    </row>
    <row r="114" spans="1:4" ht="15" customHeight="1">
      <c r="A114" s="37" t="s">
        <v>79</v>
      </c>
      <c r="B114" s="29"/>
      <c r="C114" s="36">
        <v>325</v>
      </c>
      <c r="D114" s="30">
        <v>311.3</v>
      </c>
    </row>
    <row r="115" spans="1:4" ht="17.25" customHeight="1">
      <c r="A115" s="40" t="s">
        <v>125</v>
      </c>
      <c r="B115" s="29"/>
      <c r="C115" s="36">
        <v>318</v>
      </c>
      <c r="D115" s="30">
        <v>314.89</v>
      </c>
    </row>
    <row r="116" spans="1:4" ht="15" customHeight="1">
      <c r="A116" s="6" t="s">
        <v>109</v>
      </c>
      <c r="B116" s="29">
        <v>1000</v>
      </c>
      <c r="C116" s="36">
        <v>1000</v>
      </c>
      <c r="D116" s="30"/>
    </row>
    <row r="117" spans="1:4" ht="15" customHeight="1">
      <c r="A117" s="6" t="s">
        <v>110</v>
      </c>
      <c r="B117" s="29">
        <v>200</v>
      </c>
      <c r="C117" s="36">
        <v>200</v>
      </c>
      <c r="D117" s="30"/>
    </row>
    <row r="118" spans="1:4" ht="15" customHeight="1">
      <c r="A118" s="39" t="s">
        <v>77</v>
      </c>
      <c r="B118" s="29"/>
      <c r="C118" s="36">
        <v>100</v>
      </c>
      <c r="D118" s="30"/>
    </row>
    <row r="119" spans="1:4" ht="15" customHeight="1">
      <c r="A119" s="39" t="s">
        <v>75</v>
      </c>
      <c r="B119" s="29"/>
      <c r="C119" s="36">
        <v>10</v>
      </c>
      <c r="D119" s="30"/>
    </row>
    <row r="120" spans="1:4" ht="15" customHeight="1">
      <c r="A120" s="39" t="s">
        <v>76</v>
      </c>
      <c r="B120" s="29"/>
      <c r="C120" s="36">
        <v>353</v>
      </c>
      <c r="D120" s="30"/>
    </row>
    <row r="121" spans="1:4" ht="15" customHeight="1" thickBot="1">
      <c r="A121" s="57" t="s">
        <v>48</v>
      </c>
      <c r="B121" s="60">
        <v>1538</v>
      </c>
      <c r="C121" s="61">
        <v>719.54</v>
      </c>
      <c r="D121" s="62">
        <v>0</v>
      </c>
    </row>
    <row r="122" spans="1:4" ht="12.75">
      <c r="A122" s="71" t="s">
        <v>90</v>
      </c>
      <c r="B122" s="68">
        <f>B124+B125+B127+B128+B129</f>
        <v>3000</v>
      </c>
      <c r="C122" s="68">
        <f>C124+C125+C127+C128+C129</f>
        <v>5446.9</v>
      </c>
      <c r="D122" s="69">
        <f>D124+D125+D127+D128+D129</f>
        <v>1465.69</v>
      </c>
    </row>
    <row r="123" spans="1:4" ht="12.75">
      <c r="A123" s="7" t="s">
        <v>7</v>
      </c>
      <c r="B123" s="90"/>
      <c r="C123" s="90"/>
      <c r="D123" s="91"/>
    </row>
    <row r="124" spans="1:4" ht="12.75">
      <c r="A124" s="8" t="s">
        <v>11</v>
      </c>
      <c r="B124" s="90">
        <v>700</v>
      </c>
      <c r="C124" s="90">
        <v>1442</v>
      </c>
      <c r="D124" s="91">
        <v>790.48</v>
      </c>
    </row>
    <row r="125" spans="1:4" ht="12.75">
      <c r="A125" s="8" t="s">
        <v>12</v>
      </c>
      <c r="B125" s="90">
        <v>690</v>
      </c>
      <c r="C125" s="90">
        <v>690</v>
      </c>
      <c r="D125" s="91">
        <v>674.45</v>
      </c>
    </row>
    <row r="126" spans="1:4" ht="12.75">
      <c r="A126" s="9" t="s">
        <v>9</v>
      </c>
      <c r="B126" s="90"/>
      <c r="C126" s="90"/>
      <c r="D126" s="91"/>
    </row>
    <row r="127" spans="1:4" ht="12.75">
      <c r="A127" s="14" t="s">
        <v>18</v>
      </c>
      <c r="B127" s="15">
        <v>1500</v>
      </c>
      <c r="C127" s="15">
        <v>1500</v>
      </c>
      <c r="D127" s="17">
        <v>0.76</v>
      </c>
    </row>
    <row r="128" spans="1:4" ht="12.75">
      <c r="A128" s="14" t="s">
        <v>119</v>
      </c>
      <c r="B128" s="15"/>
      <c r="C128" s="15">
        <v>1800</v>
      </c>
      <c r="D128" s="17"/>
    </row>
    <row r="129" spans="1:4" ht="13.5" thickBot="1">
      <c r="A129" s="18" t="s">
        <v>8</v>
      </c>
      <c r="B129" s="22">
        <v>110</v>
      </c>
      <c r="C129" s="63">
        <v>14.9</v>
      </c>
      <c r="D129" s="20"/>
    </row>
    <row r="130" spans="1:4" ht="12.75">
      <c r="A130" s="65" t="s">
        <v>91</v>
      </c>
      <c r="B130" s="66">
        <f>B132+B133+B135+B136+B137+B138+B139+B140+B141+B142+B143</f>
        <v>10000</v>
      </c>
      <c r="C130" s="66">
        <f>C132+C133+C135+C136+C137+C138+C139+C140+C141+C142+C143</f>
        <v>47892.920000000006</v>
      </c>
      <c r="D130" s="67">
        <f>D132+D133+D135+D136+D137+D138+D139+D140+D141+D142+D143</f>
        <v>16710.789999999997</v>
      </c>
    </row>
    <row r="131" spans="1:4" ht="12.75">
      <c r="A131" s="7" t="s">
        <v>7</v>
      </c>
      <c r="B131" s="15"/>
      <c r="C131" s="15"/>
      <c r="D131" s="17"/>
    </row>
    <row r="132" spans="1:4" ht="12.75">
      <c r="A132" s="14" t="s">
        <v>11</v>
      </c>
      <c r="B132" s="15">
        <v>2370</v>
      </c>
      <c r="C132" s="15">
        <v>9997.62</v>
      </c>
      <c r="D132" s="17">
        <v>6727.58</v>
      </c>
    </row>
    <row r="133" spans="1:4" ht="12.75">
      <c r="A133" s="14" t="s">
        <v>12</v>
      </c>
      <c r="B133" s="15">
        <v>500</v>
      </c>
      <c r="C133" s="15">
        <v>600</v>
      </c>
      <c r="D133" s="17">
        <v>598.45</v>
      </c>
    </row>
    <row r="134" spans="1:4" ht="12.75">
      <c r="A134" s="64" t="s">
        <v>9</v>
      </c>
      <c r="B134" s="21"/>
      <c r="C134" s="21"/>
      <c r="D134" s="17"/>
    </row>
    <row r="135" spans="1:4" ht="12.75">
      <c r="A135" s="14" t="s">
        <v>19</v>
      </c>
      <c r="B135" s="15">
        <v>2000</v>
      </c>
      <c r="C135" s="15">
        <v>3000</v>
      </c>
      <c r="D135" s="17">
        <v>993.41</v>
      </c>
    </row>
    <row r="136" spans="1:4" ht="12.75">
      <c r="A136" s="14" t="s">
        <v>20</v>
      </c>
      <c r="B136" s="15"/>
      <c r="C136" s="15">
        <v>20550</v>
      </c>
      <c r="D136" s="17">
        <v>205.8</v>
      </c>
    </row>
    <row r="137" spans="1:4" ht="12.75">
      <c r="A137" s="14" t="s">
        <v>21</v>
      </c>
      <c r="B137" s="15"/>
      <c r="C137" s="15">
        <v>100</v>
      </c>
      <c r="D137" s="17">
        <v>91.72</v>
      </c>
    </row>
    <row r="138" spans="1:4" ht="12.75">
      <c r="A138" s="14" t="s">
        <v>80</v>
      </c>
      <c r="B138" s="15">
        <v>3780</v>
      </c>
      <c r="C138" s="15">
        <v>8500</v>
      </c>
      <c r="D138" s="17">
        <v>6153.07</v>
      </c>
    </row>
    <row r="139" spans="1:4" ht="12.75">
      <c r="A139" s="14" t="s">
        <v>81</v>
      </c>
      <c r="B139" s="15"/>
      <c r="C139" s="15">
        <v>3210</v>
      </c>
      <c r="D139" s="17">
        <v>23.89</v>
      </c>
    </row>
    <row r="140" spans="1:4" ht="12.75">
      <c r="A140" s="14" t="s">
        <v>82</v>
      </c>
      <c r="B140" s="15">
        <v>1350</v>
      </c>
      <c r="C140" s="15"/>
      <c r="D140" s="17"/>
    </row>
    <row r="141" spans="1:4" ht="12.75">
      <c r="A141" s="14" t="s">
        <v>111</v>
      </c>
      <c r="B141" s="15"/>
      <c r="C141" s="15">
        <v>207.16</v>
      </c>
      <c r="D141" s="17">
        <v>207.15</v>
      </c>
    </row>
    <row r="142" spans="1:4" ht="12.75">
      <c r="A142" s="14" t="s">
        <v>112</v>
      </c>
      <c r="B142" s="15"/>
      <c r="C142" s="15">
        <v>1709.72</v>
      </c>
      <c r="D142" s="17">
        <v>1709.72</v>
      </c>
    </row>
    <row r="143" spans="1:4" ht="13.5" thickBot="1">
      <c r="A143" s="18" t="s">
        <v>8</v>
      </c>
      <c r="B143" s="22"/>
      <c r="C143" s="22">
        <v>18.42</v>
      </c>
      <c r="D143" s="20"/>
    </row>
    <row r="144" spans="1:4" ht="12.75">
      <c r="A144" s="65" t="s">
        <v>13</v>
      </c>
      <c r="B144" s="68">
        <f>B146+B147</f>
        <v>15000</v>
      </c>
      <c r="C144" s="68">
        <f>C146+C147</f>
        <v>2348.2</v>
      </c>
      <c r="D144" s="69">
        <f>D146+D147</f>
        <v>6.93</v>
      </c>
    </row>
    <row r="145" spans="1:4" ht="12.75">
      <c r="A145" s="7" t="s">
        <v>7</v>
      </c>
      <c r="B145" s="73"/>
      <c r="C145" s="73"/>
      <c r="D145" s="92"/>
    </row>
    <row r="146" spans="1:4" ht="12.75">
      <c r="A146" s="8" t="s">
        <v>83</v>
      </c>
      <c r="B146" s="73">
        <v>15000</v>
      </c>
      <c r="C146" s="73">
        <v>2338.2</v>
      </c>
      <c r="D146" s="92"/>
    </row>
    <row r="147" spans="1:6" ht="13.5" thickBot="1">
      <c r="A147" s="10" t="s">
        <v>84</v>
      </c>
      <c r="B147" s="93"/>
      <c r="C147" s="93">
        <v>10</v>
      </c>
      <c r="D147" s="94">
        <v>6.93</v>
      </c>
      <c r="F147" s="11"/>
    </row>
    <row r="148" spans="1:4" ht="16.5" thickBot="1">
      <c r="A148" s="13" t="s">
        <v>25</v>
      </c>
      <c r="B148" s="95">
        <f>B7+B15+B28+B48+B57+B122+B130+B144</f>
        <v>134120</v>
      </c>
      <c r="C148" s="95">
        <f>C7+C15+C28+C48+C57+C122+C130+C144</f>
        <v>404506.46</v>
      </c>
      <c r="D148" s="96">
        <f>D7+D15+D28+D48+D57+D122+D130+D144</f>
        <v>188611.81999999998</v>
      </c>
    </row>
    <row r="149" spans="2:4" ht="12.75">
      <c r="B149" s="97"/>
      <c r="C149" s="97"/>
      <c r="D149" s="97"/>
    </row>
    <row r="150" spans="2:4" ht="12.75">
      <c r="B150" s="97"/>
      <c r="C150" s="97"/>
      <c r="D150" s="97"/>
    </row>
    <row r="151" spans="2:4" ht="12.75">
      <c r="B151" s="97"/>
      <c r="C151" s="97"/>
      <c r="D151" s="97"/>
    </row>
    <row r="152" spans="2:4" ht="12.75">
      <c r="B152" s="97"/>
      <c r="C152" s="97"/>
      <c r="D152" s="97"/>
    </row>
    <row r="208" ht="17.25" customHeight="1"/>
  </sheetData>
  <sheetProtection/>
  <mergeCells count="3">
    <mergeCell ref="A2:D2"/>
    <mergeCell ref="A3:D3"/>
    <mergeCell ref="A5:A6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perSize="9" scale="95" r:id="rId1"/>
  <headerFooter alignWithMargins="0">
    <oddFooter>&amp;CStránka &amp;P&amp;RTab.č. 12 FRR - sumář</oddFoot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ek378</dc:creator>
  <cp:keywords/>
  <dc:description/>
  <cp:lastModifiedBy>378</cp:lastModifiedBy>
  <cp:lastPrinted>2016-04-27T08:21:36Z</cp:lastPrinted>
  <dcterms:created xsi:type="dcterms:W3CDTF">2003-05-29T06:21:43Z</dcterms:created>
  <dcterms:modified xsi:type="dcterms:W3CDTF">2016-04-27T08:21:59Z</dcterms:modified>
  <cp:category/>
  <cp:version/>
  <cp:contentType/>
  <cp:contentStatus/>
</cp:coreProperties>
</file>