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15" windowHeight="831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'List1'!$5:$6</definedName>
    <definedName name="_xlnm.Print_Area" localSheetId="0">'List1'!$A$1:$G$151</definedName>
  </definedNames>
  <calcPr fullCalcOnLoad="1"/>
</workbook>
</file>

<file path=xl/sharedStrings.xml><?xml version="1.0" encoding="utf-8"?>
<sst xmlns="http://schemas.openxmlformats.org/spreadsheetml/2006/main" count="159" uniqueCount="124">
  <si>
    <t>v tis. Kč</t>
  </si>
  <si>
    <t>schválený rozpočet</t>
  </si>
  <si>
    <t>upravený rozpočet</t>
  </si>
  <si>
    <t>celkem</t>
  </si>
  <si>
    <t>z toho z úvěru</t>
  </si>
  <si>
    <t>(rozpis akcí PO a a.s.  - samostatná tabulka)</t>
  </si>
  <si>
    <t>odvětví - název akce</t>
  </si>
  <si>
    <t>Přehled o čerpání výdajů z Fondu rozvoje a reprodukce Královéhradeckého  kraje v roce 2012</t>
  </si>
  <si>
    <t>kap. 18 - zastupitelstvo kraje</t>
  </si>
  <si>
    <t>v tom:</t>
  </si>
  <si>
    <t>kapitálové výdaje odvětví:</t>
  </si>
  <si>
    <t>kap. 19 - činnost krajského úřadu</t>
  </si>
  <si>
    <t>nerozděleno</t>
  </si>
  <si>
    <t>kap. 10 - doprava</t>
  </si>
  <si>
    <t>PO - investiční transfery</t>
  </si>
  <si>
    <t>kap. 12 - správa majetku kraje</t>
  </si>
  <si>
    <t>běžné výdaje odvětví:</t>
  </si>
  <si>
    <t>kap. 14 - školství</t>
  </si>
  <si>
    <t>PO - neinvestiční transfery</t>
  </si>
  <si>
    <t xml:space="preserve"> Gym. B. Něm. Hradec Králové - výměna střešní krytiny</t>
  </si>
  <si>
    <t>kap. 15 - zdravotnictví</t>
  </si>
  <si>
    <t>Oblastní nemocnice Jičín a. s.</t>
  </si>
  <si>
    <t>Oblastní nemocnice Náchod a. s.</t>
  </si>
  <si>
    <t xml:space="preserve">   II. Etapa Generelu ON Náchod a. s.</t>
  </si>
  <si>
    <t xml:space="preserve">   Stavební úpravy č. p. 635 v areálu nemocnice Opočno</t>
  </si>
  <si>
    <t>Oblastní nemocnice Rychnov nad Kněžnou a. s.</t>
  </si>
  <si>
    <t xml:space="preserve">   Demolice komína</t>
  </si>
  <si>
    <t>Oblastní nemocnice Trutnov a. s.</t>
  </si>
  <si>
    <t>Městská nemocnice Dvůr Králové nad Labem a. s.</t>
  </si>
  <si>
    <t xml:space="preserve">   Staveb. úpr. výkon. sálku urologie a vstupu do objektu NP</t>
  </si>
  <si>
    <t>Sdružení ozdravoven a léčeben okresu Trutnov</t>
  </si>
  <si>
    <t>investiční transfery a.s.</t>
  </si>
  <si>
    <t xml:space="preserve">   Oprava krytin strav. prov., garáží a náhr. zdroje nem. NB</t>
  </si>
  <si>
    <t xml:space="preserve">   Oprava krytiny dopravní zdravotní služby</t>
  </si>
  <si>
    <t xml:space="preserve">   Oprava krytiny objektu biochemie a mikrobiologie</t>
  </si>
  <si>
    <t xml:space="preserve">   Oprava 2 výtahů a vchodových partií v Horní nemocnici</t>
  </si>
  <si>
    <t xml:space="preserve">   Oprava krytiny na hlavním objektu nemocnice Broumov</t>
  </si>
  <si>
    <t xml:space="preserve">   Opr. pláště, inter., soc.zař., vým.oken, vchod.dveří LDN Jar.</t>
  </si>
  <si>
    <t xml:space="preserve">   Oprava podlahových krytin v interním pavilonu</t>
  </si>
  <si>
    <t xml:space="preserve">   Oprava kompresorové stanice - rozvod medicinálních plynů</t>
  </si>
  <si>
    <t>kap. 16 - kultura</t>
  </si>
  <si>
    <t>kap. 28 - sociální věci</t>
  </si>
  <si>
    <t>nerozděleno:</t>
  </si>
  <si>
    <t>poplatky</t>
  </si>
  <si>
    <t>Úhrn</t>
  </si>
  <si>
    <t xml:space="preserve">   Stavební úpravy</t>
  </si>
  <si>
    <t xml:space="preserve">   Nákup kopírovacích/multifunkčních strojů</t>
  </si>
  <si>
    <t xml:space="preserve">   Nákup automobilů</t>
  </si>
  <si>
    <t>kap. 02 - životní prostředí a zemědělství</t>
  </si>
  <si>
    <t xml:space="preserve">   Protihluk.opatření na silniční síti</t>
  </si>
  <si>
    <t xml:space="preserve">   Lodín - rekonstrukce komunikace</t>
  </si>
  <si>
    <t xml:space="preserve">   Jičín - okružní křižovatka Letná</t>
  </si>
  <si>
    <t xml:space="preserve">   Hořice - dlažba</t>
  </si>
  <si>
    <t xml:space="preserve">   Dvůr Králové nad Labem (JUTA)</t>
  </si>
  <si>
    <t xml:space="preserve">   Propust Dolní Kalná</t>
  </si>
  <si>
    <t xml:space="preserve">   Hradec Králové, ul.Kladská</t>
  </si>
  <si>
    <t xml:space="preserve">   Suchý Důl, havárie opěrné zdi</t>
  </si>
  <si>
    <t xml:space="preserve">   Solnice, RŽK</t>
  </si>
  <si>
    <t xml:space="preserve">   Podkost - odvodnění a úprava vozovky</t>
  </si>
  <si>
    <t xml:space="preserve">   Rybná nad Zdobnicí, op.zeď, 2.etapa</t>
  </si>
  <si>
    <t xml:space="preserve">   Javornice, násypový svah - 2.etapa</t>
  </si>
  <si>
    <t xml:space="preserve">   meteorolog.stanice pro zimní údržbu silnic</t>
  </si>
  <si>
    <t xml:space="preserve">   rekonstrukce silnice Borohrádek-náměstí</t>
  </si>
  <si>
    <t xml:space="preserve">   Lupenice, sanace svahu</t>
  </si>
  <si>
    <t xml:space="preserve">   Bartošovice,reko silnic a mostu</t>
  </si>
  <si>
    <t xml:space="preserve">   Dvůr Králové nad Labem - 2 etapa</t>
  </si>
  <si>
    <t xml:space="preserve">   Nová Paka, sanace komunikace</t>
  </si>
  <si>
    <t xml:space="preserve">   II/300/Miletín - vjezdy</t>
  </si>
  <si>
    <t xml:space="preserve">Archeopark pravěku ve Všestarech </t>
  </si>
  <si>
    <t xml:space="preserve">   Oprava tarasní (opěrné) zdi v Opočně  </t>
  </si>
  <si>
    <t xml:space="preserve">   Oprava pomníku "Baterie mrtvých na Chlumu"</t>
  </si>
  <si>
    <t xml:space="preserve">   Archeopark pravěku ve Všestarech </t>
  </si>
  <si>
    <t xml:space="preserve">   Realizace rozdělení přípojek vody, plynu a elektřiny - Nemocnice Opočno</t>
  </si>
  <si>
    <t xml:space="preserve">   Sanace svahu u parkoviště Oblastní nemocnice Náchod</t>
  </si>
  <si>
    <t xml:space="preserve">   Studie proveditelnosti na realizaci stravovacího zařízení a tělocvičny - Ústav hluchoněmých</t>
  </si>
  <si>
    <t xml:space="preserve">   PD rekonstrukce oplocení objektu nemocnice Jičín</t>
  </si>
  <si>
    <t xml:space="preserve">   Strukturovaná kabeláž v nemocnici Nový Bydžov</t>
  </si>
  <si>
    <t xml:space="preserve">   Modernizace a dostavba ON Náchod a. s.</t>
  </si>
  <si>
    <t xml:space="preserve">   Výstavba lůžkového výtahu do objektu lůžkové rehabilitace</t>
  </si>
  <si>
    <t xml:space="preserve">   Rekonsrukce objektu psychiatrie Nové Město</t>
  </si>
  <si>
    <t xml:space="preserve">   Stav.úpr.prac.OKB, zříz.ambul. a odpad.hosp.-soustř.odp.Br.</t>
  </si>
  <si>
    <t xml:space="preserve">   Demolice stávající kotelny</t>
  </si>
  <si>
    <t xml:space="preserve">   Stav. úpravy v interním pavilonu, zříz. odd. násl. lůžk. péče</t>
  </si>
  <si>
    <t xml:space="preserve">   Statický pos. a PD parkoviště a opěrné zdi u inter. pavilonu</t>
  </si>
  <si>
    <t xml:space="preserve">   Stavební úpravy odd. gastroenterologie interního pavilonu</t>
  </si>
  <si>
    <t xml:space="preserve">   Rekonstrukce výtahu v hlavní budově</t>
  </si>
  <si>
    <t xml:space="preserve">   Fin. spoluúč. na "Odstr. hav. stavu bud. č. p. 185 Karkulka"</t>
  </si>
  <si>
    <t xml:space="preserve">   DO Svatý Petr, zateplení objektu č. p. 50 Sport</t>
  </si>
  <si>
    <t xml:space="preserve">   DO Svatý Petr, PD na stavební úpravy č. p. 58</t>
  </si>
  <si>
    <t>neinvestiční transfery a.s.</t>
  </si>
  <si>
    <t xml:space="preserve">   Oprava topného kanálu</t>
  </si>
  <si>
    <t xml:space="preserve">   Úprava vstupu do objektu ARO a dětského oddělení</t>
  </si>
  <si>
    <t xml:space="preserve">   Výměna antistatických krytin na operačních sálech</t>
  </si>
  <si>
    <t xml:space="preserve">   Oprava kanalizace I. a II. etapa</t>
  </si>
  <si>
    <t xml:space="preserve">   Oprava podlahy, elektroinstal., bezp. prvky BOZP v kot. NB</t>
  </si>
  <si>
    <t xml:space="preserve">   Výměna krytiny objektu psychiatrie Nové Město</t>
  </si>
  <si>
    <t xml:space="preserve">   Výměna oken v objektu dialýzy a OKB</t>
  </si>
  <si>
    <t xml:space="preserve">   Oprava kanalizační přípojky - havárie</t>
  </si>
  <si>
    <t xml:space="preserve">   Oprava krytiny a výměna 7 ks protipožárních dveří</t>
  </si>
  <si>
    <t xml:space="preserve">   Oprava přístupového schodiště do objektu násl. rehab. péče</t>
  </si>
  <si>
    <t xml:space="preserve">   Oprava přístup. kom. k obj. chirurgie a ortopedie, údržby</t>
  </si>
  <si>
    <t xml:space="preserve">   Oprava komunikace ke garážím RZP</t>
  </si>
  <si>
    <t xml:space="preserve">   Havárie teplovodního potrubí u objektu nukleární medicíny</t>
  </si>
  <si>
    <t xml:space="preserve">   Oprava výtahu pro transfuzní stanici</t>
  </si>
  <si>
    <t xml:space="preserve">   Oprava komunikací v areálu nemocnice</t>
  </si>
  <si>
    <t xml:space="preserve">   Výměna podlahových krytin v části objektu interního oddělení</t>
  </si>
  <si>
    <t xml:space="preserve">   Výměna oken v objektu jídelny a kuchyňského provozu</t>
  </si>
  <si>
    <t xml:space="preserve">   Havarijní stav sedlové střechy pavilonu OKB</t>
  </si>
  <si>
    <t xml:space="preserve">   Stavební opravy budov v souladu s pož. vyhl. č. 221/2010 Sb.</t>
  </si>
  <si>
    <t>Městská nemocnice a. s., Dvůr Králové nad Labem</t>
  </si>
  <si>
    <t xml:space="preserve">   Stavební opravy pracoviště JIP</t>
  </si>
  <si>
    <t>PO investiřní transfery</t>
  </si>
  <si>
    <t xml:space="preserve">   Galerie výtvarného umění v Náchodě - Sanační úpravy </t>
  </si>
  <si>
    <t xml:space="preserve">PO - investiční transfery </t>
  </si>
  <si>
    <t xml:space="preserve">PO - neinvestiční transfery </t>
  </si>
  <si>
    <t xml:space="preserve">   Projektová dokumentace přestavby objektu DD Borohrádek</t>
  </si>
  <si>
    <t xml:space="preserve">   Výstavba a reko DDz Teplice n/M. na zvl. režim</t>
  </si>
  <si>
    <t xml:space="preserve">   DD Černožice - oprava střechy stávající budovy</t>
  </si>
  <si>
    <t>nerozděleno na odvětví:</t>
  </si>
  <si>
    <t xml:space="preserve">  Rekonstrukce 4. patra přístavby pro Pedagogicko - psychologickou poradnu - Hluchák</t>
  </si>
  <si>
    <t xml:space="preserve">   DpS Pilníkov - kompletní oprava střechy</t>
  </si>
  <si>
    <t xml:space="preserve">   Galerie moderního umění  Hr. Králové - Projektová  dokum.</t>
  </si>
  <si>
    <t>skutečnost k  31.12. 2012</t>
  </si>
  <si>
    <t>Tab.č. 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</si>
</sst>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"/>
  </numFmts>
  <fonts count="44">
    <font>
      <sz val="10"/>
      <name val="Arial CE"/>
      <family val="0"/>
    </font>
    <font>
      <sz val="7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3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5">
    <xf numFmtId="3" fontId="0" fillId="0" borderId="0" xfId="0" applyAlignment="1">
      <alignment/>
    </xf>
    <xf numFmtId="3" fontId="0" fillId="0" borderId="10" xfId="0" applyBorder="1" applyAlignment="1">
      <alignment/>
    </xf>
    <xf numFmtId="3" fontId="0" fillId="0" borderId="11" xfId="0" applyBorder="1" applyAlignment="1">
      <alignment/>
    </xf>
    <xf numFmtId="3" fontId="0" fillId="0" borderId="12" xfId="0" applyBorder="1" applyAlignment="1">
      <alignment/>
    </xf>
    <xf numFmtId="3" fontId="0" fillId="0" borderId="13" xfId="0" applyBorder="1" applyAlignment="1">
      <alignment horizontal="center" vertical="center" wrapText="1"/>
    </xf>
    <xf numFmtId="3" fontId="0" fillId="0" borderId="14" xfId="0" applyBorder="1" applyAlignment="1">
      <alignment horizontal="center" vertical="center" wrapText="1"/>
    </xf>
    <xf numFmtId="3" fontId="0" fillId="0" borderId="15" xfId="0" applyBorder="1" applyAlignment="1">
      <alignment horizontal="center" vertical="center" wrapText="1"/>
    </xf>
    <xf numFmtId="3" fontId="0" fillId="0" borderId="16" xfId="0" applyBorder="1" applyAlignment="1">
      <alignment horizontal="center" vertical="center" wrapText="1"/>
    </xf>
    <xf numFmtId="3" fontId="0" fillId="0" borderId="0" xfId="0" applyAlignment="1">
      <alignment horizontal="right"/>
    </xf>
    <xf numFmtId="3" fontId="4" fillId="0" borderId="17" xfId="0" applyFont="1" applyBorder="1" applyAlignment="1">
      <alignment/>
    </xf>
    <xf numFmtId="3" fontId="5" fillId="0" borderId="11" xfId="0" applyFont="1" applyBorder="1" applyAlignment="1">
      <alignment/>
    </xf>
    <xf numFmtId="3" fontId="0" fillId="0" borderId="10" xfId="0" applyFont="1" applyBorder="1" applyAlignment="1">
      <alignment/>
    </xf>
    <xf numFmtId="3" fontId="0" fillId="0" borderId="10" xfId="0" applyBorder="1" applyAlignment="1">
      <alignment wrapText="1"/>
    </xf>
    <xf numFmtId="3" fontId="0" fillId="0" borderId="11" xfId="0" applyFont="1" applyBorder="1" applyAlignment="1">
      <alignment/>
    </xf>
    <xf numFmtId="0" fontId="6" fillId="0" borderId="10" xfId="0" applyNumberFormat="1" applyFont="1" applyFill="1" applyBorder="1" applyAlignment="1">
      <alignment/>
    </xf>
    <xf numFmtId="164" fontId="0" fillId="0" borderId="18" xfId="38" applyNumberFormat="1" applyFont="1" applyFill="1" applyBorder="1" applyAlignment="1">
      <alignment/>
    </xf>
    <xf numFmtId="3" fontId="0" fillId="0" borderId="19" xfId="0" applyBorder="1" applyAlignment="1">
      <alignment/>
    </xf>
    <xf numFmtId="0" fontId="6" fillId="33" borderId="19" xfId="0" applyNumberFormat="1" applyFont="1" applyFill="1" applyBorder="1" applyAlignment="1">
      <alignment horizontal="left"/>
    </xf>
    <xf numFmtId="0" fontId="7" fillId="33" borderId="19" xfId="0" applyNumberFormat="1" applyFont="1" applyFill="1" applyBorder="1" applyAlignment="1">
      <alignment horizontal="left"/>
    </xf>
    <xf numFmtId="0" fontId="6" fillId="0" borderId="19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 wrapText="1"/>
    </xf>
    <xf numFmtId="0" fontId="6" fillId="0" borderId="21" xfId="0" applyNumberFormat="1" applyFont="1" applyFill="1" applyBorder="1" applyAlignment="1">
      <alignment horizontal="left"/>
    </xf>
    <xf numFmtId="3" fontId="8" fillId="0" borderId="22" xfId="0" applyFont="1" applyBorder="1" applyAlignment="1">
      <alignment/>
    </xf>
    <xf numFmtId="3" fontId="9" fillId="0" borderId="23" xfId="0" applyFont="1" applyBorder="1" applyAlignment="1">
      <alignment/>
    </xf>
    <xf numFmtId="3" fontId="0" fillId="0" borderId="24" xfId="0" applyBorder="1" applyAlignment="1">
      <alignment/>
    </xf>
    <xf numFmtId="3" fontId="5" fillId="0" borderId="10" xfId="0" applyFont="1" applyBorder="1" applyAlignment="1">
      <alignment/>
    </xf>
    <xf numFmtId="3" fontId="0" fillId="0" borderId="11" xfId="0" applyBorder="1" applyAlignment="1">
      <alignment wrapText="1"/>
    </xf>
    <xf numFmtId="164" fontId="0" fillId="0" borderId="25" xfId="38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 wrapText="1"/>
    </xf>
    <xf numFmtId="3" fontId="0" fillId="0" borderId="12" xfId="0" applyBorder="1" applyAlignment="1">
      <alignment vertical="center" wrapText="1" readingOrder="1"/>
    </xf>
    <xf numFmtId="3" fontId="4" fillId="0" borderId="26" xfId="0" applyFont="1" applyBorder="1" applyAlignment="1">
      <alignment vertical="center" wrapText="1" readingOrder="1"/>
    </xf>
    <xf numFmtId="164" fontId="4" fillId="0" borderId="27" xfId="38" applyNumberFormat="1" applyFont="1" applyFill="1" applyBorder="1" applyAlignment="1">
      <alignment/>
    </xf>
    <xf numFmtId="164" fontId="0" fillId="0" borderId="28" xfId="38" applyNumberFormat="1" applyFont="1" applyFill="1" applyBorder="1" applyAlignment="1">
      <alignment/>
    </xf>
    <xf numFmtId="165" fontId="0" fillId="0" borderId="29" xfId="0" applyNumberFormat="1" applyFill="1" applyBorder="1" applyAlignment="1">
      <alignment/>
    </xf>
    <xf numFmtId="3" fontId="0" fillId="0" borderId="28" xfId="0" applyFill="1" applyBorder="1" applyAlignment="1">
      <alignment/>
    </xf>
    <xf numFmtId="3" fontId="0" fillId="0" borderId="30" xfId="0" applyFill="1" applyBorder="1" applyAlignment="1">
      <alignment/>
    </xf>
    <xf numFmtId="164" fontId="0" fillId="0" borderId="13" xfId="38" applyNumberFormat="1" applyFont="1" applyFill="1" applyBorder="1" applyAlignment="1">
      <alignment/>
    </xf>
    <xf numFmtId="165" fontId="0" fillId="0" borderId="15" xfId="0" applyNumberFormat="1" applyFill="1" applyBorder="1" applyAlignment="1">
      <alignment/>
    </xf>
    <xf numFmtId="164" fontId="0" fillId="0" borderId="13" xfId="38" applyNumberFormat="1" applyFont="1" applyFill="1" applyBorder="1" applyAlignment="1">
      <alignment/>
    </xf>
    <xf numFmtId="3" fontId="0" fillId="0" borderId="16" xfId="0" applyFill="1" applyBorder="1" applyAlignment="1">
      <alignment/>
    </xf>
    <xf numFmtId="164" fontId="0" fillId="0" borderId="18" xfId="38" applyNumberFormat="1" applyFont="1" applyFill="1" applyBorder="1" applyAlignment="1">
      <alignment/>
    </xf>
    <xf numFmtId="165" fontId="0" fillId="0" borderId="31" xfId="0" applyNumberFormat="1" applyFill="1" applyBorder="1" applyAlignment="1">
      <alignment/>
    </xf>
    <xf numFmtId="3" fontId="0" fillId="0" borderId="18" xfId="0" applyFill="1" applyBorder="1" applyAlignment="1">
      <alignment/>
    </xf>
    <xf numFmtId="3" fontId="0" fillId="0" borderId="32" xfId="0" applyFill="1" applyBorder="1" applyAlignment="1">
      <alignment/>
    </xf>
    <xf numFmtId="164" fontId="0" fillId="0" borderId="18" xfId="38" applyNumberFormat="1" applyFont="1" applyFill="1" applyBorder="1" applyAlignment="1">
      <alignment horizontal="right"/>
    </xf>
    <xf numFmtId="164" fontId="0" fillId="0" borderId="28" xfId="38" applyNumberFormat="1" applyFont="1" applyFill="1" applyBorder="1" applyAlignment="1">
      <alignment horizontal="right"/>
    </xf>
    <xf numFmtId="164" fontId="0" fillId="0" borderId="33" xfId="38" applyNumberFormat="1" applyFont="1" applyFill="1" applyBorder="1" applyAlignment="1">
      <alignment horizontal="right"/>
    </xf>
    <xf numFmtId="164" fontId="0" fillId="0" borderId="33" xfId="38" applyNumberFormat="1" applyFont="1" applyFill="1" applyBorder="1" applyAlignment="1">
      <alignment/>
    </xf>
    <xf numFmtId="165" fontId="0" fillId="0" borderId="34" xfId="0" applyNumberFormat="1" applyFill="1" applyBorder="1" applyAlignment="1">
      <alignment/>
    </xf>
    <xf numFmtId="3" fontId="0" fillId="0" borderId="35" xfId="0" applyFill="1" applyBorder="1" applyAlignment="1">
      <alignment/>
    </xf>
    <xf numFmtId="165" fontId="0" fillId="0" borderId="18" xfId="0" applyNumberFormat="1" applyFill="1" applyBorder="1" applyAlignment="1">
      <alignment/>
    </xf>
    <xf numFmtId="37" fontId="0" fillId="0" borderId="18" xfId="38" applyFont="1" applyFill="1" applyBorder="1" applyAlignment="1">
      <alignment/>
    </xf>
    <xf numFmtId="3" fontId="1" fillId="0" borderId="18" xfId="0" applyFont="1" applyFill="1" applyBorder="1" applyAlignment="1">
      <alignment/>
    </xf>
    <xf numFmtId="165" fontId="0" fillId="0" borderId="28" xfId="0" applyNumberFormat="1" applyFill="1" applyBorder="1" applyAlignment="1">
      <alignment/>
    </xf>
    <xf numFmtId="164" fontId="0" fillId="0" borderId="28" xfId="38" applyNumberFormat="1" applyFont="1" applyFill="1" applyBorder="1" applyAlignment="1">
      <alignment/>
    </xf>
    <xf numFmtId="164" fontId="0" fillId="0" borderId="32" xfId="38" applyNumberFormat="1" applyFont="1" applyFill="1" applyBorder="1" applyAlignment="1">
      <alignment/>
    </xf>
    <xf numFmtId="3" fontId="0" fillId="0" borderId="31" xfId="0" applyFill="1" applyBorder="1" applyAlignment="1">
      <alignment/>
    </xf>
    <xf numFmtId="165" fontId="4" fillId="0" borderId="18" xfId="38" applyNumberFormat="1" applyFont="1" applyFill="1" applyBorder="1" applyAlignment="1">
      <alignment/>
    </xf>
    <xf numFmtId="3" fontId="0" fillId="0" borderId="18" xfId="38" applyNumberFormat="1" applyFont="1" applyFill="1" applyBorder="1" applyAlignment="1">
      <alignment horizontal="center"/>
    </xf>
    <xf numFmtId="3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 horizontal="center"/>
    </xf>
    <xf numFmtId="3" fontId="0" fillId="0" borderId="18" xfId="38" applyNumberFormat="1" applyFont="1" applyFill="1" applyBorder="1" applyAlignment="1">
      <alignment/>
    </xf>
    <xf numFmtId="3" fontId="4" fillId="0" borderId="18" xfId="38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0" fillId="0" borderId="13" xfId="38" applyNumberFormat="1" applyFont="1" applyFill="1" applyBorder="1" applyAlignment="1">
      <alignment/>
    </xf>
    <xf numFmtId="164" fontId="0" fillId="0" borderId="16" xfId="38" applyNumberFormat="1" applyFont="1" applyFill="1" applyBorder="1" applyAlignment="1">
      <alignment/>
    </xf>
    <xf numFmtId="1" fontId="0" fillId="0" borderId="28" xfId="38" applyNumberFormat="1" applyFont="1" applyFill="1" applyBorder="1" applyAlignment="1">
      <alignment/>
    </xf>
    <xf numFmtId="1" fontId="0" fillId="0" borderId="29" xfId="0" applyNumberFormat="1" applyFill="1" applyBorder="1" applyAlignment="1">
      <alignment/>
    </xf>
    <xf numFmtId="1" fontId="0" fillId="0" borderId="28" xfId="0" applyNumberFormat="1" applyFill="1" applyBorder="1" applyAlignment="1">
      <alignment/>
    </xf>
    <xf numFmtId="1" fontId="0" fillId="0" borderId="30" xfId="0" applyNumberFormat="1" applyFill="1" applyBorder="1" applyAlignment="1">
      <alignment/>
    </xf>
    <xf numFmtId="164" fontId="0" fillId="0" borderId="36" xfId="38" applyNumberFormat="1" applyFont="1" applyFill="1" applyBorder="1" applyAlignment="1">
      <alignment/>
    </xf>
    <xf numFmtId="164" fontId="0" fillId="0" borderId="37" xfId="38" applyNumberFormat="1" applyFont="1" applyFill="1" applyBorder="1" applyAlignment="1">
      <alignment/>
    </xf>
    <xf numFmtId="164" fontId="0" fillId="0" borderId="35" xfId="38" applyNumberFormat="1" applyFont="1" applyFill="1" applyBorder="1" applyAlignment="1">
      <alignment/>
    </xf>
    <xf numFmtId="164" fontId="0" fillId="0" borderId="27" xfId="38" applyNumberFormat="1" applyFont="1" applyFill="1" applyBorder="1" applyAlignment="1">
      <alignment/>
    </xf>
    <xf numFmtId="165" fontId="0" fillId="0" borderId="38" xfId="0" applyNumberFormat="1" applyFill="1" applyBorder="1" applyAlignment="1">
      <alignment/>
    </xf>
    <xf numFmtId="3" fontId="0" fillId="0" borderId="39" xfId="0" applyFill="1" applyBorder="1" applyAlignment="1">
      <alignment/>
    </xf>
    <xf numFmtId="164" fontId="4" fillId="0" borderId="40" xfId="38" applyNumberFormat="1" applyFont="1" applyFill="1" applyBorder="1" applyAlignment="1">
      <alignment/>
    </xf>
    <xf numFmtId="164" fontId="4" fillId="0" borderId="41" xfId="38" applyNumberFormat="1" applyFont="1" applyFill="1" applyBorder="1" applyAlignment="1">
      <alignment/>
    </xf>
    <xf numFmtId="3" fontId="4" fillId="34" borderId="42" xfId="0" applyFont="1" applyFill="1" applyBorder="1" applyAlignment="1">
      <alignment/>
    </xf>
    <xf numFmtId="164" fontId="4" fillId="34" borderId="43" xfId="38" applyNumberFormat="1" applyFont="1" applyFill="1" applyBorder="1" applyAlignment="1">
      <alignment/>
    </xf>
    <xf numFmtId="164" fontId="4" fillId="34" borderId="44" xfId="38" applyNumberFormat="1" applyFont="1" applyFill="1" applyBorder="1" applyAlignment="1">
      <alignment/>
    </xf>
    <xf numFmtId="3" fontId="4" fillId="34" borderId="11" xfId="0" applyFont="1" applyFill="1" applyBorder="1" applyAlignment="1">
      <alignment/>
    </xf>
    <xf numFmtId="164" fontId="4" fillId="34" borderId="28" xfId="38" applyNumberFormat="1" applyFont="1" applyFill="1" applyBorder="1" applyAlignment="1">
      <alignment/>
    </xf>
    <xf numFmtId="164" fontId="4" fillId="34" borderId="43" xfId="38" applyNumberFormat="1" applyFont="1" applyFill="1" applyBorder="1" applyAlignment="1">
      <alignment vertical="center"/>
    </xf>
    <xf numFmtId="164" fontId="4" fillId="34" borderId="44" xfId="38" applyNumberFormat="1" applyFont="1" applyFill="1" applyBorder="1" applyAlignment="1">
      <alignment vertical="center"/>
    </xf>
    <xf numFmtId="164" fontId="9" fillId="0" borderId="41" xfId="38" applyNumberFormat="1" applyFont="1" applyBorder="1" applyAlignment="1">
      <alignment horizontal="right" vertical="center"/>
    </xf>
    <xf numFmtId="164" fontId="9" fillId="0" borderId="40" xfId="38" applyNumberFormat="1" applyFont="1" applyBorder="1" applyAlignment="1">
      <alignment horizontal="right" vertical="center"/>
    </xf>
    <xf numFmtId="164" fontId="9" fillId="0" borderId="45" xfId="38" applyNumberFormat="1" applyFont="1" applyBorder="1" applyAlignment="1">
      <alignment horizontal="right" vertical="center"/>
    </xf>
    <xf numFmtId="0" fontId="6" fillId="0" borderId="11" xfId="0" applyNumberFormat="1" applyFont="1" applyFill="1" applyBorder="1" applyAlignment="1">
      <alignment/>
    </xf>
    <xf numFmtId="37" fontId="0" fillId="0" borderId="28" xfId="38" applyFont="1" applyFill="1" applyBorder="1" applyAlignment="1">
      <alignment/>
    </xf>
    <xf numFmtId="0" fontId="6" fillId="0" borderId="12" xfId="0" applyNumberFormat="1" applyFont="1" applyFill="1" applyBorder="1" applyAlignment="1">
      <alignment/>
    </xf>
    <xf numFmtId="3" fontId="0" fillId="0" borderId="33" xfId="0" applyFill="1" applyBorder="1" applyAlignment="1">
      <alignment/>
    </xf>
    <xf numFmtId="37" fontId="0" fillId="0" borderId="33" xfId="38" applyFont="1" applyFill="1" applyBorder="1" applyAlignment="1">
      <alignment/>
    </xf>
    <xf numFmtId="164" fontId="0" fillId="0" borderId="33" xfId="38" applyNumberFormat="1" applyFont="1" applyFill="1" applyBorder="1" applyAlignment="1">
      <alignment/>
    </xf>
    <xf numFmtId="0" fontId="6" fillId="33" borderId="20" xfId="0" applyNumberFormat="1" applyFont="1" applyFill="1" applyBorder="1" applyAlignment="1">
      <alignment horizontal="left"/>
    </xf>
    <xf numFmtId="3" fontId="0" fillId="0" borderId="28" xfId="0" applyNumberFormat="1" applyFill="1" applyBorder="1" applyAlignment="1">
      <alignment/>
    </xf>
    <xf numFmtId="164" fontId="0" fillId="0" borderId="30" xfId="38" applyNumberFormat="1" applyFont="1" applyFill="1" applyBorder="1" applyAlignment="1">
      <alignment/>
    </xf>
    <xf numFmtId="0" fontId="6" fillId="33" borderId="46" xfId="0" applyNumberFormat="1" applyFont="1" applyFill="1" applyBorder="1" applyAlignment="1">
      <alignment horizontal="left"/>
    </xf>
    <xf numFmtId="3" fontId="0" fillId="0" borderId="33" xfId="0" applyNumberFormat="1" applyFill="1" applyBorder="1" applyAlignment="1">
      <alignment/>
    </xf>
    <xf numFmtId="0" fontId="6" fillId="0" borderId="11" xfId="0" applyNumberFormat="1" applyFont="1" applyFill="1" applyBorder="1" applyAlignment="1">
      <alignment horizontal="left"/>
    </xf>
    <xf numFmtId="3" fontId="0" fillId="0" borderId="28" xfId="38" applyNumberFormat="1" applyFont="1" applyFill="1" applyBorder="1" applyAlignment="1">
      <alignment/>
    </xf>
    <xf numFmtId="0" fontId="6" fillId="0" borderId="46" xfId="0" applyNumberFormat="1" applyFont="1" applyFill="1" applyBorder="1" applyAlignment="1">
      <alignment horizontal="left"/>
    </xf>
    <xf numFmtId="3" fontId="0" fillId="0" borderId="33" xfId="38" applyNumberFormat="1" applyFont="1" applyFill="1" applyBorder="1" applyAlignment="1">
      <alignment/>
    </xf>
    <xf numFmtId="3" fontId="0" fillId="0" borderId="47" xfId="0" applyBorder="1" applyAlignment="1">
      <alignment horizontal="center" vertical="center" wrapText="1"/>
    </xf>
    <xf numFmtId="3" fontId="0" fillId="0" borderId="48" xfId="0" applyBorder="1" applyAlignment="1">
      <alignment horizontal="center" vertical="center" wrapText="1"/>
    </xf>
    <xf numFmtId="3" fontId="0" fillId="0" borderId="49" xfId="0" applyBorder="1" applyAlignment="1">
      <alignment horizontal="center" vertical="center" wrapText="1"/>
    </xf>
    <xf numFmtId="3" fontId="0" fillId="0" borderId="22" xfId="0" applyBorder="1" applyAlignment="1">
      <alignment horizontal="center" vertical="center" wrapText="1"/>
    </xf>
    <xf numFmtId="3" fontId="0" fillId="0" borderId="50" xfId="0" applyBorder="1" applyAlignment="1">
      <alignment horizontal="center" vertical="center" wrapText="1"/>
    </xf>
    <xf numFmtId="3" fontId="0" fillId="0" borderId="51" xfId="0" applyBorder="1" applyAlignment="1">
      <alignment horizontal="center" vertical="center" wrapText="1"/>
    </xf>
    <xf numFmtId="3" fontId="2" fillId="35" borderId="0" xfId="0" applyFont="1" applyFill="1" applyAlignment="1">
      <alignment horizontal="center" vertical="center" wrapText="1"/>
    </xf>
    <xf numFmtId="3" fontId="3" fillId="35" borderId="0" xfId="0" applyFont="1" applyFill="1" applyAlignment="1">
      <alignment horizontal="center" vertical="center" wrapText="1"/>
    </xf>
    <xf numFmtId="3" fontId="0" fillId="35" borderId="0" xfId="0" applyFill="1" applyAlignment="1">
      <alignment/>
    </xf>
    <xf numFmtId="3" fontId="0" fillId="0" borderId="0" xfId="0" applyAlignment="1">
      <alignment/>
    </xf>
    <xf numFmtId="3" fontId="0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tabSelected="1" zoomScalePageLayoutView="0" workbookViewId="0" topLeftCell="A1">
      <selection activeCell="H2" sqref="H2"/>
    </sheetView>
  </sheetViews>
  <sheetFormatPr defaultColWidth="9.00390625" defaultRowHeight="12.75"/>
  <cols>
    <col min="1" max="1" width="51.625" style="0" customWidth="1"/>
    <col min="2" max="2" width="14.375" style="0" customWidth="1"/>
    <col min="3" max="3" width="12.75390625" style="0" customWidth="1"/>
    <col min="4" max="4" width="14.375" style="0" customWidth="1"/>
    <col min="5" max="5" width="12.75390625" style="0" customWidth="1"/>
    <col min="6" max="6" width="14.625" style="0" customWidth="1"/>
    <col min="7" max="8" width="12.75390625" style="0" customWidth="1"/>
  </cols>
  <sheetData>
    <row r="1" ht="12.75">
      <c r="G1" t="s">
        <v>123</v>
      </c>
    </row>
    <row r="2" spans="1:7" ht="25.5" customHeight="1">
      <c r="A2" s="110" t="s">
        <v>7</v>
      </c>
      <c r="B2" s="110"/>
      <c r="C2" s="110"/>
      <c r="D2" s="110"/>
      <c r="E2" s="111"/>
      <c r="F2" s="112"/>
      <c r="G2" s="113"/>
    </row>
    <row r="3" spans="1:7" ht="12.75" customHeight="1">
      <c r="A3" s="114" t="s">
        <v>5</v>
      </c>
      <c r="B3" s="114"/>
      <c r="C3" s="114"/>
      <c r="D3" s="114"/>
      <c r="E3" s="114"/>
      <c r="F3" s="113"/>
      <c r="G3" s="113"/>
    </row>
    <row r="4" ht="13.5" thickBot="1">
      <c r="G4" s="8" t="s">
        <v>0</v>
      </c>
    </row>
    <row r="5" spans="1:7" ht="13.5" customHeight="1">
      <c r="A5" s="106" t="s">
        <v>6</v>
      </c>
      <c r="B5" s="104" t="s">
        <v>1</v>
      </c>
      <c r="C5" s="108"/>
      <c r="D5" s="109" t="s">
        <v>2</v>
      </c>
      <c r="E5" s="109"/>
      <c r="F5" s="104" t="s">
        <v>122</v>
      </c>
      <c r="G5" s="105"/>
    </row>
    <row r="6" spans="1:7" ht="13.5" customHeight="1" thickBot="1">
      <c r="A6" s="107"/>
      <c r="B6" s="4" t="s">
        <v>3</v>
      </c>
      <c r="C6" s="4" t="s">
        <v>4</v>
      </c>
      <c r="D6" s="5" t="s">
        <v>3</v>
      </c>
      <c r="E6" s="6" t="s">
        <v>4</v>
      </c>
      <c r="F6" s="4" t="s">
        <v>3</v>
      </c>
      <c r="G6" s="7" t="s">
        <v>4</v>
      </c>
    </row>
    <row r="7" spans="1:7" ht="12.75">
      <c r="A7" s="79" t="s">
        <v>8</v>
      </c>
      <c r="B7" s="84">
        <v>0</v>
      </c>
      <c r="C7" s="80">
        <v>0</v>
      </c>
      <c r="D7" s="84">
        <v>14</v>
      </c>
      <c r="E7" s="80">
        <v>0</v>
      </c>
      <c r="F7" s="84">
        <v>0</v>
      </c>
      <c r="G7" s="81">
        <v>0</v>
      </c>
    </row>
    <row r="8" spans="1:7" ht="12.75">
      <c r="A8" s="10" t="s">
        <v>9</v>
      </c>
      <c r="B8" s="33"/>
      <c r="C8" s="33"/>
      <c r="D8" s="33"/>
      <c r="E8" s="34"/>
      <c r="F8" s="35"/>
      <c r="G8" s="36"/>
    </row>
    <row r="9" spans="1:7" ht="13.5" thickBot="1">
      <c r="A9" s="24" t="s">
        <v>12</v>
      </c>
      <c r="B9" s="37"/>
      <c r="C9" s="37"/>
      <c r="D9" s="37">
        <v>14</v>
      </c>
      <c r="E9" s="38"/>
      <c r="F9" s="39">
        <v>0</v>
      </c>
      <c r="G9" s="40"/>
    </row>
    <row r="10" spans="1:7" ht="12.75">
      <c r="A10" s="79" t="s">
        <v>11</v>
      </c>
      <c r="B10" s="80">
        <f>B13+B14+B15+B16</f>
        <v>2000</v>
      </c>
      <c r="C10" s="80">
        <f>C13+C14+C15+C16</f>
        <v>0</v>
      </c>
      <c r="D10" s="80">
        <f>D13+D14+D15+D16</f>
        <v>5687</v>
      </c>
      <c r="E10" s="80">
        <f>E13+E14+E15+E16</f>
        <v>0</v>
      </c>
      <c r="F10" s="80">
        <f>F13+F14+F15+F16</f>
        <v>1554</v>
      </c>
      <c r="G10" s="81">
        <v>0</v>
      </c>
    </row>
    <row r="11" spans="1:7" ht="12.75">
      <c r="A11" s="25" t="s">
        <v>9</v>
      </c>
      <c r="B11" s="41"/>
      <c r="C11" s="41"/>
      <c r="D11" s="41"/>
      <c r="E11" s="42"/>
      <c r="F11" s="43"/>
      <c r="G11" s="44"/>
    </row>
    <row r="12" spans="1:7" ht="12.75">
      <c r="A12" s="1" t="s">
        <v>10</v>
      </c>
      <c r="B12" s="45"/>
      <c r="C12" s="41"/>
      <c r="D12" s="41"/>
      <c r="E12" s="42"/>
      <c r="F12" s="33"/>
      <c r="G12" s="44"/>
    </row>
    <row r="13" spans="1:7" ht="12.75">
      <c r="A13" s="1" t="s">
        <v>45</v>
      </c>
      <c r="B13" s="45">
        <v>300</v>
      </c>
      <c r="C13" s="41"/>
      <c r="D13" s="41">
        <v>300</v>
      </c>
      <c r="E13" s="42"/>
      <c r="F13" s="41">
        <v>0</v>
      </c>
      <c r="G13" s="44"/>
    </row>
    <row r="14" spans="1:7" ht="12.75">
      <c r="A14" s="1" t="s">
        <v>46</v>
      </c>
      <c r="B14" s="45">
        <v>400</v>
      </c>
      <c r="C14" s="41"/>
      <c r="D14" s="41">
        <v>400</v>
      </c>
      <c r="E14" s="42"/>
      <c r="F14" s="41">
        <v>366</v>
      </c>
      <c r="G14" s="44"/>
    </row>
    <row r="15" spans="1:7" ht="12.75">
      <c r="A15" s="2" t="s">
        <v>47</v>
      </c>
      <c r="B15" s="46">
        <v>1000</v>
      </c>
      <c r="C15" s="33"/>
      <c r="D15" s="33">
        <v>1600</v>
      </c>
      <c r="E15" s="34"/>
      <c r="F15" s="33">
        <v>1188</v>
      </c>
      <c r="G15" s="44"/>
    </row>
    <row r="16" spans="1:7" ht="13.5" thickBot="1">
      <c r="A16" s="3" t="s">
        <v>12</v>
      </c>
      <c r="B16" s="47">
        <v>300</v>
      </c>
      <c r="C16" s="48"/>
      <c r="D16" s="48">
        <v>3387</v>
      </c>
      <c r="E16" s="49"/>
      <c r="F16" s="48">
        <v>0</v>
      </c>
      <c r="G16" s="50"/>
    </row>
    <row r="17" spans="1:7" ht="12.75">
      <c r="A17" s="82" t="s">
        <v>48</v>
      </c>
      <c r="B17" s="83">
        <v>4000</v>
      </c>
      <c r="C17" s="80">
        <v>0</v>
      </c>
      <c r="D17" s="83">
        <v>0</v>
      </c>
      <c r="E17" s="80">
        <v>0</v>
      </c>
      <c r="F17" s="83">
        <v>0</v>
      </c>
      <c r="G17" s="81">
        <v>0</v>
      </c>
    </row>
    <row r="18" spans="1:7" ht="12.75">
      <c r="A18" s="25" t="s">
        <v>9</v>
      </c>
      <c r="B18" s="41"/>
      <c r="C18" s="41"/>
      <c r="D18" s="41"/>
      <c r="E18" s="42"/>
      <c r="F18" s="41"/>
      <c r="G18" s="44"/>
    </row>
    <row r="19" spans="1:7" ht="13.5" thickBot="1">
      <c r="A19" s="1" t="s">
        <v>31</v>
      </c>
      <c r="B19" s="41">
        <v>4000</v>
      </c>
      <c r="C19" s="41"/>
      <c r="D19" s="41">
        <v>0</v>
      </c>
      <c r="E19" s="42"/>
      <c r="F19" s="41">
        <v>0</v>
      </c>
      <c r="G19" s="44"/>
    </row>
    <row r="20" spans="1:7" ht="12.75">
      <c r="A20" s="79" t="s">
        <v>13</v>
      </c>
      <c r="B20" s="84">
        <f aca="true" t="shared" si="0" ref="B20:G20">B22+B23+B43</f>
        <v>40000</v>
      </c>
      <c r="C20" s="84">
        <f t="shared" si="0"/>
        <v>0</v>
      </c>
      <c r="D20" s="84">
        <f t="shared" si="0"/>
        <v>67928</v>
      </c>
      <c r="E20" s="84">
        <f t="shared" si="0"/>
        <v>0</v>
      </c>
      <c r="F20" s="84">
        <f t="shared" si="0"/>
        <v>28968</v>
      </c>
      <c r="G20" s="85">
        <f t="shared" si="0"/>
        <v>0</v>
      </c>
    </row>
    <row r="21" spans="1:7" ht="12.75">
      <c r="A21" s="10" t="s">
        <v>9</v>
      </c>
      <c r="B21" s="33"/>
      <c r="C21" s="33"/>
      <c r="D21" s="33"/>
      <c r="E21" s="34"/>
      <c r="F21" s="35"/>
      <c r="G21" s="36"/>
    </row>
    <row r="22" spans="1:7" ht="12.75">
      <c r="A22" s="13" t="s">
        <v>14</v>
      </c>
      <c r="B22" s="41">
        <v>15000</v>
      </c>
      <c r="C22" s="41"/>
      <c r="D22" s="41">
        <v>18116</v>
      </c>
      <c r="E22" s="51"/>
      <c r="F22" s="15">
        <v>13398</v>
      </c>
      <c r="G22" s="44"/>
    </row>
    <row r="23" spans="1:7" ht="12.75">
      <c r="A23" s="11" t="s">
        <v>10</v>
      </c>
      <c r="B23" s="41">
        <f>B24+B25+B26+B27+B28+B29</f>
        <v>20000</v>
      </c>
      <c r="C23" s="41"/>
      <c r="D23" s="41">
        <f>D24+D25+D26+D27+D28+D29+D30+D31+D32+D33+D34+D35+D36+D37+D38+D39+D40+D41+D42</f>
        <v>49812</v>
      </c>
      <c r="E23" s="41"/>
      <c r="F23" s="41">
        <f>F24+F25+F26+F27+F28+F29+F30+F31+F32+F33+F34+F35+F36+F37+F38+F39+F40+F41+F42</f>
        <v>15570</v>
      </c>
      <c r="G23" s="44"/>
    </row>
    <row r="24" spans="1:7" ht="12.75">
      <c r="A24" s="14" t="s">
        <v>49</v>
      </c>
      <c r="B24" s="41">
        <v>2000</v>
      </c>
      <c r="C24" s="41"/>
      <c r="D24" s="41">
        <v>5878</v>
      </c>
      <c r="E24" s="51"/>
      <c r="F24" s="15">
        <v>155</v>
      </c>
      <c r="G24" s="44"/>
    </row>
    <row r="25" spans="1:7" ht="12.75">
      <c r="A25" s="14" t="s">
        <v>50</v>
      </c>
      <c r="B25" s="41">
        <v>5000</v>
      </c>
      <c r="C25" s="41"/>
      <c r="D25" s="41">
        <v>3897</v>
      </c>
      <c r="E25" s="51"/>
      <c r="F25" s="15">
        <v>0</v>
      </c>
      <c r="G25" s="44"/>
    </row>
    <row r="26" spans="1:7" ht="12.75">
      <c r="A26" s="14" t="s">
        <v>51</v>
      </c>
      <c r="B26" s="41">
        <v>5000</v>
      </c>
      <c r="C26" s="41"/>
      <c r="D26" s="41">
        <v>1921</v>
      </c>
      <c r="E26" s="51"/>
      <c r="F26" s="15">
        <v>1921</v>
      </c>
      <c r="G26" s="44"/>
    </row>
    <row r="27" spans="1:7" ht="12.75">
      <c r="A27" s="14" t="s">
        <v>52</v>
      </c>
      <c r="B27" s="41">
        <v>2000</v>
      </c>
      <c r="C27" s="41"/>
      <c r="D27" s="41">
        <v>1198</v>
      </c>
      <c r="E27" s="51"/>
      <c r="F27" s="15">
        <v>1198</v>
      </c>
      <c r="G27" s="44"/>
    </row>
    <row r="28" spans="1:7" ht="12.75">
      <c r="A28" s="14" t="s">
        <v>53</v>
      </c>
      <c r="B28" s="41">
        <v>5000</v>
      </c>
      <c r="C28" s="41"/>
      <c r="D28" s="41">
        <v>4135</v>
      </c>
      <c r="E28" s="51"/>
      <c r="F28" s="15">
        <v>4135</v>
      </c>
      <c r="G28" s="44"/>
    </row>
    <row r="29" spans="1:7" ht="12.75">
      <c r="A29" s="14" t="s">
        <v>54</v>
      </c>
      <c r="B29" s="41">
        <v>1000</v>
      </c>
      <c r="C29" s="41"/>
      <c r="D29" s="41">
        <v>1108</v>
      </c>
      <c r="E29" s="51"/>
      <c r="F29" s="15">
        <v>983</v>
      </c>
      <c r="G29" s="44"/>
    </row>
    <row r="30" spans="1:7" ht="12.75">
      <c r="A30" s="14" t="s">
        <v>55</v>
      </c>
      <c r="B30" s="41"/>
      <c r="C30" s="41"/>
      <c r="D30" s="41">
        <v>42</v>
      </c>
      <c r="E30" s="51"/>
      <c r="F30" s="15">
        <v>42</v>
      </c>
      <c r="G30" s="44"/>
    </row>
    <row r="31" spans="1:7" ht="12.75">
      <c r="A31" s="14" t="s">
        <v>56</v>
      </c>
      <c r="B31" s="41"/>
      <c r="C31" s="41"/>
      <c r="D31" s="41">
        <v>1755</v>
      </c>
      <c r="E31" s="51"/>
      <c r="F31" s="15">
        <v>1755</v>
      </c>
      <c r="G31" s="44"/>
    </row>
    <row r="32" spans="1:7" ht="12.75">
      <c r="A32" s="14" t="s">
        <v>57</v>
      </c>
      <c r="B32" s="41"/>
      <c r="C32" s="41"/>
      <c r="D32" s="41">
        <v>450</v>
      </c>
      <c r="E32" s="51"/>
      <c r="F32" s="15">
        <v>0</v>
      </c>
      <c r="G32" s="44"/>
    </row>
    <row r="33" spans="1:7" ht="12.75">
      <c r="A33" s="14" t="s">
        <v>58</v>
      </c>
      <c r="B33" s="41"/>
      <c r="C33" s="41"/>
      <c r="D33" s="41">
        <v>2131</v>
      </c>
      <c r="E33" s="51"/>
      <c r="F33" s="15">
        <v>2131</v>
      </c>
      <c r="G33" s="44"/>
    </row>
    <row r="34" spans="1:7" ht="12.75">
      <c r="A34" s="14" t="s">
        <v>59</v>
      </c>
      <c r="B34" s="43"/>
      <c r="C34" s="43"/>
      <c r="D34" s="41">
        <v>2066</v>
      </c>
      <c r="E34" s="43"/>
      <c r="F34" s="15">
        <v>2066</v>
      </c>
      <c r="G34" s="44"/>
    </row>
    <row r="35" spans="1:7" ht="12.75">
      <c r="A35" s="14" t="s">
        <v>60</v>
      </c>
      <c r="B35" s="43"/>
      <c r="C35" s="52"/>
      <c r="D35" s="52">
        <v>1183</v>
      </c>
      <c r="E35" s="43"/>
      <c r="F35" s="15">
        <v>1182</v>
      </c>
      <c r="G35" s="44"/>
    </row>
    <row r="36" spans="1:7" ht="12.75">
      <c r="A36" s="14" t="s">
        <v>61</v>
      </c>
      <c r="B36" s="43"/>
      <c r="C36" s="52"/>
      <c r="D36" s="52">
        <v>1300</v>
      </c>
      <c r="E36" s="43"/>
      <c r="F36" s="15">
        <v>2</v>
      </c>
      <c r="G36" s="44"/>
    </row>
    <row r="37" spans="1:7" ht="12.75">
      <c r="A37" s="14" t="s">
        <v>62</v>
      </c>
      <c r="B37" s="43"/>
      <c r="C37" s="52"/>
      <c r="D37" s="52">
        <v>1120</v>
      </c>
      <c r="E37" s="53"/>
      <c r="F37" s="15">
        <v>0</v>
      </c>
      <c r="G37" s="44"/>
    </row>
    <row r="38" spans="1:7" ht="12.75">
      <c r="A38" s="14" t="s">
        <v>63</v>
      </c>
      <c r="B38" s="43"/>
      <c r="C38" s="52"/>
      <c r="D38" s="52">
        <v>800</v>
      </c>
      <c r="E38" s="43"/>
      <c r="F38" s="15">
        <v>0</v>
      </c>
      <c r="G38" s="44"/>
    </row>
    <row r="39" spans="1:7" ht="12.75">
      <c r="A39" s="14" t="s">
        <v>64</v>
      </c>
      <c r="B39" s="43"/>
      <c r="C39" s="52"/>
      <c r="D39" s="52">
        <v>4000</v>
      </c>
      <c r="E39" s="43"/>
      <c r="F39" s="15">
        <v>0</v>
      </c>
      <c r="G39" s="44"/>
    </row>
    <row r="40" spans="1:7" ht="12.75">
      <c r="A40" s="14" t="s">
        <v>65</v>
      </c>
      <c r="B40" s="43"/>
      <c r="C40" s="52"/>
      <c r="D40" s="52">
        <v>8110</v>
      </c>
      <c r="E40" s="43"/>
      <c r="F40" s="15">
        <v>0</v>
      </c>
      <c r="G40" s="44"/>
    </row>
    <row r="41" spans="1:7" ht="13.5" thickBot="1">
      <c r="A41" s="91" t="s">
        <v>66</v>
      </c>
      <c r="B41" s="92"/>
      <c r="C41" s="93"/>
      <c r="D41" s="93">
        <v>4100</v>
      </c>
      <c r="E41" s="92"/>
      <c r="F41" s="94">
        <v>0</v>
      </c>
      <c r="G41" s="50"/>
    </row>
    <row r="42" spans="1:7" ht="12.75">
      <c r="A42" s="89" t="s">
        <v>67</v>
      </c>
      <c r="B42" s="35"/>
      <c r="C42" s="90"/>
      <c r="D42" s="90">
        <v>4618</v>
      </c>
      <c r="E42" s="35"/>
      <c r="F42" s="55">
        <v>0</v>
      </c>
      <c r="G42" s="36"/>
    </row>
    <row r="43" spans="1:7" ht="13.5" thickBot="1">
      <c r="A43" s="13" t="s">
        <v>12</v>
      </c>
      <c r="B43" s="33">
        <v>5000</v>
      </c>
      <c r="C43" s="33"/>
      <c r="D43" s="33">
        <v>0</v>
      </c>
      <c r="E43" s="54"/>
      <c r="F43" s="55">
        <v>0</v>
      </c>
      <c r="G43" s="36"/>
    </row>
    <row r="44" spans="1:7" ht="12.75">
      <c r="A44" s="79" t="s">
        <v>15</v>
      </c>
      <c r="B44" s="84">
        <v>1000</v>
      </c>
      <c r="C44" s="84">
        <v>0</v>
      </c>
      <c r="D44" s="84">
        <f>D47+D48+D49+D51+D52+D53+D54+D55+D56</f>
        <v>8149</v>
      </c>
      <c r="E44" s="84">
        <f>E47+E48+E49+E51+E52+E53+E54+E55+E56</f>
        <v>0</v>
      </c>
      <c r="F44" s="84">
        <f>F47+F48+F49+F51+F52+F53+F54+F55+F56</f>
        <v>7205</v>
      </c>
      <c r="G44" s="85">
        <f>G47+G48+G49+G51+G52+G53+G54+G55+G56</f>
        <v>0</v>
      </c>
    </row>
    <row r="45" spans="1:7" ht="12.75">
      <c r="A45" s="10" t="s">
        <v>9</v>
      </c>
      <c r="B45" s="33"/>
      <c r="C45" s="33"/>
      <c r="D45" s="33"/>
      <c r="E45" s="34"/>
      <c r="F45" s="35"/>
      <c r="G45" s="36"/>
    </row>
    <row r="46" spans="1:7" ht="12.75">
      <c r="A46" s="1" t="s">
        <v>16</v>
      </c>
      <c r="B46" s="41"/>
      <c r="C46" s="41"/>
      <c r="D46" s="15">
        <f>D47+D48+D49</f>
        <v>2373</v>
      </c>
      <c r="E46" s="15"/>
      <c r="F46" s="15">
        <f>F47+F48+F49</f>
        <v>2262</v>
      </c>
      <c r="G46" s="56"/>
    </row>
    <row r="47" spans="1:7" ht="12.75">
      <c r="A47" s="1" t="s">
        <v>69</v>
      </c>
      <c r="B47" s="41"/>
      <c r="C47" s="41"/>
      <c r="D47" s="41">
        <v>1690</v>
      </c>
      <c r="E47" s="42"/>
      <c r="F47" s="41">
        <v>1610</v>
      </c>
      <c r="G47" s="44"/>
    </row>
    <row r="48" spans="1:7" ht="12.75">
      <c r="A48" s="1" t="s">
        <v>70</v>
      </c>
      <c r="B48" s="41"/>
      <c r="C48" s="41"/>
      <c r="D48" s="41">
        <v>659</v>
      </c>
      <c r="E48" s="42"/>
      <c r="F48" s="41">
        <v>628</v>
      </c>
      <c r="G48" s="44"/>
    </row>
    <row r="49" spans="1:7" ht="12.75">
      <c r="A49" s="1" t="s">
        <v>71</v>
      </c>
      <c r="B49" s="41"/>
      <c r="C49" s="41"/>
      <c r="D49" s="41">
        <v>24</v>
      </c>
      <c r="E49" s="42"/>
      <c r="F49" s="41">
        <v>24</v>
      </c>
      <c r="G49" s="44"/>
    </row>
    <row r="50" spans="1:7" ht="12.75">
      <c r="A50" s="11" t="s">
        <v>10</v>
      </c>
      <c r="B50" s="41"/>
      <c r="C50" s="41"/>
      <c r="D50" s="41">
        <f>D51+D52+D53+D54+D55</f>
        <v>5764</v>
      </c>
      <c r="E50" s="41"/>
      <c r="F50" s="41">
        <f>F51+F52+F53+F54+F55</f>
        <v>4943</v>
      </c>
      <c r="G50" s="56"/>
    </row>
    <row r="51" spans="1:7" ht="25.5">
      <c r="A51" s="12" t="s">
        <v>72</v>
      </c>
      <c r="B51" s="41"/>
      <c r="C51" s="41"/>
      <c r="D51" s="41">
        <v>500</v>
      </c>
      <c r="E51" s="42"/>
      <c r="F51" s="41">
        <v>316</v>
      </c>
      <c r="G51" s="44"/>
    </row>
    <row r="52" spans="1:7" ht="25.5">
      <c r="A52" s="26" t="s">
        <v>119</v>
      </c>
      <c r="B52" s="33"/>
      <c r="C52" s="33"/>
      <c r="D52" s="33">
        <v>1957</v>
      </c>
      <c r="E52" s="34"/>
      <c r="F52" s="41">
        <v>1957</v>
      </c>
      <c r="G52" s="44"/>
    </row>
    <row r="53" spans="1:7" ht="12.75">
      <c r="A53" s="1" t="s">
        <v>73</v>
      </c>
      <c r="B53" s="41"/>
      <c r="C53" s="27"/>
      <c r="D53" s="41">
        <v>2700</v>
      </c>
      <c r="E53" s="42"/>
      <c r="F53" s="41">
        <v>2069</v>
      </c>
      <c r="G53" s="44"/>
    </row>
    <row r="54" spans="1:7" ht="12.75">
      <c r="A54" s="1" t="s">
        <v>68</v>
      </c>
      <c r="B54" s="41"/>
      <c r="C54" s="41"/>
      <c r="D54" s="41">
        <v>527</v>
      </c>
      <c r="E54" s="42"/>
      <c r="F54" s="41">
        <v>526</v>
      </c>
      <c r="G54" s="44"/>
    </row>
    <row r="55" spans="1:7" ht="25.5">
      <c r="A55" s="12" t="s">
        <v>74</v>
      </c>
      <c r="B55" s="41"/>
      <c r="C55" s="41"/>
      <c r="D55" s="41">
        <v>80</v>
      </c>
      <c r="E55" s="42"/>
      <c r="F55" s="41">
        <v>75</v>
      </c>
      <c r="G55" s="44"/>
    </row>
    <row r="56" spans="1:7" ht="13.5" thickBot="1">
      <c r="A56" s="1" t="s">
        <v>12</v>
      </c>
      <c r="B56" s="33">
        <v>1000</v>
      </c>
      <c r="C56" s="43"/>
      <c r="D56" s="41">
        <v>12</v>
      </c>
      <c r="E56" s="57"/>
      <c r="F56" s="43"/>
      <c r="G56" s="44"/>
    </row>
    <row r="57" spans="1:7" ht="12.75">
      <c r="A57" s="79" t="s">
        <v>17</v>
      </c>
      <c r="B57" s="84">
        <f aca="true" t="shared" si="1" ref="B57:G57">B59+B60+B62+B63</f>
        <v>30000</v>
      </c>
      <c r="C57" s="84">
        <f t="shared" si="1"/>
        <v>0</v>
      </c>
      <c r="D57" s="84">
        <f t="shared" si="1"/>
        <v>84357</v>
      </c>
      <c r="E57" s="84">
        <f t="shared" si="1"/>
        <v>0</v>
      </c>
      <c r="F57" s="84">
        <f t="shared" si="1"/>
        <v>72409</v>
      </c>
      <c r="G57" s="85">
        <f t="shared" si="1"/>
        <v>0</v>
      </c>
    </row>
    <row r="58" spans="1:7" ht="12.75">
      <c r="A58" s="10" t="s">
        <v>9</v>
      </c>
      <c r="B58" s="33"/>
      <c r="C58" s="33"/>
      <c r="D58" s="33"/>
      <c r="E58" s="34"/>
      <c r="F58" s="35"/>
      <c r="G58" s="36"/>
    </row>
    <row r="59" spans="1:7" ht="12.75">
      <c r="A59" s="11" t="s">
        <v>14</v>
      </c>
      <c r="B59" s="41">
        <v>19100</v>
      </c>
      <c r="C59" s="41"/>
      <c r="D59" s="41">
        <v>59258</v>
      </c>
      <c r="E59" s="41"/>
      <c r="F59" s="41">
        <v>50420</v>
      </c>
      <c r="G59" s="56"/>
    </row>
    <row r="60" spans="1:7" ht="12.75">
      <c r="A60" s="11" t="s">
        <v>18</v>
      </c>
      <c r="B60" s="41">
        <v>6900</v>
      </c>
      <c r="C60" s="41"/>
      <c r="D60" s="41">
        <v>24343</v>
      </c>
      <c r="E60" s="41"/>
      <c r="F60" s="41">
        <v>21233</v>
      </c>
      <c r="G60" s="44"/>
    </row>
    <row r="61" spans="1:7" ht="12.75">
      <c r="A61" s="1" t="s">
        <v>16</v>
      </c>
      <c r="B61" s="41"/>
      <c r="C61" s="41"/>
      <c r="D61" s="41"/>
      <c r="E61" s="41"/>
      <c r="F61" s="41"/>
      <c r="G61" s="44"/>
    </row>
    <row r="62" spans="1:7" ht="12.75">
      <c r="A62" s="2" t="s">
        <v>19</v>
      </c>
      <c r="B62" s="33">
        <v>0</v>
      </c>
      <c r="C62" s="33"/>
      <c r="D62" s="33">
        <v>756</v>
      </c>
      <c r="E62" s="33"/>
      <c r="F62" s="33">
        <v>756</v>
      </c>
      <c r="G62" s="44"/>
    </row>
    <row r="63" spans="1:7" ht="13.5" thickBot="1">
      <c r="A63" s="3" t="s">
        <v>12</v>
      </c>
      <c r="B63" s="48">
        <v>4000</v>
      </c>
      <c r="C63" s="48"/>
      <c r="D63" s="48">
        <v>0</v>
      </c>
      <c r="E63" s="48"/>
      <c r="F63" s="48">
        <v>0</v>
      </c>
      <c r="G63" s="50"/>
    </row>
    <row r="64" spans="1:7" ht="12.75">
      <c r="A64" s="79" t="s">
        <v>20</v>
      </c>
      <c r="B64" s="84">
        <f aca="true" t="shared" si="2" ref="B64:G64">B66+B91+B92+B93+B94+B95+B130</f>
        <v>70000</v>
      </c>
      <c r="C64" s="84">
        <f t="shared" si="2"/>
        <v>0</v>
      </c>
      <c r="D64" s="84">
        <f t="shared" si="2"/>
        <v>128141</v>
      </c>
      <c r="E64" s="84">
        <f t="shared" si="2"/>
        <v>0</v>
      </c>
      <c r="F64" s="84">
        <f t="shared" si="2"/>
        <v>101375</v>
      </c>
      <c r="G64" s="85">
        <f t="shared" si="2"/>
        <v>0</v>
      </c>
    </row>
    <row r="65" spans="1:7" ht="12.75">
      <c r="A65" s="10" t="s">
        <v>9</v>
      </c>
      <c r="B65" s="33"/>
      <c r="C65" s="33"/>
      <c r="D65" s="33"/>
      <c r="E65" s="34"/>
      <c r="F65" s="35"/>
      <c r="G65" s="36"/>
    </row>
    <row r="66" spans="1:7" ht="12.75">
      <c r="A66" s="13" t="s">
        <v>10</v>
      </c>
      <c r="B66" s="41">
        <f>B68+B69+B71+B72+B73+B74+B75+B76+B78+B79+B80+B82+B83+B85+B86+B88+B89+B90</f>
        <v>55700</v>
      </c>
      <c r="C66" s="41"/>
      <c r="D66" s="41">
        <f>D68+D69+D71+D72+D73+D74+D75+D76+D78+D79+D80+D82+D83+D85+D86+D88+D89+D90</f>
        <v>80747</v>
      </c>
      <c r="E66" s="41"/>
      <c r="F66" s="41">
        <f>F68+F69+F71+F72+F73+F74+F75+F76+F78+F79+F80+F82+F83+F85+F86+F88+F89+F90</f>
        <v>60347</v>
      </c>
      <c r="G66" s="56"/>
    </row>
    <row r="67" spans="1:7" ht="12.75">
      <c r="A67" s="16" t="s">
        <v>21</v>
      </c>
      <c r="B67" s="41"/>
      <c r="C67" s="58"/>
      <c r="D67" s="41"/>
      <c r="E67" s="41"/>
      <c r="F67" s="41"/>
      <c r="G67" s="56"/>
    </row>
    <row r="68" spans="1:7" ht="12.75">
      <c r="A68" s="17" t="s">
        <v>75</v>
      </c>
      <c r="B68" s="41"/>
      <c r="C68" s="59"/>
      <c r="D68" s="41">
        <v>200</v>
      </c>
      <c r="E68" s="41"/>
      <c r="F68" s="41"/>
      <c r="G68" s="56"/>
    </row>
    <row r="69" spans="1:7" ht="12.75">
      <c r="A69" s="28" t="s">
        <v>76</v>
      </c>
      <c r="B69" s="41"/>
      <c r="C69" s="59"/>
      <c r="D69" s="41">
        <v>200</v>
      </c>
      <c r="E69" s="41"/>
      <c r="F69" s="41"/>
      <c r="G69" s="56"/>
    </row>
    <row r="70" spans="1:7" ht="12.75">
      <c r="A70" s="18" t="s">
        <v>22</v>
      </c>
      <c r="B70" s="41"/>
      <c r="C70" s="60"/>
      <c r="D70" s="41"/>
      <c r="E70" s="41"/>
      <c r="F70" s="41"/>
      <c r="G70" s="56"/>
    </row>
    <row r="71" spans="1:7" ht="12.75">
      <c r="A71" s="17" t="s">
        <v>23</v>
      </c>
      <c r="B71" s="41"/>
      <c r="C71" s="60"/>
      <c r="D71" s="41">
        <v>30355</v>
      </c>
      <c r="E71" s="41"/>
      <c r="F71" s="41">
        <v>21765</v>
      </c>
      <c r="G71" s="56"/>
    </row>
    <row r="72" spans="1:7" ht="12.75">
      <c r="A72" s="17" t="s">
        <v>77</v>
      </c>
      <c r="B72" s="41">
        <v>41000</v>
      </c>
      <c r="C72" s="61"/>
      <c r="D72" s="41"/>
      <c r="E72" s="41"/>
      <c r="F72" s="41"/>
      <c r="G72" s="56"/>
    </row>
    <row r="73" spans="1:7" ht="12.75">
      <c r="A73" s="17" t="s">
        <v>78</v>
      </c>
      <c r="B73" s="41"/>
      <c r="C73" s="60"/>
      <c r="D73" s="41">
        <v>2425</v>
      </c>
      <c r="E73" s="41"/>
      <c r="F73" s="41">
        <v>1525</v>
      </c>
      <c r="G73" s="56"/>
    </row>
    <row r="74" spans="1:7" ht="12.75">
      <c r="A74" s="17" t="s">
        <v>79</v>
      </c>
      <c r="B74" s="41">
        <v>10000</v>
      </c>
      <c r="C74" s="60"/>
      <c r="D74" s="41">
        <v>23316</v>
      </c>
      <c r="E74" s="41"/>
      <c r="F74" s="41">
        <v>23316</v>
      </c>
      <c r="G74" s="56"/>
    </row>
    <row r="75" spans="1:7" ht="12.75">
      <c r="A75" s="18" t="s">
        <v>80</v>
      </c>
      <c r="B75" s="41"/>
      <c r="C75" s="60"/>
      <c r="D75" s="41">
        <v>6500</v>
      </c>
      <c r="E75" s="41"/>
      <c r="F75" s="41">
        <v>320</v>
      </c>
      <c r="G75" s="56"/>
    </row>
    <row r="76" spans="1:7" ht="12.75">
      <c r="A76" s="17" t="s">
        <v>24</v>
      </c>
      <c r="B76" s="41"/>
      <c r="C76" s="60"/>
      <c r="D76" s="41">
        <v>3978</v>
      </c>
      <c r="E76" s="41"/>
      <c r="F76" s="41">
        <v>3978</v>
      </c>
      <c r="G76" s="56"/>
    </row>
    <row r="77" spans="1:7" ht="12.75">
      <c r="A77" s="17" t="s">
        <v>25</v>
      </c>
      <c r="B77" s="41"/>
      <c r="C77" s="60"/>
      <c r="D77" s="41"/>
      <c r="E77" s="41"/>
      <c r="F77" s="41"/>
      <c r="G77" s="56"/>
    </row>
    <row r="78" spans="1:7" ht="13.5" thickBot="1">
      <c r="A78" s="98" t="s">
        <v>26</v>
      </c>
      <c r="B78" s="48"/>
      <c r="C78" s="99"/>
      <c r="D78" s="48">
        <v>945</v>
      </c>
      <c r="E78" s="48"/>
      <c r="F78" s="48">
        <v>945</v>
      </c>
      <c r="G78" s="73"/>
    </row>
    <row r="79" spans="1:7" ht="12.75">
      <c r="A79" s="95" t="s">
        <v>81</v>
      </c>
      <c r="B79" s="33"/>
      <c r="C79" s="96"/>
      <c r="D79" s="33">
        <v>3500</v>
      </c>
      <c r="E79" s="33"/>
      <c r="F79" s="33"/>
      <c r="G79" s="97"/>
    </row>
    <row r="80" spans="1:7" ht="12.75">
      <c r="A80" s="17" t="s">
        <v>82</v>
      </c>
      <c r="B80" s="41"/>
      <c r="C80" s="60"/>
      <c r="D80" s="41">
        <v>106</v>
      </c>
      <c r="E80" s="41"/>
      <c r="F80" s="41">
        <v>106</v>
      </c>
      <c r="G80" s="56"/>
    </row>
    <row r="81" spans="1:7" ht="12.75">
      <c r="A81" s="17" t="s">
        <v>27</v>
      </c>
      <c r="B81" s="41"/>
      <c r="C81" s="60"/>
      <c r="D81" s="41"/>
      <c r="E81" s="41"/>
      <c r="F81" s="41"/>
      <c r="G81" s="56"/>
    </row>
    <row r="82" spans="1:7" ht="12.75">
      <c r="A82" s="28" t="s">
        <v>83</v>
      </c>
      <c r="B82" s="41"/>
      <c r="C82" s="60"/>
      <c r="D82" s="41">
        <v>200</v>
      </c>
      <c r="E82" s="41"/>
      <c r="F82" s="41"/>
      <c r="G82" s="56"/>
    </row>
    <row r="83" spans="1:7" ht="12.75">
      <c r="A83" s="17" t="s">
        <v>84</v>
      </c>
      <c r="B83" s="41">
        <v>4000</v>
      </c>
      <c r="C83" s="60"/>
      <c r="D83" s="41">
        <v>5646</v>
      </c>
      <c r="E83" s="41"/>
      <c r="F83" s="41">
        <v>5635</v>
      </c>
      <c r="G83" s="56"/>
    </row>
    <row r="84" spans="1:7" ht="12.75">
      <c r="A84" s="19" t="s">
        <v>28</v>
      </c>
      <c r="B84" s="41"/>
      <c r="C84" s="62"/>
      <c r="D84" s="41"/>
      <c r="E84" s="41"/>
      <c r="F84" s="41"/>
      <c r="G84" s="56"/>
    </row>
    <row r="85" spans="1:7" ht="12.75">
      <c r="A85" s="28" t="s">
        <v>85</v>
      </c>
      <c r="B85" s="41"/>
      <c r="C85" s="62"/>
      <c r="D85" s="41">
        <v>1208</v>
      </c>
      <c r="E85" s="41"/>
      <c r="F85" s="41">
        <v>1205</v>
      </c>
      <c r="G85" s="56"/>
    </row>
    <row r="86" spans="1:7" ht="12.75">
      <c r="A86" s="16" t="s">
        <v>29</v>
      </c>
      <c r="B86" s="41"/>
      <c r="C86" s="63"/>
      <c r="D86" s="41">
        <v>1186</v>
      </c>
      <c r="E86" s="41"/>
      <c r="F86" s="41">
        <v>1184</v>
      </c>
      <c r="G86" s="56"/>
    </row>
    <row r="87" spans="1:7" ht="12.75">
      <c r="A87" s="19" t="s">
        <v>30</v>
      </c>
      <c r="B87" s="41"/>
      <c r="C87" s="62"/>
      <c r="D87" s="41"/>
      <c r="E87" s="41"/>
      <c r="F87" s="41"/>
      <c r="G87" s="56"/>
    </row>
    <row r="88" spans="1:7" ht="12.75">
      <c r="A88" s="16" t="s">
        <v>86</v>
      </c>
      <c r="B88" s="41"/>
      <c r="C88" s="62"/>
      <c r="D88" s="41">
        <v>282</v>
      </c>
      <c r="E88" s="41"/>
      <c r="F88" s="41">
        <v>282</v>
      </c>
      <c r="G88" s="56"/>
    </row>
    <row r="89" spans="1:7" ht="12.75">
      <c r="A89" s="16" t="s">
        <v>87</v>
      </c>
      <c r="B89" s="41">
        <v>400</v>
      </c>
      <c r="C89" s="63"/>
      <c r="D89" s="41">
        <v>400</v>
      </c>
      <c r="E89" s="41"/>
      <c r="F89" s="41">
        <v>86</v>
      </c>
      <c r="G89" s="56"/>
    </row>
    <row r="90" spans="1:7" ht="12.75">
      <c r="A90" s="16" t="s">
        <v>88</v>
      </c>
      <c r="B90" s="41">
        <v>300</v>
      </c>
      <c r="C90" s="63"/>
      <c r="D90" s="41">
        <v>300</v>
      </c>
      <c r="E90" s="41"/>
      <c r="F90" s="41"/>
      <c r="G90" s="56"/>
    </row>
    <row r="91" spans="1:7" ht="12.75">
      <c r="A91" s="20" t="s">
        <v>31</v>
      </c>
      <c r="B91" s="41">
        <v>500</v>
      </c>
      <c r="C91" s="41"/>
      <c r="D91" s="41">
        <v>24026</v>
      </c>
      <c r="E91" s="41"/>
      <c r="F91" s="41">
        <v>20483</v>
      </c>
      <c r="G91" s="56"/>
    </row>
    <row r="92" spans="1:7" ht="12.75">
      <c r="A92" s="20" t="s">
        <v>89</v>
      </c>
      <c r="B92" s="41"/>
      <c r="C92" s="41"/>
      <c r="D92" s="41">
        <v>2582</v>
      </c>
      <c r="E92" s="41"/>
      <c r="F92" s="41">
        <v>2579</v>
      </c>
      <c r="G92" s="56"/>
    </row>
    <row r="93" spans="1:7" ht="12.75">
      <c r="A93" s="20" t="s">
        <v>14</v>
      </c>
      <c r="B93" s="41">
        <v>283</v>
      </c>
      <c r="C93" s="60"/>
      <c r="D93" s="15">
        <v>3466</v>
      </c>
      <c r="E93" s="41"/>
      <c r="F93" s="15">
        <v>3448</v>
      </c>
      <c r="G93" s="56"/>
    </row>
    <row r="94" spans="1:7" ht="12.75">
      <c r="A94" s="20" t="s">
        <v>18</v>
      </c>
      <c r="B94" s="41">
        <v>4517</v>
      </c>
      <c r="C94" s="60"/>
      <c r="D94" s="15">
        <v>2517</v>
      </c>
      <c r="E94" s="41"/>
      <c r="F94" s="15">
        <v>2403</v>
      </c>
      <c r="G94" s="56"/>
    </row>
    <row r="95" spans="1:7" ht="12.75">
      <c r="A95" s="16" t="s">
        <v>16</v>
      </c>
      <c r="B95" s="41"/>
      <c r="C95" s="41"/>
      <c r="D95" s="41">
        <f>D97+D98+D99+D100+D101+D102+D103+D104+D106+D107+D108+D109+D110+D111+D113+D114+D115+D116+D117+D119+D120+D121+D122+D123+D124+D125+D126+D127+D129</f>
        <v>14802</v>
      </c>
      <c r="E95" s="41"/>
      <c r="F95" s="41">
        <f>F97+F98+F99+F100+F101+F102+F103+F104+F106+F107+F108+F109+F110+F111+F113+F114+F115+F116+F117+F119+F120+F121+F122+F123+F124+F125+F126+F127+F129</f>
        <v>12115</v>
      </c>
      <c r="G95" s="56"/>
    </row>
    <row r="96" spans="1:7" ht="12.75">
      <c r="A96" s="16" t="s">
        <v>21</v>
      </c>
      <c r="B96" s="41"/>
      <c r="C96" s="63"/>
      <c r="D96" s="41"/>
      <c r="E96" s="41"/>
      <c r="F96" s="41"/>
      <c r="G96" s="56"/>
    </row>
    <row r="97" spans="1:7" ht="12.75">
      <c r="A97" s="28" t="s">
        <v>90</v>
      </c>
      <c r="B97" s="41"/>
      <c r="C97" s="62"/>
      <c r="D97" s="41">
        <v>323</v>
      </c>
      <c r="E97" s="41"/>
      <c r="F97" s="41">
        <v>323</v>
      </c>
      <c r="G97" s="56"/>
    </row>
    <row r="98" spans="1:7" ht="12.75">
      <c r="A98" s="28" t="s">
        <v>91</v>
      </c>
      <c r="B98" s="41"/>
      <c r="C98" s="62"/>
      <c r="D98" s="41">
        <v>400</v>
      </c>
      <c r="E98" s="41"/>
      <c r="F98" s="41"/>
      <c r="G98" s="56"/>
    </row>
    <row r="99" spans="1:7" ht="12.75">
      <c r="A99" s="16" t="s">
        <v>32</v>
      </c>
      <c r="B99" s="41"/>
      <c r="C99" s="63"/>
      <c r="D99" s="41">
        <v>35</v>
      </c>
      <c r="E99" s="41"/>
      <c r="F99" s="41">
        <v>35</v>
      </c>
      <c r="G99" s="56"/>
    </row>
    <row r="100" spans="1:7" ht="12.75">
      <c r="A100" s="28" t="s">
        <v>92</v>
      </c>
      <c r="B100" s="41"/>
      <c r="C100" s="62"/>
      <c r="D100" s="41">
        <v>350</v>
      </c>
      <c r="E100" s="41"/>
      <c r="F100" s="41"/>
      <c r="G100" s="56"/>
    </row>
    <row r="101" spans="1:7" ht="12.75">
      <c r="A101" s="19" t="s">
        <v>93</v>
      </c>
      <c r="B101" s="41"/>
      <c r="C101" s="62"/>
      <c r="D101" s="41">
        <v>945</v>
      </c>
      <c r="E101" s="41"/>
      <c r="F101" s="41"/>
      <c r="G101" s="56"/>
    </row>
    <row r="102" spans="1:7" ht="12.75">
      <c r="A102" s="19" t="s">
        <v>33</v>
      </c>
      <c r="B102" s="41"/>
      <c r="C102" s="62"/>
      <c r="D102" s="41">
        <v>142</v>
      </c>
      <c r="E102" s="41"/>
      <c r="F102" s="41">
        <v>142</v>
      </c>
      <c r="G102" s="56"/>
    </row>
    <row r="103" spans="1:7" ht="12.75">
      <c r="A103" s="19" t="s">
        <v>34</v>
      </c>
      <c r="B103" s="41"/>
      <c r="C103" s="62"/>
      <c r="D103" s="41">
        <v>108</v>
      </c>
      <c r="E103" s="41"/>
      <c r="F103" s="41">
        <v>108</v>
      </c>
      <c r="G103" s="56"/>
    </row>
    <row r="104" spans="1:7" ht="12.75">
      <c r="A104" s="28" t="s">
        <v>94</v>
      </c>
      <c r="B104" s="41"/>
      <c r="C104" s="62"/>
      <c r="D104" s="41">
        <v>510</v>
      </c>
      <c r="E104" s="41"/>
      <c r="F104" s="41">
        <v>510</v>
      </c>
      <c r="G104" s="56"/>
    </row>
    <row r="105" spans="1:7" ht="12.75">
      <c r="A105" s="16" t="s">
        <v>22</v>
      </c>
      <c r="B105" s="41"/>
      <c r="C105" s="64"/>
      <c r="D105" s="41"/>
      <c r="E105" s="41"/>
      <c r="F105" s="41"/>
      <c r="G105" s="56"/>
    </row>
    <row r="106" spans="1:7" ht="12.75">
      <c r="A106" s="29" t="s">
        <v>95</v>
      </c>
      <c r="B106" s="41"/>
      <c r="C106" s="62"/>
      <c r="D106" s="41">
        <v>1472</v>
      </c>
      <c r="E106" s="41"/>
      <c r="F106" s="41">
        <v>1472</v>
      </c>
      <c r="G106" s="56"/>
    </row>
    <row r="107" spans="1:7" ht="12.75">
      <c r="A107" s="29" t="s">
        <v>96</v>
      </c>
      <c r="B107" s="41"/>
      <c r="C107" s="64"/>
      <c r="D107" s="41">
        <v>360</v>
      </c>
      <c r="E107" s="41"/>
      <c r="F107" s="41">
        <v>360</v>
      </c>
      <c r="G107" s="56"/>
    </row>
    <row r="108" spans="1:7" ht="12.75">
      <c r="A108" s="19" t="s">
        <v>35</v>
      </c>
      <c r="B108" s="41"/>
      <c r="C108" s="62"/>
      <c r="D108" s="41">
        <v>445</v>
      </c>
      <c r="E108" s="41"/>
      <c r="F108" s="41">
        <v>445</v>
      </c>
      <c r="G108" s="56"/>
    </row>
    <row r="109" spans="1:7" ht="12.75">
      <c r="A109" s="21" t="s">
        <v>36</v>
      </c>
      <c r="B109" s="41"/>
      <c r="C109" s="62"/>
      <c r="D109" s="41">
        <v>42</v>
      </c>
      <c r="E109" s="41"/>
      <c r="F109" s="41">
        <v>42</v>
      </c>
      <c r="G109" s="56"/>
    </row>
    <row r="110" spans="1:7" ht="12.75">
      <c r="A110" s="19" t="s">
        <v>37</v>
      </c>
      <c r="B110" s="41"/>
      <c r="C110" s="62"/>
      <c r="D110" s="41">
        <v>929</v>
      </c>
      <c r="E110" s="41"/>
      <c r="F110" s="41">
        <v>928</v>
      </c>
      <c r="G110" s="56"/>
    </row>
    <row r="111" spans="1:7" ht="12.75">
      <c r="A111" s="29" t="s">
        <v>97</v>
      </c>
      <c r="B111" s="41"/>
      <c r="C111" s="62"/>
      <c r="D111" s="41">
        <v>500</v>
      </c>
      <c r="E111" s="41"/>
      <c r="F111" s="41">
        <v>499</v>
      </c>
      <c r="G111" s="56"/>
    </row>
    <row r="112" spans="1:7" ht="12.75">
      <c r="A112" s="19" t="s">
        <v>25</v>
      </c>
      <c r="B112" s="41"/>
      <c r="C112" s="62"/>
      <c r="D112" s="41"/>
      <c r="E112" s="41"/>
      <c r="F112" s="41"/>
      <c r="G112" s="56"/>
    </row>
    <row r="113" spans="1:7" ht="12.75">
      <c r="A113" s="17" t="s">
        <v>82</v>
      </c>
      <c r="B113" s="41"/>
      <c r="C113" s="62"/>
      <c r="D113" s="41">
        <v>949</v>
      </c>
      <c r="E113" s="41"/>
      <c r="F113" s="41">
        <v>947</v>
      </c>
      <c r="G113" s="56"/>
    </row>
    <row r="114" spans="1:7" ht="12.75">
      <c r="A114" s="28" t="s">
        <v>98</v>
      </c>
      <c r="B114" s="41"/>
      <c r="C114" s="62"/>
      <c r="D114" s="41">
        <v>1230</v>
      </c>
      <c r="E114" s="41"/>
      <c r="F114" s="41">
        <v>1029</v>
      </c>
      <c r="G114" s="56"/>
    </row>
    <row r="115" spans="1:7" ht="12.75">
      <c r="A115" s="28" t="s">
        <v>99</v>
      </c>
      <c r="B115" s="41"/>
      <c r="C115" s="62"/>
      <c r="D115" s="41">
        <v>85</v>
      </c>
      <c r="E115" s="41"/>
      <c r="F115" s="41">
        <v>81</v>
      </c>
      <c r="G115" s="56"/>
    </row>
    <row r="116" spans="1:7" ht="12.75">
      <c r="A116" s="28" t="s">
        <v>100</v>
      </c>
      <c r="B116" s="41"/>
      <c r="C116" s="62"/>
      <c r="D116" s="41">
        <v>400</v>
      </c>
      <c r="E116" s="41"/>
      <c r="F116" s="41">
        <v>278</v>
      </c>
      <c r="G116" s="56"/>
    </row>
    <row r="117" spans="1:7" ht="12.75">
      <c r="A117" s="28" t="s">
        <v>101</v>
      </c>
      <c r="B117" s="41"/>
      <c r="C117" s="62"/>
      <c r="D117" s="41">
        <v>85</v>
      </c>
      <c r="E117" s="41"/>
      <c r="F117" s="41"/>
      <c r="G117" s="56"/>
    </row>
    <row r="118" spans="1:7" ht="13.5" thickBot="1">
      <c r="A118" s="102" t="s">
        <v>27</v>
      </c>
      <c r="B118" s="48"/>
      <c r="C118" s="103"/>
      <c r="D118" s="48"/>
      <c r="E118" s="48"/>
      <c r="F118" s="48"/>
      <c r="G118" s="73"/>
    </row>
    <row r="119" spans="1:7" ht="12.75">
      <c r="A119" s="100" t="s">
        <v>38</v>
      </c>
      <c r="B119" s="33"/>
      <c r="C119" s="101"/>
      <c r="D119" s="33">
        <v>255</v>
      </c>
      <c r="E119" s="33"/>
      <c r="F119" s="33">
        <v>254</v>
      </c>
      <c r="G119" s="97"/>
    </row>
    <row r="120" spans="1:7" ht="12.75">
      <c r="A120" s="28" t="s">
        <v>39</v>
      </c>
      <c r="B120" s="41"/>
      <c r="C120" s="62"/>
      <c r="D120" s="41">
        <v>414</v>
      </c>
      <c r="E120" s="41"/>
      <c r="F120" s="41">
        <v>413</v>
      </c>
      <c r="G120" s="56"/>
    </row>
    <row r="121" spans="1:7" ht="12.75">
      <c r="A121" s="28" t="s">
        <v>102</v>
      </c>
      <c r="B121" s="41"/>
      <c r="C121" s="62"/>
      <c r="D121" s="41">
        <v>65</v>
      </c>
      <c r="E121" s="41"/>
      <c r="F121" s="41">
        <v>64</v>
      </c>
      <c r="G121" s="56"/>
    </row>
    <row r="122" spans="1:7" ht="12.75">
      <c r="A122" s="28" t="s">
        <v>103</v>
      </c>
      <c r="B122" s="41"/>
      <c r="C122" s="62"/>
      <c r="D122" s="41">
        <v>558</v>
      </c>
      <c r="E122" s="41"/>
      <c r="F122" s="41"/>
      <c r="G122" s="56"/>
    </row>
    <row r="123" spans="1:7" ht="12.75">
      <c r="A123" s="28" t="s">
        <v>104</v>
      </c>
      <c r="B123" s="41"/>
      <c r="C123" s="62"/>
      <c r="D123" s="41">
        <v>200</v>
      </c>
      <c r="E123" s="41"/>
      <c r="F123" s="41">
        <v>200</v>
      </c>
      <c r="G123" s="56"/>
    </row>
    <row r="124" spans="1:7" ht="12.75">
      <c r="A124" s="28" t="s">
        <v>105</v>
      </c>
      <c r="B124" s="41"/>
      <c r="C124" s="62"/>
      <c r="D124" s="41">
        <v>370</v>
      </c>
      <c r="E124" s="41"/>
      <c r="F124" s="41">
        <v>360</v>
      </c>
      <c r="G124" s="56"/>
    </row>
    <row r="125" spans="1:7" ht="12.75">
      <c r="A125" s="28" t="s">
        <v>106</v>
      </c>
      <c r="B125" s="41"/>
      <c r="C125" s="62"/>
      <c r="D125" s="41">
        <v>400</v>
      </c>
      <c r="E125" s="41"/>
      <c r="F125" s="41">
        <v>398</v>
      </c>
      <c r="G125" s="56"/>
    </row>
    <row r="126" spans="1:7" ht="12.75">
      <c r="A126" s="28" t="s">
        <v>107</v>
      </c>
      <c r="B126" s="41"/>
      <c r="C126" s="62"/>
      <c r="D126" s="41">
        <v>130</v>
      </c>
      <c r="E126" s="41"/>
      <c r="F126" s="41">
        <v>129</v>
      </c>
      <c r="G126" s="56"/>
    </row>
    <row r="127" spans="1:7" ht="12.75">
      <c r="A127" s="28" t="s">
        <v>108</v>
      </c>
      <c r="B127" s="41"/>
      <c r="C127" s="62"/>
      <c r="D127" s="41">
        <v>400</v>
      </c>
      <c r="E127" s="41"/>
      <c r="F127" s="41">
        <v>398</v>
      </c>
      <c r="G127" s="56"/>
    </row>
    <row r="128" spans="1:7" ht="12.75">
      <c r="A128" s="19" t="s">
        <v>109</v>
      </c>
      <c r="B128" s="41"/>
      <c r="C128" s="62"/>
      <c r="D128" s="41"/>
      <c r="E128" s="41"/>
      <c r="F128" s="41"/>
      <c r="G128" s="56"/>
    </row>
    <row r="129" spans="1:7" ht="12.75">
      <c r="A129" s="28" t="s">
        <v>110</v>
      </c>
      <c r="B129" s="41"/>
      <c r="C129" s="62"/>
      <c r="D129" s="41">
        <v>2700</v>
      </c>
      <c r="E129" s="41"/>
      <c r="F129" s="41">
        <v>2700</v>
      </c>
      <c r="G129" s="56"/>
    </row>
    <row r="130" spans="1:7" ht="13.5" thickBot="1">
      <c r="A130" s="22" t="s">
        <v>12</v>
      </c>
      <c r="B130" s="37">
        <v>9000</v>
      </c>
      <c r="C130" s="65"/>
      <c r="D130" s="37">
        <v>1</v>
      </c>
      <c r="E130" s="37"/>
      <c r="F130" s="37"/>
      <c r="G130" s="66"/>
    </row>
    <row r="131" spans="1:7" ht="12.75">
      <c r="A131" s="79" t="s">
        <v>40</v>
      </c>
      <c r="B131" s="84">
        <v>0</v>
      </c>
      <c r="C131" s="84">
        <v>0</v>
      </c>
      <c r="D131" s="84">
        <f>D133+D135+D136+D137</f>
        <v>2852</v>
      </c>
      <c r="E131" s="84">
        <f>E133+E135+E136+E137</f>
        <v>0</v>
      </c>
      <c r="F131" s="84">
        <f>F133+F135+F136+F137</f>
        <v>2594</v>
      </c>
      <c r="G131" s="85">
        <f>G133+G135+G136+G137</f>
        <v>0</v>
      </c>
    </row>
    <row r="132" spans="1:7" ht="12.75">
      <c r="A132" s="10" t="s">
        <v>9</v>
      </c>
      <c r="B132" s="33"/>
      <c r="C132" s="33"/>
      <c r="D132" s="33"/>
      <c r="E132" s="34"/>
      <c r="F132" s="35"/>
      <c r="G132" s="36"/>
    </row>
    <row r="133" spans="1:7" ht="12.75">
      <c r="A133" s="1" t="s">
        <v>111</v>
      </c>
      <c r="B133" s="41"/>
      <c r="C133" s="41"/>
      <c r="D133" s="41">
        <v>315</v>
      </c>
      <c r="E133" s="42"/>
      <c r="F133" s="41">
        <v>315</v>
      </c>
      <c r="G133" s="44"/>
    </row>
    <row r="134" spans="1:7" ht="12.75">
      <c r="A134" s="2" t="s">
        <v>10</v>
      </c>
      <c r="B134" s="33"/>
      <c r="C134" s="33"/>
      <c r="D134" s="33"/>
      <c r="E134" s="34"/>
      <c r="F134" s="41"/>
      <c r="G134" s="44"/>
    </row>
    <row r="135" spans="1:7" ht="12.75">
      <c r="A135" s="12" t="s">
        <v>112</v>
      </c>
      <c r="B135" s="41"/>
      <c r="C135" s="41"/>
      <c r="D135" s="41">
        <v>252</v>
      </c>
      <c r="E135" s="42"/>
      <c r="F135" s="41">
        <v>35</v>
      </c>
      <c r="G135" s="44"/>
    </row>
    <row r="136" spans="1:7" ht="12.75" customHeight="1">
      <c r="A136" s="12" t="s">
        <v>121</v>
      </c>
      <c r="B136" s="41"/>
      <c r="C136" s="41"/>
      <c r="D136" s="41">
        <v>2244</v>
      </c>
      <c r="E136" s="42"/>
      <c r="F136" s="41">
        <v>2244</v>
      </c>
      <c r="G136" s="44"/>
    </row>
    <row r="137" spans="1:7" ht="13.5" thickBot="1">
      <c r="A137" s="1" t="s">
        <v>12</v>
      </c>
      <c r="B137" s="41"/>
      <c r="C137" s="41"/>
      <c r="D137" s="41">
        <v>41</v>
      </c>
      <c r="E137" s="42"/>
      <c r="F137" s="41"/>
      <c r="G137" s="44"/>
    </row>
    <row r="138" spans="1:7" ht="12.75">
      <c r="A138" s="79" t="s">
        <v>41</v>
      </c>
      <c r="B138" s="84">
        <f aca="true" t="shared" si="3" ref="B138:G138">B140+B141+B143+B144+B146+B147+B148</f>
        <v>11000</v>
      </c>
      <c r="C138" s="84">
        <f t="shared" si="3"/>
        <v>0</v>
      </c>
      <c r="D138" s="84">
        <f t="shared" si="3"/>
        <v>33406</v>
      </c>
      <c r="E138" s="84">
        <f t="shared" si="3"/>
        <v>0</v>
      </c>
      <c r="F138" s="84">
        <f t="shared" si="3"/>
        <v>18518</v>
      </c>
      <c r="G138" s="85">
        <f t="shared" si="3"/>
        <v>0</v>
      </c>
    </row>
    <row r="139" spans="1:7" ht="12.75">
      <c r="A139" s="10" t="s">
        <v>9</v>
      </c>
      <c r="B139" s="67"/>
      <c r="C139" s="67"/>
      <c r="D139" s="67"/>
      <c r="E139" s="68"/>
      <c r="F139" s="69"/>
      <c r="G139" s="70"/>
    </row>
    <row r="140" spans="1:7" ht="12.75">
      <c r="A140" s="1" t="s">
        <v>113</v>
      </c>
      <c r="B140" s="41">
        <v>3000</v>
      </c>
      <c r="C140" s="41"/>
      <c r="D140" s="41">
        <v>5916</v>
      </c>
      <c r="E140" s="41"/>
      <c r="F140" s="41">
        <v>5588</v>
      </c>
      <c r="G140" s="56"/>
    </row>
    <row r="141" spans="1:7" ht="12.75">
      <c r="A141" s="1" t="s">
        <v>114</v>
      </c>
      <c r="B141" s="41">
        <v>0</v>
      </c>
      <c r="C141" s="41"/>
      <c r="D141" s="41">
        <v>6258</v>
      </c>
      <c r="E141" s="41"/>
      <c r="F141" s="41">
        <v>6237</v>
      </c>
      <c r="G141" s="56"/>
    </row>
    <row r="142" spans="1:7" ht="12.75">
      <c r="A142" s="2" t="s">
        <v>10</v>
      </c>
      <c r="B142" s="41"/>
      <c r="C142" s="41"/>
      <c r="D142" s="41">
        <f>D143+D144</f>
        <v>15372</v>
      </c>
      <c r="E142" s="41"/>
      <c r="F142" s="41">
        <f>F143+F144</f>
        <v>2664</v>
      </c>
      <c r="G142" s="56"/>
    </row>
    <row r="143" spans="1:7" ht="12.75">
      <c r="A143" s="1" t="s">
        <v>115</v>
      </c>
      <c r="B143" s="41">
        <v>2000</v>
      </c>
      <c r="C143" s="41"/>
      <c r="D143" s="41">
        <v>1388</v>
      </c>
      <c r="E143" s="41"/>
      <c r="F143" s="41">
        <v>734</v>
      </c>
      <c r="G143" s="56"/>
    </row>
    <row r="144" spans="1:7" ht="12.75">
      <c r="A144" s="1" t="s">
        <v>116</v>
      </c>
      <c r="B144" s="41">
        <v>4300</v>
      </c>
      <c r="C144" s="41"/>
      <c r="D144" s="41">
        <v>13984</v>
      </c>
      <c r="E144" s="41"/>
      <c r="F144" s="41">
        <v>1930</v>
      </c>
      <c r="G144" s="56"/>
    </row>
    <row r="145" spans="1:7" ht="12.75">
      <c r="A145" s="1" t="s">
        <v>16</v>
      </c>
      <c r="B145" s="41"/>
      <c r="C145" s="41"/>
      <c r="D145" s="41">
        <f>D146+D147</f>
        <v>4031</v>
      </c>
      <c r="E145" s="41"/>
      <c r="F145" s="41">
        <f>F146+F147</f>
        <v>4029</v>
      </c>
      <c r="G145" s="56"/>
    </row>
    <row r="146" spans="1:7" ht="12.75">
      <c r="A146" s="1" t="s">
        <v>117</v>
      </c>
      <c r="B146" s="41"/>
      <c r="C146" s="41"/>
      <c r="D146" s="41">
        <v>1240</v>
      </c>
      <c r="E146" s="41"/>
      <c r="F146" s="41">
        <v>1239</v>
      </c>
      <c r="G146" s="56"/>
    </row>
    <row r="147" spans="1:7" ht="12.75">
      <c r="A147" s="1" t="s">
        <v>120</v>
      </c>
      <c r="B147" s="71"/>
      <c r="C147" s="71"/>
      <c r="D147" s="71">
        <v>2791</v>
      </c>
      <c r="E147" s="71"/>
      <c r="F147" s="71">
        <v>2790</v>
      </c>
      <c r="G147" s="72"/>
    </row>
    <row r="148" spans="1:7" ht="13.5" thickBot="1">
      <c r="A148" s="30" t="s">
        <v>42</v>
      </c>
      <c r="B148" s="48">
        <v>1700</v>
      </c>
      <c r="C148" s="48"/>
      <c r="D148" s="48">
        <v>1829</v>
      </c>
      <c r="E148" s="48"/>
      <c r="F148" s="48"/>
      <c r="G148" s="73"/>
    </row>
    <row r="149" spans="1:7" ht="13.5" thickBot="1">
      <c r="A149" s="31" t="s">
        <v>118</v>
      </c>
      <c r="B149" s="77">
        <v>4000</v>
      </c>
      <c r="C149" s="77">
        <v>0</v>
      </c>
      <c r="D149" s="77">
        <v>2086</v>
      </c>
      <c r="E149" s="77">
        <v>0</v>
      </c>
      <c r="F149" s="77">
        <v>0</v>
      </c>
      <c r="G149" s="78">
        <v>0</v>
      </c>
    </row>
    <row r="150" spans="1:7" ht="13.5" thickBot="1">
      <c r="A150" s="9" t="s">
        <v>43</v>
      </c>
      <c r="B150" s="74"/>
      <c r="C150" s="74"/>
      <c r="D150" s="74"/>
      <c r="E150" s="75"/>
      <c r="F150" s="32">
        <v>6</v>
      </c>
      <c r="G150" s="76"/>
    </row>
    <row r="151" spans="1:7" ht="16.5" thickBot="1">
      <c r="A151" s="23" t="s">
        <v>44</v>
      </c>
      <c r="B151" s="87">
        <f>B7+B10+B17+B20+B44+B57+B64+B131+B138+B149+B150</f>
        <v>162000</v>
      </c>
      <c r="C151" s="87">
        <f>C7+C10+C17+C20+C44+C57+C64+C131+C138+C149+C150</f>
        <v>0</v>
      </c>
      <c r="D151" s="88">
        <f>D7+D10+D17+D20+D44+D57+D64+D131+D138+D149+D150</f>
        <v>332620</v>
      </c>
      <c r="E151" s="87">
        <f>E7+E10+E17+E20+E44+E57+E64+E131+E138+E149+E150</f>
        <v>0</v>
      </c>
      <c r="F151" s="88">
        <f>F7+F10+F17+F20+F44+F57+F64+F131+F138+F149+F150</f>
        <v>232629</v>
      </c>
      <c r="G151" s="86">
        <f>G7+G10+G20+G44+G57+G64+G131+G138+G149+G150</f>
        <v>0</v>
      </c>
    </row>
  </sheetData>
  <sheetProtection/>
  <mergeCells count="6">
    <mergeCell ref="F5:G5"/>
    <mergeCell ref="A5:A6"/>
    <mergeCell ref="B5:C5"/>
    <mergeCell ref="D5:E5"/>
    <mergeCell ref="A2:G2"/>
    <mergeCell ref="A3:G3"/>
  </mergeCells>
  <printOptions horizontalCentered="1"/>
  <pageMargins left="0.3937007874015748" right="0.3937007874015748" top="0.984251968503937" bottom="0.5905511811023623" header="0.11811023622047245" footer="0.3937007874015748"/>
  <pageSetup horizontalDpi="600" verticalDpi="600" orientation="landscape" paperSize="9" scale="90" r:id="rId1"/>
  <headerFooter alignWithMargins="0">
    <oddFooter>&amp;CStránka &amp;P&amp;RTab.č. 15 FRR - sumář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841</cp:lastModifiedBy>
  <cp:lastPrinted>2013-05-21T08:50:18Z</cp:lastPrinted>
  <dcterms:created xsi:type="dcterms:W3CDTF">2003-05-29T06:21:43Z</dcterms:created>
  <dcterms:modified xsi:type="dcterms:W3CDTF">2013-05-21T08:52:01Z</dcterms:modified>
  <cp:category/>
  <cp:version/>
  <cp:contentType/>
  <cp:contentStatus/>
</cp:coreProperties>
</file>