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1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</definedNames>
  <calcPr fullCalcOnLoad="1"/>
</workbook>
</file>

<file path=xl/sharedStrings.xml><?xml version="1.0" encoding="utf-8"?>
<sst xmlns="http://schemas.openxmlformats.org/spreadsheetml/2006/main" count="163" uniqueCount="127">
  <si>
    <t>v tis. Kč</t>
  </si>
  <si>
    <t>schválený rozpočet</t>
  </si>
  <si>
    <t>upravený rozpočet</t>
  </si>
  <si>
    <t>celkem</t>
  </si>
  <si>
    <t>z toho z úvěru</t>
  </si>
  <si>
    <t>(rozpis akcí PO a a.s.  - samostatná tabulka)</t>
  </si>
  <si>
    <t>odvětví - název akce</t>
  </si>
  <si>
    <t>kap. 18 - zastupitelstvo kraje</t>
  </si>
  <si>
    <t>v tom:</t>
  </si>
  <si>
    <t>kap. 10 - doprava</t>
  </si>
  <si>
    <t>kap. 12 - správa majetku kraje</t>
  </si>
  <si>
    <t>kap. 14 - školství</t>
  </si>
  <si>
    <t>nerozděleno:</t>
  </si>
  <si>
    <t>poplatky</t>
  </si>
  <si>
    <t>nerozděleno</t>
  </si>
  <si>
    <t>kapitálové výdaje odvětví:</t>
  </si>
  <si>
    <t>PO - investiční transfery</t>
  </si>
  <si>
    <t xml:space="preserve">   Protihluk.opatření na silniční síti</t>
  </si>
  <si>
    <t xml:space="preserve">   most Horní Maršov-Temný Důl</t>
  </si>
  <si>
    <t>běžné výdaje odvětví:</t>
  </si>
  <si>
    <t>kap. 15 - zdravotnictví</t>
  </si>
  <si>
    <t>kap. 16 - kultura</t>
  </si>
  <si>
    <t>PO - neinvestiční transfery</t>
  </si>
  <si>
    <t>Sdružení ozdravoven a léčeben okresu Trutnov</t>
  </si>
  <si>
    <t xml:space="preserve">   Přípravné práce na PD výstavby pavilonu centrál. laboratoří</t>
  </si>
  <si>
    <t>investiční transfery a.s.</t>
  </si>
  <si>
    <t xml:space="preserve">   Oprava krytiny objektu OKB ON Jičín</t>
  </si>
  <si>
    <t>PO investiční transfery</t>
  </si>
  <si>
    <t>PO neinvestiční transfery</t>
  </si>
  <si>
    <t xml:space="preserve">   Hvězdárna a planetárium - Digitální planetárium</t>
  </si>
  <si>
    <t>kap. 28 - sociální věci</t>
  </si>
  <si>
    <t>neinvestiční výdaje odvětví:</t>
  </si>
  <si>
    <t xml:space="preserve">PO - investiční transfery </t>
  </si>
  <si>
    <t xml:space="preserve">PO - neinvestiční transfery </t>
  </si>
  <si>
    <t xml:space="preserve">   Rekonstrukce č. p. 506 v Domově pro seniory ve Vrchlabí</t>
  </si>
  <si>
    <t xml:space="preserve">   ÚSP Chotělice - rekonstrukce a modernizace hl. objektu</t>
  </si>
  <si>
    <t xml:space="preserve">   Zateplení budov ÚSP Hajnice</t>
  </si>
  <si>
    <t xml:space="preserve">   Domov důchodců Černožice - přístavba ubyt. objektu</t>
  </si>
  <si>
    <t xml:space="preserve">   Výstavba a reko DDz na Teplice n/M. na zvl. režim</t>
  </si>
  <si>
    <t>Úhrn</t>
  </si>
  <si>
    <t>kap. 19 - činnost krajského úřadu</t>
  </si>
  <si>
    <t xml:space="preserve">   osobní automobil Škoda Octavia</t>
  </si>
  <si>
    <t xml:space="preserve">   Rozšíření pasivního informačního systému</t>
  </si>
  <si>
    <t xml:space="preserve">   Nákup serverů ( NSE, NSI,Proxi,MobilTruck)</t>
  </si>
  <si>
    <t xml:space="preserve">   ArcGIS Network Analyst</t>
  </si>
  <si>
    <t xml:space="preserve">   Multilicence UCV a USP pro kontrolu výkazů PO a obcí na KÚ KHK a pro předání výkazů do CSÚIS</t>
  </si>
  <si>
    <t xml:space="preserve">   Nákup kopírovacích strojů</t>
  </si>
  <si>
    <t xml:space="preserve">   Nákup a implementace SW KS - mzdy</t>
  </si>
  <si>
    <t xml:space="preserve">   Nákup osobních automobilů</t>
  </si>
  <si>
    <t xml:space="preserve">   Výroba a montáž pletivových přepážek do prostoru archivu v sídle KHK - 3.podzemní podlaží</t>
  </si>
  <si>
    <t xml:space="preserve">   příprava staveb</t>
  </si>
  <si>
    <t xml:space="preserve">   České Meziříčí - Pohoří</t>
  </si>
  <si>
    <t xml:space="preserve">   Lejšovka, havárie opěrné zdi</t>
  </si>
  <si>
    <t xml:space="preserve">   Horní Brusnice, havárie opěrné zdi</t>
  </si>
  <si>
    <t xml:space="preserve">   odbavovací systém krajské integr.dopravy</t>
  </si>
  <si>
    <t xml:space="preserve">   Nový Bydžov, průtah</t>
  </si>
  <si>
    <t xml:space="preserve">   moder.přístup.kom.Broumovsko   ROP-d</t>
  </si>
  <si>
    <t xml:space="preserve">   Čistá-Č.Důl-J.Láz.-Svob.n.Ú. trub.propust.</t>
  </si>
  <si>
    <t xml:space="preserve">   Suchý Důl, havárie opěrné zdi</t>
  </si>
  <si>
    <t xml:space="preserve">   Lampertice, havárie opěrné zdi</t>
  </si>
  <si>
    <t xml:space="preserve">   meteorolog.stanice pro zimní údržbu silnic</t>
  </si>
  <si>
    <t xml:space="preserve">   Roveň-Rychnov n.K.</t>
  </si>
  <si>
    <t xml:space="preserve">   Solnice</t>
  </si>
  <si>
    <t xml:space="preserve">   Instalace termoregulačních hlavic - Ústav hluchoněmých </t>
  </si>
  <si>
    <t xml:space="preserve">   Obnova pietního místa "Jezdecké bitvy u Střezetic"</t>
  </si>
  <si>
    <t xml:space="preserve">   Archeopark pravěku ve Všestarech</t>
  </si>
  <si>
    <t xml:space="preserve">   Drobné opravy Ústavu hluchoněmých  </t>
  </si>
  <si>
    <t xml:space="preserve">   Drobné opravy- ul. J. z Poděbrad 738, Hronov - pěst.péče </t>
  </si>
  <si>
    <t xml:space="preserve">   Sanace svahu parkoviště Oblastní nemocnice Náchod</t>
  </si>
  <si>
    <t xml:space="preserve">   Drobné opravy - Okrouhlík čp. 1371</t>
  </si>
  <si>
    <t xml:space="preserve">   Celková oprava pomníku "Baterie mrtvých na Chlumu"</t>
  </si>
  <si>
    <t xml:space="preserve">   Oprava pomníku pěšího pluku č. 49 (HESS) v Čistěvsi</t>
  </si>
  <si>
    <t xml:space="preserve">   Opravy a udržování</t>
  </si>
  <si>
    <t xml:space="preserve">   Drobné opravy bývalého kláštera Opočno /kultur. památka/ </t>
  </si>
  <si>
    <t xml:space="preserve">   Drob. opravy - ul. Prokopa Holého 221, HK - pěst.péče </t>
  </si>
  <si>
    <t xml:space="preserve">   Drobné opravy - ul. Hálkova 432, Náchod detaš.prac. KHK </t>
  </si>
  <si>
    <t xml:space="preserve">   Rekonstukce - 2. NP - Ústav hluchoněmých  (IMPULS)</t>
  </si>
  <si>
    <t xml:space="preserve"> Gym. B. Něm. Hradec Králové - výměna střešní krytiny</t>
  </si>
  <si>
    <t>Oblastní nemocnice Jičín a. s.</t>
  </si>
  <si>
    <t xml:space="preserve">   Ekologizace vytápění nemocnice Jičín</t>
  </si>
  <si>
    <t xml:space="preserve">   Ekologizace vytápění nemocnice Nový Bydžov</t>
  </si>
  <si>
    <t xml:space="preserve">   Přípojka objektu TRN na plyn. Kotelnu nem. Nový Bydžov</t>
  </si>
  <si>
    <t>Oblastní nemocnice Náchod a. s.</t>
  </si>
  <si>
    <t xml:space="preserve">   II. Etapa Generelu ON Náchod a. s.</t>
  </si>
  <si>
    <t xml:space="preserve">   Rekonstrukce interního oddělení nemocnice Broumov</t>
  </si>
  <si>
    <t xml:space="preserve">    Vzduchotechnika ORL - havárie ON NA</t>
  </si>
  <si>
    <t xml:space="preserve">   Zpracování PD rekonsrukce psychiatrie Nové Město</t>
  </si>
  <si>
    <t xml:space="preserve">   Rekonstr. a vým. krytiny objektu psychiatrie Nové Město</t>
  </si>
  <si>
    <t xml:space="preserve">   Stavební úpravy č. p. 635 v areálu nemocnice Opočno</t>
  </si>
  <si>
    <t>Oblastní nemocnice Rychnov nad Kněžnou a. s.</t>
  </si>
  <si>
    <t xml:space="preserve">   Stavební úpravy v inter. pavilonu, zříz. odd. násl. lůžk. péče</t>
  </si>
  <si>
    <t xml:space="preserve">   Demolice komína</t>
  </si>
  <si>
    <t>Oblastní nemocnice Trutnov a. s.</t>
  </si>
  <si>
    <t xml:space="preserve">   Stavební příprava pro zřízení iktového centra</t>
  </si>
  <si>
    <t xml:space="preserve">   Rekonstrukce gastro-enterologického pracoviště</t>
  </si>
  <si>
    <t xml:space="preserve">   Pacientská signalizace JIP interního oddělení</t>
  </si>
  <si>
    <t>Městská nemocnice Dvůr Králové nad Labem a. s.</t>
  </si>
  <si>
    <t xml:space="preserve">   Ukončení rekonstrukce podkroví hlavní budovy MěN DK</t>
  </si>
  <si>
    <t xml:space="preserve">   Staveb. úpr. výkon. sálku urologie a vstupu do objektu NP</t>
  </si>
  <si>
    <t xml:space="preserve">   Odstr. havarijního stavu bud. č. p. 185 Karkulka</t>
  </si>
  <si>
    <t xml:space="preserve">   PD na přístavbu Dětského centra ve Dvoře Králové</t>
  </si>
  <si>
    <t xml:space="preserve">   Odstraň. havar. stavu JV křídla DO Království</t>
  </si>
  <si>
    <t xml:space="preserve">   Oprava krytin hosp. budovy a kotelny nem. Nový Bydžov</t>
  </si>
  <si>
    <t xml:space="preserve">   Oprava krytin strav. prov., garáží a náhr. zdroje nem. NB</t>
  </si>
  <si>
    <t xml:space="preserve">   Oprava kanalizace v areálu nemocnice</t>
  </si>
  <si>
    <t xml:space="preserve">   Oprava kanalizace II. etapa</t>
  </si>
  <si>
    <t xml:space="preserve">   Oprava krytiny dopravní zdravotní služby</t>
  </si>
  <si>
    <t xml:space="preserve">   Oprava krytiny objektu biochemie a mikrobiologie</t>
  </si>
  <si>
    <t xml:space="preserve">   Oprava soc. zařízení na dětském odd. ON NA</t>
  </si>
  <si>
    <t xml:space="preserve">   Oprava 2 výtahů a vchodových partií v Horní nemocnici</t>
  </si>
  <si>
    <t xml:space="preserve">   Oprava krytiny na hlavním objektu nemocnice Broumov</t>
  </si>
  <si>
    <t xml:space="preserve">   Opr. pláště, inter., soc.zař., vým.oken, vchod.dveří LDN Jar.</t>
  </si>
  <si>
    <t xml:space="preserve">   Oprava pláště víceúčelového pavilonu - havárie, ON RK</t>
  </si>
  <si>
    <t xml:space="preserve">   Oprava krytiny na pavilonu DIGP</t>
  </si>
  <si>
    <t xml:space="preserve">   Oprava krytiny chirurgického pavilonu</t>
  </si>
  <si>
    <t xml:space="preserve">   Oprava podlahových krytin v interním pavilonu</t>
  </si>
  <si>
    <t xml:space="preserve">   Oprava osob. výtahu v gyn. por. pavilonu</t>
  </si>
  <si>
    <t xml:space="preserve">   Oprava kompresorové stanice - rozvod medicinálních plynů</t>
  </si>
  <si>
    <t xml:space="preserve">   Odstraň. havar. stavu DO Karkulka - II. etapa</t>
  </si>
  <si>
    <t xml:space="preserve">   DD Černožice - přístavba ubyt. objektu</t>
  </si>
  <si>
    <t xml:space="preserve">   DD Černožice - rekonstr. stáv. ubyt. objektu</t>
  </si>
  <si>
    <t xml:space="preserve">   DD Černožice - stáv. budova, vnější plášť a výplně otvorů</t>
  </si>
  <si>
    <t xml:space="preserve">   DD Černožice - rekonstrukce střechy stávající budovy</t>
  </si>
  <si>
    <t>Přehled o čerpání výdajů z Fondu rozvoje a reprodukce Královéhradeckého  kraje v roce 2011</t>
  </si>
  <si>
    <t xml:space="preserve">   Hradec Králové, ul. Kladská</t>
  </si>
  <si>
    <t>Tab.č. 15</t>
  </si>
  <si>
    <t>skutečnost k  31.12. 2011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</si>
</sst>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0.0"/>
    <numFmt numFmtId="167" formatCode="_-* #,##0.0\ _K_č_-;\-* #,##0.0\ _K_č_-;_-* &quot;-&quot;\ _K_č_-;_-@_-"/>
  </numFmts>
  <fonts count="4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2"/>
      <name val="Arial CE"/>
      <family val="0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1">
    <xf numFmtId="3" fontId="0" fillId="0" borderId="0" xfId="0" applyAlignment="1">
      <alignment/>
    </xf>
    <xf numFmtId="3" fontId="0" fillId="0" borderId="10" xfId="0" applyBorder="1" applyAlignment="1">
      <alignment/>
    </xf>
    <xf numFmtId="164" fontId="0" fillId="0" borderId="10" xfId="38" applyNumberFormat="1" applyFont="1" applyBorder="1" applyAlignment="1">
      <alignment/>
    </xf>
    <xf numFmtId="37" fontId="0" fillId="0" borderId="10" xfId="38" applyFont="1" applyBorder="1" applyAlignment="1">
      <alignment/>
    </xf>
    <xf numFmtId="3" fontId="0" fillId="0" borderId="11" xfId="0" applyBorder="1" applyAlignment="1">
      <alignment/>
    </xf>
    <xf numFmtId="164" fontId="0" fillId="0" borderId="11" xfId="38" applyNumberFormat="1" applyFont="1" applyBorder="1" applyAlignment="1">
      <alignment/>
    </xf>
    <xf numFmtId="3" fontId="0" fillId="0" borderId="12" xfId="0" applyBorder="1" applyAlignment="1">
      <alignment/>
    </xf>
    <xf numFmtId="3" fontId="0" fillId="0" borderId="13" xfId="0" applyBorder="1" applyAlignment="1">
      <alignment/>
    </xf>
    <xf numFmtId="3" fontId="0" fillId="0" borderId="14" xfId="0" applyBorder="1" applyAlignment="1">
      <alignment/>
    </xf>
    <xf numFmtId="3" fontId="0" fillId="0" borderId="15" xfId="0" applyBorder="1" applyAlignment="1">
      <alignment/>
    </xf>
    <xf numFmtId="3" fontId="0" fillId="0" borderId="16" xfId="0" applyBorder="1" applyAlignment="1">
      <alignment/>
    </xf>
    <xf numFmtId="3" fontId="0" fillId="0" borderId="17" xfId="0" applyBorder="1" applyAlignment="1">
      <alignment/>
    </xf>
    <xf numFmtId="3" fontId="0" fillId="0" borderId="18" xfId="0" applyBorder="1" applyAlignment="1">
      <alignment horizontal="center" vertical="center" wrapText="1"/>
    </xf>
    <xf numFmtId="3" fontId="0" fillId="0" borderId="19" xfId="0" applyBorder="1" applyAlignment="1">
      <alignment horizontal="center" vertical="center" wrapText="1"/>
    </xf>
    <xf numFmtId="3" fontId="0" fillId="0" borderId="20" xfId="0" applyBorder="1" applyAlignment="1">
      <alignment horizontal="center" vertical="center" wrapText="1"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3" fontId="0" fillId="0" borderId="21" xfId="0" applyBorder="1" applyAlignment="1">
      <alignment/>
    </xf>
    <xf numFmtId="3" fontId="0" fillId="0" borderId="23" xfId="0" applyBorder="1" applyAlignment="1">
      <alignment horizontal="center" vertical="center" wrapText="1"/>
    </xf>
    <xf numFmtId="3" fontId="0" fillId="0" borderId="0" xfId="0" applyAlignment="1">
      <alignment horizontal="right"/>
    </xf>
    <xf numFmtId="3" fontId="2" fillId="0" borderId="24" xfId="0" applyFont="1" applyBorder="1" applyAlignment="1">
      <alignment/>
    </xf>
    <xf numFmtId="164" fontId="2" fillId="0" borderId="25" xfId="38" applyNumberFormat="1" applyFont="1" applyBorder="1" applyAlignment="1">
      <alignment/>
    </xf>
    <xf numFmtId="3" fontId="3" fillId="0" borderId="15" xfId="0" applyFont="1" applyBorder="1" applyAlignment="1">
      <alignment/>
    </xf>
    <xf numFmtId="164" fontId="0" fillId="0" borderId="26" xfId="38" applyNumberFormat="1" applyFont="1" applyBorder="1" applyAlignment="1">
      <alignment/>
    </xf>
    <xf numFmtId="3" fontId="0" fillId="0" borderId="15" xfId="0" applyFont="1" applyBorder="1" applyAlignment="1">
      <alignment/>
    </xf>
    <xf numFmtId="3" fontId="0" fillId="0" borderId="13" xfId="0" applyFont="1" applyBorder="1" applyAlignment="1">
      <alignment/>
    </xf>
    <xf numFmtId="1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64" fontId="0" fillId="0" borderId="27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0" xfId="0" applyBorder="1" applyAlignment="1">
      <alignment/>
    </xf>
    <xf numFmtId="1" fontId="0" fillId="0" borderId="28" xfId="0" applyNumberFormat="1" applyBorder="1" applyAlignment="1">
      <alignment horizontal="center"/>
    </xf>
    <xf numFmtId="164" fontId="0" fillId="0" borderId="17" xfId="38" applyNumberFormat="1" applyFont="1" applyBorder="1" applyAlignment="1">
      <alignment/>
    </xf>
    <xf numFmtId="0" fontId="4" fillId="0" borderId="13" xfId="0" applyNumberFormat="1" applyFont="1" applyFill="1" applyBorder="1" applyAlignment="1">
      <alignment/>
    </xf>
    <xf numFmtId="3" fontId="0" fillId="0" borderId="13" xfId="0" applyBorder="1" applyAlignment="1">
      <alignment wrapText="1"/>
    </xf>
    <xf numFmtId="165" fontId="2" fillId="0" borderId="10" xfId="38" applyNumberFormat="1" applyFont="1" applyBorder="1" applyAlignment="1">
      <alignment/>
    </xf>
    <xf numFmtId="3" fontId="0" fillId="0" borderId="2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38" applyNumberFormat="1" applyFont="1" applyBorder="1" applyAlignment="1">
      <alignment/>
    </xf>
    <xf numFmtId="3" fontId="2" fillId="0" borderId="10" xfId="38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33" borderId="29" xfId="0" applyNumberFormat="1" applyFont="1" applyFill="1" applyBorder="1" applyAlignment="1">
      <alignment horizontal="left"/>
    </xf>
    <xf numFmtId="164" fontId="0" fillId="0" borderId="18" xfId="38" applyNumberFormat="1" applyFont="1" applyBorder="1" applyAlignment="1">
      <alignment/>
    </xf>
    <xf numFmtId="3" fontId="0" fillId="0" borderId="18" xfId="38" applyNumberFormat="1" applyFont="1" applyBorder="1" applyAlignment="1">
      <alignment/>
    </xf>
    <xf numFmtId="164" fontId="0" fillId="0" borderId="23" xfId="38" applyNumberFormat="1" applyFont="1" applyBorder="1" applyAlignment="1">
      <alignment/>
    </xf>
    <xf numFmtId="3" fontId="6" fillId="0" borderId="30" xfId="0" applyFont="1" applyBorder="1" applyAlignment="1">
      <alignment/>
    </xf>
    <xf numFmtId="165" fontId="0" fillId="0" borderId="28" xfId="0" applyNumberFormat="1" applyBorder="1" applyAlignment="1">
      <alignment/>
    </xf>
    <xf numFmtId="1" fontId="0" fillId="0" borderId="11" xfId="38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64" fontId="0" fillId="0" borderId="25" xfId="38" applyNumberFormat="1" applyFont="1" applyBorder="1" applyAlignment="1">
      <alignment/>
    </xf>
    <xf numFmtId="165" fontId="0" fillId="0" borderId="31" xfId="0" applyNumberFormat="1" applyBorder="1" applyAlignment="1">
      <alignment/>
    </xf>
    <xf numFmtId="3" fontId="0" fillId="0" borderId="32" xfId="0" applyBorder="1" applyAlignment="1">
      <alignment/>
    </xf>
    <xf numFmtId="3" fontId="0" fillId="0" borderId="0" xfId="0" applyAlignment="1">
      <alignment vertical="center"/>
    </xf>
    <xf numFmtId="3" fontId="7" fillId="0" borderId="33" xfId="0" applyFont="1" applyBorder="1" applyAlignment="1">
      <alignment/>
    </xf>
    <xf numFmtId="164" fontId="0" fillId="33" borderId="10" xfId="38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 wrapText="1"/>
    </xf>
    <xf numFmtId="3" fontId="2" fillId="0" borderId="15" xfId="0" applyFont="1" applyBorder="1" applyAlignment="1">
      <alignment/>
    </xf>
    <xf numFmtId="164" fontId="2" fillId="0" borderId="11" xfId="38" applyNumberFormat="1" applyFont="1" applyBorder="1" applyAlignment="1">
      <alignment/>
    </xf>
    <xf numFmtId="3" fontId="2" fillId="0" borderId="12" xfId="0" applyFont="1" applyBorder="1" applyAlignment="1">
      <alignment horizontal="center"/>
    </xf>
    <xf numFmtId="164" fontId="0" fillId="0" borderId="10" xfId="38" applyNumberFormat="1" applyFont="1" applyBorder="1" applyAlignment="1">
      <alignment horizontal="right"/>
    </xf>
    <xf numFmtId="3" fontId="2" fillId="0" borderId="17" xfId="0" applyFont="1" applyBorder="1" applyAlignment="1">
      <alignment/>
    </xf>
    <xf numFmtId="3" fontId="8" fillId="0" borderId="21" xfId="0" applyFont="1" applyBorder="1" applyAlignment="1">
      <alignment/>
    </xf>
    <xf numFmtId="165" fontId="0" fillId="0" borderId="21" xfId="0" applyNumberFormat="1" applyFont="1" applyBorder="1" applyAlignment="1">
      <alignment/>
    </xf>
    <xf numFmtId="3" fontId="0" fillId="0" borderId="35" xfId="0" applyBorder="1" applyAlignment="1">
      <alignment/>
    </xf>
    <xf numFmtId="3" fontId="0" fillId="0" borderId="16" xfId="0" applyBorder="1" applyAlignment="1">
      <alignment wrapText="1"/>
    </xf>
    <xf numFmtId="3" fontId="2" fillId="0" borderId="13" xfId="0" applyFont="1" applyBorder="1" applyAlignment="1">
      <alignment/>
    </xf>
    <xf numFmtId="3" fontId="0" fillId="0" borderId="10" xfId="38" applyNumberFormat="1" applyFont="1" applyBorder="1" applyAlignment="1">
      <alignment horizontal="center"/>
    </xf>
    <xf numFmtId="0" fontId="4" fillId="33" borderId="29" xfId="0" applyNumberFormat="1" applyFont="1" applyFill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4" fillId="0" borderId="29" xfId="0" applyNumberFormat="1" applyFont="1" applyFill="1" applyBorder="1" applyAlignment="1">
      <alignment horizontal="left"/>
    </xf>
    <xf numFmtId="0" fontId="4" fillId="0" borderId="36" xfId="0" applyNumberFormat="1" applyFont="1" applyFill="1" applyBorder="1" applyAlignment="1">
      <alignment horizontal="left"/>
    </xf>
    <xf numFmtId="164" fontId="0" fillId="0" borderId="10" xfId="38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/>
    </xf>
    <xf numFmtId="0" fontId="4" fillId="0" borderId="37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0" fontId="4" fillId="0" borderId="37" xfId="0" applyNumberFormat="1" applyFont="1" applyFill="1" applyBorder="1" applyAlignment="1">
      <alignment horizontal="left"/>
    </xf>
    <xf numFmtId="3" fontId="0" fillId="0" borderId="38" xfId="0" applyBorder="1" applyAlignment="1">
      <alignment/>
    </xf>
    <xf numFmtId="164" fontId="0" fillId="0" borderId="27" xfId="38" applyNumberFormat="1" applyFont="1" applyBorder="1" applyAlignment="1">
      <alignment/>
    </xf>
    <xf numFmtId="165" fontId="0" fillId="0" borderId="39" xfId="0" applyNumberFormat="1" applyBorder="1" applyAlignment="1">
      <alignment/>
    </xf>
    <xf numFmtId="3" fontId="0" fillId="0" borderId="40" xfId="0" applyBorder="1" applyAlignment="1">
      <alignment/>
    </xf>
    <xf numFmtId="3" fontId="2" fillId="34" borderId="24" xfId="0" applyFont="1" applyFill="1" applyBorder="1" applyAlignment="1">
      <alignment/>
    </xf>
    <xf numFmtId="164" fontId="2" fillId="34" borderId="25" xfId="38" applyNumberFormat="1" applyFont="1" applyFill="1" applyBorder="1" applyAlignment="1">
      <alignment vertical="center"/>
    </xf>
    <xf numFmtId="164" fontId="2" fillId="34" borderId="25" xfId="38" applyNumberFormat="1" applyFont="1" applyFill="1" applyBorder="1" applyAlignment="1">
      <alignment/>
    </xf>
    <xf numFmtId="164" fontId="2" fillId="34" borderId="32" xfId="38" applyNumberFormat="1" applyFont="1" applyFill="1" applyBorder="1" applyAlignment="1">
      <alignment/>
    </xf>
    <xf numFmtId="164" fontId="2" fillId="34" borderId="32" xfId="38" applyNumberFormat="1" applyFont="1" applyFill="1" applyBorder="1" applyAlignment="1">
      <alignment vertical="center"/>
    </xf>
    <xf numFmtId="164" fontId="7" fillId="0" borderId="41" xfId="38" applyNumberFormat="1" applyFont="1" applyBorder="1" applyAlignment="1">
      <alignment horizontal="right" vertical="center"/>
    </xf>
    <xf numFmtId="164" fontId="7" fillId="0" borderId="42" xfId="38" applyNumberFormat="1" applyFont="1" applyBorder="1" applyAlignment="1">
      <alignment horizontal="right" vertical="center"/>
    </xf>
    <xf numFmtId="164" fontId="7" fillId="0" borderId="43" xfId="38" applyNumberFormat="1" applyFont="1" applyBorder="1" applyAlignment="1">
      <alignment horizontal="right" vertical="center"/>
    </xf>
    <xf numFmtId="3" fontId="0" fillId="0" borderId="44" xfId="0" applyBorder="1" applyAlignment="1">
      <alignment vertical="center" wrapText="1" readingOrder="1"/>
    </xf>
    <xf numFmtId="3" fontId="0" fillId="0" borderId="45" xfId="0" applyBorder="1" applyAlignment="1">
      <alignment horizontal="center" vertical="center" wrapText="1"/>
    </xf>
    <xf numFmtId="3" fontId="0" fillId="0" borderId="46" xfId="0" applyBorder="1" applyAlignment="1">
      <alignment horizontal="center" vertical="center" wrapText="1"/>
    </xf>
    <xf numFmtId="3" fontId="0" fillId="0" borderId="0" xfId="0" applyFont="1" applyAlignment="1">
      <alignment horizontal="center" vertical="center"/>
    </xf>
    <xf numFmtId="3" fontId="0" fillId="0" borderId="0" xfId="0" applyAlignment="1">
      <alignment/>
    </xf>
    <xf numFmtId="3" fontId="0" fillId="0" borderId="47" xfId="0" applyBorder="1" applyAlignment="1">
      <alignment horizontal="center" vertical="center" wrapText="1"/>
    </xf>
    <xf numFmtId="3" fontId="0" fillId="0" borderId="30" xfId="0" applyBorder="1" applyAlignment="1">
      <alignment horizontal="center" vertical="center" wrapText="1"/>
    </xf>
    <xf numFmtId="3" fontId="0" fillId="0" borderId="48" xfId="0" applyBorder="1" applyAlignment="1">
      <alignment horizontal="center" vertical="center" wrapText="1"/>
    </xf>
    <xf numFmtId="3" fontId="0" fillId="0" borderId="49" xfId="0" applyBorder="1" applyAlignment="1">
      <alignment horizontal="center" vertical="center" wrapText="1"/>
    </xf>
    <xf numFmtId="3" fontId="1" fillId="9" borderId="0" xfId="0" applyFont="1" applyFill="1" applyAlignment="1">
      <alignment horizontal="center" vertical="center" wrapText="1"/>
    </xf>
    <xf numFmtId="3" fontId="0" fillId="9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50.625" style="0" customWidth="1"/>
    <col min="2" max="2" width="13.375" style="0" customWidth="1"/>
    <col min="3" max="3" width="12.875" style="0" customWidth="1"/>
    <col min="4" max="4" width="13.75390625" style="0" customWidth="1"/>
    <col min="5" max="5" width="13.375" style="0" customWidth="1"/>
    <col min="6" max="6" width="13.625" style="0" customWidth="1"/>
    <col min="7" max="8" width="12.75390625" style="0" customWidth="1"/>
  </cols>
  <sheetData>
    <row r="1" ht="12.75">
      <c r="G1" t="s">
        <v>125</v>
      </c>
    </row>
    <row r="2" spans="1:7" ht="25.5" customHeight="1">
      <c r="A2" s="99" t="s">
        <v>123</v>
      </c>
      <c r="B2" s="100"/>
      <c r="C2" s="100"/>
      <c r="D2" s="100"/>
      <c r="E2" s="100"/>
      <c r="F2" s="100"/>
      <c r="G2" s="100"/>
    </row>
    <row r="3" spans="1:6" ht="12.75" customHeight="1">
      <c r="A3" s="93" t="s">
        <v>5</v>
      </c>
      <c r="B3" s="93"/>
      <c r="C3" s="93"/>
      <c r="D3" s="93"/>
      <c r="E3" s="93"/>
      <c r="F3" s="94"/>
    </row>
    <row r="4" ht="13.5" thickBot="1">
      <c r="G4" s="19" t="s">
        <v>0</v>
      </c>
    </row>
    <row r="5" spans="1:7" ht="13.5" customHeight="1">
      <c r="A5" s="95" t="s">
        <v>6</v>
      </c>
      <c r="B5" s="91" t="s">
        <v>1</v>
      </c>
      <c r="C5" s="97"/>
      <c r="D5" s="98" t="s">
        <v>2</v>
      </c>
      <c r="E5" s="98"/>
      <c r="F5" s="91" t="s">
        <v>126</v>
      </c>
      <c r="G5" s="92"/>
    </row>
    <row r="6" spans="1:7" ht="13.5" customHeight="1" thickBot="1">
      <c r="A6" s="96"/>
      <c r="B6" s="12" t="s">
        <v>3</v>
      </c>
      <c r="C6" s="12" t="s">
        <v>4</v>
      </c>
      <c r="D6" s="13" t="s">
        <v>3</v>
      </c>
      <c r="E6" s="14" t="s">
        <v>4</v>
      </c>
      <c r="F6" s="12" t="s">
        <v>3</v>
      </c>
      <c r="G6" s="18" t="s">
        <v>4</v>
      </c>
    </row>
    <row r="7" spans="1:11" ht="14.25" customHeight="1">
      <c r="A7" s="82" t="s">
        <v>7</v>
      </c>
      <c r="B7" s="83">
        <v>0</v>
      </c>
      <c r="C7" s="84">
        <v>0</v>
      </c>
      <c r="D7" s="83">
        <v>500</v>
      </c>
      <c r="E7" s="84">
        <v>0</v>
      </c>
      <c r="F7" s="83">
        <v>486</v>
      </c>
      <c r="G7" s="85">
        <v>0</v>
      </c>
      <c r="K7" s="30"/>
    </row>
    <row r="8" spans="1:7" ht="12.75">
      <c r="A8" s="22" t="s">
        <v>8</v>
      </c>
      <c r="B8" s="5"/>
      <c r="C8" s="5"/>
      <c r="D8" s="5"/>
      <c r="E8" s="16"/>
      <c r="F8" s="4"/>
      <c r="G8" s="6"/>
    </row>
    <row r="9" spans="1:7" ht="12.75">
      <c r="A9" s="9" t="s">
        <v>15</v>
      </c>
      <c r="B9" s="5"/>
      <c r="C9" s="5"/>
      <c r="D9" s="5">
        <v>500</v>
      </c>
      <c r="E9" s="16"/>
      <c r="F9" s="28">
        <v>486</v>
      </c>
      <c r="G9" s="6"/>
    </row>
    <row r="10" spans="1:7" ht="13.5" thickBot="1">
      <c r="A10" s="10" t="s">
        <v>41</v>
      </c>
      <c r="B10" s="23"/>
      <c r="C10" s="23"/>
      <c r="D10" s="23">
        <v>500</v>
      </c>
      <c r="E10" s="46"/>
      <c r="F10" s="23">
        <v>486</v>
      </c>
      <c r="G10" s="8"/>
    </row>
    <row r="11" spans="1:7" ht="12.75">
      <c r="A11" s="58" t="s">
        <v>40</v>
      </c>
      <c r="B11" s="59">
        <f>B14+B15+B16+B17+B18+B19+B20+B21+B22</f>
        <v>2000</v>
      </c>
      <c r="C11" s="59">
        <f>C14+C15+C16+C17+C18+C19+C20+C21+C22</f>
        <v>0</v>
      </c>
      <c r="D11" s="59">
        <f>D14+D15+D16+D17+D18+D19+D20+D21+D22</f>
        <v>5288</v>
      </c>
      <c r="E11" s="59">
        <f>E14+E15+E16+E17+E18+E19+E20+E21+E22</f>
        <v>0</v>
      </c>
      <c r="F11" s="59">
        <f>F14+F15+F16+F17+F18+F19+F20+F21+F22</f>
        <v>1601</v>
      </c>
      <c r="G11" s="60">
        <v>0</v>
      </c>
    </row>
    <row r="12" spans="1:7" ht="12.75">
      <c r="A12" s="25" t="s">
        <v>8</v>
      </c>
      <c r="B12" s="2"/>
      <c r="C12" s="2"/>
      <c r="D12" s="2"/>
      <c r="E12" s="15"/>
      <c r="F12" s="1"/>
      <c r="G12" s="11"/>
    </row>
    <row r="13" spans="1:7" ht="12.75">
      <c r="A13" s="7" t="s">
        <v>15</v>
      </c>
      <c r="B13" s="2">
        <v>510</v>
      </c>
      <c r="C13" s="2"/>
      <c r="D13" s="2">
        <v>2390</v>
      </c>
      <c r="E13" s="15"/>
      <c r="F13" s="61">
        <v>1601</v>
      </c>
      <c r="G13" s="11"/>
    </row>
    <row r="14" spans="1:11" ht="12.75">
      <c r="A14" s="7" t="s">
        <v>42</v>
      </c>
      <c r="B14" s="2"/>
      <c r="C14" s="2"/>
      <c r="D14" s="61">
        <v>380</v>
      </c>
      <c r="E14" s="15"/>
      <c r="F14" s="61">
        <v>84</v>
      </c>
      <c r="G14" s="11"/>
      <c r="I14" s="30"/>
      <c r="K14" s="30"/>
    </row>
    <row r="15" spans="1:7" ht="12.75">
      <c r="A15" s="9" t="s">
        <v>43</v>
      </c>
      <c r="B15" s="5">
        <v>410</v>
      </c>
      <c r="C15" s="5"/>
      <c r="D15" s="5">
        <v>410</v>
      </c>
      <c r="E15" s="16"/>
      <c r="F15" s="5">
        <v>332</v>
      </c>
      <c r="G15" s="11"/>
    </row>
    <row r="16" spans="1:7" ht="12.75">
      <c r="A16" s="7" t="s">
        <v>44</v>
      </c>
      <c r="B16" s="2">
        <v>100</v>
      </c>
      <c r="C16" s="2"/>
      <c r="D16" s="2">
        <v>100</v>
      </c>
      <c r="E16" s="15"/>
      <c r="F16" s="2">
        <v>81</v>
      </c>
      <c r="G16" s="11"/>
    </row>
    <row r="17" spans="1:7" ht="25.5">
      <c r="A17" s="34" t="s">
        <v>45</v>
      </c>
      <c r="B17" s="2"/>
      <c r="C17" s="2"/>
      <c r="D17" s="2">
        <v>180</v>
      </c>
      <c r="E17" s="15"/>
      <c r="F17" s="2">
        <v>180</v>
      </c>
      <c r="G17" s="11"/>
    </row>
    <row r="18" spans="1:7" ht="12.75">
      <c r="A18" s="7" t="s">
        <v>46</v>
      </c>
      <c r="B18" s="2"/>
      <c r="C18" s="2"/>
      <c r="D18" s="2">
        <v>150</v>
      </c>
      <c r="E18" s="15"/>
      <c r="F18" s="2">
        <v>150</v>
      </c>
      <c r="G18" s="11"/>
    </row>
    <row r="19" spans="1:7" ht="12.75">
      <c r="A19" s="7" t="s">
        <v>47</v>
      </c>
      <c r="B19" s="2"/>
      <c r="C19" s="2"/>
      <c r="D19" s="2">
        <v>250</v>
      </c>
      <c r="E19" s="15"/>
      <c r="F19" s="2"/>
      <c r="G19" s="11"/>
    </row>
    <row r="20" spans="1:7" ht="12.75">
      <c r="A20" s="7" t="s">
        <v>48</v>
      </c>
      <c r="B20" s="2"/>
      <c r="C20" s="2"/>
      <c r="D20" s="2">
        <v>800</v>
      </c>
      <c r="E20" s="15"/>
      <c r="F20" s="2">
        <v>681</v>
      </c>
      <c r="G20" s="11"/>
    </row>
    <row r="21" spans="1:7" ht="25.5">
      <c r="A21" s="34" t="s">
        <v>49</v>
      </c>
      <c r="B21" s="2"/>
      <c r="C21" s="2"/>
      <c r="D21" s="2">
        <v>120</v>
      </c>
      <c r="E21" s="15"/>
      <c r="F21" s="2">
        <v>93</v>
      </c>
      <c r="G21" s="11"/>
    </row>
    <row r="22" spans="1:7" ht="13.5" thickBot="1">
      <c r="A22" s="7" t="s">
        <v>14</v>
      </c>
      <c r="B22" s="2">
        <v>1490</v>
      </c>
      <c r="C22" s="2"/>
      <c r="D22" s="2">
        <v>2898</v>
      </c>
      <c r="E22" s="15"/>
      <c r="F22" s="2"/>
      <c r="G22" s="11"/>
    </row>
    <row r="23" spans="1:7" ht="14.25" customHeight="1">
      <c r="A23" s="82" t="s">
        <v>9</v>
      </c>
      <c r="B23" s="83">
        <f aca="true" t="shared" si="0" ref="B23:G23">B25+B27+B28+B29+B30+B31+B32+B33+B34+B35+B36+B37+B38+B39+B40+B41+B42+B43</f>
        <v>63000</v>
      </c>
      <c r="C23" s="83">
        <f t="shared" si="0"/>
        <v>0</v>
      </c>
      <c r="D23" s="83">
        <f t="shared" si="0"/>
        <v>68749</v>
      </c>
      <c r="E23" s="83">
        <f t="shared" si="0"/>
        <v>0</v>
      </c>
      <c r="F23" s="83">
        <f t="shared" si="0"/>
        <v>48889</v>
      </c>
      <c r="G23" s="86">
        <f t="shared" si="0"/>
        <v>0</v>
      </c>
    </row>
    <row r="24" spans="1:7" ht="12.75">
      <c r="A24" s="22" t="s">
        <v>8</v>
      </c>
      <c r="B24" s="5"/>
      <c r="C24" s="5"/>
      <c r="D24" s="5"/>
      <c r="E24" s="16"/>
      <c r="F24" s="4"/>
      <c r="G24" s="6"/>
    </row>
    <row r="25" spans="1:7" ht="12.75">
      <c r="A25" s="24" t="s">
        <v>16</v>
      </c>
      <c r="B25" s="5"/>
      <c r="C25" s="5"/>
      <c r="D25" s="5">
        <v>18351</v>
      </c>
      <c r="E25" s="16"/>
      <c r="F25" s="5">
        <v>15235</v>
      </c>
      <c r="G25" s="6"/>
    </row>
    <row r="26" spans="1:7" ht="12.75">
      <c r="A26" s="25" t="s">
        <v>15</v>
      </c>
      <c r="B26" s="2">
        <v>53000</v>
      </c>
      <c r="C26" s="2"/>
      <c r="D26" s="2">
        <v>50098</v>
      </c>
      <c r="E26" s="15"/>
      <c r="F26" s="2">
        <v>33654</v>
      </c>
      <c r="G26" s="11"/>
    </row>
    <row r="27" spans="1:7" ht="12.75">
      <c r="A27" s="33" t="s">
        <v>50</v>
      </c>
      <c r="B27" s="2">
        <v>15000</v>
      </c>
      <c r="C27" s="2"/>
      <c r="D27" s="2"/>
      <c r="E27" s="15"/>
      <c r="F27" s="2"/>
      <c r="G27" s="11"/>
    </row>
    <row r="28" spans="1:7" ht="12.75">
      <c r="A28" s="33" t="s">
        <v>124</v>
      </c>
      <c r="B28" s="2">
        <v>9000</v>
      </c>
      <c r="C28" s="2"/>
      <c r="D28" s="2">
        <v>18182</v>
      </c>
      <c r="E28" s="15"/>
      <c r="F28" s="2">
        <v>18025</v>
      </c>
      <c r="G28" s="11"/>
    </row>
    <row r="29" spans="1:7" ht="12.75">
      <c r="A29" s="33" t="s">
        <v>51</v>
      </c>
      <c r="B29" s="5">
        <v>3000</v>
      </c>
      <c r="C29" s="5"/>
      <c r="D29" s="5">
        <v>2971</v>
      </c>
      <c r="E29" s="16"/>
      <c r="F29" s="5">
        <v>2971</v>
      </c>
      <c r="G29" s="11"/>
    </row>
    <row r="30" spans="1:7" ht="12.75">
      <c r="A30" s="33" t="s">
        <v>52</v>
      </c>
      <c r="B30" s="2">
        <v>3000</v>
      </c>
      <c r="C30" s="2"/>
      <c r="D30" s="2">
        <v>3000</v>
      </c>
      <c r="E30" s="15"/>
      <c r="F30" s="2"/>
      <c r="G30" s="11"/>
    </row>
    <row r="31" spans="1:7" ht="12.75">
      <c r="A31" s="33" t="s">
        <v>53</v>
      </c>
      <c r="B31" s="2">
        <v>3000</v>
      </c>
      <c r="C31" s="2"/>
      <c r="D31" s="2">
        <v>1933</v>
      </c>
      <c r="E31" s="15"/>
      <c r="F31" s="2">
        <v>1775</v>
      </c>
      <c r="G31" s="11"/>
    </row>
    <row r="32" spans="1:7" ht="12.75">
      <c r="A32" s="33" t="s">
        <v>54</v>
      </c>
      <c r="B32" s="2">
        <v>10000</v>
      </c>
      <c r="C32" s="2"/>
      <c r="D32" s="2"/>
      <c r="E32" s="15"/>
      <c r="F32" s="2"/>
      <c r="G32" s="11"/>
    </row>
    <row r="33" spans="1:7" ht="12.75">
      <c r="A33" s="33" t="s">
        <v>55</v>
      </c>
      <c r="B33" s="2">
        <v>10000</v>
      </c>
      <c r="C33" s="2"/>
      <c r="D33" s="2"/>
      <c r="E33" s="15"/>
      <c r="F33" s="2"/>
      <c r="G33" s="11"/>
    </row>
    <row r="34" spans="1:7" ht="12.75">
      <c r="A34" s="33" t="s">
        <v>17</v>
      </c>
      <c r="B34" s="2"/>
      <c r="C34" s="2"/>
      <c r="D34" s="2">
        <v>8141</v>
      </c>
      <c r="E34" s="15"/>
      <c r="F34" s="2">
        <v>61</v>
      </c>
      <c r="G34" s="11"/>
    </row>
    <row r="35" spans="1:7" ht="12.75">
      <c r="A35" s="33" t="s">
        <v>56</v>
      </c>
      <c r="B35" s="2"/>
      <c r="C35" s="2"/>
      <c r="D35" s="2">
        <v>255</v>
      </c>
      <c r="E35" s="15"/>
      <c r="F35" s="2">
        <v>255</v>
      </c>
      <c r="G35" s="11"/>
    </row>
    <row r="36" spans="1:7" ht="12.75">
      <c r="A36" s="33" t="s">
        <v>57</v>
      </c>
      <c r="B36" s="2"/>
      <c r="C36" s="2"/>
      <c r="D36" s="2">
        <v>1455</v>
      </c>
      <c r="E36" s="15"/>
      <c r="F36" s="2">
        <v>1455</v>
      </c>
      <c r="G36" s="11"/>
    </row>
    <row r="37" spans="1:7" ht="12.75">
      <c r="A37" s="33" t="s">
        <v>18</v>
      </c>
      <c r="B37" s="2"/>
      <c r="C37" s="2"/>
      <c r="D37" s="2">
        <v>4574</v>
      </c>
      <c r="E37" s="15"/>
      <c r="F37" s="2">
        <v>4574</v>
      </c>
      <c r="G37" s="11"/>
    </row>
    <row r="38" spans="1:7" ht="12.75">
      <c r="A38" s="33" t="s">
        <v>58</v>
      </c>
      <c r="B38" s="2"/>
      <c r="C38" s="2"/>
      <c r="D38" s="2">
        <v>3025</v>
      </c>
      <c r="E38" s="15"/>
      <c r="F38" s="2"/>
      <c r="G38" s="11"/>
    </row>
    <row r="39" spans="1:7" ht="12.75">
      <c r="A39" s="33" t="s">
        <v>59</v>
      </c>
      <c r="B39" s="2"/>
      <c r="C39" s="3"/>
      <c r="D39" s="3">
        <v>3015</v>
      </c>
      <c r="E39" s="17"/>
      <c r="F39" s="3">
        <v>2741</v>
      </c>
      <c r="G39" s="11"/>
    </row>
    <row r="40" spans="1:7" ht="12.75">
      <c r="A40" s="33" t="s">
        <v>60</v>
      </c>
      <c r="B40" s="2"/>
      <c r="C40" s="3"/>
      <c r="D40" s="3">
        <v>1300</v>
      </c>
      <c r="E40" s="17"/>
      <c r="F40" s="3"/>
      <c r="G40" s="11"/>
    </row>
    <row r="41" spans="1:7" ht="12.75">
      <c r="A41" s="33" t="s">
        <v>61</v>
      </c>
      <c r="B41" s="2"/>
      <c r="C41" s="3"/>
      <c r="D41" s="3">
        <v>1797</v>
      </c>
      <c r="E41" s="17"/>
      <c r="F41" s="3">
        <v>1797</v>
      </c>
      <c r="G41" s="11"/>
    </row>
    <row r="42" spans="1:7" ht="12.75">
      <c r="A42" s="33" t="s">
        <v>62</v>
      </c>
      <c r="B42" s="2"/>
      <c r="C42" s="3"/>
      <c r="D42" s="3">
        <v>450</v>
      </c>
      <c r="E42" s="63"/>
      <c r="F42" s="3"/>
      <c r="G42" s="11"/>
    </row>
    <row r="43" spans="1:7" ht="13.5" thickBot="1">
      <c r="A43" s="25" t="s">
        <v>14</v>
      </c>
      <c r="B43" s="29">
        <v>10000</v>
      </c>
      <c r="C43" s="29"/>
      <c r="D43" s="29">
        <v>300</v>
      </c>
      <c r="E43" s="64"/>
      <c r="F43" s="29"/>
      <c r="G43" s="62"/>
    </row>
    <row r="44" spans="1:7" ht="14.25" customHeight="1">
      <c r="A44" s="82" t="s">
        <v>10</v>
      </c>
      <c r="B44" s="83">
        <f aca="true" t="shared" si="1" ref="B44:G44">B46+B57+B62</f>
        <v>4557</v>
      </c>
      <c r="C44" s="83">
        <f t="shared" si="1"/>
        <v>0</v>
      </c>
      <c r="D44" s="83">
        <f t="shared" si="1"/>
        <v>9019</v>
      </c>
      <c r="E44" s="83">
        <f t="shared" si="1"/>
        <v>0</v>
      </c>
      <c r="F44" s="83">
        <f t="shared" si="1"/>
        <v>2537</v>
      </c>
      <c r="G44" s="86">
        <f t="shared" si="1"/>
        <v>0</v>
      </c>
    </row>
    <row r="45" spans="1:7" ht="12.75">
      <c r="A45" s="22" t="s">
        <v>8</v>
      </c>
      <c r="B45" s="5"/>
      <c r="C45" s="5"/>
      <c r="D45" s="5"/>
      <c r="E45" s="16"/>
      <c r="F45" s="4"/>
      <c r="G45" s="6"/>
    </row>
    <row r="46" spans="1:7" ht="12.75">
      <c r="A46" s="7" t="s">
        <v>19</v>
      </c>
      <c r="B46" s="2">
        <f>B47+B48+B49+B50+B51+B52+B53+B54+B55+B56</f>
        <v>3497</v>
      </c>
      <c r="C46" s="2"/>
      <c r="D46" s="73">
        <f>D47+D48+D49+D50+D51+D52+D53+D54+D55+D56</f>
        <v>4082</v>
      </c>
      <c r="E46" s="2"/>
      <c r="F46" s="2">
        <f>F47+F48+F49+F50+F51+F52+F53+F54+F55+F56</f>
        <v>1605</v>
      </c>
      <c r="G46" s="32"/>
    </row>
    <row r="47" spans="1:7" ht="12.75" customHeight="1">
      <c r="A47" s="34" t="s">
        <v>73</v>
      </c>
      <c r="B47" s="2">
        <v>2553</v>
      </c>
      <c r="C47" s="2"/>
      <c r="D47" s="2">
        <v>170</v>
      </c>
      <c r="E47" s="27"/>
      <c r="F47" s="2">
        <v>131</v>
      </c>
      <c r="G47" s="11"/>
    </row>
    <row r="48" spans="1:7" ht="12.75">
      <c r="A48" s="7" t="s">
        <v>66</v>
      </c>
      <c r="B48" s="2"/>
      <c r="C48" s="2"/>
      <c r="D48" s="2">
        <v>400</v>
      </c>
      <c r="E48" s="27"/>
      <c r="F48" s="2">
        <v>133</v>
      </c>
      <c r="G48" s="11"/>
    </row>
    <row r="49" spans="1:7" ht="12.75">
      <c r="A49" s="34" t="s">
        <v>74</v>
      </c>
      <c r="B49" s="2"/>
      <c r="C49" s="2"/>
      <c r="D49" s="2">
        <v>100</v>
      </c>
      <c r="E49" s="27"/>
      <c r="F49" s="2">
        <v>14</v>
      </c>
      <c r="G49" s="11"/>
    </row>
    <row r="50" spans="1:7" ht="12.75" customHeight="1">
      <c r="A50" s="34" t="s">
        <v>67</v>
      </c>
      <c r="B50" s="2"/>
      <c r="C50" s="2"/>
      <c r="D50" s="2">
        <v>100</v>
      </c>
      <c r="E50" s="27"/>
      <c r="F50" s="2"/>
      <c r="G50" s="11"/>
    </row>
    <row r="51" spans="1:7" ht="12.75">
      <c r="A51" s="34" t="s">
        <v>68</v>
      </c>
      <c r="B51" s="2"/>
      <c r="C51" s="2"/>
      <c r="D51" s="2">
        <v>100</v>
      </c>
      <c r="E51" s="27"/>
      <c r="F51" s="2"/>
      <c r="G51" s="11"/>
    </row>
    <row r="52" spans="1:7" ht="12.75" customHeight="1">
      <c r="A52" s="34" t="s">
        <v>75</v>
      </c>
      <c r="B52" s="2">
        <v>300</v>
      </c>
      <c r="C52" s="2"/>
      <c r="D52" s="2">
        <v>300</v>
      </c>
      <c r="E52" s="27"/>
      <c r="F52" s="2">
        <v>261</v>
      </c>
      <c r="G52" s="11"/>
    </row>
    <row r="53" spans="1:7" ht="12.75">
      <c r="A53" s="34" t="s">
        <v>69</v>
      </c>
      <c r="B53" s="2">
        <v>250</v>
      </c>
      <c r="C53" s="2"/>
      <c r="D53" s="2">
        <v>250</v>
      </c>
      <c r="E53" s="27"/>
      <c r="F53" s="2"/>
      <c r="G53" s="11"/>
    </row>
    <row r="54" spans="1:7" ht="12.75">
      <c r="A54" s="34" t="s">
        <v>70</v>
      </c>
      <c r="B54" s="2">
        <v>394</v>
      </c>
      <c r="C54" s="2"/>
      <c r="D54" s="2"/>
      <c r="E54" s="27"/>
      <c r="F54" s="2"/>
      <c r="G54" s="11"/>
    </row>
    <row r="55" spans="1:7" ht="12.75">
      <c r="A55" s="34" t="s">
        <v>71</v>
      </c>
      <c r="B55" s="2"/>
      <c r="C55" s="2"/>
      <c r="D55" s="2">
        <v>1700</v>
      </c>
      <c r="E55" s="27"/>
      <c r="F55" s="2">
        <v>1066</v>
      </c>
      <c r="G55" s="11"/>
    </row>
    <row r="56" spans="1:7" ht="12.75">
      <c r="A56" s="34" t="s">
        <v>72</v>
      </c>
      <c r="B56" s="2"/>
      <c r="C56" s="2"/>
      <c r="D56" s="2">
        <v>962</v>
      </c>
      <c r="E56" s="27"/>
      <c r="F56" s="2"/>
      <c r="G56" s="11"/>
    </row>
    <row r="57" spans="1:7" ht="12.75">
      <c r="A57" s="7" t="s">
        <v>15</v>
      </c>
      <c r="B57" s="2">
        <f>B58+B59+B60+B61</f>
        <v>560</v>
      </c>
      <c r="C57" s="2"/>
      <c r="D57" s="2">
        <f>D58+D59+D60+D61</f>
        <v>4386</v>
      </c>
      <c r="E57" s="2"/>
      <c r="F57" s="2">
        <f>F58+F59+F60+F61</f>
        <v>932</v>
      </c>
      <c r="G57" s="32"/>
    </row>
    <row r="58" spans="1:7" ht="12.75">
      <c r="A58" s="7" t="s">
        <v>63</v>
      </c>
      <c r="B58" s="2"/>
      <c r="C58" s="2"/>
      <c r="D58" s="61">
        <v>200</v>
      </c>
      <c r="E58" s="27"/>
      <c r="F58" s="61"/>
      <c r="G58" s="65"/>
    </row>
    <row r="59" spans="1:7" ht="12.75">
      <c r="A59" s="9" t="s">
        <v>76</v>
      </c>
      <c r="B59" s="5"/>
      <c r="C59" s="5"/>
      <c r="D59" s="5">
        <v>700</v>
      </c>
      <c r="E59" s="26"/>
      <c r="F59" s="5">
        <v>694</v>
      </c>
      <c r="G59" s="11"/>
    </row>
    <row r="60" spans="1:7" ht="12.75">
      <c r="A60" s="7" t="s">
        <v>64</v>
      </c>
      <c r="B60" s="2">
        <v>560</v>
      </c>
      <c r="C60" s="2"/>
      <c r="D60" s="2"/>
      <c r="E60" s="27"/>
      <c r="F60" s="2"/>
      <c r="G60" s="11"/>
    </row>
    <row r="61" spans="1:7" ht="12.75">
      <c r="A61" s="7" t="s">
        <v>65</v>
      </c>
      <c r="B61" s="2"/>
      <c r="C61" s="2"/>
      <c r="D61" s="2">
        <v>3486</v>
      </c>
      <c r="E61" s="27"/>
      <c r="F61" s="2">
        <v>238</v>
      </c>
      <c r="G61" s="11"/>
    </row>
    <row r="62" spans="1:7" ht="13.5" thickBot="1">
      <c r="A62" s="66" t="s">
        <v>14</v>
      </c>
      <c r="B62" s="23">
        <v>500</v>
      </c>
      <c r="C62" s="23"/>
      <c r="D62" s="23">
        <v>551</v>
      </c>
      <c r="E62" s="31"/>
      <c r="F62" s="23"/>
      <c r="G62" s="8"/>
    </row>
    <row r="63" spans="1:7" ht="14.25" customHeight="1">
      <c r="A63" s="82" t="s">
        <v>11</v>
      </c>
      <c r="B63" s="83">
        <f aca="true" t="shared" si="2" ref="B63:G63">B65+B66+B68+B69</f>
        <v>38200</v>
      </c>
      <c r="C63" s="83">
        <f t="shared" si="2"/>
        <v>0</v>
      </c>
      <c r="D63" s="83">
        <f t="shared" si="2"/>
        <v>147258.4</v>
      </c>
      <c r="E63" s="83">
        <f t="shared" si="2"/>
        <v>22662</v>
      </c>
      <c r="F63" s="83">
        <f t="shared" si="2"/>
        <v>112534</v>
      </c>
      <c r="G63" s="86">
        <f t="shared" si="2"/>
        <v>22662</v>
      </c>
    </row>
    <row r="64" spans="1:7" ht="12.75">
      <c r="A64" s="22" t="s">
        <v>8</v>
      </c>
      <c r="B64" s="5"/>
      <c r="C64" s="5"/>
      <c r="D64" s="5"/>
      <c r="E64" s="16"/>
      <c r="F64" s="4"/>
      <c r="G64" s="6"/>
    </row>
    <row r="65" spans="1:7" ht="12.75">
      <c r="A65" s="67" t="s">
        <v>16</v>
      </c>
      <c r="B65" s="2">
        <v>28900</v>
      </c>
      <c r="C65" s="2"/>
      <c r="D65" s="2">
        <v>104053.4</v>
      </c>
      <c r="E65" s="2">
        <v>22662</v>
      </c>
      <c r="F65" s="2">
        <v>74482</v>
      </c>
      <c r="G65" s="32">
        <v>22662</v>
      </c>
    </row>
    <row r="66" spans="1:7" ht="12.75">
      <c r="A66" s="67" t="s">
        <v>22</v>
      </c>
      <c r="B66" s="2">
        <v>9050</v>
      </c>
      <c r="C66" s="2"/>
      <c r="D66" s="2">
        <v>36973</v>
      </c>
      <c r="E66" s="2"/>
      <c r="F66" s="2">
        <v>33932</v>
      </c>
      <c r="G66" s="11"/>
    </row>
    <row r="67" spans="1:7" ht="12.75">
      <c r="A67" s="7" t="s">
        <v>19</v>
      </c>
      <c r="B67" s="2"/>
      <c r="C67" s="2"/>
      <c r="D67" s="2"/>
      <c r="E67" s="2"/>
      <c r="F67" s="2"/>
      <c r="G67" s="11"/>
    </row>
    <row r="68" spans="1:7" ht="12.75">
      <c r="A68" s="9" t="s">
        <v>77</v>
      </c>
      <c r="B68" s="5"/>
      <c r="C68" s="5"/>
      <c r="D68" s="5">
        <v>6232</v>
      </c>
      <c r="E68" s="5"/>
      <c r="F68" s="5">
        <v>4120</v>
      </c>
      <c r="G68" s="11"/>
    </row>
    <row r="69" spans="1:7" ht="13.5" thickBot="1">
      <c r="A69" s="10" t="s">
        <v>14</v>
      </c>
      <c r="B69" s="23">
        <v>250</v>
      </c>
      <c r="C69" s="23"/>
      <c r="D69" s="23"/>
      <c r="E69" s="23"/>
      <c r="F69" s="23"/>
      <c r="G69" s="8"/>
    </row>
    <row r="70" spans="1:7" ht="14.25" customHeight="1">
      <c r="A70" s="82" t="s">
        <v>20</v>
      </c>
      <c r="B70" s="83">
        <f aca="true" t="shared" si="3" ref="B70:G70">B72+B99+B100+B101+B102+B129</f>
        <v>79780</v>
      </c>
      <c r="C70" s="83">
        <f t="shared" si="3"/>
        <v>22851.661</v>
      </c>
      <c r="D70" s="83">
        <f t="shared" si="3"/>
        <v>140882</v>
      </c>
      <c r="E70" s="83">
        <f t="shared" si="3"/>
        <v>22851.662</v>
      </c>
      <c r="F70" s="83">
        <f t="shared" si="3"/>
        <v>77721</v>
      </c>
      <c r="G70" s="86">
        <f t="shared" si="3"/>
        <v>22851.662</v>
      </c>
    </row>
    <row r="71" spans="1:7" ht="12.75">
      <c r="A71" s="22" t="s">
        <v>8</v>
      </c>
      <c r="B71" s="5"/>
      <c r="C71" s="5"/>
      <c r="D71" s="5"/>
      <c r="E71" s="16"/>
      <c r="F71" s="4"/>
      <c r="G71" s="6"/>
    </row>
    <row r="72" spans="1:7" ht="12.75">
      <c r="A72" s="24" t="s">
        <v>15</v>
      </c>
      <c r="B72" s="2">
        <f>B74+B75+B76+B77+B79+B80+B81+B82+B83+B84+B85+B86+B87+B88+B89+B90+B91+B92+B93+B94+B95+B96+B97+B98</f>
        <v>53416</v>
      </c>
      <c r="C72" s="2">
        <f>C74+C75+C76+C77+C79+C80+C81+C82+C83+C84+C85+C86+C87+C88+C89+C90+C91+C92+C93+C94+C95+C96+C97+C98</f>
        <v>22851.661</v>
      </c>
      <c r="D72" s="2">
        <f>D76+D77+D79+D80+D82+D81+D83+D84+D86+D87+D89+D90+D91+D93+D94+D96+D97+D98</f>
        <v>92452</v>
      </c>
      <c r="E72" s="2">
        <f>E76+E77+E79+E80+E82+E81+E83+E84+E86+E87+E89+E90+E91+E93+E94+E96+E97+E98</f>
        <v>22851.662</v>
      </c>
      <c r="F72" s="2">
        <f>F76+F77+F79+F80+F82+F81+F83+F84+F86+F87+F89+F90+F91+F93+F94+F96+F97+F98</f>
        <v>40192</v>
      </c>
      <c r="G72" s="32">
        <f>G76+G77+G79+G80+G82+G81+G83+G84+G86+G87+G89+G90+G91+G93+G94+G96+G97+G98</f>
        <v>22851.662</v>
      </c>
    </row>
    <row r="73" spans="1:7" ht="12.75">
      <c r="A73" s="36" t="s">
        <v>78</v>
      </c>
      <c r="B73" s="2"/>
      <c r="C73" s="35"/>
      <c r="D73" s="2"/>
      <c r="E73" s="2"/>
      <c r="F73" s="2"/>
      <c r="G73" s="32"/>
    </row>
    <row r="74" spans="1:7" ht="12.75">
      <c r="A74" s="36" t="s">
        <v>79</v>
      </c>
      <c r="B74" s="2">
        <v>11372</v>
      </c>
      <c r="C74" s="68">
        <v>6519</v>
      </c>
      <c r="D74" s="2"/>
      <c r="E74" s="2"/>
      <c r="F74" s="2"/>
      <c r="G74" s="32"/>
    </row>
    <row r="75" spans="1:7" ht="12.75">
      <c r="A75" s="36" t="s">
        <v>80</v>
      </c>
      <c r="B75" s="2">
        <v>1544</v>
      </c>
      <c r="C75" s="68">
        <v>5571</v>
      </c>
      <c r="D75" s="2"/>
      <c r="E75" s="2"/>
      <c r="F75" s="2"/>
      <c r="G75" s="32"/>
    </row>
    <row r="76" spans="1:7" ht="12.75">
      <c r="A76" s="69" t="s">
        <v>24</v>
      </c>
      <c r="B76" s="2"/>
      <c r="C76" s="37"/>
      <c r="D76" s="2">
        <v>476</v>
      </c>
      <c r="E76" s="2"/>
      <c r="F76" s="2">
        <v>476</v>
      </c>
      <c r="G76" s="32"/>
    </row>
    <row r="77" spans="1:7" ht="12.75">
      <c r="A77" s="36" t="s">
        <v>81</v>
      </c>
      <c r="B77" s="2"/>
      <c r="C77" s="39"/>
      <c r="D77" s="2">
        <v>275</v>
      </c>
      <c r="E77" s="2">
        <v>78.787</v>
      </c>
      <c r="F77" s="2">
        <v>275</v>
      </c>
      <c r="G77" s="32">
        <v>78.787</v>
      </c>
    </row>
    <row r="78" spans="1:7" ht="12.75">
      <c r="A78" s="41" t="s">
        <v>82</v>
      </c>
      <c r="B78" s="2"/>
      <c r="C78" s="37"/>
      <c r="D78" s="2"/>
      <c r="E78" s="2"/>
      <c r="F78" s="2"/>
      <c r="G78" s="32"/>
    </row>
    <row r="79" spans="1:7" ht="12.75">
      <c r="A79" s="69" t="s">
        <v>83</v>
      </c>
      <c r="B79" s="2">
        <v>25000</v>
      </c>
      <c r="C79" s="37"/>
      <c r="D79" s="2">
        <v>35255</v>
      </c>
      <c r="E79" s="2"/>
      <c r="F79" s="2">
        <v>4900</v>
      </c>
      <c r="G79" s="32"/>
    </row>
    <row r="80" spans="1:7" ht="12.75">
      <c r="A80" s="69" t="s">
        <v>84</v>
      </c>
      <c r="B80" s="2">
        <v>15500</v>
      </c>
      <c r="C80" s="70">
        <v>10761.661</v>
      </c>
      <c r="D80" s="2">
        <v>20266</v>
      </c>
      <c r="E80" s="2">
        <v>18351.662</v>
      </c>
      <c r="F80" s="2">
        <v>20265</v>
      </c>
      <c r="G80" s="32">
        <v>18351.662</v>
      </c>
    </row>
    <row r="81" spans="1:7" ht="12.75">
      <c r="A81" s="41" t="s">
        <v>85</v>
      </c>
      <c r="B81" s="2"/>
      <c r="C81" s="37"/>
      <c r="D81" s="2">
        <v>1282</v>
      </c>
      <c r="E81" s="2"/>
      <c r="F81" s="2">
        <v>1282</v>
      </c>
      <c r="G81" s="32"/>
    </row>
    <row r="82" spans="1:7" ht="12.75">
      <c r="A82" s="69" t="s">
        <v>86</v>
      </c>
      <c r="B82" s="2"/>
      <c r="C82" s="37"/>
      <c r="D82" s="2">
        <v>1099</v>
      </c>
      <c r="E82" s="2"/>
      <c r="F82" s="2">
        <v>1099</v>
      </c>
      <c r="G82" s="32"/>
    </row>
    <row r="83" spans="1:7" ht="12.75">
      <c r="A83" s="69" t="s">
        <v>87</v>
      </c>
      <c r="B83" s="2"/>
      <c r="C83" s="37"/>
      <c r="D83" s="2">
        <v>15000</v>
      </c>
      <c r="E83" s="2"/>
      <c r="F83" s="2"/>
      <c r="G83" s="32"/>
    </row>
    <row r="84" spans="1:7" ht="12.75">
      <c r="A84" s="69" t="s">
        <v>88</v>
      </c>
      <c r="B84" s="2"/>
      <c r="C84" s="37"/>
      <c r="D84" s="2">
        <v>2700</v>
      </c>
      <c r="E84" s="2"/>
      <c r="F84" s="2">
        <v>50</v>
      </c>
      <c r="G84" s="32"/>
    </row>
    <row r="85" spans="1:7" ht="12.75">
      <c r="A85" s="69" t="s">
        <v>89</v>
      </c>
      <c r="B85" s="2"/>
      <c r="C85" s="37"/>
      <c r="D85" s="2"/>
      <c r="E85" s="2"/>
      <c r="F85" s="2"/>
      <c r="G85" s="32"/>
    </row>
    <row r="86" spans="1:7" ht="12.75">
      <c r="A86" s="69" t="s">
        <v>90</v>
      </c>
      <c r="B86" s="2"/>
      <c r="C86" s="37"/>
      <c r="D86" s="2">
        <v>2396</v>
      </c>
      <c r="E86" s="2"/>
      <c r="F86" s="2">
        <v>2289</v>
      </c>
      <c r="G86" s="32"/>
    </row>
    <row r="87" spans="1:7" ht="12.75">
      <c r="A87" s="69" t="s">
        <v>91</v>
      </c>
      <c r="B87" s="2"/>
      <c r="C87" s="37"/>
      <c r="D87" s="2">
        <v>945</v>
      </c>
      <c r="E87" s="2"/>
      <c r="F87" s="2"/>
      <c r="G87" s="32"/>
    </row>
    <row r="88" spans="1:7" ht="12.75">
      <c r="A88" s="69" t="s">
        <v>92</v>
      </c>
      <c r="B88" s="2"/>
      <c r="C88" s="37"/>
      <c r="D88" s="2"/>
      <c r="E88" s="2"/>
      <c r="F88" s="2"/>
      <c r="G88" s="32"/>
    </row>
    <row r="89" spans="1:7" ht="12.75">
      <c r="A89" s="69" t="s">
        <v>93</v>
      </c>
      <c r="B89" s="2"/>
      <c r="C89" s="37"/>
      <c r="D89" s="2">
        <v>4422</v>
      </c>
      <c r="E89" s="2">
        <v>4421.213</v>
      </c>
      <c r="F89" s="2">
        <v>4421</v>
      </c>
      <c r="G89" s="32">
        <v>4421.213</v>
      </c>
    </row>
    <row r="90" spans="1:7" ht="12.75">
      <c r="A90" s="69" t="s">
        <v>94</v>
      </c>
      <c r="B90" s="2"/>
      <c r="C90" s="37"/>
      <c r="D90" s="2">
        <v>1760</v>
      </c>
      <c r="E90" s="2"/>
      <c r="F90" s="2"/>
      <c r="G90" s="32"/>
    </row>
    <row r="91" spans="1:7" ht="12.75">
      <c r="A91" s="36" t="s">
        <v>95</v>
      </c>
      <c r="B91" s="1"/>
      <c r="C91" s="39"/>
      <c r="D91" s="2">
        <v>1110</v>
      </c>
      <c r="E91" s="2"/>
      <c r="F91" s="2">
        <v>1110</v>
      </c>
      <c r="G91" s="32"/>
    </row>
    <row r="92" spans="1:7" ht="12.75">
      <c r="A92" s="71" t="s">
        <v>96</v>
      </c>
      <c r="B92" s="2"/>
      <c r="C92" s="38"/>
      <c r="D92" s="2"/>
      <c r="E92" s="2"/>
      <c r="F92" s="2"/>
      <c r="G92" s="32"/>
    </row>
    <row r="93" spans="1:7" ht="12.75">
      <c r="A93" s="72" t="s">
        <v>97</v>
      </c>
      <c r="B93" s="2"/>
      <c r="C93" s="38"/>
      <c r="D93" s="2">
        <v>2880</v>
      </c>
      <c r="E93" s="2"/>
      <c r="F93" s="2">
        <v>2878</v>
      </c>
      <c r="G93" s="32"/>
    </row>
    <row r="94" spans="1:7" ht="12.75">
      <c r="A94" s="36" t="s">
        <v>98</v>
      </c>
      <c r="B94" s="2"/>
      <c r="C94" s="39"/>
      <c r="D94" s="2">
        <v>2061</v>
      </c>
      <c r="E94" s="2"/>
      <c r="F94" s="2">
        <v>929</v>
      </c>
      <c r="G94" s="32"/>
    </row>
    <row r="95" spans="1:7" ht="12.75">
      <c r="A95" s="71" t="s">
        <v>23</v>
      </c>
      <c r="B95" s="2"/>
      <c r="C95" s="38"/>
      <c r="D95" s="2"/>
      <c r="E95" s="2"/>
      <c r="F95" s="2"/>
      <c r="G95" s="32"/>
    </row>
    <row r="96" spans="1:7" ht="12.75">
      <c r="A96" s="72" t="s">
        <v>99</v>
      </c>
      <c r="B96" s="2"/>
      <c r="C96" s="38"/>
      <c r="D96" s="2">
        <v>500</v>
      </c>
      <c r="E96" s="2"/>
      <c r="F96" s="2">
        <v>218</v>
      </c>
      <c r="G96" s="32"/>
    </row>
    <row r="97" spans="1:7" ht="12.75">
      <c r="A97" s="36" t="s">
        <v>100</v>
      </c>
      <c r="B97" s="2"/>
      <c r="C97" s="39"/>
      <c r="D97" s="2">
        <v>16</v>
      </c>
      <c r="E97" s="2"/>
      <c r="F97" s="2"/>
      <c r="G97" s="32"/>
    </row>
    <row r="98" spans="1:7" ht="12.75">
      <c r="A98" s="57" t="s">
        <v>101</v>
      </c>
      <c r="B98" s="2"/>
      <c r="C98" s="38"/>
      <c r="D98" s="2">
        <v>9</v>
      </c>
      <c r="E98" s="2"/>
      <c r="F98" s="2"/>
      <c r="G98" s="32"/>
    </row>
    <row r="99" spans="1:7" ht="12.75">
      <c r="A99" s="57" t="s">
        <v>25</v>
      </c>
      <c r="B99" s="2">
        <v>10855</v>
      </c>
      <c r="C99" s="2"/>
      <c r="D99" s="2">
        <v>30952</v>
      </c>
      <c r="E99" s="2"/>
      <c r="F99" s="2">
        <v>24671</v>
      </c>
      <c r="G99" s="32"/>
    </row>
    <row r="100" spans="1:7" ht="12.75">
      <c r="A100" s="57" t="s">
        <v>16</v>
      </c>
      <c r="B100" s="2">
        <v>6009</v>
      </c>
      <c r="C100" s="37"/>
      <c r="D100" s="73">
        <v>8312</v>
      </c>
      <c r="E100" s="2"/>
      <c r="F100" s="56">
        <v>7757</v>
      </c>
      <c r="G100" s="32"/>
    </row>
    <row r="101" spans="1:7" ht="12.75">
      <c r="A101" s="57" t="s">
        <v>22</v>
      </c>
      <c r="B101" s="2"/>
      <c r="C101" s="37"/>
      <c r="D101" s="56">
        <v>185</v>
      </c>
      <c r="E101" s="2"/>
      <c r="F101" s="56">
        <v>185</v>
      </c>
      <c r="G101" s="32"/>
    </row>
    <row r="102" spans="1:7" ht="12.75">
      <c r="A102" s="36" t="s">
        <v>19</v>
      </c>
      <c r="B102" s="2"/>
      <c r="C102" s="2"/>
      <c r="D102" s="2">
        <f>D105+D106+D107+D108+D109+D110+D111+D113+D114+D115+D116+D117+D119+D120+D121+D122+D124+D125+D126+D128</f>
        <v>8980</v>
      </c>
      <c r="E102" s="2"/>
      <c r="F102" s="2">
        <f>F105+F106+F107+F108+F109+F110+F111+F113+F114+F115+F116+F117+F119+F120+F121+F122+F124+F125+F126+F128</f>
        <v>4916</v>
      </c>
      <c r="G102" s="32"/>
    </row>
    <row r="103" spans="1:7" ht="12.75">
      <c r="A103" s="36" t="s">
        <v>8</v>
      </c>
      <c r="B103" s="2"/>
      <c r="C103" s="38"/>
      <c r="D103" s="2"/>
      <c r="E103" s="2"/>
      <c r="F103" s="2"/>
      <c r="G103" s="32"/>
    </row>
    <row r="104" spans="1:7" ht="12.75">
      <c r="A104" s="36" t="s">
        <v>78</v>
      </c>
      <c r="B104" s="2"/>
      <c r="C104" s="39"/>
      <c r="D104" s="2"/>
      <c r="E104" s="2"/>
      <c r="F104" s="2"/>
      <c r="G104" s="32"/>
    </row>
    <row r="105" spans="1:7" ht="12.75">
      <c r="A105" s="74" t="s">
        <v>102</v>
      </c>
      <c r="B105" s="2"/>
      <c r="C105" s="38"/>
      <c r="D105" s="2">
        <v>170</v>
      </c>
      <c r="E105" s="2"/>
      <c r="F105" s="2">
        <v>170</v>
      </c>
      <c r="G105" s="32"/>
    </row>
    <row r="106" spans="1:7" ht="12.75">
      <c r="A106" s="75" t="s">
        <v>26</v>
      </c>
      <c r="B106" s="2"/>
      <c r="C106" s="38"/>
      <c r="D106" s="2">
        <v>343</v>
      </c>
      <c r="E106" s="2"/>
      <c r="F106" s="2">
        <v>343</v>
      </c>
      <c r="G106" s="32"/>
    </row>
    <row r="107" spans="1:7" ht="12.75">
      <c r="A107" s="36" t="s">
        <v>103</v>
      </c>
      <c r="B107" s="2"/>
      <c r="C107" s="39"/>
      <c r="D107" s="2">
        <v>40</v>
      </c>
      <c r="E107" s="2"/>
      <c r="F107" s="2"/>
      <c r="G107" s="32"/>
    </row>
    <row r="108" spans="1:7" ht="12.75">
      <c r="A108" s="71" t="s">
        <v>104</v>
      </c>
      <c r="B108" s="2"/>
      <c r="C108" s="38"/>
      <c r="D108" s="2">
        <v>560</v>
      </c>
      <c r="E108" s="2"/>
      <c r="F108" s="2"/>
      <c r="G108" s="32"/>
    </row>
    <row r="109" spans="1:7" ht="12.75">
      <c r="A109" s="71" t="s">
        <v>105</v>
      </c>
      <c r="B109" s="2"/>
      <c r="C109" s="38"/>
      <c r="D109" s="2">
        <v>545</v>
      </c>
      <c r="E109" s="2"/>
      <c r="F109" s="2"/>
      <c r="G109" s="32"/>
    </row>
    <row r="110" spans="1:7" ht="12.75">
      <c r="A110" s="71" t="s">
        <v>106</v>
      </c>
      <c r="B110" s="2"/>
      <c r="C110" s="38"/>
      <c r="D110" s="2">
        <v>150</v>
      </c>
      <c r="E110" s="2"/>
      <c r="F110" s="2"/>
      <c r="G110" s="32"/>
    </row>
    <row r="111" spans="1:7" ht="12.75">
      <c r="A111" s="71" t="s">
        <v>107</v>
      </c>
      <c r="B111" s="2"/>
      <c r="C111" s="38"/>
      <c r="D111" s="2">
        <v>150</v>
      </c>
      <c r="E111" s="2"/>
      <c r="F111" s="2"/>
      <c r="G111" s="32"/>
    </row>
    <row r="112" spans="1:7" ht="12.75">
      <c r="A112" s="36" t="s">
        <v>82</v>
      </c>
      <c r="B112" s="2"/>
      <c r="C112" s="40"/>
      <c r="D112" s="2"/>
      <c r="E112" s="2"/>
      <c r="F112" s="2"/>
      <c r="G112" s="32"/>
    </row>
    <row r="113" spans="1:7" ht="12.75">
      <c r="A113" s="76" t="s">
        <v>84</v>
      </c>
      <c r="B113" s="2"/>
      <c r="C113" s="38"/>
      <c r="D113" s="2">
        <v>1478</v>
      </c>
      <c r="E113" s="2"/>
      <c r="F113" s="2">
        <v>1478</v>
      </c>
      <c r="G113" s="32"/>
    </row>
    <row r="114" spans="1:7" ht="12.75">
      <c r="A114" s="36" t="s">
        <v>108</v>
      </c>
      <c r="B114" s="2"/>
      <c r="C114" s="40"/>
      <c r="D114" s="2">
        <v>198</v>
      </c>
      <c r="E114" s="2"/>
      <c r="F114" s="2">
        <v>198</v>
      </c>
      <c r="G114" s="32"/>
    </row>
    <row r="115" spans="1:7" ht="12.75">
      <c r="A115" s="71" t="s">
        <v>109</v>
      </c>
      <c r="B115" s="2"/>
      <c r="C115" s="38"/>
      <c r="D115" s="2">
        <v>500</v>
      </c>
      <c r="E115" s="2"/>
      <c r="F115" s="2"/>
      <c r="G115" s="32"/>
    </row>
    <row r="116" spans="1:7" ht="12.75">
      <c r="A116" s="77" t="s">
        <v>110</v>
      </c>
      <c r="B116" s="2"/>
      <c r="C116" s="38"/>
      <c r="D116" s="2">
        <v>417</v>
      </c>
      <c r="E116" s="2"/>
      <c r="F116" s="2">
        <v>374</v>
      </c>
      <c r="G116" s="32"/>
    </row>
    <row r="117" spans="1:7" ht="12.75">
      <c r="A117" s="71" t="s">
        <v>111</v>
      </c>
      <c r="B117" s="2"/>
      <c r="C117" s="38"/>
      <c r="D117" s="2">
        <v>1600</v>
      </c>
      <c r="E117" s="2"/>
      <c r="F117" s="2">
        <v>1205</v>
      </c>
      <c r="G117" s="32"/>
    </row>
    <row r="118" spans="1:7" ht="12.75">
      <c r="A118" s="71" t="s">
        <v>89</v>
      </c>
      <c r="B118" s="2"/>
      <c r="C118" s="38"/>
      <c r="D118" s="2"/>
      <c r="E118" s="2"/>
      <c r="F118" s="2"/>
      <c r="G118" s="32"/>
    </row>
    <row r="119" spans="1:7" ht="12.75">
      <c r="A119" s="71" t="s">
        <v>112</v>
      </c>
      <c r="B119" s="2"/>
      <c r="C119" s="38"/>
      <c r="D119" s="2">
        <v>585</v>
      </c>
      <c r="E119" s="2"/>
      <c r="F119" s="2">
        <v>585</v>
      </c>
      <c r="G119" s="32"/>
    </row>
    <row r="120" spans="1:7" ht="12.75">
      <c r="A120" s="71" t="s">
        <v>113</v>
      </c>
      <c r="B120" s="2"/>
      <c r="C120" s="38"/>
      <c r="D120" s="2">
        <v>240</v>
      </c>
      <c r="E120" s="2"/>
      <c r="F120" s="2">
        <v>235</v>
      </c>
      <c r="G120" s="32"/>
    </row>
    <row r="121" spans="1:7" ht="12.75">
      <c r="A121" s="71" t="s">
        <v>114</v>
      </c>
      <c r="B121" s="2"/>
      <c r="C121" s="38"/>
      <c r="D121" s="2">
        <v>115</v>
      </c>
      <c r="E121" s="2"/>
      <c r="F121" s="2">
        <v>113</v>
      </c>
      <c r="G121" s="32"/>
    </row>
    <row r="122" spans="1:7" ht="12.75">
      <c r="A122" s="69" t="s">
        <v>90</v>
      </c>
      <c r="B122" s="2"/>
      <c r="C122" s="38"/>
      <c r="D122" s="2">
        <v>979</v>
      </c>
      <c r="E122" s="2"/>
      <c r="F122" s="2"/>
      <c r="G122" s="32"/>
    </row>
    <row r="123" spans="1:7" ht="12.75">
      <c r="A123" s="71" t="s">
        <v>92</v>
      </c>
      <c r="B123" s="2"/>
      <c r="C123" s="38"/>
      <c r="D123" s="2"/>
      <c r="E123" s="2"/>
      <c r="F123" s="2"/>
      <c r="G123" s="32"/>
    </row>
    <row r="124" spans="1:7" ht="12.75">
      <c r="A124" s="71" t="s">
        <v>115</v>
      </c>
      <c r="B124" s="2"/>
      <c r="C124" s="38"/>
      <c r="D124" s="2">
        <v>255</v>
      </c>
      <c r="E124" s="2"/>
      <c r="F124" s="2"/>
      <c r="G124" s="32"/>
    </row>
    <row r="125" spans="1:7" ht="12.75">
      <c r="A125" s="71" t="s">
        <v>116</v>
      </c>
      <c r="B125" s="2"/>
      <c r="C125" s="38"/>
      <c r="D125" s="2">
        <v>215</v>
      </c>
      <c r="E125" s="2"/>
      <c r="F125" s="2">
        <v>215</v>
      </c>
      <c r="G125" s="32"/>
    </row>
    <row r="126" spans="1:7" ht="12.75">
      <c r="A126" s="71" t="s">
        <v>117</v>
      </c>
      <c r="B126" s="2"/>
      <c r="C126" s="38"/>
      <c r="D126" s="2">
        <v>414</v>
      </c>
      <c r="E126" s="2"/>
      <c r="F126" s="2"/>
      <c r="G126" s="32"/>
    </row>
    <row r="127" spans="1:7" ht="12.75">
      <c r="A127" s="71" t="s">
        <v>23</v>
      </c>
      <c r="B127" s="2"/>
      <c r="C127" s="38"/>
      <c r="D127" s="2"/>
      <c r="E127" s="2"/>
      <c r="F127" s="2"/>
      <c r="G127" s="32"/>
    </row>
    <row r="128" spans="1:7" ht="12.75">
      <c r="A128" s="36" t="s">
        <v>118</v>
      </c>
      <c r="B128" s="2"/>
      <c r="C128" s="39"/>
      <c r="D128" s="2">
        <v>26</v>
      </c>
      <c r="E128" s="2"/>
      <c r="F128" s="2"/>
      <c r="G128" s="32"/>
    </row>
    <row r="129" spans="1:7" ht="13.5" thickBot="1">
      <c r="A129" s="45" t="s">
        <v>14</v>
      </c>
      <c r="B129" s="42">
        <v>9500</v>
      </c>
      <c r="C129" s="43"/>
      <c r="D129" s="42">
        <v>1</v>
      </c>
      <c r="E129" s="42"/>
      <c r="F129" s="42"/>
      <c r="G129" s="44"/>
    </row>
    <row r="130" spans="1:7" ht="14.25" customHeight="1">
      <c r="A130" s="82" t="s">
        <v>21</v>
      </c>
      <c r="B130" s="83">
        <f aca="true" t="shared" si="4" ref="B130:G130">B132+B133+B135+B136</f>
        <v>3500</v>
      </c>
      <c r="C130" s="83">
        <f t="shared" si="4"/>
        <v>0</v>
      </c>
      <c r="D130" s="83">
        <f t="shared" si="4"/>
        <v>7616</v>
      </c>
      <c r="E130" s="83">
        <f t="shared" si="4"/>
        <v>0</v>
      </c>
      <c r="F130" s="83">
        <f t="shared" si="4"/>
        <v>4764</v>
      </c>
      <c r="G130" s="86">
        <f t="shared" si="4"/>
        <v>0</v>
      </c>
    </row>
    <row r="131" spans="1:7" ht="12.75">
      <c r="A131" s="22" t="s">
        <v>8</v>
      </c>
      <c r="B131" s="5"/>
      <c r="C131" s="5"/>
      <c r="D131" s="5"/>
      <c r="E131" s="16"/>
      <c r="F131" s="4"/>
      <c r="G131" s="6"/>
    </row>
    <row r="132" spans="1:7" ht="12.75">
      <c r="A132" s="25" t="s">
        <v>27</v>
      </c>
      <c r="B132" s="2">
        <v>2400</v>
      </c>
      <c r="C132" s="2"/>
      <c r="D132" s="2">
        <v>3760</v>
      </c>
      <c r="E132" s="15"/>
      <c r="F132" s="2">
        <v>3124</v>
      </c>
      <c r="G132" s="11"/>
    </row>
    <row r="133" spans="1:7" ht="12.75">
      <c r="A133" s="25" t="s">
        <v>28</v>
      </c>
      <c r="B133" s="2"/>
      <c r="C133" s="2"/>
      <c r="D133" s="2">
        <v>1593</v>
      </c>
      <c r="E133" s="15"/>
      <c r="F133" s="2">
        <v>1559</v>
      </c>
      <c r="G133" s="11"/>
    </row>
    <row r="134" spans="1:7" ht="12.75">
      <c r="A134" s="9" t="s">
        <v>15</v>
      </c>
      <c r="B134" s="5"/>
      <c r="C134" s="5"/>
      <c r="D134" s="5"/>
      <c r="E134" s="16"/>
      <c r="F134" s="2"/>
      <c r="G134" s="11"/>
    </row>
    <row r="135" spans="1:7" ht="12.75">
      <c r="A135" s="7" t="s">
        <v>29</v>
      </c>
      <c r="B135" s="2">
        <v>600</v>
      </c>
      <c r="C135" s="2"/>
      <c r="D135" s="2">
        <v>600</v>
      </c>
      <c r="E135" s="15"/>
      <c r="F135" s="2">
        <v>81</v>
      </c>
      <c r="G135" s="11"/>
    </row>
    <row r="136" spans="1:7" ht="13.5" thickBot="1">
      <c r="A136" s="78" t="s">
        <v>14</v>
      </c>
      <c r="B136" s="79">
        <v>500</v>
      </c>
      <c r="C136" s="79"/>
      <c r="D136" s="79">
        <v>1663</v>
      </c>
      <c r="E136" s="80"/>
      <c r="F136" s="79"/>
      <c r="G136" s="81"/>
    </row>
    <row r="137" spans="1:7" ht="14.25" customHeight="1">
      <c r="A137" s="82" t="s">
        <v>30</v>
      </c>
      <c r="B137" s="83">
        <f aca="true" t="shared" si="5" ref="B137:G137">B139+B140+B142+B143+B144+B145+B146+B147+B148+B149+B151+B152</f>
        <v>35979.8</v>
      </c>
      <c r="C137" s="83">
        <f t="shared" si="5"/>
        <v>0</v>
      </c>
      <c r="D137" s="83">
        <f t="shared" si="5"/>
        <v>105343.6</v>
      </c>
      <c r="E137" s="83">
        <f t="shared" si="5"/>
        <v>20955.8</v>
      </c>
      <c r="F137" s="83">
        <f t="shared" si="5"/>
        <v>73137.754</v>
      </c>
      <c r="G137" s="86">
        <f t="shared" si="5"/>
        <v>20955.8</v>
      </c>
    </row>
    <row r="138" spans="1:7" ht="12.75">
      <c r="A138" s="22" t="s">
        <v>8</v>
      </c>
      <c r="B138" s="47"/>
      <c r="C138" s="47"/>
      <c r="D138" s="47"/>
      <c r="E138" s="48"/>
      <c r="F138" s="49"/>
      <c r="G138" s="50"/>
    </row>
    <row r="139" spans="1:7" ht="12.75">
      <c r="A139" s="7" t="s">
        <v>32</v>
      </c>
      <c r="B139" s="2">
        <v>7700</v>
      </c>
      <c r="C139" s="2"/>
      <c r="D139" s="2">
        <v>21886</v>
      </c>
      <c r="E139" s="2"/>
      <c r="F139" s="2">
        <v>20907.751</v>
      </c>
      <c r="G139" s="32"/>
    </row>
    <row r="140" spans="1:7" ht="12.75">
      <c r="A140" s="7" t="s">
        <v>33</v>
      </c>
      <c r="B140" s="2">
        <v>1100</v>
      </c>
      <c r="C140" s="2"/>
      <c r="D140" s="2">
        <v>9686.8</v>
      </c>
      <c r="E140" s="2"/>
      <c r="F140" s="2">
        <v>3747.395</v>
      </c>
      <c r="G140" s="32"/>
    </row>
    <row r="141" spans="1:7" ht="12.75">
      <c r="A141" s="9" t="s">
        <v>15</v>
      </c>
      <c r="B141" s="2"/>
      <c r="C141" s="2"/>
      <c r="D141" s="2"/>
      <c r="E141" s="2"/>
      <c r="F141" s="2"/>
      <c r="G141" s="32"/>
    </row>
    <row r="142" spans="1:7" ht="12.75">
      <c r="A142" s="7" t="s">
        <v>119</v>
      </c>
      <c r="B142" s="2">
        <v>3693.8</v>
      </c>
      <c r="C142" s="2"/>
      <c r="D142" s="2">
        <v>12641.3</v>
      </c>
      <c r="E142" s="2"/>
      <c r="F142" s="2">
        <v>12554.136</v>
      </c>
      <c r="G142" s="32"/>
    </row>
    <row r="143" spans="1:7" ht="12.75">
      <c r="A143" s="7" t="s">
        <v>120</v>
      </c>
      <c r="B143" s="2">
        <v>5000</v>
      </c>
      <c r="C143" s="2"/>
      <c r="D143" s="2">
        <v>21.4</v>
      </c>
      <c r="E143" s="2"/>
      <c r="F143" s="2"/>
      <c r="G143" s="32"/>
    </row>
    <row r="144" spans="1:7" ht="12.75">
      <c r="A144" s="7" t="s">
        <v>121</v>
      </c>
      <c r="B144" s="2"/>
      <c r="C144" s="2"/>
      <c r="D144" s="2">
        <v>6663</v>
      </c>
      <c r="E144" s="2"/>
      <c r="F144" s="2">
        <v>6548.963</v>
      </c>
      <c r="G144" s="32"/>
    </row>
    <row r="145" spans="1:7" ht="12.75">
      <c r="A145" s="7" t="s">
        <v>122</v>
      </c>
      <c r="B145" s="2"/>
      <c r="C145" s="2"/>
      <c r="D145" s="2">
        <v>3000</v>
      </c>
      <c r="E145" s="2"/>
      <c r="F145" s="2"/>
      <c r="G145" s="32"/>
    </row>
    <row r="146" spans="1:7" ht="12.75">
      <c r="A146" s="7" t="s">
        <v>34</v>
      </c>
      <c r="B146" s="2"/>
      <c r="C146" s="2"/>
      <c r="D146" s="2">
        <v>22239.2</v>
      </c>
      <c r="E146" s="2">
        <v>20955.8</v>
      </c>
      <c r="F146" s="2">
        <v>22239</v>
      </c>
      <c r="G146" s="32">
        <v>20955.8</v>
      </c>
    </row>
    <row r="147" spans="1:7" ht="12.75">
      <c r="A147" s="7" t="s">
        <v>36</v>
      </c>
      <c r="B147" s="2"/>
      <c r="C147" s="2"/>
      <c r="D147" s="2">
        <v>3012</v>
      </c>
      <c r="E147" s="2"/>
      <c r="F147" s="2">
        <v>2962.777</v>
      </c>
      <c r="G147" s="32"/>
    </row>
    <row r="148" spans="1:7" ht="12.75">
      <c r="A148" s="7" t="s">
        <v>35</v>
      </c>
      <c r="B148" s="2"/>
      <c r="C148" s="2"/>
      <c r="D148" s="2">
        <v>28.8</v>
      </c>
      <c r="E148" s="2"/>
      <c r="F148" s="2">
        <v>28.8</v>
      </c>
      <c r="G148" s="32"/>
    </row>
    <row r="149" spans="1:7" ht="12.75">
      <c r="A149" s="7" t="s">
        <v>38</v>
      </c>
      <c r="B149" s="2">
        <v>18386</v>
      </c>
      <c r="C149" s="2"/>
      <c r="D149" s="2">
        <v>22003.7</v>
      </c>
      <c r="E149" s="2"/>
      <c r="F149" s="2"/>
      <c r="G149" s="32"/>
    </row>
    <row r="150" spans="1:7" ht="12.75">
      <c r="A150" s="7" t="s">
        <v>31</v>
      </c>
      <c r="B150" s="2"/>
      <c r="C150" s="2"/>
      <c r="D150" s="2"/>
      <c r="E150" s="2"/>
      <c r="F150" s="2"/>
      <c r="G150" s="32"/>
    </row>
    <row r="151" spans="1:7" ht="12.75">
      <c r="A151" s="7" t="s">
        <v>37</v>
      </c>
      <c r="B151" s="2">
        <v>100</v>
      </c>
      <c r="C151" s="2"/>
      <c r="D151" s="2">
        <v>2909.6</v>
      </c>
      <c r="E151" s="2"/>
      <c r="F151" s="2">
        <v>2897.192</v>
      </c>
      <c r="G151" s="32"/>
    </row>
    <row r="152" spans="1:7" ht="12.75">
      <c r="A152" s="7" t="s">
        <v>34</v>
      </c>
      <c r="B152" s="2"/>
      <c r="C152" s="2"/>
      <c r="D152" s="2">
        <v>1251.8</v>
      </c>
      <c r="E152" s="2"/>
      <c r="F152" s="2">
        <v>1251.74</v>
      </c>
      <c r="G152" s="32"/>
    </row>
    <row r="153" spans="1:7" ht="15.75" customHeight="1" thickBot="1">
      <c r="A153" s="90" t="s">
        <v>12</v>
      </c>
      <c r="B153" s="42">
        <v>1891</v>
      </c>
      <c r="C153" s="42"/>
      <c r="D153" s="42">
        <v>2556</v>
      </c>
      <c r="E153" s="42"/>
      <c r="F153" s="42"/>
      <c r="G153" s="44"/>
    </row>
    <row r="154" spans="1:7" ht="15.75" customHeight="1" thickBot="1">
      <c r="A154" s="20" t="s">
        <v>13</v>
      </c>
      <c r="B154" s="51"/>
      <c r="C154" s="51"/>
      <c r="D154" s="51"/>
      <c r="E154" s="52"/>
      <c r="F154" s="21">
        <v>5</v>
      </c>
      <c r="G154" s="53"/>
    </row>
    <row r="155" spans="1:7" ht="19.5" customHeight="1" thickBot="1">
      <c r="A155" s="55" t="s">
        <v>39</v>
      </c>
      <c r="B155" s="88">
        <f aca="true" t="shared" si="6" ref="B155:G155">B7+B11+B23+B44+B63+B70+B130+B137+B153+B154</f>
        <v>228907.8</v>
      </c>
      <c r="C155" s="89">
        <f t="shared" si="6"/>
        <v>22851.661</v>
      </c>
      <c r="D155" s="88">
        <f t="shared" si="6"/>
        <v>487212</v>
      </c>
      <c r="E155" s="89">
        <f t="shared" si="6"/>
        <v>66469.462</v>
      </c>
      <c r="F155" s="88">
        <f t="shared" si="6"/>
        <v>321674.754</v>
      </c>
      <c r="G155" s="87">
        <f t="shared" si="6"/>
        <v>66469.462</v>
      </c>
    </row>
    <row r="159" ht="12.75">
      <c r="A159" s="54"/>
    </row>
    <row r="195" ht="12.75" customHeight="1"/>
    <row r="196" ht="12.75" customHeight="1"/>
  </sheetData>
  <sheetProtection/>
  <mergeCells count="6">
    <mergeCell ref="F5:G5"/>
    <mergeCell ref="A3:F3"/>
    <mergeCell ref="A5:A6"/>
    <mergeCell ref="B5:C5"/>
    <mergeCell ref="D5:E5"/>
    <mergeCell ref="A2:G2"/>
  </mergeCells>
  <printOptions horizontalCentered="1"/>
  <pageMargins left="0.3937007874015748" right="0.3937007874015748" top="0.9448818897637796" bottom="0.5905511811023623" header="0.11811023622047245" footer="0.3937007874015748"/>
  <pageSetup horizontalDpi="600" verticalDpi="600" orientation="landscape" paperSize="9" scale="90" r:id="rId1"/>
  <headerFooter alignWithMargins="0">
    <oddFooter>&amp;CStránka &amp;P&amp;RTab. č. 15 FRR - sumář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2012-05-10T11:50:40Z</cp:lastPrinted>
  <dcterms:created xsi:type="dcterms:W3CDTF">2003-05-29T06:21:43Z</dcterms:created>
  <dcterms:modified xsi:type="dcterms:W3CDTF">2012-05-10T11:50:45Z</dcterms:modified>
  <cp:category/>
  <cp:version/>
  <cp:contentType/>
  <cp:contentStatus/>
</cp:coreProperties>
</file>